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StephenWithington\Downloads\"/>
    </mc:Choice>
  </mc:AlternateContent>
  <xr:revisionPtr revIDLastSave="0" documentId="8_{7B6D289E-AC5A-4CEC-8C59-D3A01AF9B96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Finances" sheetId="1" r:id="rId1"/>
    <sheet name="Forecasted Retirement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IYs+8/GI4t4w0hI9IoPms0VT+7OfE/JydTNhHIKWV1M="/>
    </ext>
  </extLst>
</workbook>
</file>

<file path=xl/calcChain.xml><?xml version="1.0" encoding="utf-8"?>
<calcChain xmlns="http://schemas.openxmlformats.org/spreadsheetml/2006/main">
  <c r="B7" i="2" l="1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6" i="2"/>
  <c r="H31" i="2"/>
  <c r="H30" i="2"/>
  <c r="H29" i="2"/>
  <c r="H28" i="2"/>
  <c r="H27" i="2"/>
  <c r="H26" i="2"/>
  <c r="H25" i="2"/>
  <c r="H24" i="2"/>
  <c r="H23" i="2"/>
  <c r="H22" i="2"/>
  <c r="H21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H6" i="2"/>
  <c r="H5" i="2"/>
  <c r="D5" i="2"/>
  <c r="D29" i="2" s="1"/>
  <c r="E1" i="2"/>
  <c r="C5" i="2" s="1"/>
  <c r="D22" i="1"/>
  <c r="H18" i="1"/>
  <c r="H17" i="1"/>
  <c r="D17" i="1"/>
  <c r="G7" i="1" s="1"/>
  <c r="H16" i="1"/>
  <c r="D16" i="1"/>
  <c r="H15" i="1"/>
  <c r="H14" i="1"/>
  <c r="H13" i="1"/>
  <c r="H12" i="1"/>
  <c r="H11" i="1"/>
  <c r="B11" i="1"/>
  <c r="H10" i="1"/>
  <c r="B10" i="1"/>
  <c r="B12" i="1" s="1"/>
  <c r="H9" i="1"/>
  <c r="C9" i="1"/>
  <c r="H8" i="1"/>
  <c r="C8" i="1"/>
  <c r="C7" i="1"/>
  <c r="B1" i="1"/>
  <c r="F6" i="1" s="1"/>
  <c r="C12" i="1" l="1"/>
  <c r="J6" i="1" s="1"/>
  <c r="B5" i="2" s="1"/>
  <c r="C6" i="2"/>
  <c r="G17" i="1"/>
  <c r="G14" i="1"/>
  <c r="G11" i="1"/>
  <c r="G8" i="1"/>
  <c r="G16" i="1"/>
  <c r="G13" i="1"/>
  <c r="G10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G12" i="1"/>
  <c r="G9" i="1"/>
  <c r="G18" i="1"/>
  <c r="G15" i="1"/>
  <c r="D6" i="2"/>
  <c r="D8" i="2"/>
  <c r="D10" i="2"/>
  <c r="D12" i="2"/>
  <c r="D14" i="2"/>
  <c r="D16" i="2"/>
  <c r="D18" i="2"/>
  <c r="D20" i="2"/>
  <c r="D22" i="2"/>
  <c r="D24" i="2"/>
  <c r="D26" i="2"/>
  <c r="D28" i="2"/>
  <c r="D7" i="2"/>
  <c r="D9" i="2"/>
  <c r="D11" i="2"/>
  <c r="D13" i="2"/>
  <c r="D15" i="2"/>
  <c r="D17" i="2"/>
  <c r="D19" i="2"/>
  <c r="D21" i="2"/>
  <c r="D23" i="2"/>
  <c r="D25" i="2"/>
  <c r="D27" i="2"/>
  <c r="K6" i="1" l="1"/>
  <c r="J7" i="1"/>
  <c r="K7" i="1" s="1"/>
  <c r="C7" i="2"/>
  <c r="D31" i="2"/>
  <c r="D30" i="2"/>
  <c r="E5" i="2"/>
  <c r="F5" i="2" s="1"/>
  <c r="G5" i="2" s="1"/>
  <c r="J8" i="1" l="1"/>
  <c r="J9" i="1" s="1"/>
  <c r="E6" i="2"/>
  <c r="F6" i="2" s="1"/>
  <c r="G6" i="2" s="1"/>
  <c r="C8" i="2"/>
  <c r="K8" i="1" l="1"/>
  <c r="J10" i="1"/>
  <c r="K9" i="1"/>
  <c r="C9" i="2"/>
  <c r="E7" i="2"/>
  <c r="F7" i="2" s="1"/>
  <c r="G7" i="2" s="1"/>
  <c r="E8" i="2" l="1"/>
  <c r="F8" i="2" s="1"/>
  <c r="G8" i="2" s="1"/>
  <c r="C10" i="2"/>
  <c r="K10" i="1"/>
  <c r="J11" i="1"/>
  <c r="J12" i="1" l="1"/>
  <c r="K11" i="1"/>
  <c r="C11" i="2"/>
  <c r="E9" i="2"/>
  <c r="F9" i="2" s="1"/>
  <c r="G9" i="2" s="1"/>
  <c r="E10" i="2" l="1"/>
  <c r="F10" i="2" s="1"/>
  <c r="G10" i="2" s="1"/>
  <c r="C12" i="2"/>
  <c r="J13" i="1"/>
  <c r="K12" i="1"/>
  <c r="K13" i="1" l="1"/>
  <c r="J14" i="1"/>
  <c r="C13" i="2"/>
  <c r="E11" i="2"/>
  <c r="F11" i="2" s="1"/>
  <c r="G11" i="2" s="1"/>
  <c r="E12" i="2" l="1"/>
  <c r="F12" i="2" s="1"/>
  <c r="G12" i="2" s="1"/>
  <c r="C14" i="2"/>
  <c r="J15" i="1"/>
  <c r="K14" i="1"/>
  <c r="J16" i="1" l="1"/>
  <c r="K15" i="1"/>
  <c r="C15" i="2"/>
  <c r="E13" i="2"/>
  <c r="F13" i="2" s="1"/>
  <c r="G13" i="2" s="1"/>
  <c r="E14" i="2" l="1"/>
  <c r="F14" i="2" s="1"/>
  <c r="G14" i="2" s="1"/>
  <c r="C16" i="2"/>
  <c r="K16" i="1"/>
  <c r="J17" i="1"/>
  <c r="J18" i="1" l="1"/>
  <c r="K18" i="1" s="1"/>
  <c r="K17" i="1"/>
  <c r="C17" i="2"/>
  <c r="E15" i="2"/>
  <c r="F15" i="2" s="1"/>
  <c r="G15" i="2" s="1"/>
  <c r="E16" i="2" l="1"/>
  <c r="F16" i="2" s="1"/>
  <c r="G16" i="2" s="1"/>
  <c r="C18" i="2"/>
  <c r="C19" i="2" l="1"/>
  <c r="E17" i="2"/>
  <c r="F17" i="2" s="1"/>
  <c r="G17" i="2" s="1"/>
  <c r="E18" i="2" l="1"/>
  <c r="F18" i="2" s="1"/>
  <c r="G18" i="2" s="1"/>
  <c r="C20" i="2"/>
  <c r="C21" i="2" l="1"/>
  <c r="E19" i="2"/>
  <c r="F19" i="2" s="1"/>
  <c r="G19" i="2" s="1"/>
  <c r="E20" i="2" l="1"/>
  <c r="F20" i="2" s="1"/>
  <c r="G20" i="2" s="1"/>
  <c r="C22" i="2"/>
  <c r="C23" i="2" l="1"/>
  <c r="E21" i="2"/>
  <c r="F21" i="2" s="1"/>
  <c r="G21" i="2" s="1"/>
  <c r="E22" i="2" l="1"/>
  <c r="F22" i="2" s="1"/>
  <c r="G22" i="2" s="1"/>
  <c r="C24" i="2"/>
  <c r="C25" i="2" l="1"/>
  <c r="E23" i="2"/>
  <c r="F23" i="2" s="1"/>
  <c r="G23" i="2" s="1"/>
  <c r="E24" i="2" l="1"/>
  <c r="F24" i="2" s="1"/>
  <c r="G24" i="2" s="1"/>
  <c r="C26" i="2"/>
  <c r="C27" i="2" l="1"/>
  <c r="E25" i="2"/>
  <c r="F25" i="2" s="1"/>
  <c r="G25" i="2" s="1"/>
  <c r="E26" i="2" l="1"/>
  <c r="F26" i="2" s="1"/>
  <c r="G26" i="2" s="1"/>
  <c r="C28" i="2"/>
  <c r="C29" i="2" l="1"/>
  <c r="E27" i="2"/>
  <c r="F27" i="2" s="1"/>
  <c r="G27" i="2" s="1"/>
  <c r="E28" i="2" l="1"/>
  <c r="F28" i="2" s="1"/>
  <c r="G28" i="2" s="1"/>
  <c r="C30" i="2"/>
  <c r="C31" i="2" l="1"/>
  <c r="E29" i="2"/>
  <c r="F29" i="2" s="1"/>
  <c r="G29" i="2" s="1"/>
  <c r="E31" i="2" l="1"/>
  <c r="F31" i="2" s="1"/>
  <c r="G31" i="2" s="1"/>
  <c r="E30" i="2"/>
  <c r="F30" i="2" s="1"/>
  <c r="G30" i="2" s="1"/>
</calcChain>
</file>

<file path=xl/sharedStrings.xml><?xml version="1.0" encoding="utf-8"?>
<sst xmlns="http://schemas.openxmlformats.org/spreadsheetml/2006/main" count="56" uniqueCount="52">
  <si>
    <t>Finances</t>
  </si>
  <si>
    <t>Current GBP/AUD Exchange</t>
  </si>
  <si>
    <t>1 Year Forecast</t>
  </si>
  <si>
    <t>Assets</t>
  </si>
  <si>
    <t>Item</t>
  </si>
  <si>
    <t>Income</t>
  </si>
  <si>
    <t>Outgoings</t>
  </si>
  <si>
    <t>Savings</t>
  </si>
  <si>
    <t>Remaining ($)</t>
  </si>
  <si>
    <t>Remaining (£)</t>
  </si>
  <si>
    <t>GBP</t>
  </si>
  <si>
    <t>AUD</t>
  </si>
  <si>
    <t>N/A</t>
  </si>
  <si>
    <t>Ste's UK Account</t>
  </si>
  <si>
    <t>Month 1</t>
  </si>
  <si>
    <t>Jo's UK Account</t>
  </si>
  <si>
    <t>Month 2</t>
  </si>
  <si>
    <t>UK ISA</t>
  </si>
  <si>
    <t>Month 3</t>
  </si>
  <si>
    <t>AUS Bank Account</t>
  </si>
  <si>
    <t>Month 4</t>
  </si>
  <si>
    <t>AUS Savings Account</t>
  </si>
  <si>
    <t>Month 5</t>
  </si>
  <si>
    <t>TOTAL</t>
  </si>
  <si>
    <t>Month 6</t>
  </si>
  <si>
    <t>Month 7</t>
  </si>
  <si>
    <t>Month 8</t>
  </si>
  <si>
    <t>Ste</t>
  </si>
  <si>
    <t>Jo</t>
  </si>
  <si>
    <t>Combined</t>
  </si>
  <si>
    <t>Month 9</t>
  </si>
  <si>
    <t>Salary Pre Tax</t>
  </si>
  <si>
    <t>Month 10</t>
  </si>
  <si>
    <t>Monthly Post Tax</t>
  </si>
  <si>
    <t>Month 11</t>
  </si>
  <si>
    <t>Month 12</t>
  </si>
  <si>
    <t>Unrealised Gains</t>
  </si>
  <si>
    <t>Asset</t>
  </si>
  <si>
    <t>Mortgage Remaining</t>
  </si>
  <si>
    <t>Current Valuation</t>
  </si>
  <si>
    <t>Equity</t>
  </si>
  <si>
    <t>Forecasted Retirement</t>
  </si>
  <si>
    <t>Current Age</t>
  </si>
  <si>
    <t>Retirement Age</t>
  </si>
  <si>
    <t>Years</t>
  </si>
  <si>
    <t>Amount</t>
  </si>
  <si>
    <t>Start Age</t>
  </si>
  <si>
    <t>Monthly Spend</t>
  </si>
  <si>
    <t>Months</t>
  </si>
  <si>
    <t>End Age</t>
  </si>
  <si>
    <t>Now</t>
  </si>
  <si>
    <t>House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</si>
</sst>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dd/mm/yyyy"/>
    <numFmt numFmtId="165" formatCode="0.0000"/>
    <numFmt numFmtId="166" formatCode="[$AUD]#,##0.00"/>
    <numFmt numFmtId="167" formatCode="[$$]#,##0.00"/>
    <numFmt numFmtId="168" formatCode="[$£-809]#,##0.00"/>
    <numFmt numFmtId="169" formatCode="0.000"/>
    <numFmt numFmtId="170" formatCode="_-[$$-C09]* #,##0.00_-;\-[$$-C09]* #,##0.00_-;_-[$$-C09]* &quot;-&quot;??_-;_-@"/>
    <numFmt numFmtId="171" formatCode="_(&quot;$&quot;* #,##0.00_);_(&quot;$&quot;* \(#,##0.00\);_(&quot;$&quot;* &quot;-&quot;??_);_(@_)"/>
  </numFmts>
  <fonts count="15" x14ac:knownFonts="1">
    <font>
      <sz val="11"/>
      <color rgb="FF000000"/>
      <name val="Calibri"/>
      <scheme val="minor"/>
    </font>
    <font>
      <b/>
      <u/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u/>
      <sz val="11"/>
      <color rgb="FF000000"/>
      <name val="Calibri"/>
    </font>
    <font>
      <b/>
      <u/>
      <sz val="11"/>
      <color theme="1"/>
      <name val="Calibri"/>
      <scheme val="minor"/>
    </font>
    <font>
      <b/>
      <sz val="11"/>
      <color theme="1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u/>
      <sz val="11"/>
      <color theme="1"/>
      <name val="Calibri"/>
    </font>
    <font>
      <sz val="11"/>
      <color rgb="FFFFFFFF"/>
      <name val="Calibri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thin">
        <color rgb="FF515151"/>
      </left>
      <right style="thin">
        <color rgb="FF515151"/>
      </right>
      <top style="thin">
        <color rgb="FF515151"/>
      </top>
      <bottom style="thin">
        <color rgb="FF515151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rgb="FF515151"/>
      </left>
      <right style="thin">
        <color rgb="FF515151"/>
      </right>
      <top style="thin">
        <color rgb="FF51515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515151"/>
      </left>
      <right/>
      <top style="thin">
        <color rgb="FF515151"/>
      </top>
      <bottom style="thin">
        <color rgb="FF51515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515151"/>
      </right>
      <top style="thin">
        <color rgb="FF515151"/>
      </top>
      <bottom style="thin">
        <color rgb="FF515151"/>
      </bottom>
      <diagonal/>
    </border>
    <border>
      <left style="thin">
        <color rgb="FF515151"/>
      </left>
      <right style="thin">
        <color rgb="FF515151"/>
      </right>
      <top/>
      <bottom style="thin">
        <color rgb="FF515151"/>
      </bottom>
      <diagonal/>
    </border>
    <border>
      <left/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/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/>
      <top style="thin">
        <color rgb="FFAAAAAA"/>
      </top>
      <bottom/>
      <diagonal/>
    </border>
    <border>
      <left style="thin">
        <color rgb="FF515151"/>
      </left>
      <right style="thin">
        <color rgb="FF515151"/>
      </right>
      <top/>
      <bottom style="thin">
        <color rgb="FF515151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1" xfId="0" applyFont="1" applyFill="1" applyBorder="1" applyAlignment="1">
      <alignment vertical="top"/>
    </xf>
    <xf numFmtId="164" fontId="2" fillId="2" borderId="1" xfId="0" applyNumberFormat="1" applyFont="1" applyFill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2" borderId="1" xfId="0" applyFont="1" applyFill="1" applyBorder="1" applyAlignment="1">
      <alignment vertical="top"/>
    </xf>
    <xf numFmtId="0" fontId="3" fillId="2" borderId="2" xfId="0" applyFont="1" applyFill="1" applyBorder="1" applyAlignment="1">
      <alignment vertical="top"/>
    </xf>
    <xf numFmtId="0" fontId="3" fillId="2" borderId="3" xfId="0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165" fontId="2" fillId="2" borderId="1" xfId="0" applyNumberFormat="1" applyFont="1" applyFill="1" applyBorder="1" applyAlignment="1">
      <alignment horizontal="left" vertical="top"/>
    </xf>
    <xf numFmtId="0" fontId="2" fillId="2" borderId="3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6" fillId="0" borderId="0" xfId="0" applyFont="1"/>
    <xf numFmtId="166" fontId="3" fillId="2" borderId="2" xfId="0" applyNumberFormat="1" applyFont="1" applyFill="1" applyBorder="1" applyAlignment="1">
      <alignment vertical="top"/>
    </xf>
    <xf numFmtId="49" fontId="2" fillId="2" borderId="4" xfId="0" applyNumberFormat="1" applyFont="1" applyFill="1" applyBorder="1" applyAlignment="1">
      <alignment horizontal="left" vertical="top"/>
    </xf>
    <xf numFmtId="49" fontId="2" fillId="2" borderId="4" xfId="0" applyNumberFormat="1" applyFont="1" applyFill="1" applyBorder="1" applyAlignment="1">
      <alignment vertical="top"/>
    </xf>
    <xf numFmtId="49" fontId="2" fillId="2" borderId="5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49" fontId="2" fillId="2" borderId="4" xfId="0" applyNumberFormat="1" applyFont="1" applyFill="1" applyBorder="1" applyAlignment="1">
      <alignment horizontal="right" vertical="top"/>
    </xf>
    <xf numFmtId="49" fontId="2" fillId="2" borderId="6" xfId="0" applyNumberFormat="1" applyFont="1" applyFill="1" applyBorder="1" applyAlignment="1">
      <alignment horizontal="right" vertical="top"/>
    </xf>
    <xf numFmtId="167" fontId="3" fillId="2" borderId="4" xfId="0" applyNumberFormat="1" applyFont="1" applyFill="1" applyBorder="1" applyAlignment="1">
      <alignment vertical="top"/>
    </xf>
    <xf numFmtId="168" fontId="3" fillId="2" borderId="4" xfId="0" applyNumberFormat="1" applyFont="1" applyFill="1" applyBorder="1" applyAlignment="1">
      <alignment vertical="top"/>
    </xf>
    <xf numFmtId="49" fontId="2" fillId="2" borderId="2" xfId="0" applyNumberFormat="1" applyFont="1" applyFill="1" applyBorder="1" applyAlignment="1">
      <alignment vertical="top"/>
    </xf>
    <xf numFmtId="168" fontId="3" fillId="2" borderId="7" xfId="0" applyNumberFormat="1" applyFont="1" applyFill="1" applyBorder="1" applyAlignment="1">
      <alignment vertical="top"/>
    </xf>
    <xf numFmtId="167" fontId="3" fillId="2" borderId="8" xfId="0" applyNumberFormat="1" applyFont="1" applyFill="1" applyBorder="1" applyAlignment="1">
      <alignment vertical="top"/>
    </xf>
    <xf numFmtId="167" fontId="3" fillId="2" borderId="9" xfId="0" applyNumberFormat="1" applyFont="1" applyFill="1" applyBorder="1" applyAlignment="1">
      <alignment vertical="top"/>
    </xf>
    <xf numFmtId="167" fontId="3" fillId="2" borderId="7" xfId="0" applyNumberFormat="1" applyFont="1" applyFill="1" applyBorder="1" applyAlignment="1">
      <alignment vertical="top"/>
    </xf>
    <xf numFmtId="167" fontId="3" fillId="2" borderId="10" xfId="0" applyNumberFormat="1" applyFont="1" applyFill="1" applyBorder="1" applyAlignment="1">
      <alignment vertical="top"/>
    </xf>
    <xf numFmtId="167" fontId="3" fillId="2" borderId="11" xfId="0" applyNumberFormat="1" applyFont="1" applyFill="1" applyBorder="1" applyAlignment="1">
      <alignment vertical="top"/>
    </xf>
    <xf numFmtId="167" fontId="3" fillId="2" borderId="12" xfId="0" applyNumberFormat="1" applyFont="1" applyFill="1" applyBorder="1" applyAlignment="1">
      <alignment vertical="top"/>
    </xf>
    <xf numFmtId="167" fontId="3" fillId="2" borderId="13" xfId="0" applyNumberFormat="1" applyFont="1" applyFill="1" applyBorder="1" applyAlignment="1">
      <alignment vertical="top"/>
    </xf>
    <xf numFmtId="49" fontId="7" fillId="0" borderId="1" xfId="0" applyNumberFormat="1" applyFont="1" applyBorder="1" applyAlignment="1">
      <alignment vertical="top"/>
    </xf>
    <xf numFmtId="168" fontId="4" fillId="0" borderId="14" xfId="0" applyNumberFormat="1" applyFont="1" applyBorder="1" applyAlignment="1">
      <alignment horizontal="right" vertical="top"/>
    </xf>
    <xf numFmtId="167" fontId="4" fillId="0" borderId="7" xfId="0" applyNumberFormat="1" applyFont="1" applyBorder="1" applyAlignment="1">
      <alignment vertical="top"/>
    </xf>
    <xf numFmtId="49" fontId="7" fillId="0" borderId="15" xfId="0" applyNumberFormat="1" applyFont="1" applyBorder="1" applyAlignment="1">
      <alignment vertical="top"/>
    </xf>
    <xf numFmtId="168" fontId="4" fillId="0" borderId="16" xfId="0" applyNumberFormat="1" applyFont="1" applyBorder="1" applyAlignment="1">
      <alignment horizontal="right" vertical="top"/>
    </xf>
    <xf numFmtId="168" fontId="2" fillId="2" borderId="4" xfId="0" applyNumberFormat="1" applyFont="1" applyFill="1" applyBorder="1" applyAlignment="1">
      <alignment vertical="top"/>
    </xf>
    <xf numFmtId="167" fontId="2" fillId="2" borderId="17" xfId="0" applyNumberFormat="1" applyFont="1" applyFill="1" applyBorder="1" applyAlignment="1">
      <alignment vertical="top"/>
    </xf>
    <xf numFmtId="0" fontId="2" fillId="2" borderId="18" xfId="0" applyFont="1" applyFill="1" applyBorder="1" applyAlignment="1">
      <alignment vertical="top"/>
    </xf>
    <xf numFmtId="168" fontId="3" fillId="2" borderId="18" xfId="0" applyNumberFormat="1" applyFont="1" applyFill="1" applyBorder="1" applyAlignment="1">
      <alignment vertical="top"/>
    </xf>
    <xf numFmtId="166" fontId="3" fillId="2" borderId="18" xfId="0" applyNumberFormat="1" applyFont="1" applyFill="1" applyBorder="1" applyAlignment="1">
      <alignment vertical="top"/>
    </xf>
    <xf numFmtId="49" fontId="8" fillId="2" borderId="2" xfId="0" applyNumberFormat="1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167" fontId="2" fillId="2" borderId="1" xfId="0" applyNumberFormat="1" applyFont="1" applyFill="1" applyBorder="1" applyAlignment="1">
      <alignment vertical="top"/>
    </xf>
    <xf numFmtId="167" fontId="3" fillId="2" borderId="1" xfId="0" applyNumberFormat="1" applyFont="1" applyFill="1" applyBorder="1" applyAlignment="1">
      <alignment vertical="top"/>
    </xf>
    <xf numFmtId="0" fontId="9" fillId="2" borderId="1" xfId="0" applyFont="1" applyFill="1" applyBorder="1" applyAlignment="1">
      <alignment vertical="top"/>
    </xf>
    <xf numFmtId="0" fontId="10" fillId="0" borderId="0" xfId="0" applyFont="1"/>
    <xf numFmtId="0" fontId="2" fillId="2" borderId="15" xfId="0" applyFont="1" applyFill="1" applyBorder="1" applyAlignment="1">
      <alignment vertical="top"/>
    </xf>
    <xf numFmtId="167" fontId="3" fillId="2" borderId="19" xfId="0" applyNumberFormat="1" applyFont="1" applyFill="1" applyBorder="1" applyAlignment="1">
      <alignment vertical="top"/>
    </xf>
    <xf numFmtId="0" fontId="3" fillId="2" borderId="20" xfId="0" applyFont="1" applyFill="1" applyBorder="1" applyAlignment="1">
      <alignment vertical="top"/>
    </xf>
    <xf numFmtId="0" fontId="11" fillId="0" borderId="0" xfId="0" applyFont="1"/>
    <xf numFmtId="0" fontId="1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13" fillId="0" borderId="0" xfId="0" applyNumberFormat="1" applyFont="1"/>
    <xf numFmtId="0" fontId="2" fillId="0" borderId="0" xfId="0" applyFont="1"/>
    <xf numFmtId="3" fontId="7" fillId="0" borderId="0" xfId="0" applyNumberFormat="1" applyFont="1" applyAlignment="1">
      <alignment vertical="center"/>
    </xf>
    <xf numFmtId="169" fontId="4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4" fontId="4" fillId="0" borderId="0" xfId="0" applyNumberFormat="1" applyFont="1" applyAlignment="1">
      <alignment vertical="center"/>
    </xf>
    <xf numFmtId="4" fontId="2" fillId="0" borderId="0" xfId="0" applyNumberFormat="1" applyFont="1"/>
    <xf numFmtId="169" fontId="2" fillId="0" borderId="0" xfId="0" applyNumberFormat="1" applyFont="1"/>
    <xf numFmtId="0" fontId="4" fillId="0" borderId="0" xfId="0" applyFont="1"/>
    <xf numFmtId="170" fontId="3" fillId="0" borderId="0" xfId="0" applyNumberFormat="1" applyFont="1"/>
    <xf numFmtId="3" fontId="4" fillId="0" borderId="0" xfId="0" applyNumberFormat="1" applyFont="1"/>
    <xf numFmtId="171" fontId="3" fillId="0" borderId="0" xfId="0" applyNumberFormat="1" applyFont="1"/>
    <xf numFmtId="4" fontId="4" fillId="0" borderId="0" xfId="0" applyNumberFormat="1" applyFont="1"/>
    <xf numFmtId="2" fontId="3" fillId="0" borderId="0" xfId="0" applyNumberFormat="1" applyFont="1"/>
    <xf numFmtId="164" fontId="4" fillId="0" borderId="0" xfId="0" applyNumberFormat="1" applyFont="1" applyAlignment="1">
      <alignment vertical="center"/>
    </xf>
    <xf numFmtId="169" fontId="14" fillId="0" borderId="0" xfId="0" applyNumberFormat="1" applyFont="1"/>
    <xf numFmtId="1" fontId="3" fillId="0" borderId="0" xfId="0" applyNumberFormat="1" applyFont="1"/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92"/>
  <sheetViews>
    <sheetView showGridLines="0" tabSelected="1" workbookViewId="0"/>
  </sheetViews>
  <sheetFormatPr defaultColWidth="14.42578125" defaultRowHeight="15" customHeight="1" x14ac:dyDescent="0.25"/>
  <cols>
    <col min="1" max="1" width="25" customWidth="1"/>
    <col min="2" max="2" width="19.28515625" customWidth="1"/>
    <col min="3" max="3" width="16.42578125" customWidth="1"/>
    <col min="4" max="4" width="12.7109375" bestFit="1" customWidth="1"/>
    <col min="5" max="5" width="3.28515625" customWidth="1"/>
    <col min="6" max="6" width="9.7109375" customWidth="1"/>
    <col min="7" max="7" width="10.7109375" customWidth="1"/>
    <col min="8" max="8" width="10.85546875" customWidth="1"/>
    <col min="9" max="9" width="9.5703125" customWidth="1"/>
    <col min="10" max="11" width="13.140625" customWidth="1"/>
  </cols>
  <sheetData>
    <row r="1" spans="1:31" x14ac:dyDescent="0.25">
      <c r="A1" s="1" t="s">
        <v>0</v>
      </c>
      <c r="B1" s="2">
        <f ca="1">TODAY()</f>
        <v>45811</v>
      </c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4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x14ac:dyDescent="0.25">
      <c r="A2" s="6"/>
      <c r="B2" s="3"/>
      <c r="C2" s="3"/>
      <c r="D2" s="7"/>
      <c r="E2" s="8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x14ac:dyDescent="0.25">
      <c r="A3" s="9" t="s">
        <v>1</v>
      </c>
      <c r="B3" s="10">
        <v>2.0945999999999998</v>
      </c>
      <c r="C3" s="3"/>
      <c r="D3" s="7"/>
      <c r="E3" s="11"/>
      <c r="F3" s="12" t="s">
        <v>2</v>
      </c>
      <c r="G3" s="3"/>
      <c r="H3" s="3"/>
      <c r="I3" s="3"/>
      <c r="J3" s="3"/>
      <c r="K3" s="3"/>
      <c r="L3" s="4"/>
      <c r="M3" s="4"/>
      <c r="N3" s="4"/>
      <c r="O3" s="4"/>
      <c r="P3" s="4"/>
      <c r="Q3" s="4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x14ac:dyDescent="0.25">
      <c r="A4" s="3"/>
      <c r="B4" s="3"/>
      <c r="C4" s="3"/>
      <c r="D4" s="7"/>
      <c r="E4" s="8"/>
      <c r="F4" s="3"/>
      <c r="G4" s="3"/>
      <c r="H4" s="3"/>
      <c r="I4" s="3"/>
      <c r="J4" s="3"/>
      <c r="K4" s="3"/>
      <c r="L4" s="4"/>
      <c r="M4" s="4"/>
      <c r="N4" s="4"/>
      <c r="O4" s="4"/>
      <c r="P4" s="4"/>
      <c r="Q4" s="4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x14ac:dyDescent="0.25">
      <c r="A5" s="13" t="s">
        <v>3</v>
      </c>
      <c r="B5" s="3"/>
      <c r="C5" s="3"/>
      <c r="D5" s="7"/>
      <c r="E5" s="14"/>
      <c r="F5" s="15" t="s">
        <v>4</v>
      </c>
      <c r="G5" s="16" t="s">
        <v>5</v>
      </c>
      <c r="H5" s="16" t="s">
        <v>6</v>
      </c>
      <c r="I5" s="16" t="s">
        <v>7</v>
      </c>
      <c r="J5" s="16" t="s">
        <v>8</v>
      </c>
      <c r="K5" s="16" t="s">
        <v>9</v>
      </c>
      <c r="L5" s="4"/>
      <c r="M5" s="4"/>
      <c r="N5" s="4"/>
      <c r="O5" s="4"/>
      <c r="P5" s="4"/>
      <c r="Q5" s="4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x14ac:dyDescent="0.25">
      <c r="A6" s="3"/>
      <c r="B6" s="17" t="s">
        <v>10</v>
      </c>
      <c r="C6" s="18" t="s">
        <v>11</v>
      </c>
      <c r="D6" s="14"/>
      <c r="E6" s="14"/>
      <c r="F6" s="19" t="str">
        <f ca="1">TEXT(B1, "mmmm")</f>
        <v>June</v>
      </c>
      <c r="G6" s="20" t="s">
        <v>12</v>
      </c>
      <c r="H6" s="21" t="s">
        <v>12</v>
      </c>
      <c r="I6" s="21" t="s">
        <v>12</v>
      </c>
      <c r="J6" s="22">
        <f>C12</f>
        <v>33770.28</v>
      </c>
      <c r="K6" s="23">
        <f t="shared" ref="K6:K18" si="0">$J6/$B$3</f>
        <v>16122.543683758237</v>
      </c>
      <c r="L6" s="4"/>
      <c r="M6" s="4"/>
      <c r="N6" s="4"/>
      <c r="O6" s="4"/>
      <c r="P6" s="4"/>
      <c r="Q6" s="4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x14ac:dyDescent="0.25">
      <c r="A7" s="24" t="s">
        <v>13</v>
      </c>
      <c r="B7" s="25">
        <v>500</v>
      </c>
      <c r="C7" s="26">
        <f t="shared" ref="C7:C9" si="1">B7*$B$3</f>
        <v>1047.3</v>
      </c>
      <c r="D7" s="14"/>
      <c r="E7" s="14"/>
      <c r="F7" s="15" t="s">
        <v>14</v>
      </c>
      <c r="G7" s="27">
        <f>D17</f>
        <v>12250</v>
      </c>
      <c r="H7" s="28">
        <v>6000</v>
      </c>
      <c r="I7" s="29">
        <f>G7-H7</f>
        <v>6250</v>
      </c>
      <c r="J7" s="30">
        <f t="shared" ref="J7:J18" si="2">$J6+$G7-$H7</f>
        <v>40020.28</v>
      </c>
      <c r="K7" s="23">
        <f t="shared" si="0"/>
        <v>19106.406951207868</v>
      </c>
      <c r="L7" s="4"/>
      <c r="M7" s="4"/>
      <c r="N7" s="4"/>
      <c r="O7" s="4"/>
      <c r="P7" s="4"/>
      <c r="Q7" s="4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x14ac:dyDescent="0.25">
      <c r="A8" s="24" t="s">
        <v>15</v>
      </c>
      <c r="B8" s="25">
        <v>300</v>
      </c>
      <c r="C8" s="26">
        <f t="shared" si="1"/>
        <v>628.37999999999988</v>
      </c>
      <c r="D8" s="14"/>
      <c r="E8" s="14"/>
      <c r="F8" s="15" t="s">
        <v>16</v>
      </c>
      <c r="G8" s="22">
        <f t="shared" ref="G8:I8" si="3">G7</f>
        <v>12250</v>
      </c>
      <c r="H8" s="31">
        <f t="shared" si="3"/>
        <v>6000</v>
      </c>
      <c r="I8" s="31">
        <f t="shared" si="3"/>
        <v>6250</v>
      </c>
      <c r="J8" s="22">
        <f t="shared" si="2"/>
        <v>46270.28</v>
      </c>
      <c r="K8" s="23">
        <f t="shared" si="0"/>
        <v>22090.270218657501</v>
      </c>
      <c r="L8" s="4"/>
      <c r="M8" s="4"/>
      <c r="N8" s="4"/>
      <c r="O8" s="4"/>
      <c r="P8" s="4"/>
      <c r="Q8" s="4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x14ac:dyDescent="0.25">
      <c r="A9" s="24" t="s">
        <v>17</v>
      </c>
      <c r="B9" s="25">
        <v>1000</v>
      </c>
      <c r="C9" s="32">
        <f t="shared" si="1"/>
        <v>2094.6</v>
      </c>
      <c r="D9" s="14"/>
      <c r="E9" s="14"/>
      <c r="F9" s="15" t="s">
        <v>18</v>
      </c>
      <c r="G9" s="22">
        <f t="shared" ref="G9:H9" si="4">G7</f>
        <v>12250</v>
      </c>
      <c r="H9" s="22">
        <f t="shared" si="4"/>
        <v>6000</v>
      </c>
      <c r="I9" s="22">
        <f t="shared" ref="I9:I18" si="5">I8</f>
        <v>6250</v>
      </c>
      <c r="J9" s="22">
        <f t="shared" si="2"/>
        <v>52520.28</v>
      </c>
      <c r="K9" s="23">
        <f t="shared" si="0"/>
        <v>25074.133486107134</v>
      </c>
      <c r="L9" s="4"/>
      <c r="M9" s="4"/>
      <c r="N9" s="4"/>
      <c r="O9" s="4"/>
      <c r="P9" s="4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x14ac:dyDescent="0.25">
      <c r="A10" s="33" t="s">
        <v>19</v>
      </c>
      <c r="B10" s="34">
        <f>C10/B3</f>
        <v>4774.1812279194119</v>
      </c>
      <c r="C10" s="35">
        <v>10000</v>
      </c>
      <c r="D10" s="14"/>
      <c r="E10" s="14"/>
      <c r="F10" s="15" t="s">
        <v>20</v>
      </c>
      <c r="G10" s="22">
        <f t="shared" ref="G10:H10" si="6">G7</f>
        <v>12250</v>
      </c>
      <c r="H10" s="22">
        <f t="shared" si="6"/>
        <v>6000</v>
      </c>
      <c r="I10" s="22">
        <f t="shared" si="5"/>
        <v>6250</v>
      </c>
      <c r="J10" s="22">
        <f t="shared" si="2"/>
        <v>58770.28</v>
      </c>
      <c r="K10" s="23">
        <f t="shared" si="0"/>
        <v>28057.996753556767</v>
      </c>
      <c r="L10" s="4"/>
      <c r="M10" s="4"/>
      <c r="N10" s="4"/>
      <c r="O10" s="4"/>
      <c r="P10" s="4"/>
      <c r="Q10" s="4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x14ac:dyDescent="0.25">
      <c r="A11" s="36" t="s">
        <v>21</v>
      </c>
      <c r="B11" s="37">
        <f>C11/B3</f>
        <v>9548.3624558388237</v>
      </c>
      <c r="C11" s="35">
        <v>20000</v>
      </c>
      <c r="D11" s="14"/>
      <c r="E11" s="14"/>
      <c r="F11" s="15" t="s">
        <v>22</v>
      </c>
      <c r="G11" s="22">
        <f t="shared" ref="G11:H11" si="7">G7</f>
        <v>12250</v>
      </c>
      <c r="H11" s="22">
        <f t="shared" si="7"/>
        <v>6000</v>
      </c>
      <c r="I11" s="22">
        <f t="shared" si="5"/>
        <v>6250</v>
      </c>
      <c r="J11" s="22">
        <f t="shared" si="2"/>
        <v>65020.28</v>
      </c>
      <c r="K11" s="23">
        <f t="shared" si="0"/>
        <v>31041.8600210064</v>
      </c>
      <c r="L11" s="4"/>
      <c r="M11" s="4"/>
      <c r="N11" s="4"/>
      <c r="O11" s="4"/>
      <c r="P11" s="4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x14ac:dyDescent="0.25">
      <c r="A12" s="16" t="s">
        <v>23</v>
      </c>
      <c r="B12" s="38">
        <f t="shared" ref="B12:C12" si="8">SUM(B7:B11)</f>
        <v>16122.543683758235</v>
      </c>
      <c r="C12" s="39">
        <f t="shared" si="8"/>
        <v>33770.28</v>
      </c>
      <c r="D12" s="14"/>
      <c r="E12" s="7"/>
      <c r="F12" s="15" t="s">
        <v>24</v>
      </c>
      <c r="G12" s="22">
        <f t="shared" ref="G12:H12" si="9">G7</f>
        <v>12250</v>
      </c>
      <c r="H12" s="22">
        <f t="shared" si="9"/>
        <v>6000</v>
      </c>
      <c r="I12" s="22">
        <f t="shared" si="5"/>
        <v>6250</v>
      </c>
      <c r="J12" s="22">
        <f t="shared" si="2"/>
        <v>71270.28</v>
      </c>
      <c r="K12" s="23">
        <f t="shared" si="0"/>
        <v>34025.723288456029</v>
      </c>
      <c r="L12" s="4"/>
      <c r="M12" s="4"/>
      <c r="N12" s="4"/>
      <c r="O12" s="4"/>
      <c r="P12" s="4"/>
      <c r="Q12" s="4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x14ac:dyDescent="0.25">
      <c r="A13" s="40"/>
      <c r="B13" s="41"/>
      <c r="C13" s="42"/>
      <c r="D13" s="7"/>
      <c r="E13" s="7"/>
      <c r="F13" s="15" t="s">
        <v>25</v>
      </c>
      <c r="G13" s="22">
        <f t="shared" ref="G13:H13" si="10">G7</f>
        <v>12250</v>
      </c>
      <c r="H13" s="22">
        <f t="shared" si="10"/>
        <v>6000</v>
      </c>
      <c r="I13" s="22">
        <f t="shared" si="5"/>
        <v>6250</v>
      </c>
      <c r="J13" s="22">
        <f t="shared" si="2"/>
        <v>77520.28</v>
      </c>
      <c r="K13" s="23">
        <f t="shared" si="0"/>
        <v>37009.586555905662</v>
      </c>
      <c r="L13" s="4"/>
      <c r="M13" s="4"/>
      <c r="N13" s="4"/>
      <c r="O13" s="4"/>
      <c r="P13" s="4"/>
      <c r="Q13" s="4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x14ac:dyDescent="0.25">
      <c r="A14" s="43" t="s">
        <v>5</v>
      </c>
      <c r="B14" s="3"/>
      <c r="C14" s="3"/>
      <c r="D14" s="7"/>
      <c r="E14" s="7"/>
      <c r="F14" s="15" t="s">
        <v>26</v>
      </c>
      <c r="G14" s="22">
        <f t="shared" ref="G14:H14" si="11">G7</f>
        <v>12250</v>
      </c>
      <c r="H14" s="22">
        <f t="shared" si="11"/>
        <v>6000</v>
      </c>
      <c r="I14" s="22">
        <f t="shared" si="5"/>
        <v>6250</v>
      </c>
      <c r="J14" s="22">
        <f t="shared" si="2"/>
        <v>83770.28</v>
      </c>
      <c r="K14" s="23">
        <f t="shared" si="0"/>
        <v>39993.449823355295</v>
      </c>
      <c r="L14" s="4"/>
      <c r="M14" s="4"/>
      <c r="N14" s="4"/>
      <c r="O14" s="4"/>
      <c r="P14" s="4"/>
      <c r="Q14" s="4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x14ac:dyDescent="0.25">
      <c r="A15" s="44"/>
      <c r="B15" s="45" t="s">
        <v>27</v>
      </c>
      <c r="C15" s="45" t="s">
        <v>28</v>
      </c>
      <c r="D15" s="12" t="s">
        <v>29</v>
      </c>
      <c r="E15" s="3"/>
      <c r="F15" s="15" t="s">
        <v>30</v>
      </c>
      <c r="G15" s="22">
        <f t="shared" ref="G15:H15" si="12">G7</f>
        <v>12250</v>
      </c>
      <c r="H15" s="22">
        <f t="shared" si="12"/>
        <v>6000</v>
      </c>
      <c r="I15" s="22">
        <f t="shared" si="5"/>
        <v>6250</v>
      </c>
      <c r="J15" s="22">
        <f t="shared" si="2"/>
        <v>90020.28</v>
      </c>
      <c r="K15" s="23">
        <f t="shared" si="0"/>
        <v>42977.313090804928</v>
      </c>
      <c r="L15" s="4"/>
      <c r="M15" s="4"/>
      <c r="N15" s="4"/>
      <c r="O15" s="4"/>
      <c r="P15" s="4"/>
      <c r="Q15" s="4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x14ac:dyDescent="0.25">
      <c r="A16" s="44" t="s">
        <v>31</v>
      </c>
      <c r="B16" s="46">
        <v>100000</v>
      </c>
      <c r="C16" s="46">
        <v>95000</v>
      </c>
      <c r="D16" s="46">
        <f t="shared" ref="D16:D17" si="13">B16+C16</f>
        <v>195000</v>
      </c>
      <c r="E16" s="3"/>
      <c r="F16" s="15" t="s">
        <v>32</v>
      </c>
      <c r="G16" s="22">
        <f t="shared" ref="G16:H16" si="14">G7</f>
        <v>12250</v>
      </c>
      <c r="H16" s="22">
        <f t="shared" si="14"/>
        <v>6000</v>
      </c>
      <c r="I16" s="22">
        <f t="shared" si="5"/>
        <v>6250</v>
      </c>
      <c r="J16" s="22">
        <f t="shared" si="2"/>
        <v>96270.28</v>
      </c>
      <c r="K16" s="23">
        <f t="shared" si="0"/>
        <v>45961.176358254561</v>
      </c>
      <c r="L16" s="4"/>
      <c r="M16" s="4"/>
      <c r="N16" s="4"/>
      <c r="O16" s="4"/>
      <c r="P16" s="4"/>
      <c r="Q16" s="4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x14ac:dyDescent="0.25">
      <c r="A17" s="3" t="s">
        <v>33</v>
      </c>
      <c r="B17" s="46">
        <v>6250</v>
      </c>
      <c r="C17" s="46">
        <v>6000</v>
      </c>
      <c r="D17" s="46">
        <f t="shared" si="13"/>
        <v>12250</v>
      </c>
      <c r="E17" s="3"/>
      <c r="F17" s="15" t="s">
        <v>34</v>
      </c>
      <c r="G17" s="22">
        <f t="shared" ref="G17:H17" si="15">G7</f>
        <v>12250</v>
      </c>
      <c r="H17" s="22">
        <f t="shared" si="15"/>
        <v>6000</v>
      </c>
      <c r="I17" s="22">
        <f t="shared" si="5"/>
        <v>6250</v>
      </c>
      <c r="J17" s="22">
        <f t="shared" si="2"/>
        <v>102520.28</v>
      </c>
      <c r="K17" s="23">
        <f t="shared" si="0"/>
        <v>48945.039625704194</v>
      </c>
      <c r="L17" s="4"/>
      <c r="M17" s="4"/>
      <c r="N17" s="4"/>
      <c r="O17" s="4"/>
      <c r="P17" s="4"/>
      <c r="Q17" s="4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x14ac:dyDescent="0.25">
      <c r="A18" s="3"/>
      <c r="B18" s="3"/>
      <c r="C18" s="3"/>
      <c r="D18" s="3"/>
      <c r="E18" s="3"/>
      <c r="F18" s="15" t="s">
        <v>35</v>
      </c>
      <c r="G18" s="22">
        <f t="shared" ref="G18:H18" si="16">G7</f>
        <v>12250</v>
      </c>
      <c r="H18" s="22">
        <f t="shared" si="16"/>
        <v>6000</v>
      </c>
      <c r="I18" s="22">
        <f t="shared" si="5"/>
        <v>6250</v>
      </c>
      <c r="J18" s="22">
        <f t="shared" si="2"/>
        <v>108770.28</v>
      </c>
      <c r="K18" s="23">
        <f t="shared" si="0"/>
        <v>51928.902893153827</v>
      </c>
      <c r="L18" s="4"/>
      <c r="M18" s="4"/>
      <c r="N18" s="4"/>
      <c r="O18" s="4"/>
      <c r="P18" s="4"/>
      <c r="Q18" s="4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25">
      <c r="A19" s="47" t="s">
        <v>36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4"/>
      <c r="M19" s="4"/>
      <c r="N19" s="4"/>
      <c r="O19" s="4"/>
      <c r="P19" s="4"/>
      <c r="Q19" s="4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4"/>
      <c r="M20" s="4"/>
      <c r="N20" s="4"/>
      <c r="O20" s="4"/>
      <c r="P20" s="4"/>
      <c r="Q20" s="4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x14ac:dyDescent="0.25">
      <c r="A21" s="48" t="s">
        <v>37</v>
      </c>
      <c r="B21" s="49" t="s">
        <v>38</v>
      </c>
      <c r="C21" s="12" t="s">
        <v>39</v>
      </c>
      <c r="D21" s="12" t="s">
        <v>40</v>
      </c>
      <c r="E21" s="3"/>
      <c r="F21" s="3"/>
      <c r="G21" s="3"/>
      <c r="H21" s="3"/>
      <c r="I21" s="3"/>
      <c r="J21" s="3"/>
      <c r="K21" s="3"/>
      <c r="L21" s="4"/>
      <c r="M21" s="4"/>
      <c r="N21" s="4"/>
      <c r="O21" s="4"/>
      <c r="P21" s="4"/>
      <c r="Q21" s="4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ht="15.75" customHeight="1" x14ac:dyDescent="0.25">
      <c r="A22" s="8" t="s">
        <v>51</v>
      </c>
      <c r="B22" s="35">
        <v>230000</v>
      </c>
      <c r="C22" s="50">
        <v>400000</v>
      </c>
      <c r="D22" s="46">
        <f>C22-B22</f>
        <v>170000</v>
      </c>
      <c r="E22" s="3"/>
      <c r="F22" s="3"/>
      <c r="G22" s="3"/>
      <c r="H22" s="3"/>
      <c r="I22" s="3"/>
      <c r="J22" s="3"/>
      <c r="K22" s="3"/>
      <c r="L22" s="4"/>
      <c r="M22" s="4"/>
      <c r="N22" s="4"/>
      <c r="O22" s="4"/>
      <c r="P22" s="4"/>
      <c r="Q22" s="4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15.75" customHeight="1" x14ac:dyDescent="0.25">
      <c r="A23" s="3"/>
      <c r="B23" s="51"/>
      <c r="C23" s="3"/>
      <c r="D23" s="3"/>
      <c r="E23" s="3"/>
      <c r="F23" s="3"/>
      <c r="G23" s="3"/>
      <c r="H23" s="3"/>
      <c r="I23" s="3"/>
      <c r="J23" s="3"/>
      <c r="K23" s="3"/>
      <c r="L23" s="4"/>
      <c r="M23" s="4"/>
      <c r="N23" s="4"/>
      <c r="O23" s="4"/>
      <c r="P23" s="4"/>
      <c r="Q23" s="4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15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ht="15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ht="15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ht="15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5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5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5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5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ht="15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ht="15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ht="15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ht="15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15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5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5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ht="15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ht="15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ht="15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5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5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5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5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 ht="15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ht="15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 ht="15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ht="15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ht="15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ht="15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ht="15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spans="1:31" ht="15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 spans="1:31" ht="15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spans="1:31" ht="15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ht="15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 ht="15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ht="15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ht="15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spans="1:31" ht="15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spans="1:31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spans="1:31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1:31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spans="1:31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spans="1:31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spans="1:31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spans="1:31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spans="1:31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spans="1:31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spans="1:31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spans="1:31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spans="1:31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spans="1:31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spans="1:31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spans="1:31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spans="1:31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spans="1:31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spans="1:31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spans="1:31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spans="1:31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spans="1:31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spans="1:31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spans="1:31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spans="1:31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spans="1:31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1:31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1:31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1:31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spans="1:31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spans="1:31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spans="1:31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spans="1:31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spans="1:31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spans="1:31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spans="1:31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spans="1:31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spans="1:31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spans="1:31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spans="1:31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1:31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1:31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1:31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1:31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1:31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1:31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1:31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1:31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1:31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1:31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1:31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1:31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1:31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1:31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1:31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1:31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1:31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1:31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1:31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1:31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1:31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1:31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1:31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1:31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1:31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1:31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1:31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1:31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1:31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1:31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1:31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1:31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1:31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1:31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1:31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1:31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1:31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1:31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1:31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1:31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1:31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1:31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1:31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1:31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1:31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1:31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1:31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1:31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1:31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1:31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1:31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1:31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1:31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1:31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1:31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1:31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1:31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1:31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1:31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1:31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1:31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1:31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1:31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1:31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1:31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1:31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1:31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1:31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1:31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1:31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1:31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1:31" ht="15.75" customHeight="1" x14ac:dyDescent="0.2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</row>
    <row r="200" spans="1:31" ht="15.75" customHeight="1" x14ac:dyDescent="0.2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</row>
    <row r="201" spans="1:31" ht="15.75" customHeight="1" x14ac:dyDescent="0.2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</row>
    <row r="202" spans="1:31" ht="15.75" customHeight="1" x14ac:dyDescent="0.2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</row>
    <row r="203" spans="1:31" ht="15.75" customHeight="1" x14ac:dyDescent="0.2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</row>
    <row r="204" spans="1:31" ht="15.75" customHeight="1" x14ac:dyDescent="0.2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</row>
    <row r="205" spans="1:31" ht="15.75" customHeight="1" x14ac:dyDescent="0.2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</row>
    <row r="206" spans="1:31" ht="15.75" customHeight="1" x14ac:dyDescent="0.2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</row>
    <row r="207" spans="1:31" ht="15.75" customHeight="1" x14ac:dyDescent="0.2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</row>
    <row r="208" spans="1:31" ht="15.75" customHeight="1" x14ac:dyDescent="0.25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</row>
    <row r="209" spans="1:31" ht="15.75" customHeight="1" x14ac:dyDescent="0.25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</row>
    <row r="210" spans="1:31" ht="15.75" customHeight="1" x14ac:dyDescent="0.25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</row>
    <row r="211" spans="1:31" ht="15.75" customHeight="1" x14ac:dyDescent="0.25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</row>
    <row r="212" spans="1:31" ht="15.75" customHeight="1" x14ac:dyDescent="0.25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</row>
    <row r="213" spans="1:31" ht="15.75" customHeight="1" x14ac:dyDescent="0.25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</row>
    <row r="214" spans="1:31" ht="15.75" customHeight="1" x14ac:dyDescent="0.25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</row>
    <row r="215" spans="1:31" ht="15.75" customHeight="1" x14ac:dyDescent="0.2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</row>
    <row r="216" spans="1:31" ht="15.75" customHeight="1" x14ac:dyDescent="0.25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</row>
    <row r="217" spans="1:31" ht="15.75" customHeight="1" x14ac:dyDescent="0.25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</row>
    <row r="218" spans="1:31" ht="15.75" customHeight="1" x14ac:dyDescent="0.25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</row>
    <row r="219" spans="1:31" ht="15.75" customHeight="1" x14ac:dyDescent="0.25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</row>
    <row r="220" spans="1:31" ht="15.75" customHeight="1" x14ac:dyDescent="0.25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</row>
    <row r="221" spans="1:31" ht="15.75" customHeight="1" x14ac:dyDescent="0.25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</row>
    <row r="222" spans="1:31" ht="15.75" customHeight="1" x14ac:dyDescent="0.25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</row>
    <row r="223" spans="1:31" ht="15.75" customHeight="1" x14ac:dyDescent="0.25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</row>
    <row r="224" spans="1:31" ht="15.75" customHeight="1" x14ac:dyDescent="0.25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</row>
    <row r="225" spans="1:31" ht="15.75" customHeight="1" x14ac:dyDescent="0.2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</row>
    <row r="226" spans="1:31" ht="15.75" customHeight="1" x14ac:dyDescent="0.25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</row>
    <row r="227" spans="1:31" ht="15.75" customHeight="1" x14ac:dyDescent="0.25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</row>
    <row r="228" spans="1:31" ht="15.75" customHeight="1" x14ac:dyDescent="0.25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</row>
    <row r="229" spans="1:31" ht="15.75" customHeight="1" x14ac:dyDescent="0.25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</row>
    <row r="230" spans="1:31" ht="15.75" customHeight="1" x14ac:dyDescent="0.25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</row>
    <row r="231" spans="1:31" ht="15.75" customHeight="1" x14ac:dyDescent="0.25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</row>
    <row r="232" spans="1:31" ht="15.75" customHeight="1" x14ac:dyDescent="0.25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</row>
    <row r="233" spans="1:31" ht="15.75" customHeight="1" x14ac:dyDescent="0.25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</row>
    <row r="234" spans="1:31" ht="15.75" customHeight="1" x14ac:dyDescent="0.25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</row>
    <row r="235" spans="1:31" ht="15.75" customHeight="1" x14ac:dyDescent="0.2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</row>
    <row r="236" spans="1:31" ht="15.75" customHeight="1" x14ac:dyDescent="0.25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</row>
    <row r="237" spans="1:31" ht="15.75" customHeight="1" x14ac:dyDescent="0.25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</row>
    <row r="238" spans="1:31" ht="15.75" customHeight="1" x14ac:dyDescent="0.25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</row>
    <row r="239" spans="1:31" ht="15.75" customHeight="1" x14ac:dyDescent="0.25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</row>
    <row r="240" spans="1:31" ht="15.75" customHeight="1" x14ac:dyDescent="0.25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</row>
    <row r="241" spans="1:31" ht="15.75" customHeight="1" x14ac:dyDescent="0.25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</row>
    <row r="242" spans="1:31" ht="15.75" customHeight="1" x14ac:dyDescent="0.25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</row>
    <row r="243" spans="1:31" ht="15.75" customHeight="1" x14ac:dyDescent="0.25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</row>
    <row r="244" spans="1:31" ht="15.75" customHeight="1" x14ac:dyDescent="0.25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</row>
    <row r="245" spans="1:31" ht="15.75" customHeight="1" x14ac:dyDescent="0.2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</row>
    <row r="246" spans="1:31" ht="15.75" customHeight="1" x14ac:dyDescent="0.25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</row>
    <row r="247" spans="1:31" ht="15.75" customHeight="1" x14ac:dyDescent="0.25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</row>
    <row r="248" spans="1:31" ht="15.75" customHeight="1" x14ac:dyDescent="0.25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</row>
    <row r="249" spans="1:31" ht="15.75" customHeight="1" x14ac:dyDescent="0.25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</row>
    <row r="250" spans="1:31" ht="15.75" customHeight="1" x14ac:dyDescent="0.25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</row>
    <row r="251" spans="1:31" ht="15.75" customHeight="1" x14ac:dyDescent="0.25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</row>
    <row r="252" spans="1:31" ht="15.75" customHeight="1" x14ac:dyDescent="0.25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</row>
    <row r="253" spans="1:31" ht="15.75" customHeight="1" x14ac:dyDescent="0.25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</row>
    <row r="254" spans="1:31" ht="15.75" customHeight="1" x14ac:dyDescent="0.25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</row>
    <row r="255" spans="1:31" ht="15.75" customHeight="1" x14ac:dyDescent="0.2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</row>
    <row r="256" spans="1:31" ht="15.75" customHeight="1" x14ac:dyDescent="0.25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</row>
    <row r="257" spans="1:31" ht="15.75" customHeight="1" x14ac:dyDescent="0.25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</row>
    <row r="258" spans="1:31" ht="15.75" customHeight="1" x14ac:dyDescent="0.25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</row>
    <row r="259" spans="1:31" ht="15.75" customHeight="1" x14ac:dyDescent="0.25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</row>
    <row r="260" spans="1:31" ht="15.75" customHeight="1" x14ac:dyDescent="0.25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</row>
    <row r="261" spans="1:31" ht="15.75" customHeight="1" x14ac:dyDescent="0.25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</row>
    <row r="262" spans="1:31" ht="15.75" customHeight="1" x14ac:dyDescent="0.25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</row>
    <row r="263" spans="1:31" ht="15.75" customHeight="1" x14ac:dyDescent="0.25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</row>
    <row r="264" spans="1:31" ht="15.75" customHeight="1" x14ac:dyDescent="0.25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</row>
    <row r="265" spans="1:31" ht="15.75" customHeight="1" x14ac:dyDescent="0.2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</row>
    <row r="266" spans="1:31" ht="15.75" customHeight="1" x14ac:dyDescent="0.25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</row>
    <row r="267" spans="1:31" ht="15.75" customHeight="1" x14ac:dyDescent="0.25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</row>
    <row r="268" spans="1:31" ht="15.75" customHeight="1" x14ac:dyDescent="0.25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</row>
    <row r="269" spans="1:31" ht="15.75" customHeight="1" x14ac:dyDescent="0.25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</row>
    <row r="270" spans="1:31" ht="15.75" customHeight="1" x14ac:dyDescent="0.25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</row>
    <row r="271" spans="1:31" ht="15.75" customHeight="1" x14ac:dyDescent="0.25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</row>
    <row r="272" spans="1:31" ht="15.75" customHeight="1" x14ac:dyDescent="0.25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</row>
    <row r="273" spans="1:31" ht="15.75" customHeight="1" x14ac:dyDescent="0.25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</row>
    <row r="274" spans="1:31" ht="15.75" customHeight="1" x14ac:dyDescent="0.25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</row>
    <row r="275" spans="1:31" ht="15.75" customHeight="1" x14ac:dyDescent="0.2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</row>
    <row r="276" spans="1:31" ht="15.75" customHeight="1" x14ac:dyDescent="0.25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</row>
    <row r="277" spans="1:31" ht="15.75" customHeight="1" x14ac:dyDescent="0.25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</row>
    <row r="278" spans="1:31" ht="15.75" customHeight="1" x14ac:dyDescent="0.25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</row>
    <row r="279" spans="1:31" ht="15.75" customHeight="1" x14ac:dyDescent="0.25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</row>
    <row r="280" spans="1:31" ht="15.75" customHeight="1" x14ac:dyDescent="0.25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</row>
    <row r="281" spans="1:31" ht="15.75" customHeight="1" x14ac:dyDescent="0.25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</row>
    <row r="282" spans="1:31" ht="15.75" customHeight="1" x14ac:dyDescent="0.25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</row>
    <row r="283" spans="1:31" ht="15.75" customHeight="1" x14ac:dyDescent="0.25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</row>
    <row r="284" spans="1:31" ht="15.75" customHeight="1" x14ac:dyDescent="0.25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</row>
    <row r="285" spans="1:31" ht="15.75" customHeight="1" x14ac:dyDescent="0.25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</row>
    <row r="286" spans="1:31" ht="15.75" customHeight="1" x14ac:dyDescent="0.25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</row>
    <row r="287" spans="1:31" ht="15.75" customHeight="1" x14ac:dyDescent="0.25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</row>
    <row r="288" spans="1:31" ht="15.75" customHeight="1" x14ac:dyDescent="0.25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</row>
    <row r="289" spans="1:31" ht="15.75" customHeight="1" x14ac:dyDescent="0.25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</row>
    <row r="290" spans="1:31" ht="15.75" customHeight="1" x14ac:dyDescent="0.25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</row>
    <row r="291" spans="1:31" ht="15.75" customHeight="1" x14ac:dyDescent="0.25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</row>
    <row r="292" spans="1:31" ht="15.75" customHeight="1" x14ac:dyDescent="0.25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</row>
    <row r="293" spans="1:31" ht="15.75" customHeight="1" x14ac:dyDescent="0.25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</row>
    <row r="294" spans="1:31" ht="15.75" customHeight="1" x14ac:dyDescent="0.25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</row>
    <row r="295" spans="1:31" ht="15.75" customHeight="1" x14ac:dyDescent="0.25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</row>
    <row r="296" spans="1:31" ht="15.75" customHeight="1" x14ac:dyDescent="0.25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</row>
    <row r="297" spans="1:31" ht="15.75" customHeight="1" x14ac:dyDescent="0.25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</row>
    <row r="298" spans="1:31" ht="15.75" customHeight="1" x14ac:dyDescent="0.25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</row>
    <row r="299" spans="1:31" ht="15.75" customHeight="1" x14ac:dyDescent="0.25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</row>
    <row r="300" spans="1:31" ht="15.75" customHeight="1" x14ac:dyDescent="0.25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</row>
    <row r="301" spans="1:31" ht="15.75" customHeight="1" x14ac:dyDescent="0.25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</row>
    <row r="302" spans="1:31" ht="15.75" customHeight="1" x14ac:dyDescent="0.25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</row>
    <row r="303" spans="1:31" ht="15.75" customHeight="1" x14ac:dyDescent="0.25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</row>
    <row r="304" spans="1:31" ht="15.75" customHeight="1" x14ac:dyDescent="0.25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</row>
    <row r="305" spans="1:31" ht="15.75" customHeight="1" x14ac:dyDescent="0.25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</row>
    <row r="306" spans="1:31" ht="15.75" customHeight="1" x14ac:dyDescent="0.25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</row>
    <row r="307" spans="1:31" ht="15.75" customHeight="1" x14ac:dyDescent="0.25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</row>
    <row r="308" spans="1:31" ht="15.75" customHeight="1" x14ac:dyDescent="0.25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</row>
    <row r="309" spans="1:31" ht="15.75" customHeight="1" x14ac:dyDescent="0.25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</row>
    <row r="310" spans="1:31" ht="15.75" customHeight="1" x14ac:dyDescent="0.25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</row>
    <row r="311" spans="1:31" ht="15.75" customHeight="1" x14ac:dyDescent="0.25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</row>
    <row r="312" spans="1:31" ht="15.75" customHeight="1" x14ac:dyDescent="0.25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</row>
    <row r="313" spans="1:31" ht="15.75" customHeight="1" x14ac:dyDescent="0.25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</row>
    <row r="314" spans="1:31" ht="15.75" customHeight="1" x14ac:dyDescent="0.25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</row>
    <row r="315" spans="1:31" ht="15.75" customHeight="1" x14ac:dyDescent="0.25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</row>
    <row r="316" spans="1:31" ht="15.75" customHeight="1" x14ac:dyDescent="0.25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</row>
    <row r="317" spans="1:31" ht="15.75" customHeight="1" x14ac:dyDescent="0.25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</row>
    <row r="318" spans="1:31" ht="15.75" customHeight="1" x14ac:dyDescent="0.25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</row>
    <row r="319" spans="1:31" ht="15.75" customHeight="1" x14ac:dyDescent="0.25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</row>
    <row r="320" spans="1:31" ht="15.75" customHeight="1" x14ac:dyDescent="0.25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</row>
    <row r="321" spans="1:31" ht="15.75" customHeight="1" x14ac:dyDescent="0.25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</row>
    <row r="322" spans="1:31" ht="15.75" customHeight="1" x14ac:dyDescent="0.25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</row>
    <row r="323" spans="1:31" ht="15.75" customHeight="1" x14ac:dyDescent="0.25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</row>
    <row r="324" spans="1:31" ht="15.75" customHeight="1" x14ac:dyDescent="0.25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</row>
    <row r="325" spans="1:31" ht="15.75" customHeight="1" x14ac:dyDescent="0.25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</row>
    <row r="326" spans="1:31" ht="15.75" customHeight="1" x14ac:dyDescent="0.25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</row>
    <row r="327" spans="1:31" ht="15.75" customHeight="1" x14ac:dyDescent="0.25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</row>
    <row r="328" spans="1:31" ht="15.75" customHeight="1" x14ac:dyDescent="0.25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</row>
    <row r="329" spans="1:31" ht="15.75" customHeight="1" x14ac:dyDescent="0.25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</row>
    <row r="330" spans="1:31" ht="15.75" customHeight="1" x14ac:dyDescent="0.25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</row>
    <row r="331" spans="1:31" ht="15.75" customHeight="1" x14ac:dyDescent="0.25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</row>
    <row r="332" spans="1:31" ht="15.75" customHeight="1" x14ac:dyDescent="0.25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</row>
    <row r="333" spans="1:31" ht="15.75" customHeight="1" x14ac:dyDescent="0.25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</row>
    <row r="334" spans="1:31" ht="15.75" customHeight="1" x14ac:dyDescent="0.25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</row>
    <row r="335" spans="1:31" ht="15.75" customHeight="1" x14ac:dyDescent="0.2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</row>
    <row r="336" spans="1:31" ht="15.75" customHeight="1" x14ac:dyDescent="0.25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</row>
    <row r="337" spans="1:31" ht="15.75" customHeight="1" x14ac:dyDescent="0.25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</row>
    <row r="338" spans="1:31" ht="15.75" customHeight="1" x14ac:dyDescent="0.25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</row>
    <row r="339" spans="1:31" ht="15.75" customHeight="1" x14ac:dyDescent="0.25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</row>
    <row r="340" spans="1:31" ht="15.75" customHeight="1" x14ac:dyDescent="0.25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</row>
    <row r="341" spans="1:31" ht="15.75" customHeight="1" x14ac:dyDescent="0.25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</row>
    <row r="342" spans="1:31" ht="15.75" customHeight="1" x14ac:dyDescent="0.25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</row>
    <row r="343" spans="1:31" ht="15.75" customHeight="1" x14ac:dyDescent="0.25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</row>
    <row r="344" spans="1:31" ht="15.75" customHeight="1" x14ac:dyDescent="0.25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</row>
    <row r="345" spans="1:31" ht="15.75" customHeight="1" x14ac:dyDescent="0.2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</row>
    <row r="346" spans="1:31" ht="15.75" customHeight="1" x14ac:dyDescent="0.25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</row>
    <row r="347" spans="1:31" ht="15.75" customHeight="1" x14ac:dyDescent="0.25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</row>
    <row r="348" spans="1:31" ht="15.75" customHeight="1" x14ac:dyDescent="0.25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</row>
    <row r="349" spans="1:31" ht="15.75" customHeight="1" x14ac:dyDescent="0.25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</row>
    <row r="350" spans="1:31" ht="15.75" customHeight="1" x14ac:dyDescent="0.25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</row>
    <row r="351" spans="1:31" ht="15.75" customHeight="1" x14ac:dyDescent="0.25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</row>
    <row r="352" spans="1:31" ht="15.75" customHeight="1" x14ac:dyDescent="0.25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</row>
    <row r="353" spans="1:31" ht="15.75" customHeight="1" x14ac:dyDescent="0.25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</row>
    <row r="354" spans="1:31" ht="15.75" customHeight="1" x14ac:dyDescent="0.25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</row>
    <row r="355" spans="1:31" ht="15.75" customHeight="1" x14ac:dyDescent="0.2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</row>
    <row r="356" spans="1:31" ht="15.75" customHeight="1" x14ac:dyDescent="0.25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</row>
    <row r="357" spans="1:31" ht="15.75" customHeight="1" x14ac:dyDescent="0.25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</row>
    <row r="358" spans="1:31" ht="15.75" customHeight="1" x14ac:dyDescent="0.25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</row>
    <row r="359" spans="1:31" ht="15.75" customHeight="1" x14ac:dyDescent="0.25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</row>
    <row r="360" spans="1:31" ht="15.75" customHeight="1" x14ac:dyDescent="0.25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</row>
    <row r="361" spans="1:31" ht="15.75" customHeight="1" x14ac:dyDescent="0.25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</row>
    <row r="362" spans="1:31" ht="15.75" customHeight="1" x14ac:dyDescent="0.25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</row>
    <row r="363" spans="1:31" ht="15.75" customHeight="1" x14ac:dyDescent="0.25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</row>
    <row r="364" spans="1:31" ht="15.75" customHeight="1" x14ac:dyDescent="0.25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</row>
    <row r="365" spans="1:31" ht="15.75" customHeight="1" x14ac:dyDescent="0.2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</row>
    <row r="366" spans="1:31" ht="15.75" customHeight="1" x14ac:dyDescent="0.25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</row>
    <row r="367" spans="1:31" ht="15.75" customHeight="1" x14ac:dyDescent="0.25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</row>
    <row r="368" spans="1:31" ht="15.75" customHeight="1" x14ac:dyDescent="0.25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</row>
    <row r="369" spans="1:31" ht="15.75" customHeight="1" x14ac:dyDescent="0.25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</row>
    <row r="370" spans="1:31" ht="15.75" customHeight="1" x14ac:dyDescent="0.25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</row>
    <row r="371" spans="1:31" ht="15.75" customHeight="1" x14ac:dyDescent="0.25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</row>
    <row r="372" spans="1:31" ht="15.75" customHeight="1" x14ac:dyDescent="0.25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</row>
    <row r="373" spans="1:31" ht="15.75" customHeight="1" x14ac:dyDescent="0.25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</row>
    <row r="374" spans="1:31" ht="15.75" customHeight="1" x14ac:dyDescent="0.25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</row>
    <row r="375" spans="1:31" ht="15.75" customHeight="1" x14ac:dyDescent="0.2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</row>
    <row r="376" spans="1:31" ht="15.75" customHeight="1" x14ac:dyDescent="0.25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</row>
    <row r="377" spans="1:31" ht="15.75" customHeight="1" x14ac:dyDescent="0.25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</row>
    <row r="378" spans="1:31" ht="15.75" customHeight="1" x14ac:dyDescent="0.25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</row>
    <row r="379" spans="1:31" ht="15.75" customHeight="1" x14ac:dyDescent="0.25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</row>
    <row r="380" spans="1:31" ht="15.75" customHeight="1" x14ac:dyDescent="0.25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</row>
    <row r="381" spans="1:31" ht="15.75" customHeight="1" x14ac:dyDescent="0.25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</row>
    <row r="382" spans="1:31" ht="15.75" customHeight="1" x14ac:dyDescent="0.25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</row>
    <row r="383" spans="1:31" ht="15.75" customHeight="1" x14ac:dyDescent="0.25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</row>
    <row r="384" spans="1:31" ht="15.75" customHeight="1" x14ac:dyDescent="0.25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</row>
    <row r="385" spans="1:31" ht="15.75" customHeight="1" x14ac:dyDescent="0.2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</row>
    <row r="386" spans="1:31" ht="15.75" customHeight="1" x14ac:dyDescent="0.25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</row>
    <row r="387" spans="1:31" ht="15.75" customHeight="1" x14ac:dyDescent="0.25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</row>
    <row r="388" spans="1:31" ht="15.75" customHeight="1" x14ac:dyDescent="0.25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</row>
    <row r="389" spans="1:31" ht="15.75" customHeight="1" x14ac:dyDescent="0.25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</row>
    <row r="390" spans="1:31" ht="15.75" customHeight="1" x14ac:dyDescent="0.25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</row>
    <row r="391" spans="1:31" ht="15.75" customHeight="1" x14ac:dyDescent="0.25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</row>
    <row r="392" spans="1:31" ht="15.75" customHeight="1" x14ac:dyDescent="0.25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</row>
    <row r="393" spans="1:31" ht="15.75" customHeight="1" x14ac:dyDescent="0.25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</row>
    <row r="394" spans="1:31" ht="15.75" customHeight="1" x14ac:dyDescent="0.25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</row>
    <row r="395" spans="1:31" ht="15.75" customHeight="1" x14ac:dyDescent="0.2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</row>
    <row r="396" spans="1:31" ht="15.75" customHeight="1" x14ac:dyDescent="0.25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</row>
    <row r="397" spans="1:31" ht="15.75" customHeight="1" x14ac:dyDescent="0.25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</row>
    <row r="398" spans="1:31" ht="15.75" customHeight="1" x14ac:dyDescent="0.25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</row>
    <row r="399" spans="1:31" ht="15.75" customHeight="1" x14ac:dyDescent="0.25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</row>
    <row r="400" spans="1:31" ht="15.75" customHeight="1" x14ac:dyDescent="0.25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</row>
    <row r="401" spans="1:31" ht="15.75" customHeight="1" x14ac:dyDescent="0.25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</row>
    <row r="402" spans="1:31" ht="15.75" customHeight="1" x14ac:dyDescent="0.25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</row>
    <row r="403" spans="1:31" ht="15.75" customHeight="1" x14ac:dyDescent="0.25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</row>
    <row r="404" spans="1:31" ht="15.75" customHeight="1" x14ac:dyDescent="0.25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</row>
    <row r="405" spans="1:31" ht="15.75" customHeight="1" x14ac:dyDescent="0.2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</row>
    <row r="406" spans="1:31" ht="15.75" customHeight="1" x14ac:dyDescent="0.25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</row>
    <row r="407" spans="1:31" ht="15.75" customHeight="1" x14ac:dyDescent="0.25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</row>
    <row r="408" spans="1:31" ht="15.75" customHeight="1" x14ac:dyDescent="0.25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</row>
    <row r="409" spans="1:31" ht="15.75" customHeight="1" x14ac:dyDescent="0.25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</row>
    <row r="410" spans="1:31" ht="15.75" customHeight="1" x14ac:dyDescent="0.25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</row>
    <row r="411" spans="1:31" ht="15.75" customHeight="1" x14ac:dyDescent="0.25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</row>
    <row r="412" spans="1:31" ht="15.75" customHeight="1" x14ac:dyDescent="0.25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</row>
    <row r="413" spans="1:31" ht="15.75" customHeight="1" x14ac:dyDescent="0.25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</row>
    <row r="414" spans="1:31" ht="15.75" customHeight="1" x14ac:dyDescent="0.25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</row>
    <row r="415" spans="1:31" ht="15.75" customHeight="1" x14ac:dyDescent="0.2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</row>
    <row r="416" spans="1:31" ht="15.75" customHeight="1" x14ac:dyDescent="0.25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</row>
    <row r="417" spans="1:31" ht="15.75" customHeight="1" x14ac:dyDescent="0.25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</row>
    <row r="418" spans="1:31" ht="15.75" customHeight="1" x14ac:dyDescent="0.25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</row>
    <row r="419" spans="1:31" ht="15.75" customHeight="1" x14ac:dyDescent="0.25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</row>
    <row r="420" spans="1:31" ht="15.75" customHeight="1" x14ac:dyDescent="0.25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</row>
    <row r="421" spans="1:31" ht="15.75" customHeight="1" x14ac:dyDescent="0.25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</row>
    <row r="422" spans="1:31" ht="15.75" customHeight="1" x14ac:dyDescent="0.25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</row>
    <row r="423" spans="1:31" ht="15.75" customHeight="1" x14ac:dyDescent="0.25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</row>
    <row r="424" spans="1:31" ht="15.75" customHeight="1" x14ac:dyDescent="0.25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</row>
    <row r="425" spans="1:31" ht="15.75" customHeight="1" x14ac:dyDescent="0.2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</row>
    <row r="426" spans="1:31" ht="15.75" customHeight="1" x14ac:dyDescent="0.25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</row>
    <row r="427" spans="1:31" ht="15.75" customHeight="1" x14ac:dyDescent="0.25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</row>
    <row r="428" spans="1:31" ht="15.75" customHeight="1" x14ac:dyDescent="0.25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</row>
    <row r="429" spans="1:31" ht="15.75" customHeight="1" x14ac:dyDescent="0.25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</row>
    <row r="430" spans="1:31" ht="15.75" customHeight="1" x14ac:dyDescent="0.25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</row>
    <row r="431" spans="1:31" ht="15.75" customHeight="1" x14ac:dyDescent="0.25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</row>
    <row r="432" spans="1:31" ht="15.75" customHeight="1" x14ac:dyDescent="0.25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</row>
    <row r="433" spans="1:31" ht="15.75" customHeight="1" x14ac:dyDescent="0.25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</row>
    <row r="434" spans="1:31" ht="15.75" customHeight="1" x14ac:dyDescent="0.25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</row>
    <row r="435" spans="1:31" ht="15.75" customHeight="1" x14ac:dyDescent="0.2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</row>
    <row r="436" spans="1:31" ht="15.75" customHeight="1" x14ac:dyDescent="0.25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</row>
    <row r="437" spans="1:31" ht="15.75" customHeight="1" x14ac:dyDescent="0.25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</row>
    <row r="438" spans="1:31" ht="15.75" customHeight="1" x14ac:dyDescent="0.25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</row>
    <row r="439" spans="1:31" ht="15.75" customHeight="1" x14ac:dyDescent="0.25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</row>
    <row r="440" spans="1:31" ht="15.75" customHeight="1" x14ac:dyDescent="0.25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</row>
    <row r="441" spans="1:31" ht="15.75" customHeight="1" x14ac:dyDescent="0.25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</row>
    <row r="442" spans="1:31" ht="15.75" customHeight="1" x14ac:dyDescent="0.25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</row>
    <row r="443" spans="1:31" ht="15.75" customHeight="1" x14ac:dyDescent="0.25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</row>
    <row r="444" spans="1:31" ht="15.75" customHeight="1" x14ac:dyDescent="0.25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</row>
    <row r="445" spans="1:31" ht="15.75" customHeight="1" x14ac:dyDescent="0.2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</row>
    <row r="446" spans="1:31" ht="15.75" customHeight="1" x14ac:dyDescent="0.25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</row>
    <row r="447" spans="1:31" ht="15.75" customHeight="1" x14ac:dyDescent="0.25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</row>
    <row r="448" spans="1:31" ht="15.75" customHeight="1" x14ac:dyDescent="0.25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</row>
    <row r="449" spans="1:31" ht="15.75" customHeight="1" x14ac:dyDescent="0.25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</row>
    <row r="450" spans="1:31" ht="15.75" customHeight="1" x14ac:dyDescent="0.25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</row>
    <row r="451" spans="1:31" ht="15.75" customHeight="1" x14ac:dyDescent="0.25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</row>
    <row r="452" spans="1:31" ht="15.75" customHeight="1" x14ac:dyDescent="0.25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</row>
    <row r="453" spans="1:31" ht="15.75" customHeight="1" x14ac:dyDescent="0.25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</row>
    <row r="454" spans="1:31" ht="15.75" customHeight="1" x14ac:dyDescent="0.25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</row>
    <row r="455" spans="1:31" ht="15.75" customHeight="1" x14ac:dyDescent="0.2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</row>
    <row r="456" spans="1:31" ht="15.75" customHeight="1" x14ac:dyDescent="0.25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</row>
    <row r="457" spans="1:31" ht="15.75" customHeight="1" x14ac:dyDescent="0.25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</row>
    <row r="458" spans="1:31" ht="15.75" customHeight="1" x14ac:dyDescent="0.25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</row>
    <row r="459" spans="1:31" ht="15.75" customHeight="1" x14ac:dyDescent="0.25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</row>
    <row r="460" spans="1:31" ht="15.75" customHeight="1" x14ac:dyDescent="0.25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</row>
    <row r="461" spans="1:31" ht="15.75" customHeight="1" x14ac:dyDescent="0.25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</row>
    <row r="462" spans="1:31" ht="15.75" customHeight="1" x14ac:dyDescent="0.25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</row>
    <row r="463" spans="1:31" ht="15.75" customHeight="1" x14ac:dyDescent="0.25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</row>
    <row r="464" spans="1:31" ht="15.75" customHeight="1" x14ac:dyDescent="0.25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</row>
    <row r="465" spans="1:31" ht="15.75" customHeight="1" x14ac:dyDescent="0.25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</row>
    <row r="466" spans="1:31" ht="15.75" customHeight="1" x14ac:dyDescent="0.25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</row>
    <row r="467" spans="1:31" ht="15.75" customHeight="1" x14ac:dyDescent="0.25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</row>
    <row r="468" spans="1:31" ht="15.75" customHeight="1" x14ac:dyDescent="0.25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</row>
    <row r="469" spans="1:31" ht="15.75" customHeight="1" x14ac:dyDescent="0.25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</row>
    <row r="470" spans="1:31" ht="15.75" customHeight="1" x14ac:dyDescent="0.25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</row>
    <row r="471" spans="1:31" ht="15.75" customHeight="1" x14ac:dyDescent="0.25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</row>
    <row r="472" spans="1:31" ht="15.75" customHeight="1" x14ac:dyDescent="0.25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</row>
    <row r="473" spans="1:31" ht="15.75" customHeight="1" x14ac:dyDescent="0.25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</row>
    <row r="474" spans="1:31" ht="15.75" customHeight="1" x14ac:dyDescent="0.25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</row>
    <row r="475" spans="1:31" ht="15.75" customHeight="1" x14ac:dyDescent="0.25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</row>
    <row r="476" spans="1:31" ht="15.75" customHeight="1" x14ac:dyDescent="0.25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</row>
    <row r="477" spans="1:31" ht="15.75" customHeight="1" x14ac:dyDescent="0.25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</row>
    <row r="478" spans="1:31" ht="15.75" customHeight="1" x14ac:dyDescent="0.25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</row>
    <row r="479" spans="1:31" ht="15.75" customHeight="1" x14ac:dyDescent="0.25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</row>
    <row r="480" spans="1:31" ht="15.75" customHeight="1" x14ac:dyDescent="0.25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</row>
    <row r="481" spans="1:31" ht="15.75" customHeight="1" x14ac:dyDescent="0.25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</row>
    <row r="482" spans="1:31" ht="15.75" customHeight="1" x14ac:dyDescent="0.25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</row>
    <row r="483" spans="1:31" ht="15.75" customHeight="1" x14ac:dyDescent="0.25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</row>
    <row r="484" spans="1:31" ht="15.75" customHeight="1" x14ac:dyDescent="0.25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</row>
    <row r="485" spans="1:31" ht="15.75" customHeight="1" x14ac:dyDescent="0.25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</row>
    <row r="486" spans="1:31" ht="15.75" customHeight="1" x14ac:dyDescent="0.25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</row>
    <row r="487" spans="1:31" ht="15.75" customHeight="1" x14ac:dyDescent="0.25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</row>
    <row r="488" spans="1:31" ht="15.75" customHeight="1" x14ac:dyDescent="0.25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</row>
    <row r="489" spans="1:31" ht="15.75" customHeight="1" x14ac:dyDescent="0.25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</row>
    <row r="490" spans="1:31" ht="15.75" customHeight="1" x14ac:dyDescent="0.25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</row>
    <row r="491" spans="1:31" ht="15.75" customHeight="1" x14ac:dyDescent="0.25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</row>
    <row r="492" spans="1:31" ht="15.75" customHeight="1" x14ac:dyDescent="0.25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</row>
    <row r="493" spans="1:31" ht="15.75" customHeight="1" x14ac:dyDescent="0.25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</row>
    <row r="494" spans="1:31" ht="15.75" customHeight="1" x14ac:dyDescent="0.25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</row>
    <row r="495" spans="1:31" ht="15.75" customHeight="1" x14ac:dyDescent="0.25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</row>
    <row r="496" spans="1:31" ht="15.75" customHeight="1" x14ac:dyDescent="0.25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</row>
    <row r="497" spans="1:31" ht="15.75" customHeight="1" x14ac:dyDescent="0.25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</row>
    <row r="498" spans="1:31" ht="15.75" customHeight="1" x14ac:dyDescent="0.25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</row>
    <row r="499" spans="1:31" ht="15.75" customHeight="1" x14ac:dyDescent="0.25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</row>
    <row r="500" spans="1:31" ht="15.75" customHeight="1" x14ac:dyDescent="0.25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</row>
    <row r="501" spans="1:31" ht="15.75" customHeight="1" x14ac:dyDescent="0.25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</row>
    <row r="502" spans="1:31" ht="15.75" customHeight="1" x14ac:dyDescent="0.25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</row>
    <row r="503" spans="1:31" ht="15.75" customHeight="1" x14ac:dyDescent="0.25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</row>
    <row r="504" spans="1:31" ht="15.75" customHeight="1" x14ac:dyDescent="0.25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</row>
    <row r="505" spans="1:31" ht="15.75" customHeight="1" x14ac:dyDescent="0.25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</row>
    <row r="506" spans="1:31" ht="15.75" customHeight="1" x14ac:dyDescent="0.25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</row>
    <row r="507" spans="1:31" ht="15.75" customHeight="1" x14ac:dyDescent="0.25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</row>
    <row r="508" spans="1:31" ht="15.75" customHeight="1" x14ac:dyDescent="0.25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</row>
    <row r="509" spans="1:31" ht="15.75" customHeight="1" x14ac:dyDescent="0.25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</row>
    <row r="510" spans="1:31" ht="15.75" customHeight="1" x14ac:dyDescent="0.25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</row>
    <row r="511" spans="1:31" ht="15.75" customHeight="1" x14ac:dyDescent="0.25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</row>
    <row r="512" spans="1:31" ht="15.75" customHeight="1" x14ac:dyDescent="0.25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</row>
    <row r="513" spans="1:31" ht="15.75" customHeight="1" x14ac:dyDescent="0.25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</row>
    <row r="514" spans="1:31" ht="15.75" customHeight="1" x14ac:dyDescent="0.25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</row>
    <row r="515" spans="1:31" ht="15.75" customHeight="1" x14ac:dyDescent="0.25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</row>
    <row r="516" spans="1:31" ht="15.75" customHeight="1" x14ac:dyDescent="0.25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</row>
    <row r="517" spans="1:31" ht="15.75" customHeight="1" x14ac:dyDescent="0.25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</row>
    <row r="518" spans="1:31" ht="15.75" customHeight="1" x14ac:dyDescent="0.25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</row>
    <row r="519" spans="1:31" ht="15.75" customHeight="1" x14ac:dyDescent="0.25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</row>
    <row r="520" spans="1:31" ht="15.75" customHeight="1" x14ac:dyDescent="0.25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</row>
    <row r="521" spans="1:31" ht="15.75" customHeight="1" x14ac:dyDescent="0.25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</row>
    <row r="522" spans="1:31" ht="15.75" customHeight="1" x14ac:dyDescent="0.25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</row>
    <row r="523" spans="1:31" ht="15.75" customHeight="1" x14ac:dyDescent="0.25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</row>
    <row r="524" spans="1:31" ht="15.75" customHeight="1" x14ac:dyDescent="0.25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</row>
    <row r="525" spans="1:31" ht="15.75" customHeight="1" x14ac:dyDescent="0.25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</row>
    <row r="526" spans="1:31" ht="15.75" customHeight="1" x14ac:dyDescent="0.25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</row>
    <row r="527" spans="1:31" ht="15.75" customHeight="1" x14ac:dyDescent="0.25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</row>
    <row r="528" spans="1:31" ht="15.75" customHeight="1" x14ac:dyDescent="0.25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</row>
    <row r="529" spans="1:31" ht="15.75" customHeight="1" x14ac:dyDescent="0.25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</row>
    <row r="530" spans="1:31" ht="15.75" customHeight="1" x14ac:dyDescent="0.25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</row>
    <row r="531" spans="1:31" ht="15.75" customHeight="1" x14ac:dyDescent="0.25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</row>
    <row r="532" spans="1:31" ht="15.75" customHeight="1" x14ac:dyDescent="0.25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</row>
    <row r="533" spans="1:31" ht="15.75" customHeight="1" x14ac:dyDescent="0.25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</row>
    <row r="534" spans="1:31" ht="15.75" customHeight="1" x14ac:dyDescent="0.25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</row>
    <row r="535" spans="1:31" ht="15.75" customHeight="1" x14ac:dyDescent="0.25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</row>
    <row r="536" spans="1:31" ht="15.75" customHeight="1" x14ac:dyDescent="0.25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</row>
    <row r="537" spans="1:31" ht="15.75" customHeight="1" x14ac:dyDescent="0.25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</row>
    <row r="538" spans="1:31" ht="15.75" customHeight="1" x14ac:dyDescent="0.25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</row>
    <row r="539" spans="1:31" ht="15.75" customHeight="1" x14ac:dyDescent="0.25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</row>
    <row r="540" spans="1:31" ht="15.75" customHeight="1" x14ac:dyDescent="0.25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</row>
    <row r="541" spans="1:31" ht="15.75" customHeight="1" x14ac:dyDescent="0.25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</row>
    <row r="542" spans="1:31" ht="15.75" customHeight="1" x14ac:dyDescent="0.25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</row>
    <row r="543" spans="1:31" ht="15.75" customHeight="1" x14ac:dyDescent="0.25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</row>
    <row r="544" spans="1:31" ht="15.75" customHeight="1" x14ac:dyDescent="0.25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</row>
    <row r="545" spans="1:31" ht="15.75" customHeight="1" x14ac:dyDescent="0.25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</row>
    <row r="546" spans="1:31" ht="15.75" customHeight="1" x14ac:dyDescent="0.25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</row>
    <row r="547" spans="1:31" ht="15.75" customHeight="1" x14ac:dyDescent="0.25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</row>
    <row r="548" spans="1:31" ht="15.75" customHeight="1" x14ac:dyDescent="0.25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</row>
    <row r="549" spans="1:31" ht="15.75" customHeight="1" x14ac:dyDescent="0.25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</row>
    <row r="550" spans="1:31" ht="15.75" customHeight="1" x14ac:dyDescent="0.25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</row>
    <row r="551" spans="1:31" ht="15.75" customHeight="1" x14ac:dyDescent="0.25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</row>
    <row r="552" spans="1:31" ht="15.75" customHeight="1" x14ac:dyDescent="0.25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</row>
    <row r="553" spans="1:31" ht="15.75" customHeight="1" x14ac:dyDescent="0.25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</row>
    <row r="554" spans="1:31" ht="15.75" customHeight="1" x14ac:dyDescent="0.25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</row>
    <row r="555" spans="1:31" ht="15.75" customHeight="1" x14ac:dyDescent="0.25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</row>
    <row r="556" spans="1:31" ht="15.75" customHeight="1" x14ac:dyDescent="0.25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</row>
    <row r="557" spans="1:31" ht="15.75" customHeight="1" x14ac:dyDescent="0.25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</row>
    <row r="558" spans="1:31" ht="15.75" customHeight="1" x14ac:dyDescent="0.25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</row>
    <row r="559" spans="1:31" ht="15.75" customHeight="1" x14ac:dyDescent="0.25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</row>
    <row r="560" spans="1:31" ht="15.75" customHeight="1" x14ac:dyDescent="0.25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</row>
    <row r="561" spans="1:31" ht="15.75" customHeight="1" x14ac:dyDescent="0.25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</row>
    <row r="562" spans="1:31" ht="15.75" customHeight="1" x14ac:dyDescent="0.25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</row>
    <row r="563" spans="1:31" ht="15.75" customHeight="1" x14ac:dyDescent="0.25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</row>
    <row r="564" spans="1:31" ht="15.75" customHeight="1" x14ac:dyDescent="0.25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</row>
    <row r="565" spans="1:31" ht="15.75" customHeight="1" x14ac:dyDescent="0.25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</row>
    <row r="566" spans="1:31" ht="15.75" customHeight="1" x14ac:dyDescent="0.25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</row>
    <row r="567" spans="1:31" ht="15.75" customHeight="1" x14ac:dyDescent="0.25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</row>
    <row r="568" spans="1:31" ht="15.75" customHeight="1" x14ac:dyDescent="0.25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</row>
    <row r="569" spans="1:31" ht="15.75" customHeight="1" x14ac:dyDescent="0.25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</row>
    <row r="570" spans="1:31" ht="15.75" customHeight="1" x14ac:dyDescent="0.25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</row>
    <row r="571" spans="1:31" ht="15.75" customHeight="1" x14ac:dyDescent="0.25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</row>
    <row r="572" spans="1:31" ht="15.75" customHeight="1" x14ac:dyDescent="0.25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</row>
    <row r="573" spans="1:31" ht="15.75" customHeight="1" x14ac:dyDescent="0.25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</row>
    <row r="574" spans="1:31" ht="15.75" customHeight="1" x14ac:dyDescent="0.25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</row>
    <row r="575" spans="1:31" ht="15.75" customHeight="1" x14ac:dyDescent="0.25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</row>
    <row r="576" spans="1:31" ht="15.75" customHeight="1" x14ac:dyDescent="0.25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</row>
    <row r="577" spans="1:31" ht="15.75" customHeight="1" x14ac:dyDescent="0.25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</row>
    <row r="578" spans="1:31" ht="15.75" customHeight="1" x14ac:dyDescent="0.25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</row>
    <row r="579" spans="1:31" ht="15.75" customHeight="1" x14ac:dyDescent="0.25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</row>
    <row r="580" spans="1:31" ht="15.75" customHeight="1" x14ac:dyDescent="0.25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</row>
    <row r="581" spans="1:31" ht="15.75" customHeight="1" x14ac:dyDescent="0.25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</row>
    <row r="582" spans="1:31" ht="15.75" customHeight="1" x14ac:dyDescent="0.25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</row>
    <row r="583" spans="1:31" ht="15.75" customHeight="1" x14ac:dyDescent="0.25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</row>
    <row r="584" spans="1:31" ht="15.75" customHeight="1" x14ac:dyDescent="0.25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</row>
    <row r="585" spans="1:31" ht="15.75" customHeight="1" x14ac:dyDescent="0.25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</row>
    <row r="586" spans="1:31" ht="15.75" customHeight="1" x14ac:dyDescent="0.25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</row>
    <row r="587" spans="1:31" ht="15.75" customHeight="1" x14ac:dyDescent="0.25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</row>
    <row r="588" spans="1:31" ht="15.75" customHeight="1" x14ac:dyDescent="0.25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</row>
    <row r="589" spans="1:31" ht="15.75" customHeight="1" x14ac:dyDescent="0.25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</row>
    <row r="590" spans="1:31" ht="15.75" customHeight="1" x14ac:dyDescent="0.25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</row>
    <row r="591" spans="1:31" ht="15.75" customHeight="1" x14ac:dyDescent="0.25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</row>
    <row r="592" spans="1:31" ht="15.75" customHeight="1" x14ac:dyDescent="0.25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</row>
    <row r="593" spans="1:31" ht="15.75" customHeight="1" x14ac:dyDescent="0.25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</row>
    <row r="594" spans="1:31" ht="15.75" customHeight="1" x14ac:dyDescent="0.25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</row>
    <row r="595" spans="1:31" ht="15.75" customHeight="1" x14ac:dyDescent="0.25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</row>
    <row r="596" spans="1:31" ht="15.75" customHeight="1" x14ac:dyDescent="0.25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</row>
    <row r="597" spans="1:31" ht="15.75" customHeight="1" x14ac:dyDescent="0.25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</row>
    <row r="598" spans="1:31" ht="15.75" customHeight="1" x14ac:dyDescent="0.25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</row>
    <row r="599" spans="1:31" ht="15.75" customHeight="1" x14ac:dyDescent="0.25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</row>
    <row r="600" spans="1:31" ht="15.75" customHeight="1" x14ac:dyDescent="0.25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</row>
    <row r="601" spans="1:31" ht="15.75" customHeight="1" x14ac:dyDescent="0.25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</row>
    <row r="602" spans="1:31" ht="15.75" customHeight="1" x14ac:dyDescent="0.25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</row>
    <row r="603" spans="1:31" ht="15.75" customHeight="1" x14ac:dyDescent="0.25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</row>
    <row r="604" spans="1:31" ht="15.75" customHeight="1" x14ac:dyDescent="0.25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</row>
    <row r="605" spans="1:31" ht="15.75" customHeight="1" x14ac:dyDescent="0.25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</row>
    <row r="606" spans="1:31" ht="15.75" customHeight="1" x14ac:dyDescent="0.25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</row>
    <row r="607" spans="1:31" ht="15.75" customHeight="1" x14ac:dyDescent="0.25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</row>
    <row r="608" spans="1:31" ht="15.75" customHeight="1" x14ac:dyDescent="0.25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</row>
    <row r="609" spans="1:31" ht="15.75" customHeight="1" x14ac:dyDescent="0.25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</row>
    <row r="610" spans="1:31" ht="15.75" customHeight="1" x14ac:dyDescent="0.25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</row>
    <row r="611" spans="1:31" ht="15.75" customHeight="1" x14ac:dyDescent="0.25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</row>
    <row r="612" spans="1:31" ht="15.75" customHeight="1" x14ac:dyDescent="0.25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</row>
    <row r="613" spans="1:31" ht="15.75" customHeight="1" x14ac:dyDescent="0.25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</row>
    <row r="614" spans="1:31" ht="15.75" customHeight="1" x14ac:dyDescent="0.25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</row>
    <row r="615" spans="1:31" ht="15.75" customHeight="1" x14ac:dyDescent="0.25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</row>
    <row r="616" spans="1:31" ht="15.75" customHeight="1" x14ac:dyDescent="0.25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</row>
    <row r="617" spans="1:31" ht="15.75" customHeight="1" x14ac:dyDescent="0.25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</row>
    <row r="618" spans="1:31" ht="15.75" customHeight="1" x14ac:dyDescent="0.25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</row>
    <row r="619" spans="1:31" ht="15.75" customHeight="1" x14ac:dyDescent="0.25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</row>
    <row r="620" spans="1:31" ht="15.75" customHeight="1" x14ac:dyDescent="0.25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</row>
    <row r="621" spans="1:31" ht="15.75" customHeight="1" x14ac:dyDescent="0.25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</row>
    <row r="622" spans="1:31" ht="15.75" customHeight="1" x14ac:dyDescent="0.25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</row>
    <row r="623" spans="1:31" ht="15.75" customHeight="1" x14ac:dyDescent="0.25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</row>
    <row r="624" spans="1:31" ht="15.75" customHeight="1" x14ac:dyDescent="0.25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</row>
    <row r="625" spans="1:31" ht="15.75" customHeight="1" x14ac:dyDescent="0.25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</row>
    <row r="626" spans="1:31" ht="15.75" customHeight="1" x14ac:dyDescent="0.25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</row>
    <row r="627" spans="1:31" ht="15.75" customHeight="1" x14ac:dyDescent="0.25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</row>
    <row r="628" spans="1:31" ht="15.75" customHeight="1" x14ac:dyDescent="0.25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</row>
    <row r="629" spans="1:31" ht="15.75" customHeight="1" x14ac:dyDescent="0.25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</row>
    <row r="630" spans="1:31" ht="15.75" customHeight="1" x14ac:dyDescent="0.25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</row>
    <row r="631" spans="1:31" ht="15.75" customHeight="1" x14ac:dyDescent="0.25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</row>
    <row r="632" spans="1:31" ht="15.75" customHeight="1" x14ac:dyDescent="0.25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</row>
    <row r="633" spans="1:31" ht="15.75" customHeight="1" x14ac:dyDescent="0.25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</row>
    <row r="634" spans="1:31" ht="15.75" customHeight="1" x14ac:dyDescent="0.25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</row>
    <row r="635" spans="1:31" ht="15.75" customHeight="1" x14ac:dyDescent="0.25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</row>
    <row r="636" spans="1:31" ht="15.75" customHeight="1" x14ac:dyDescent="0.25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</row>
    <row r="637" spans="1:31" ht="15.75" customHeight="1" x14ac:dyDescent="0.25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</row>
    <row r="638" spans="1:31" ht="15.75" customHeight="1" x14ac:dyDescent="0.25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</row>
    <row r="639" spans="1:31" ht="15.75" customHeight="1" x14ac:dyDescent="0.25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</row>
    <row r="640" spans="1:31" ht="15.75" customHeight="1" x14ac:dyDescent="0.25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</row>
    <row r="641" spans="1:31" ht="15.75" customHeight="1" x14ac:dyDescent="0.25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</row>
    <row r="642" spans="1:31" ht="15.75" customHeight="1" x14ac:dyDescent="0.25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</row>
    <row r="643" spans="1:31" ht="15.75" customHeight="1" x14ac:dyDescent="0.25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</row>
    <row r="644" spans="1:31" ht="15.75" customHeight="1" x14ac:dyDescent="0.25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</row>
    <row r="645" spans="1:31" ht="15.75" customHeight="1" x14ac:dyDescent="0.25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</row>
    <row r="646" spans="1:31" ht="15.75" customHeight="1" x14ac:dyDescent="0.25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</row>
    <row r="647" spans="1:31" ht="15.75" customHeight="1" x14ac:dyDescent="0.25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</row>
    <row r="648" spans="1:31" ht="15.75" customHeight="1" x14ac:dyDescent="0.25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</row>
    <row r="649" spans="1:31" ht="15.75" customHeight="1" x14ac:dyDescent="0.25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</row>
    <row r="650" spans="1:31" ht="15.75" customHeight="1" x14ac:dyDescent="0.25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</row>
    <row r="651" spans="1:31" ht="15.75" customHeight="1" x14ac:dyDescent="0.25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</row>
    <row r="652" spans="1:31" ht="15.75" customHeight="1" x14ac:dyDescent="0.25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</row>
    <row r="653" spans="1:31" ht="15.75" customHeight="1" x14ac:dyDescent="0.25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</row>
    <row r="654" spans="1:31" ht="15.75" customHeight="1" x14ac:dyDescent="0.25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</row>
    <row r="655" spans="1:31" ht="15.75" customHeight="1" x14ac:dyDescent="0.25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</row>
    <row r="656" spans="1:31" ht="15.75" customHeight="1" x14ac:dyDescent="0.25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</row>
    <row r="657" spans="1:31" ht="15.75" customHeight="1" x14ac:dyDescent="0.25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</row>
    <row r="658" spans="1:31" ht="15.75" customHeight="1" x14ac:dyDescent="0.25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</row>
    <row r="659" spans="1:31" ht="15.75" customHeight="1" x14ac:dyDescent="0.25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</row>
    <row r="660" spans="1:31" ht="15.75" customHeight="1" x14ac:dyDescent="0.25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</row>
    <row r="661" spans="1:31" ht="15.75" customHeight="1" x14ac:dyDescent="0.25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</row>
    <row r="662" spans="1:31" ht="15.75" customHeight="1" x14ac:dyDescent="0.25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</row>
    <row r="663" spans="1:31" ht="15.75" customHeight="1" x14ac:dyDescent="0.25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</row>
    <row r="664" spans="1:31" ht="15.75" customHeight="1" x14ac:dyDescent="0.25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</row>
    <row r="665" spans="1:31" ht="15.75" customHeight="1" x14ac:dyDescent="0.25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</row>
    <row r="666" spans="1:31" ht="15.75" customHeight="1" x14ac:dyDescent="0.25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</row>
    <row r="667" spans="1:31" ht="15.75" customHeight="1" x14ac:dyDescent="0.25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</row>
    <row r="668" spans="1:31" ht="15.75" customHeight="1" x14ac:dyDescent="0.25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</row>
    <row r="669" spans="1:31" ht="15.75" customHeight="1" x14ac:dyDescent="0.25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</row>
    <row r="670" spans="1:31" ht="15.75" customHeight="1" x14ac:dyDescent="0.25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</row>
    <row r="671" spans="1:31" ht="15.75" customHeight="1" x14ac:dyDescent="0.25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</row>
    <row r="672" spans="1:31" ht="15.75" customHeight="1" x14ac:dyDescent="0.25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</row>
    <row r="673" spans="1:31" ht="15.75" customHeight="1" x14ac:dyDescent="0.25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</row>
    <row r="674" spans="1:31" ht="15.75" customHeight="1" x14ac:dyDescent="0.25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</row>
    <row r="675" spans="1:31" ht="15.75" customHeight="1" x14ac:dyDescent="0.25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</row>
    <row r="676" spans="1:31" ht="15.75" customHeight="1" x14ac:dyDescent="0.25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</row>
    <row r="677" spans="1:31" ht="15.75" customHeight="1" x14ac:dyDescent="0.25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</row>
    <row r="678" spans="1:31" ht="15.75" customHeight="1" x14ac:dyDescent="0.25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</row>
    <row r="679" spans="1:31" ht="15.75" customHeight="1" x14ac:dyDescent="0.25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</row>
    <row r="680" spans="1:31" ht="15.75" customHeight="1" x14ac:dyDescent="0.25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</row>
    <row r="681" spans="1:31" ht="15.75" customHeight="1" x14ac:dyDescent="0.25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</row>
    <row r="682" spans="1:31" ht="15.75" customHeight="1" x14ac:dyDescent="0.25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</row>
    <row r="683" spans="1:31" ht="15.75" customHeight="1" x14ac:dyDescent="0.25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</row>
    <row r="684" spans="1:31" ht="15.75" customHeight="1" x14ac:dyDescent="0.25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</row>
    <row r="685" spans="1:31" ht="15.75" customHeight="1" x14ac:dyDescent="0.25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</row>
    <row r="686" spans="1:31" ht="15.75" customHeight="1" x14ac:dyDescent="0.25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</row>
    <row r="687" spans="1:31" ht="15.75" customHeight="1" x14ac:dyDescent="0.25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</row>
    <row r="688" spans="1:31" ht="15.75" customHeight="1" x14ac:dyDescent="0.25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</row>
    <row r="689" spans="1:31" ht="15.75" customHeight="1" x14ac:dyDescent="0.25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</row>
    <row r="690" spans="1:31" ht="15.75" customHeight="1" x14ac:dyDescent="0.25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</row>
    <row r="691" spans="1:31" ht="15.75" customHeight="1" x14ac:dyDescent="0.25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</row>
    <row r="692" spans="1:31" ht="15.75" customHeight="1" x14ac:dyDescent="0.25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</row>
    <row r="693" spans="1:31" ht="15.75" customHeight="1" x14ac:dyDescent="0.25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</row>
    <row r="694" spans="1:31" ht="15.75" customHeight="1" x14ac:dyDescent="0.25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</row>
    <row r="695" spans="1:31" ht="15.75" customHeight="1" x14ac:dyDescent="0.25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</row>
    <row r="696" spans="1:31" ht="15.75" customHeight="1" x14ac:dyDescent="0.25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</row>
    <row r="697" spans="1:31" ht="15.75" customHeight="1" x14ac:dyDescent="0.25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</row>
    <row r="698" spans="1:31" ht="15.75" customHeight="1" x14ac:dyDescent="0.25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</row>
    <row r="699" spans="1:31" ht="15.75" customHeight="1" x14ac:dyDescent="0.25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</row>
    <row r="700" spans="1:31" ht="15.75" customHeight="1" x14ac:dyDescent="0.25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</row>
    <row r="701" spans="1:31" ht="15.75" customHeight="1" x14ac:dyDescent="0.25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</row>
    <row r="702" spans="1:31" ht="15.75" customHeight="1" x14ac:dyDescent="0.25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</row>
    <row r="703" spans="1:31" ht="15.75" customHeight="1" x14ac:dyDescent="0.25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</row>
    <row r="704" spans="1:31" ht="15.75" customHeight="1" x14ac:dyDescent="0.25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</row>
    <row r="705" spans="1:31" ht="15.75" customHeight="1" x14ac:dyDescent="0.25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</row>
    <row r="706" spans="1:31" ht="15.75" customHeight="1" x14ac:dyDescent="0.25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</row>
    <row r="707" spans="1:31" ht="15.75" customHeight="1" x14ac:dyDescent="0.25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</row>
    <row r="708" spans="1:31" ht="15.75" customHeight="1" x14ac:dyDescent="0.25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</row>
    <row r="709" spans="1:31" ht="15.75" customHeight="1" x14ac:dyDescent="0.25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</row>
    <row r="710" spans="1:31" ht="15.75" customHeight="1" x14ac:dyDescent="0.25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</row>
    <row r="711" spans="1:31" ht="15.75" customHeight="1" x14ac:dyDescent="0.25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</row>
    <row r="712" spans="1:31" ht="15.75" customHeight="1" x14ac:dyDescent="0.25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</row>
    <row r="713" spans="1:31" ht="15.75" customHeight="1" x14ac:dyDescent="0.25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</row>
    <row r="714" spans="1:31" ht="15.75" customHeight="1" x14ac:dyDescent="0.25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</row>
    <row r="715" spans="1:31" ht="15.75" customHeight="1" x14ac:dyDescent="0.25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</row>
    <row r="716" spans="1:31" ht="15.75" customHeight="1" x14ac:dyDescent="0.25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</row>
    <row r="717" spans="1:31" ht="15.75" customHeight="1" x14ac:dyDescent="0.25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</row>
    <row r="718" spans="1:31" ht="15.75" customHeight="1" x14ac:dyDescent="0.25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</row>
    <row r="719" spans="1:31" ht="15.75" customHeight="1" x14ac:dyDescent="0.25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</row>
    <row r="720" spans="1:31" ht="15.75" customHeight="1" x14ac:dyDescent="0.25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</row>
    <row r="721" spans="1:31" ht="15.75" customHeight="1" x14ac:dyDescent="0.25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</row>
    <row r="722" spans="1:31" ht="15.75" customHeight="1" x14ac:dyDescent="0.25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</row>
    <row r="723" spans="1:31" ht="15.75" customHeight="1" x14ac:dyDescent="0.25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</row>
    <row r="724" spans="1:31" ht="15.75" customHeight="1" x14ac:dyDescent="0.25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</row>
    <row r="725" spans="1:31" ht="15.75" customHeight="1" x14ac:dyDescent="0.25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</row>
    <row r="726" spans="1:31" ht="15.75" customHeight="1" x14ac:dyDescent="0.25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</row>
    <row r="727" spans="1:31" ht="15.75" customHeight="1" x14ac:dyDescent="0.25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</row>
    <row r="728" spans="1:31" ht="15.75" customHeight="1" x14ac:dyDescent="0.25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</row>
    <row r="729" spans="1:31" ht="15.75" customHeight="1" x14ac:dyDescent="0.25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</row>
    <row r="730" spans="1:31" ht="15.75" customHeight="1" x14ac:dyDescent="0.25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</row>
    <row r="731" spans="1:31" ht="15.75" customHeight="1" x14ac:dyDescent="0.25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</row>
    <row r="732" spans="1:31" ht="15.75" customHeight="1" x14ac:dyDescent="0.25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</row>
    <row r="733" spans="1:31" ht="15.75" customHeight="1" x14ac:dyDescent="0.25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</row>
    <row r="734" spans="1:31" ht="15.75" customHeight="1" x14ac:dyDescent="0.25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</row>
    <row r="735" spans="1:31" ht="15.75" customHeight="1" x14ac:dyDescent="0.25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</row>
    <row r="736" spans="1:31" ht="15.75" customHeight="1" x14ac:dyDescent="0.25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</row>
    <row r="737" spans="1:31" ht="15.75" customHeight="1" x14ac:dyDescent="0.25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</row>
    <row r="738" spans="1:31" ht="15.75" customHeight="1" x14ac:dyDescent="0.25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</row>
    <row r="739" spans="1:31" ht="15.75" customHeight="1" x14ac:dyDescent="0.25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</row>
    <row r="740" spans="1:31" ht="15.75" customHeight="1" x14ac:dyDescent="0.25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</row>
    <row r="741" spans="1:31" ht="15.75" customHeight="1" x14ac:dyDescent="0.25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</row>
    <row r="742" spans="1:31" ht="15.75" customHeight="1" x14ac:dyDescent="0.25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</row>
    <row r="743" spans="1:31" ht="15.75" customHeight="1" x14ac:dyDescent="0.25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</row>
    <row r="744" spans="1:31" ht="15.75" customHeight="1" x14ac:dyDescent="0.25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</row>
    <row r="745" spans="1:31" ht="15.75" customHeight="1" x14ac:dyDescent="0.25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</row>
    <row r="746" spans="1:31" ht="15.75" customHeight="1" x14ac:dyDescent="0.25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</row>
    <row r="747" spans="1:31" ht="15.75" customHeight="1" x14ac:dyDescent="0.25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</row>
    <row r="748" spans="1:31" ht="15.75" customHeight="1" x14ac:dyDescent="0.25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</row>
    <row r="749" spans="1:31" ht="15.75" customHeight="1" x14ac:dyDescent="0.25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</row>
    <row r="750" spans="1:31" ht="15.75" customHeight="1" x14ac:dyDescent="0.25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</row>
    <row r="751" spans="1:31" ht="15.75" customHeight="1" x14ac:dyDescent="0.25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</row>
    <row r="752" spans="1:31" ht="15.75" customHeight="1" x14ac:dyDescent="0.25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</row>
    <row r="753" spans="1:31" ht="15.75" customHeight="1" x14ac:dyDescent="0.25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</row>
    <row r="754" spans="1:31" ht="15.75" customHeight="1" x14ac:dyDescent="0.25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</row>
    <row r="755" spans="1:31" ht="15.75" customHeight="1" x14ac:dyDescent="0.25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</row>
    <row r="756" spans="1:31" ht="15.75" customHeight="1" x14ac:dyDescent="0.25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</row>
    <row r="757" spans="1:31" ht="15.75" customHeight="1" x14ac:dyDescent="0.25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</row>
    <row r="758" spans="1:31" ht="15.75" customHeight="1" x14ac:dyDescent="0.25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</row>
    <row r="759" spans="1:31" ht="15.75" customHeight="1" x14ac:dyDescent="0.25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</row>
    <row r="760" spans="1:31" ht="15.75" customHeight="1" x14ac:dyDescent="0.25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</row>
    <row r="761" spans="1:31" ht="15.75" customHeight="1" x14ac:dyDescent="0.25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</row>
    <row r="762" spans="1:31" ht="15.75" customHeight="1" x14ac:dyDescent="0.25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</row>
    <row r="763" spans="1:31" ht="15.75" customHeight="1" x14ac:dyDescent="0.25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</row>
    <row r="764" spans="1:31" ht="15.75" customHeight="1" x14ac:dyDescent="0.25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</row>
    <row r="765" spans="1:31" ht="15.75" customHeight="1" x14ac:dyDescent="0.25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</row>
    <row r="766" spans="1:31" ht="15.75" customHeight="1" x14ac:dyDescent="0.25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</row>
    <row r="767" spans="1:31" ht="15.75" customHeight="1" x14ac:dyDescent="0.25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</row>
    <row r="768" spans="1:31" ht="15.75" customHeight="1" x14ac:dyDescent="0.25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</row>
    <row r="769" spans="1:31" ht="15.75" customHeight="1" x14ac:dyDescent="0.25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</row>
    <row r="770" spans="1:31" ht="15.75" customHeight="1" x14ac:dyDescent="0.25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</row>
    <row r="771" spans="1:31" ht="15.75" customHeight="1" x14ac:dyDescent="0.25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</row>
    <row r="772" spans="1:31" ht="15.75" customHeight="1" x14ac:dyDescent="0.25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</row>
    <row r="773" spans="1:31" ht="15.75" customHeight="1" x14ac:dyDescent="0.25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</row>
    <row r="774" spans="1:31" ht="15.75" customHeight="1" x14ac:dyDescent="0.25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</row>
    <row r="775" spans="1:31" ht="15.75" customHeight="1" x14ac:dyDescent="0.25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</row>
    <row r="776" spans="1:31" ht="15.75" customHeight="1" x14ac:dyDescent="0.25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</row>
    <row r="777" spans="1:31" ht="15.75" customHeight="1" x14ac:dyDescent="0.25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</row>
    <row r="778" spans="1:31" ht="15.75" customHeight="1" x14ac:dyDescent="0.25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</row>
    <row r="779" spans="1:31" ht="15.75" customHeight="1" x14ac:dyDescent="0.25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</row>
    <row r="780" spans="1:31" ht="15.75" customHeight="1" x14ac:dyDescent="0.25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</row>
    <row r="781" spans="1:31" ht="15.75" customHeight="1" x14ac:dyDescent="0.25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</row>
    <row r="782" spans="1:31" ht="15.75" customHeight="1" x14ac:dyDescent="0.25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</row>
    <row r="783" spans="1:31" ht="15.75" customHeight="1" x14ac:dyDescent="0.25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</row>
    <row r="784" spans="1:31" ht="15.75" customHeight="1" x14ac:dyDescent="0.25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</row>
    <row r="785" spans="1:31" ht="15.75" customHeight="1" x14ac:dyDescent="0.25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</row>
    <row r="786" spans="1:31" ht="15.75" customHeight="1" x14ac:dyDescent="0.25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</row>
    <row r="787" spans="1:31" ht="15.75" customHeight="1" x14ac:dyDescent="0.25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</row>
    <row r="788" spans="1:31" ht="15.75" customHeight="1" x14ac:dyDescent="0.25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</row>
    <row r="789" spans="1:31" ht="15.75" customHeight="1" x14ac:dyDescent="0.25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</row>
    <row r="790" spans="1:31" ht="15.75" customHeight="1" x14ac:dyDescent="0.25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</row>
    <row r="791" spans="1:31" ht="15.75" customHeight="1" x14ac:dyDescent="0.25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</row>
    <row r="792" spans="1:31" ht="15.75" customHeight="1" x14ac:dyDescent="0.25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</row>
    <row r="793" spans="1:31" ht="15.75" customHeight="1" x14ac:dyDescent="0.25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</row>
    <row r="794" spans="1:31" ht="15.75" customHeight="1" x14ac:dyDescent="0.25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</row>
    <row r="795" spans="1:31" ht="15.75" customHeight="1" x14ac:dyDescent="0.25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</row>
    <row r="796" spans="1:31" ht="15.75" customHeight="1" x14ac:dyDescent="0.25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</row>
    <row r="797" spans="1:31" ht="15.75" customHeight="1" x14ac:dyDescent="0.25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</row>
    <row r="798" spans="1:31" ht="15.75" customHeight="1" x14ac:dyDescent="0.25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</row>
    <row r="799" spans="1:31" ht="15.75" customHeight="1" x14ac:dyDescent="0.25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</row>
    <row r="800" spans="1:31" ht="15.75" customHeight="1" x14ac:dyDescent="0.25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</row>
    <row r="801" spans="1:31" ht="15.75" customHeight="1" x14ac:dyDescent="0.25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</row>
    <row r="802" spans="1:31" ht="15.75" customHeight="1" x14ac:dyDescent="0.25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</row>
    <row r="803" spans="1:31" ht="15.75" customHeight="1" x14ac:dyDescent="0.25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</row>
    <row r="804" spans="1:31" ht="15.75" customHeight="1" x14ac:dyDescent="0.25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</row>
    <row r="805" spans="1:31" ht="15.75" customHeight="1" x14ac:dyDescent="0.25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</row>
    <row r="806" spans="1:31" ht="15.75" customHeight="1" x14ac:dyDescent="0.25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</row>
    <row r="807" spans="1:31" ht="15.75" customHeight="1" x14ac:dyDescent="0.25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</row>
    <row r="808" spans="1:31" ht="15.75" customHeight="1" x14ac:dyDescent="0.25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</row>
    <row r="809" spans="1:31" ht="15.75" customHeight="1" x14ac:dyDescent="0.25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</row>
    <row r="810" spans="1:31" ht="15.75" customHeight="1" x14ac:dyDescent="0.25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</row>
    <row r="811" spans="1:31" ht="15.75" customHeight="1" x14ac:dyDescent="0.25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</row>
    <row r="812" spans="1:31" ht="15.75" customHeight="1" x14ac:dyDescent="0.25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</row>
    <row r="813" spans="1:31" ht="15.75" customHeight="1" x14ac:dyDescent="0.25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</row>
    <row r="814" spans="1:31" ht="15.75" customHeight="1" x14ac:dyDescent="0.25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</row>
    <row r="815" spans="1:31" ht="15.75" customHeight="1" x14ac:dyDescent="0.25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</row>
    <row r="816" spans="1:31" ht="15.75" customHeight="1" x14ac:dyDescent="0.25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</row>
    <row r="817" spans="1:31" ht="15.75" customHeight="1" x14ac:dyDescent="0.25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</row>
    <row r="818" spans="1:31" ht="15.75" customHeight="1" x14ac:dyDescent="0.25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</row>
    <row r="819" spans="1:31" ht="15.75" customHeight="1" x14ac:dyDescent="0.25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</row>
    <row r="820" spans="1:31" ht="15.75" customHeight="1" x14ac:dyDescent="0.25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</row>
    <row r="821" spans="1:31" ht="15.75" customHeight="1" x14ac:dyDescent="0.25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</row>
    <row r="822" spans="1:31" ht="15.75" customHeight="1" x14ac:dyDescent="0.25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</row>
    <row r="823" spans="1:31" ht="15.75" customHeight="1" x14ac:dyDescent="0.25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</row>
    <row r="824" spans="1:31" ht="15.75" customHeight="1" x14ac:dyDescent="0.25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</row>
    <row r="825" spans="1:31" ht="15.75" customHeight="1" x14ac:dyDescent="0.25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</row>
    <row r="826" spans="1:31" ht="15.75" customHeight="1" x14ac:dyDescent="0.25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</row>
    <row r="827" spans="1:31" ht="15.75" customHeight="1" x14ac:dyDescent="0.25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</row>
    <row r="828" spans="1:31" ht="15.75" customHeight="1" x14ac:dyDescent="0.25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</row>
    <row r="829" spans="1:31" ht="15.75" customHeight="1" x14ac:dyDescent="0.25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</row>
    <row r="830" spans="1:31" ht="15.75" customHeight="1" x14ac:dyDescent="0.25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</row>
    <row r="831" spans="1:31" ht="15.75" customHeight="1" x14ac:dyDescent="0.25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</row>
    <row r="832" spans="1:31" ht="15.75" customHeight="1" x14ac:dyDescent="0.25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</row>
    <row r="833" spans="1:31" ht="15.75" customHeight="1" x14ac:dyDescent="0.25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</row>
    <row r="834" spans="1:31" ht="15.75" customHeight="1" x14ac:dyDescent="0.25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</row>
    <row r="835" spans="1:31" ht="15.75" customHeight="1" x14ac:dyDescent="0.25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</row>
    <row r="836" spans="1:31" ht="15.75" customHeight="1" x14ac:dyDescent="0.25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</row>
    <row r="837" spans="1:31" ht="15.75" customHeight="1" x14ac:dyDescent="0.25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</row>
    <row r="838" spans="1:31" ht="15.75" customHeight="1" x14ac:dyDescent="0.25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</row>
    <row r="839" spans="1:31" ht="15.75" customHeight="1" x14ac:dyDescent="0.25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</row>
    <row r="840" spans="1:31" ht="15.75" customHeight="1" x14ac:dyDescent="0.25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</row>
    <row r="841" spans="1:31" ht="15.75" customHeight="1" x14ac:dyDescent="0.25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</row>
    <row r="842" spans="1:31" ht="15.75" customHeight="1" x14ac:dyDescent="0.25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</row>
    <row r="843" spans="1:31" ht="15.75" customHeight="1" x14ac:dyDescent="0.25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</row>
    <row r="844" spans="1:31" ht="15.75" customHeight="1" x14ac:dyDescent="0.25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</row>
    <row r="845" spans="1:31" ht="15.75" customHeight="1" x14ac:dyDescent="0.25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</row>
    <row r="846" spans="1:31" ht="15.75" customHeight="1" x14ac:dyDescent="0.25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</row>
    <row r="847" spans="1:31" ht="15.75" customHeight="1" x14ac:dyDescent="0.25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</row>
    <row r="848" spans="1:31" ht="15.75" customHeight="1" x14ac:dyDescent="0.25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</row>
    <row r="849" spans="1:31" ht="15.75" customHeight="1" x14ac:dyDescent="0.25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</row>
    <row r="850" spans="1:31" ht="15.75" customHeight="1" x14ac:dyDescent="0.25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</row>
    <row r="851" spans="1:31" ht="15.75" customHeight="1" x14ac:dyDescent="0.25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</row>
    <row r="852" spans="1:31" ht="15.75" customHeight="1" x14ac:dyDescent="0.25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</row>
    <row r="853" spans="1:31" ht="15.75" customHeight="1" x14ac:dyDescent="0.25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</row>
    <row r="854" spans="1:31" ht="15.75" customHeight="1" x14ac:dyDescent="0.25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</row>
    <row r="855" spans="1:31" ht="15.75" customHeight="1" x14ac:dyDescent="0.25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</row>
    <row r="856" spans="1:31" ht="15.75" customHeight="1" x14ac:dyDescent="0.25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</row>
    <row r="857" spans="1:31" ht="15.75" customHeight="1" x14ac:dyDescent="0.25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</row>
    <row r="858" spans="1:31" ht="15.75" customHeight="1" x14ac:dyDescent="0.25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</row>
    <row r="859" spans="1:31" ht="15.75" customHeight="1" x14ac:dyDescent="0.25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</row>
    <row r="860" spans="1:31" ht="15.75" customHeight="1" x14ac:dyDescent="0.25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</row>
    <row r="861" spans="1:31" ht="15.75" customHeight="1" x14ac:dyDescent="0.25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</row>
    <row r="862" spans="1:31" ht="15.75" customHeight="1" x14ac:dyDescent="0.25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</row>
    <row r="863" spans="1:31" ht="15.75" customHeight="1" x14ac:dyDescent="0.25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</row>
    <row r="864" spans="1:31" ht="15.75" customHeight="1" x14ac:dyDescent="0.25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</row>
    <row r="865" spans="1:31" ht="15.75" customHeight="1" x14ac:dyDescent="0.25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</row>
    <row r="866" spans="1:31" ht="15.75" customHeight="1" x14ac:dyDescent="0.25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</row>
    <row r="867" spans="1:31" ht="15.75" customHeight="1" x14ac:dyDescent="0.25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</row>
    <row r="868" spans="1:31" ht="15.75" customHeight="1" x14ac:dyDescent="0.25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</row>
    <row r="869" spans="1:31" ht="15.75" customHeight="1" x14ac:dyDescent="0.25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</row>
    <row r="870" spans="1:31" ht="15.75" customHeight="1" x14ac:dyDescent="0.25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</row>
    <row r="871" spans="1:31" ht="15.75" customHeight="1" x14ac:dyDescent="0.25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</row>
    <row r="872" spans="1:31" ht="15.75" customHeight="1" x14ac:dyDescent="0.25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</row>
    <row r="873" spans="1:31" ht="15.75" customHeight="1" x14ac:dyDescent="0.25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</row>
    <row r="874" spans="1:31" ht="15.75" customHeight="1" x14ac:dyDescent="0.25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</row>
    <row r="875" spans="1:31" ht="15.75" customHeight="1" x14ac:dyDescent="0.25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</row>
    <row r="876" spans="1:31" ht="15.75" customHeight="1" x14ac:dyDescent="0.25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</row>
    <row r="877" spans="1:31" ht="15.75" customHeight="1" x14ac:dyDescent="0.25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</row>
    <row r="878" spans="1:31" ht="15.75" customHeight="1" x14ac:dyDescent="0.25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</row>
    <row r="879" spans="1:31" ht="15.75" customHeight="1" x14ac:dyDescent="0.25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</row>
    <row r="880" spans="1:31" ht="15.75" customHeight="1" x14ac:dyDescent="0.25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</row>
    <row r="881" spans="1:31" ht="15.75" customHeight="1" x14ac:dyDescent="0.25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</row>
    <row r="882" spans="1:31" ht="15.75" customHeight="1" x14ac:dyDescent="0.25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</row>
    <row r="883" spans="1:31" ht="15.75" customHeight="1" x14ac:dyDescent="0.25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</row>
    <row r="884" spans="1:31" ht="15.75" customHeight="1" x14ac:dyDescent="0.25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</row>
    <row r="885" spans="1:31" ht="15.75" customHeight="1" x14ac:dyDescent="0.25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</row>
    <row r="886" spans="1:31" ht="15.75" customHeight="1" x14ac:dyDescent="0.25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</row>
    <row r="887" spans="1:31" ht="15.75" customHeight="1" x14ac:dyDescent="0.25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</row>
    <row r="888" spans="1:31" ht="15.75" customHeight="1" x14ac:dyDescent="0.25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</row>
    <row r="889" spans="1:31" ht="15.75" customHeight="1" x14ac:dyDescent="0.25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</row>
    <row r="890" spans="1:31" ht="15.75" customHeight="1" x14ac:dyDescent="0.25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</row>
    <row r="891" spans="1:31" ht="15.75" customHeight="1" x14ac:dyDescent="0.25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</row>
    <row r="892" spans="1:31" ht="15.75" customHeight="1" x14ac:dyDescent="0.25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</row>
    <row r="893" spans="1:31" ht="15.75" customHeight="1" x14ac:dyDescent="0.25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</row>
    <row r="894" spans="1:31" ht="15.75" customHeight="1" x14ac:dyDescent="0.25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</row>
    <row r="895" spans="1:31" ht="15.75" customHeight="1" x14ac:dyDescent="0.25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</row>
    <row r="896" spans="1:31" ht="15.75" customHeight="1" x14ac:dyDescent="0.25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</row>
    <row r="897" spans="1:31" ht="15.75" customHeight="1" x14ac:dyDescent="0.25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</row>
    <row r="898" spans="1:31" ht="15.75" customHeight="1" x14ac:dyDescent="0.25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</row>
    <row r="899" spans="1:31" ht="15.75" customHeight="1" x14ac:dyDescent="0.25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</row>
    <row r="900" spans="1:31" ht="15.75" customHeight="1" x14ac:dyDescent="0.25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</row>
    <row r="901" spans="1:31" ht="15.75" customHeight="1" x14ac:dyDescent="0.25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</row>
    <row r="902" spans="1:31" ht="15.75" customHeight="1" x14ac:dyDescent="0.25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</row>
    <row r="903" spans="1:31" ht="15.75" customHeight="1" x14ac:dyDescent="0.25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</row>
    <row r="904" spans="1:31" ht="15.75" customHeight="1" x14ac:dyDescent="0.25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</row>
    <row r="905" spans="1:31" ht="15.75" customHeight="1" x14ac:dyDescent="0.25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</row>
    <row r="906" spans="1:31" ht="15.75" customHeight="1" x14ac:dyDescent="0.25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</row>
    <row r="907" spans="1:31" ht="15.75" customHeight="1" x14ac:dyDescent="0.25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</row>
    <row r="908" spans="1:31" ht="15.75" customHeight="1" x14ac:dyDescent="0.25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</row>
    <row r="909" spans="1:31" ht="15.75" customHeight="1" x14ac:dyDescent="0.25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</row>
    <row r="910" spans="1:31" ht="15.75" customHeight="1" x14ac:dyDescent="0.25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</row>
    <row r="911" spans="1:31" ht="15.75" customHeight="1" x14ac:dyDescent="0.25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</row>
    <row r="912" spans="1:31" ht="15.75" customHeight="1" x14ac:dyDescent="0.25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</row>
    <row r="913" spans="1:31" ht="15.75" customHeight="1" x14ac:dyDescent="0.25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</row>
    <row r="914" spans="1:31" ht="15.75" customHeight="1" x14ac:dyDescent="0.25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</row>
    <row r="915" spans="1:31" ht="15.75" customHeight="1" x14ac:dyDescent="0.25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</row>
    <row r="916" spans="1:31" ht="15.75" customHeight="1" x14ac:dyDescent="0.25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</row>
    <row r="917" spans="1:31" ht="15.75" customHeight="1" x14ac:dyDescent="0.25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</row>
    <row r="918" spans="1:31" ht="15.75" customHeight="1" x14ac:dyDescent="0.25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</row>
    <row r="919" spans="1:31" ht="15.75" customHeight="1" x14ac:dyDescent="0.25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</row>
    <row r="920" spans="1:31" ht="15.75" customHeight="1" x14ac:dyDescent="0.25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</row>
    <row r="921" spans="1:31" ht="15.75" customHeight="1" x14ac:dyDescent="0.25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</row>
    <row r="922" spans="1:31" ht="15.75" customHeight="1" x14ac:dyDescent="0.25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</row>
    <row r="923" spans="1:31" ht="15.75" customHeight="1" x14ac:dyDescent="0.25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</row>
    <row r="924" spans="1:31" ht="15.75" customHeight="1" x14ac:dyDescent="0.25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</row>
    <row r="925" spans="1:31" ht="15.75" customHeight="1" x14ac:dyDescent="0.25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</row>
    <row r="926" spans="1:31" ht="15.75" customHeight="1" x14ac:dyDescent="0.25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</row>
    <row r="927" spans="1:31" ht="15.75" customHeight="1" x14ac:dyDescent="0.25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</row>
    <row r="928" spans="1:31" ht="15.75" customHeight="1" x14ac:dyDescent="0.25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</row>
    <row r="929" spans="1:31" ht="15.75" customHeight="1" x14ac:dyDescent="0.25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</row>
    <row r="930" spans="1:31" ht="15.75" customHeight="1" x14ac:dyDescent="0.25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</row>
    <row r="931" spans="1:31" ht="15.75" customHeight="1" x14ac:dyDescent="0.25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</row>
    <row r="932" spans="1:31" ht="15.75" customHeight="1" x14ac:dyDescent="0.25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</row>
    <row r="933" spans="1:31" ht="15.75" customHeight="1" x14ac:dyDescent="0.25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</row>
    <row r="934" spans="1:31" ht="15.75" customHeight="1" x14ac:dyDescent="0.25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</row>
    <row r="935" spans="1:31" ht="15.75" customHeight="1" x14ac:dyDescent="0.25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</row>
    <row r="936" spans="1:31" ht="15.75" customHeight="1" x14ac:dyDescent="0.25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</row>
    <row r="937" spans="1:31" ht="15.75" customHeight="1" x14ac:dyDescent="0.25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</row>
    <row r="938" spans="1:31" ht="15.75" customHeight="1" x14ac:dyDescent="0.25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</row>
    <row r="939" spans="1:31" ht="15.75" customHeight="1" x14ac:dyDescent="0.25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</row>
    <row r="940" spans="1:31" ht="15.75" customHeight="1" x14ac:dyDescent="0.25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</row>
    <row r="941" spans="1:31" ht="15.75" customHeight="1" x14ac:dyDescent="0.25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</row>
    <row r="942" spans="1:31" ht="15.75" customHeight="1" x14ac:dyDescent="0.25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</row>
    <row r="943" spans="1:31" ht="15.75" customHeight="1" x14ac:dyDescent="0.25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</row>
    <row r="944" spans="1:31" ht="15.75" customHeight="1" x14ac:dyDescent="0.25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</row>
    <row r="945" spans="1:31" ht="15.75" customHeight="1" x14ac:dyDescent="0.25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  <c r="AA945" s="52"/>
      <c r="AB945" s="52"/>
      <c r="AC945" s="52"/>
      <c r="AD945" s="52"/>
      <c r="AE945" s="52"/>
    </row>
    <row r="946" spans="1:31" ht="15.75" customHeight="1" x14ac:dyDescent="0.25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  <c r="AA946" s="52"/>
      <c r="AB946" s="52"/>
      <c r="AC946" s="52"/>
      <c r="AD946" s="52"/>
      <c r="AE946" s="52"/>
    </row>
    <row r="947" spans="1:31" ht="15.75" customHeight="1" x14ac:dyDescent="0.25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  <c r="AA947" s="52"/>
      <c r="AB947" s="52"/>
      <c r="AC947" s="52"/>
      <c r="AD947" s="52"/>
      <c r="AE947" s="52"/>
    </row>
    <row r="948" spans="1:31" ht="15.75" customHeight="1" x14ac:dyDescent="0.25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  <c r="AA948" s="52"/>
      <c r="AB948" s="52"/>
      <c r="AC948" s="52"/>
      <c r="AD948" s="52"/>
      <c r="AE948" s="52"/>
    </row>
    <row r="949" spans="1:31" ht="15.75" customHeight="1" x14ac:dyDescent="0.25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  <c r="AA949" s="52"/>
      <c r="AB949" s="52"/>
      <c r="AC949" s="52"/>
      <c r="AD949" s="52"/>
      <c r="AE949" s="52"/>
    </row>
    <row r="950" spans="1:31" ht="15.75" customHeight="1" x14ac:dyDescent="0.25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  <c r="AA950" s="52"/>
      <c r="AB950" s="52"/>
      <c r="AC950" s="52"/>
      <c r="AD950" s="52"/>
      <c r="AE950" s="52"/>
    </row>
    <row r="951" spans="1:31" ht="15.75" customHeight="1" x14ac:dyDescent="0.25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  <c r="AA951" s="52"/>
      <c r="AB951" s="52"/>
      <c r="AC951" s="52"/>
      <c r="AD951" s="52"/>
      <c r="AE951" s="52"/>
    </row>
    <row r="952" spans="1:31" ht="15.75" customHeight="1" x14ac:dyDescent="0.25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  <c r="AA952" s="52"/>
      <c r="AB952" s="52"/>
      <c r="AC952" s="52"/>
      <c r="AD952" s="52"/>
      <c r="AE952" s="52"/>
    </row>
    <row r="953" spans="1:31" ht="15.75" customHeight="1" x14ac:dyDescent="0.25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  <c r="AA953" s="52"/>
      <c r="AB953" s="52"/>
      <c r="AC953" s="52"/>
      <c r="AD953" s="52"/>
      <c r="AE953" s="52"/>
    </row>
    <row r="954" spans="1:31" ht="15.75" customHeight="1" x14ac:dyDescent="0.25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  <c r="AA954" s="52"/>
      <c r="AB954" s="52"/>
      <c r="AC954" s="52"/>
      <c r="AD954" s="52"/>
      <c r="AE954" s="52"/>
    </row>
    <row r="955" spans="1:31" ht="15.75" customHeight="1" x14ac:dyDescent="0.25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  <c r="AA955" s="52"/>
      <c r="AB955" s="52"/>
      <c r="AC955" s="52"/>
      <c r="AD955" s="52"/>
      <c r="AE955" s="52"/>
    </row>
    <row r="956" spans="1:31" ht="15.75" customHeight="1" x14ac:dyDescent="0.25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  <c r="AA956" s="52"/>
      <c r="AB956" s="52"/>
      <c r="AC956" s="52"/>
      <c r="AD956" s="52"/>
      <c r="AE956" s="52"/>
    </row>
    <row r="957" spans="1:31" ht="15.75" customHeight="1" x14ac:dyDescent="0.25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  <c r="AA957" s="52"/>
      <c r="AB957" s="52"/>
      <c r="AC957" s="52"/>
      <c r="AD957" s="52"/>
      <c r="AE957" s="52"/>
    </row>
    <row r="958" spans="1:31" ht="15.75" customHeight="1" x14ac:dyDescent="0.25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  <c r="AA958" s="52"/>
      <c r="AB958" s="52"/>
      <c r="AC958" s="52"/>
      <c r="AD958" s="52"/>
      <c r="AE958" s="52"/>
    </row>
    <row r="959" spans="1:31" ht="15.75" customHeight="1" x14ac:dyDescent="0.25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  <c r="AA959" s="52"/>
      <c r="AB959" s="52"/>
      <c r="AC959" s="52"/>
      <c r="AD959" s="52"/>
      <c r="AE959" s="52"/>
    </row>
    <row r="960" spans="1:31" ht="15.75" customHeight="1" x14ac:dyDescent="0.25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  <c r="AA960" s="52"/>
      <c r="AB960" s="52"/>
      <c r="AC960" s="52"/>
      <c r="AD960" s="52"/>
      <c r="AE960" s="52"/>
    </row>
    <row r="961" spans="1:31" ht="15.75" customHeight="1" x14ac:dyDescent="0.25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  <c r="AA961" s="52"/>
      <c r="AB961" s="52"/>
      <c r="AC961" s="52"/>
      <c r="AD961" s="52"/>
      <c r="AE961" s="52"/>
    </row>
    <row r="962" spans="1:31" ht="15.75" customHeight="1" x14ac:dyDescent="0.25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  <c r="AA962" s="52"/>
      <c r="AB962" s="52"/>
      <c r="AC962" s="52"/>
      <c r="AD962" s="52"/>
      <c r="AE962" s="52"/>
    </row>
    <row r="963" spans="1:31" ht="15.75" customHeight="1" x14ac:dyDescent="0.25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  <c r="AA963" s="52"/>
      <c r="AB963" s="52"/>
      <c r="AC963" s="52"/>
      <c r="AD963" s="52"/>
      <c r="AE963" s="52"/>
    </row>
    <row r="964" spans="1:31" ht="15.75" customHeight="1" x14ac:dyDescent="0.25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  <c r="AA964" s="52"/>
      <c r="AB964" s="52"/>
      <c r="AC964" s="52"/>
      <c r="AD964" s="52"/>
      <c r="AE964" s="52"/>
    </row>
    <row r="965" spans="1:31" ht="15.75" customHeight="1" x14ac:dyDescent="0.25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  <c r="AA965" s="52"/>
      <c r="AB965" s="52"/>
      <c r="AC965" s="52"/>
      <c r="AD965" s="52"/>
      <c r="AE965" s="52"/>
    </row>
    <row r="966" spans="1:31" ht="15.75" customHeight="1" x14ac:dyDescent="0.25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  <c r="AA966" s="52"/>
      <c r="AB966" s="52"/>
      <c r="AC966" s="52"/>
      <c r="AD966" s="52"/>
      <c r="AE966" s="52"/>
    </row>
    <row r="967" spans="1:31" ht="15.75" customHeight="1" x14ac:dyDescent="0.25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  <c r="AA967" s="52"/>
      <c r="AB967" s="52"/>
      <c r="AC967" s="52"/>
      <c r="AD967" s="52"/>
      <c r="AE967" s="52"/>
    </row>
    <row r="968" spans="1:31" ht="15.75" customHeight="1" x14ac:dyDescent="0.25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  <c r="AA968" s="52"/>
      <c r="AB968" s="52"/>
      <c r="AC968" s="52"/>
      <c r="AD968" s="52"/>
      <c r="AE968" s="52"/>
    </row>
    <row r="969" spans="1:31" ht="15.75" customHeight="1" x14ac:dyDescent="0.25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  <c r="AA969" s="52"/>
      <c r="AB969" s="52"/>
      <c r="AC969" s="52"/>
      <c r="AD969" s="52"/>
      <c r="AE969" s="52"/>
    </row>
    <row r="970" spans="1:31" ht="15.75" customHeight="1" x14ac:dyDescent="0.25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  <c r="AA970" s="52"/>
      <c r="AB970" s="52"/>
      <c r="AC970" s="52"/>
      <c r="AD970" s="52"/>
      <c r="AE970" s="52"/>
    </row>
    <row r="971" spans="1:31" ht="15.75" customHeight="1" x14ac:dyDescent="0.25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  <c r="AA971" s="52"/>
      <c r="AB971" s="52"/>
      <c r="AC971" s="52"/>
      <c r="AD971" s="52"/>
      <c r="AE971" s="52"/>
    </row>
    <row r="972" spans="1:31" ht="15.75" customHeight="1" x14ac:dyDescent="0.25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  <c r="AA972" s="52"/>
      <c r="AB972" s="52"/>
      <c r="AC972" s="52"/>
      <c r="AD972" s="52"/>
      <c r="AE972" s="52"/>
    </row>
    <row r="973" spans="1:31" ht="15.75" customHeight="1" x14ac:dyDescent="0.25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  <c r="AA973" s="52"/>
      <c r="AB973" s="52"/>
      <c r="AC973" s="52"/>
      <c r="AD973" s="52"/>
      <c r="AE973" s="52"/>
    </row>
    <row r="974" spans="1:31" ht="15.75" customHeight="1" x14ac:dyDescent="0.25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  <c r="AA974" s="52"/>
      <c r="AB974" s="52"/>
      <c r="AC974" s="52"/>
      <c r="AD974" s="52"/>
      <c r="AE974" s="52"/>
    </row>
    <row r="975" spans="1:31" ht="15.75" customHeight="1" x14ac:dyDescent="0.25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  <c r="AA975" s="52"/>
      <c r="AB975" s="52"/>
      <c r="AC975" s="52"/>
      <c r="AD975" s="52"/>
      <c r="AE975" s="52"/>
    </row>
    <row r="976" spans="1:31" ht="15.75" customHeight="1" x14ac:dyDescent="0.25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  <c r="AA976" s="52"/>
      <c r="AB976" s="52"/>
      <c r="AC976" s="52"/>
      <c r="AD976" s="52"/>
      <c r="AE976" s="52"/>
    </row>
    <row r="977" spans="1:31" ht="15.75" customHeight="1" x14ac:dyDescent="0.25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  <c r="AA977" s="52"/>
      <c r="AB977" s="52"/>
      <c r="AC977" s="52"/>
      <c r="AD977" s="52"/>
      <c r="AE977" s="52"/>
    </row>
    <row r="978" spans="1:31" ht="15.75" customHeight="1" x14ac:dyDescent="0.25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  <c r="AA978" s="52"/>
      <c r="AB978" s="52"/>
      <c r="AC978" s="52"/>
      <c r="AD978" s="52"/>
      <c r="AE978" s="52"/>
    </row>
    <row r="979" spans="1:31" ht="15.75" customHeight="1" x14ac:dyDescent="0.25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  <c r="AA979" s="52"/>
      <c r="AB979" s="52"/>
      <c r="AC979" s="52"/>
      <c r="AD979" s="52"/>
      <c r="AE979" s="52"/>
    </row>
    <row r="980" spans="1:31" ht="15.75" customHeight="1" x14ac:dyDescent="0.25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  <c r="AA980" s="52"/>
      <c r="AB980" s="52"/>
      <c r="AC980" s="52"/>
      <c r="AD980" s="52"/>
      <c r="AE980" s="52"/>
    </row>
    <row r="981" spans="1:31" ht="15.75" customHeight="1" x14ac:dyDescent="0.25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  <c r="AA981" s="52"/>
      <c r="AB981" s="52"/>
      <c r="AC981" s="52"/>
      <c r="AD981" s="52"/>
      <c r="AE981" s="52"/>
    </row>
    <row r="982" spans="1:31" ht="15.75" customHeight="1" x14ac:dyDescent="0.25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  <c r="AA982" s="52"/>
      <c r="AB982" s="52"/>
      <c r="AC982" s="52"/>
      <c r="AD982" s="52"/>
      <c r="AE982" s="52"/>
    </row>
    <row r="983" spans="1:31" ht="15.75" customHeight="1" x14ac:dyDescent="0.25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  <c r="AA983" s="52"/>
      <c r="AB983" s="52"/>
      <c r="AC983" s="52"/>
      <c r="AD983" s="52"/>
      <c r="AE983" s="52"/>
    </row>
    <row r="984" spans="1:31" ht="15.75" customHeight="1" x14ac:dyDescent="0.25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  <c r="AA984" s="52"/>
      <c r="AB984" s="52"/>
      <c r="AC984" s="52"/>
      <c r="AD984" s="52"/>
      <c r="AE984" s="52"/>
    </row>
    <row r="985" spans="1:31" ht="15.75" customHeight="1" x14ac:dyDescent="0.25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  <c r="AA985" s="52"/>
      <c r="AB985" s="52"/>
      <c r="AC985" s="52"/>
      <c r="AD985" s="52"/>
      <c r="AE985" s="52"/>
    </row>
    <row r="986" spans="1:31" ht="15.75" customHeight="1" x14ac:dyDescent="0.25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  <c r="AA986" s="52"/>
      <c r="AB986" s="52"/>
      <c r="AC986" s="52"/>
      <c r="AD986" s="52"/>
      <c r="AE986" s="52"/>
    </row>
    <row r="987" spans="1:31" ht="15.75" customHeight="1" x14ac:dyDescent="0.25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  <c r="AA987" s="52"/>
      <c r="AB987" s="52"/>
      <c r="AC987" s="52"/>
      <c r="AD987" s="52"/>
      <c r="AE987" s="52"/>
    </row>
    <row r="988" spans="1:31" ht="15.75" customHeight="1" x14ac:dyDescent="0.25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  <c r="AA988" s="52"/>
      <c r="AB988" s="52"/>
      <c r="AC988" s="52"/>
      <c r="AD988" s="52"/>
      <c r="AE988" s="52"/>
    </row>
    <row r="989" spans="1:31" ht="15.75" customHeight="1" x14ac:dyDescent="0.25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  <c r="AA989" s="52"/>
      <c r="AB989" s="52"/>
      <c r="AC989" s="52"/>
      <c r="AD989" s="52"/>
      <c r="AE989" s="52"/>
    </row>
    <row r="990" spans="1:31" ht="15.75" customHeight="1" x14ac:dyDescent="0.25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  <c r="AA990" s="52"/>
      <c r="AB990" s="52"/>
      <c r="AC990" s="52"/>
      <c r="AD990" s="52"/>
      <c r="AE990" s="52"/>
    </row>
    <row r="991" spans="1:31" ht="15.75" customHeight="1" x14ac:dyDescent="0.25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  <c r="AA991" s="52"/>
      <c r="AB991" s="52"/>
      <c r="AC991" s="52"/>
      <c r="AD991" s="52"/>
      <c r="AE991" s="52"/>
    </row>
    <row r="992" spans="1:31" ht="15.75" customHeight="1" x14ac:dyDescent="0.25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  <c r="AA992" s="52"/>
      <c r="AB992" s="52"/>
      <c r="AC992" s="52"/>
      <c r="AD992" s="52"/>
      <c r="AE992" s="5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1"/>
  <sheetViews>
    <sheetView workbookViewId="0"/>
  </sheetViews>
  <sheetFormatPr defaultColWidth="14.42578125" defaultRowHeight="15" customHeight="1" x14ac:dyDescent="0.25"/>
  <cols>
    <col min="1" max="1" width="6.7109375" customWidth="1"/>
    <col min="2" max="2" width="14.5703125" customWidth="1"/>
    <col min="3" max="3" width="9.140625" customWidth="1"/>
    <col min="4" max="4" width="14.42578125" customWidth="1"/>
    <col min="5" max="5" width="7.85546875" customWidth="1"/>
    <col min="6" max="6" width="5.85546875" customWidth="1"/>
    <col min="7" max="7" width="8.140625" bestFit="1" customWidth="1"/>
    <col min="8" max="8" width="26.28515625" customWidth="1"/>
  </cols>
  <sheetData>
    <row r="1" spans="1:11" x14ac:dyDescent="0.25">
      <c r="A1" s="53" t="s">
        <v>41</v>
      </c>
      <c r="B1" s="54"/>
      <c r="C1" s="55">
        <v>28771</v>
      </c>
      <c r="D1" s="56" t="s">
        <v>42</v>
      </c>
      <c r="E1" s="57">
        <f ca="1">(YEAR(NOW())-YEAR(C1))</f>
        <v>47</v>
      </c>
      <c r="F1" s="54"/>
      <c r="G1" s="58"/>
      <c r="H1" s="54"/>
      <c r="I1" s="54"/>
      <c r="J1" s="54"/>
      <c r="K1" s="54"/>
    </row>
    <row r="2" spans="1:11" x14ac:dyDescent="0.25">
      <c r="A2" s="54"/>
      <c r="B2" s="54"/>
      <c r="C2" s="54"/>
      <c r="D2" s="59" t="s">
        <v>43</v>
      </c>
      <c r="E2" s="57">
        <v>68</v>
      </c>
      <c r="F2" s="54"/>
      <c r="G2" s="58"/>
      <c r="H2" s="54"/>
      <c r="I2" s="54"/>
      <c r="J2" s="54"/>
      <c r="K2" s="54"/>
    </row>
    <row r="3" spans="1:11" x14ac:dyDescent="0.25">
      <c r="A3" s="54"/>
      <c r="B3" s="54"/>
      <c r="C3" s="54"/>
      <c r="D3" s="54"/>
      <c r="E3" s="60"/>
      <c r="F3" s="54"/>
      <c r="G3" s="58"/>
      <c r="H3" s="54"/>
      <c r="I3" s="54"/>
      <c r="J3" s="54"/>
      <c r="K3" s="54"/>
    </row>
    <row r="4" spans="1:11" x14ac:dyDescent="0.25">
      <c r="A4" s="56" t="s">
        <v>44</v>
      </c>
      <c r="B4" s="56" t="s">
        <v>45</v>
      </c>
      <c r="C4" s="56" t="s">
        <v>46</v>
      </c>
      <c r="D4" s="56" t="s">
        <v>47</v>
      </c>
      <c r="E4" s="61" t="s">
        <v>48</v>
      </c>
      <c r="F4" s="56" t="s">
        <v>44</v>
      </c>
      <c r="G4" s="62" t="s">
        <v>49</v>
      </c>
      <c r="H4" s="54"/>
      <c r="I4" s="54"/>
      <c r="J4" s="54"/>
      <c r="K4" s="54"/>
    </row>
    <row r="5" spans="1:11" x14ac:dyDescent="0.25">
      <c r="A5" s="63" t="s">
        <v>50</v>
      </c>
      <c r="B5" s="64">
        <f>Finances!J6</f>
        <v>33770.28</v>
      </c>
      <c r="C5" s="65">
        <f ca="1">E1</f>
        <v>47</v>
      </c>
      <c r="D5" s="66">
        <f>Finances!H7</f>
        <v>6000</v>
      </c>
      <c r="E5" s="67">
        <f t="shared" ref="E5:E31" si="0">(B5/D5)</f>
        <v>5.6283799999999999</v>
      </c>
      <c r="F5" s="68">
        <f t="shared" ref="F5:F31" si="1">E5/12</f>
        <v>0.46903166666666668</v>
      </c>
      <c r="G5" s="71">
        <f t="shared" ref="G5:G31" ca="1" si="2">C5+F5</f>
        <v>47.469031666666666</v>
      </c>
      <c r="H5" s="59" t="str">
        <f ca="1">IFERROR(__xludf.DUMMYFUNCTION("IF(AND($G5&gt;=E$2, ROW()=MIN(FILTER(ROW($G$5:$G$30), $G$5:$G$30&gt;=E$2))), ""Current Potential Retirement"", """")
"),"")</f>
        <v/>
      </c>
      <c r="I5" s="54"/>
      <c r="J5" s="54"/>
      <c r="K5" s="54"/>
    </row>
    <row r="6" spans="1:11" x14ac:dyDescent="0.25">
      <c r="A6" s="63">
        <v>1</v>
      </c>
      <c r="B6" s="64">
        <f>B5+Finances!$I$7</f>
        <v>40020.28</v>
      </c>
      <c r="C6" s="65">
        <f t="shared" ref="C6:C31" ca="1" si="3">C5+1</f>
        <v>48</v>
      </c>
      <c r="D6" s="66">
        <f>D5</f>
        <v>6000</v>
      </c>
      <c r="E6" s="67">
        <f t="shared" si="0"/>
        <v>6.6700466666666669</v>
      </c>
      <c r="F6" s="68">
        <f t="shared" si="1"/>
        <v>0.5558372222222222</v>
      </c>
      <c r="G6" s="71">
        <f t="shared" ca="1" si="2"/>
        <v>48.555837222222223</v>
      </c>
      <c r="H6" s="59" t="str">
        <f ca="1">IFERROR(__xludf.DUMMYFUNCTION("IF(AND($G6&gt;=E$2, ROW()=MIN(FILTER(ROW($G$5:$G$30), $G$5:$G$30&gt;=E$2))), ""Current Potential Retirement"", """")
"),"")</f>
        <v/>
      </c>
      <c r="I6" s="54"/>
      <c r="J6" s="54"/>
      <c r="K6" s="54"/>
    </row>
    <row r="7" spans="1:11" x14ac:dyDescent="0.25">
      <c r="A7" s="63">
        <f t="shared" ref="A7:A31" si="4">A6+1</f>
        <v>2</v>
      </c>
      <c r="B7" s="64">
        <f>B6+Finances!$I$7</f>
        <v>46270.28</v>
      </c>
      <c r="C7" s="65">
        <f t="shared" ca="1" si="3"/>
        <v>49</v>
      </c>
      <c r="D7" s="66">
        <f>D5</f>
        <v>6000</v>
      </c>
      <c r="E7" s="67">
        <f t="shared" si="0"/>
        <v>7.711713333333333</v>
      </c>
      <c r="F7" s="68">
        <f t="shared" si="1"/>
        <v>0.64264277777777778</v>
      </c>
      <c r="G7" s="71">
        <f t="shared" ca="1" si="2"/>
        <v>49.64264277777778</v>
      </c>
      <c r="H7" s="59" t="str">
        <f ca="1">IFERROR(__xludf.DUMMYFUNCTION("IF(AND($G7&gt;=E$2, ROW()=MIN(FILTER(ROW($G$5:$G$30), $G$5:$G$30&gt;=E$2))), ""Current Potential Retirement"", """")
"),"")</f>
        <v/>
      </c>
      <c r="I7" s="54"/>
      <c r="J7" s="54"/>
      <c r="K7" s="54"/>
    </row>
    <row r="8" spans="1:11" x14ac:dyDescent="0.25">
      <c r="A8" s="63">
        <f t="shared" si="4"/>
        <v>3</v>
      </c>
      <c r="B8" s="64">
        <f>B7+Finances!$I$7</f>
        <v>52520.28</v>
      </c>
      <c r="C8" s="65">
        <f t="shared" ca="1" si="3"/>
        <v>50</v>
      </c>
      <c r="D8" s="66">
        <f>D5</f>
        <v>6000</v>
      </c>
      <c r="E8" s="67">
        <f t="shared" si="0"/>
        <v>8.7533799999999999</v>
      </c>
      <c r="F8" s="68">
        <f t="shared" si="1"/>
        <v>0.72944833333333337</v>
      </c>
      <c r="G8" s="71">
        <f t="shared" ca="1" si="2"/>
        <v>50.72944833333333</v>
      </c>
      <c r="H8" s="59" t="str">
        <f ca="1">IFERROR(__xludf.DUMMYFUNCTION("IF(AND($G8&gt;=E$2, ROW()=MIN(FILTER(ROW($G$5:$G$30), $G$5:$G$30&gt;=E$2))), ""Current Potential Retirement"", """")
"),"")</f>
        <v/>
      </c>
      <c r="I8" s="54"/>
      <c r="J8" s="54"/>
      <c r="K8" s="54"/>
    </row>
    <row r="9" spans="1:11" x14ac:dyDescent="0.25">
      <c r="A9" s="63">
        <f t="shared" si="4"/>
        <v>4</v>
      </c>
      <c r="B9" s="64">
        <f>B8+Finances!$I$7</f>
        <v>58770.28</v>
      </c>
      <c r="C9" s="65">
        <f t="shared" ca="1" si="3"/>
        <v>51</v>
      </c>
      <c r="D9" s="66">
        <f>D5</f>
        <v>6000</v>
      </c>
      <c r="E9" s="67">
        <f t="shared" si="0"/>
        <v>9.795046666666666</v>
      </c>
      <c r="F9" s="68">
        <f t="shared" si="1"/>
        <v>0.81625388888888883</v>
      </c>
      <c r="G9" s="71">
        <f t="shared" ca="1" si="2"/>
        <v>51.816253888888888</v>
      </c>
      <c r="H9" s="59" t="str">
        <f ca="1">IFERROR(__xludf.DUMMYFUNCTION("IF(AND($G9&gt;=E$2, ROW()=MIN(FILTER(ROW($G$5:$G$30), $G$5:$G$30&gt;=E$2))), ""Current Potential Retirement"", """")
"),"")</f>
        <v/>
      </c>
      <c r="I9" s="54"/>
      <c r="J9" s="54"/>
      <c r="K9" s="54"/>
    </row>
    <row r="10" spans="1:11" x14ac:dyDescent="0.25">
      <c r="A10" s="63">
        <f t="shared" si="4"/>
        <v>5</v>
      </c>
      <c r="B10" s="64">
        <f>B9+Finances!$I$7</f>
        <v>65020.28</v>
      </c>
      <c r="C10" s="65">
        <f t="shared" ca="1" si="3"/>
        <v>52</v>
      </c>
      <c r="D10" s="66">
        <f>D5</f>
        <v>6000</v>
      </c>
      <c r="E10" s="67">
        <f t="shared" si="0"/>
        <v>10.836713333333334</v>
      </c>
      <c r="F10" s="68">
        <f t="shared" si="1"/>
        <v>0.90305944444444453</v>
      </c>
      <c r="G10" s="71">
        <f t="shared" ca="1" si="2"/>
        <v>52.903059444444445</v>
      </c>
      <c r="H10" s="59" t="str">
        <f ca="1">IFERROR(__xludf.DUMMYFUNCTION("IF(AND($G10&gt;=E$2, ROW()=MIN(FILTER(ROW($G$5:$G$30), $G$5:$G$30&gt;=E$2))), ""Current Potential Retirement"", """")
"),"")</f>
        <v/>
      </c>
      <c r="I10" s="54"/>
      <c r="J10" s="54"/>
      <c r="K10" s="54"/>
    </row>
    <row r="11" spans="1:11" x14ac:dyDescent="0.25">
      <c r="A11" s="63">
        <f t="shared" si="4"/>
        <v>6</v>
      </c>
      <c r="B11" s="64">
        <f>B10+Finances!$I$7</f>
        <v>71270.28</v>
      </c>
      <c r="C11" s="65">
        <f t="shared" ca="1" si="3"/>
        <v>53</v>
      </c>
      <c r="D11" s="66">
        <f>D5</f>
        <v>6000</v>
      </c>
      <c r="E11" s="67">
        <f t="shared" si="0"/>
        <v>11.87838</v>
      </c>
      <c r="F11" s="68">
        <f t="shared" si="1"/>
        <v>0.98986499999999999</v>
      </c>
      <c r="G11" s="71">
        <f t="shared" ca="1" si="2"/>
        <v>53.989865000000002</v>
      </c>
      <c r="H11" s="59" t="str">
        <f ca="1">IFERROR(__xludf.DUMMYFUNCTION("IF(AND($G11&gt;=E$2, ROW()=MIN(FILTER(ROW($G$5:$G$30), $G$5:$G$30&gt;=E$2))), ""Current Potential Retirement"", """")
"),"")</f>
        <v/>
      </c>
      <c r="I11" s="54"/>
      <c r="J11" s="54"/>
      <c r="K11" s="54"/>
    </row>
    <row r="12" spans="1:11" x14ac:dyDescent="0.25">
      <c r="A12" s="63">
        <f t="shared" si="4"/>
        <v>7</v>
      </c>
      <c r="B12" s="64">
        <f>B11+Finances!$I$7</f>
        <v>77520.28</v>
      </c>
      <c r="C12" s="65">
        <f t="shared" ca="1" si="3"/>
        <v>54</v>
      </c>
      <c r="D12" s="66">
        <f>D5</f>
        <v>6000</v>
      </c>
      <c r="E12" s="67">
        <f t="shared" si="0"/>
        <v>12.920046666666666</v>
      </c>
      <c r="F12" s="68">
        <f t="shared" si="1"/>
        <v>1.0766705555555556</v>
      </c>
      <c r="G12" s="71">
        <f t="shared" ca="1" si="2"/>
        <v>55.076670555555559</v>
      </c>
      <c r="H12" s="59" t="str">
        <f ca="1">IFERROR(__xludf.DUMMYFUNCTION("IF(AND($G12&gt;=E$2, ROW()=MIN(FILTER(ROW($G$5:$G$30), $G$5:$G$30&gt;=E$2))), ""Current Potential Retirement"", """")
"),"")</f>
        <v/>
      </c>
      <c r="I12" s="54"/>
      <c r="J12" s="54"/>
      <c r="K12" s="54"/>
    </row>
    <row r="13" spans="1:11" x14ac:dyDescent="0.25">
      <c r="A13" s="63">
        <f t="shared" si="4"/>
        <v>8</v>
      </c>
      <c r="B13" s="64">
        <f>B12+Finances!$I$7</f>
        <v>83770.28</v>
      </c>
      <c r="C13" s="65">
        <f t="shared" ca="1" si="3"/>
        <v>55</v>
      </c>
      <c r="D13" s="66">
        <f>D5</f>
        <v>6000</v>
      </c>
      <c r="E13" s="67">
        <f t="shared" si="0"/>
        <v>13.961713333333334</v>
      </c>
      <c r="F13" s="68">
        <f t="shared" si="1"/>
        <v>1.1634761111111112</v>
      </c>
      <c r="G13" s="71">
        <f t="shared" ca="1" si="2"/>
        <v>56.163476111111109</v>
      </c>
      <c r="H13" s="59" t="str">
        <f ca="1">IFERROR(__xludf.DUMMYFUNCTION("IF(AND($G13&gt;=E$2, ROW()=MIN(FILTER(ROW($G$5:$G$30), $G$5:$G$30&gt;=E$2))), ""Current Potential Retirement"", """")
"),"")</f>
        <v/>
      </c>
      <c r="I13" s="54"/>
      <c r="J13" s="54"/>
      <c r="K13" s="54"/>
    </row>
    <row r="14" spans="1:11" x14ac:dyDescent="0.25">
      <c r="A14" s="63">
        <f t="shared" si="4"/>
        <v>9</v>
      </c>
      <c r="B14" s="64">
        <f>B13+Finances!$I$7</f>
        <v>90020.28</v>
      </c>
      <c r="C14" s="65">
        <f t="shared" ca="1" si="3"/>
        <v>56</v>
      </c>
      <c r="D14" s="66">
        <f>D5</f>
        <v>6000</v>
      </c>
      <c r="E14" s="67">
        <f t="shared" si="0"/>
        <v>15.00338</v>
      </c>
      <c r="F14" s="68">
        <f t="shared" si="1"/>
        <v>1.2502816666666667</v>
      </c>
      <c r="G14" s="71">
        <f t="shared" ca="1" si="2"/>
        <v>57.250281666666666</v>
      </c>
      <c r="H14" s="59" t="str">
        <f ca="1">IFERROR(__xludf.DUMMYFUNCTION("IF(AND($G14&gt;=E$2, ROW()=MIN(FILTER(ROW($G$5:$G$30), $G$5:$G$30&gt;=E$2))), ""Current Potential Retirement"", """")
"),"")</f>
        <v/>
      </c>
      <c r="I14" s="54"/>
      <c r="J14" s="54"/>
      <c r="K14" s="54"/>
    </row>
    <row r="15" spans="1:11" x14ac:dyDescent="0.25">
      <c r="A15" s="63">
        <f t="shared" si="4"/>
        <v>10</v>
      </c>
      <c r="B15" s="64">
        <f>B14+Finances!$I$7</f>
        <v>96270.28</v>
      </c>
      <c r="C15" s="65">
        <f t="shared" ca="1" si="3"/>
        <v>57</v>
      </c>
      <c r="D15" s="66">
        <f>D5</f>
        <v>6000</v>
      </c>
      <c r="E15" s="67">
        <f t="shared" si="0"/>
        <v>16.045046666666668</v>
      </c>
      <c r="F15" s="68">
        <f t="shared" si="1"/>
        <v>1.3370872222222223</v>
      </c>
      <c r="G15" s="71">
        <f t="shared" ca="1" si="2"/>
        <v>58.337087222222223</v>
      </c>
      <c r="H15" s="59" t="str">
        <f ca="1">IFERROR(__xludf.DUMMYFUNCTION("IF(AND($G15&gt;=E$2, ROW()=MIN(FILTER(ROW($G$5:$G$30), $G$5:$G$30&gt;=E$2))), ""Current Potential Retirement"", """")
"),"")</f>
        <v/>
      </c>
      <c r="I15" s="54"/>
      <c r="J15" s="54"/>
      <c r="K15" s="54"/>
    </row>
    <row r="16" spans="1:11" x14ac:dyDescent="0.25">
      <c r="A16" s="63">
        <f t="shared" si="4"/>
        <v>11</v>
      </c>
      <c r="B16" s="64">
        <f>B15+Finances!$I$7</f>
        <v>102520.28</v>
      </c>
      <c r="C16" s="65">
        <f t="shared" ca="1" si="3"/>
        <v>58</v>
      </c>
      <c r="D16" s="66">
        <f>D5</f>
        <v>6000</v>
      </c>
      <c r="E16" s="67">
        <f t="shared" si="0"/>
        <v>17.086713333333332</v>
      </c>
      <c r="F16" s="68">
        <f t="shared" si="1"/>
        <v>1.4238927777777777</v>
      </c>
      <c r="G16" s="71">
        <f t="shared" ca="1" si="2"/>
        <v>59.42389277777778</v>
      </c>
      <c r="H16" s="59" t="str">
        <f ca="1">IFERROR(__xludf.DUMMYFUNCTION("IF(AND($G16&gt;=E$2, ROW()=MIN(FILTER(ROW($G$5:$G$30), $G$5:$G$30&gt;=E$2))), ""Current Potential Retirement"", """")
"),"")</f>
        <v/>
      </c>
      <c r="I16" s="54"/>
      <c r="J16" s="54"/>
      <c r="K16" s="54"/>
    </row>
    <row r="17" spans="1:11" x14ac:dyDescent="0.25">
      <c r="A17" s="63">
        <f t="shared" si="4"/>
        <v>12</v>
      </c>
      <c r="B17" s="64">
        <f>B16+Finances!$I$7</f>
        <v>108770.28</v>
      </c>
      <c r="C17" s="65">
        <f t="shared" ca="1" si="3"/>
        <v>59</v>
      </c>
      <c r="D17" s="66">
        <f>D5</f>
        <v>6000</v>
      </c>
      <c r="E17" s="67">
        <f t="shared" si="0"/>
        <v>18.12838</v>
      </c>
      <c r="F17" s="68">
        <f t="shared" si="1"/>
        <v>1.5106983333333333</v>
      </c>
      <c r="G17" s="71">
        <f t="shared" ca="1" si="2"/>
        <v>60.51069833333333</v>
      </c>
      <c r="H17" s="59" t="str">
        <f ca="1">IFERROR(__xludf.DUMMYFUNCTION("IF(AND($G17&gt;=E$2, ROW()=MIN(FILTER(ROW($G$5:$G$30), $G$5:$G$30&gt;=E$2))), ""Current Potential Retirement"", """")
"),"")</f>
        <v/>
      </c>
      <c r="I17" s="54"/>
      <c r="J17" s="54"/>
      <c r="K17" s="54"/>
    </row>
    <row r="18" spans="1:11" x14ac:dyDescent="0.25">
      <c r="A18" s="63">
        <f t="shared" si="4"/>
        <v>13</v>
      </c>
      <c r="B18" s="64">
        <f>B17+Finances!$I$7</f>
        <v>115020.28</v>
      </c>
      <c r="C18" s="65">
        <f t="shared" ca="1" si="3"/>
        <v>60</v>
      </c>
      <c r="D18" s="66">
        <f>D5</f>
        <v>6000</v>
      </c>
      <c r="E18" s="67">
        <f t="shared" si="0"/>
        <v>19.170046666666668</v>
      </c>
      <c r="F18" s="68">
        <f t="shared" si="1"/>
        <v>1.5975038888888891</v>
      </c>
      <c r="G18" s="71">
        <f t="shared" ca="1" si="2"/>
        <v>61.597503888888888</v>
      </c>
      <c r="H18" s="59" t="str">
        <f ca="1">IFERROR(__xludf.DUMMYFUNCTION("IF(AND($G18&gt;=E$2, ROW()=MIN(FILTER(ROW($G$5:$G$30), $G$5:$G$30&gt;=E$2))), ""Current Potential Retirement"", """")
"),"")</f>
        <v/>
      </c>
      <c r="I18" s="54"/>
      <c r="J18" s="54"/>
      <c r="K18" s="54"/>
    </row>
    <row r="19" spans="1:11" x14ac:dyDescent="0.25">
      <c r="A19" s="63">
        <f t="shared" si="4"/>
        <v>14</v>
      </c>
      <c r="B19" s="64">
        <f>B18+Finances!$I$7</f>
        <v>121270.28</v>
      </c>
      <c r="C19" s="65">
        <f t="shared" ca="1" si="3"/>
        <v>61</v>
      </c>
      <c r="D19" s="66">
        <f>D5</f>
        <v>6000</v>
      </c>
      <c r="E19" s="67">
        <f t="shared" si="0"/>
        <v>20.211713333333332</v>
      </c>
      <c r="F19" s="68">
        <f t="shared" si="1"/>
        <v>1.6843094444444444</v>
      </c>
      <c r="G19" s="71">
        <f t="shared" ca="1" si="2"/>
        <v>62.684309444444445</v>
      </c>
      <c r="H19" s="59" t="str">
        <f ca="1">IFERROR(__xludf.DUMMYFUNCTION("IF(AND($G19&gt;=E$2, ROW()=MIN(FILTER(ROW($G$5:$G$30), $G$5:$G$30&gt;=E$2))), ""Current Potential Retirement"", """")
"),"")</f>
        <v/>
      </c>
      <c r="I19" s="54"/>
      <c r="J19" s="54"/>
      <c r="K19" s="54"/>
    </row>
    <row r="20" spans="1:11" x14ac:dyDescent="0.25">
      <c r="A20" s="63">
        <f t="shared" si="4"/>
        <v>15</v>
      </c>
      <c r="B20" s="64">
        <f>B19+Finances!$I$7</f>
        <v>127520.28</v>
      </c>
      <c r="C20" s="65">
        <f t="shared" ca="1" si="3"/>
        <v>62</v>
      </c>
      <c r="D20" s="66">
        <f>D5</f>
        <v>6000</v>
      </c>
      <c r="E20" s="67">
        <f t="shared" si="0"/>
        <v>21.25338</v>
      </c>
      <c r="F20" s="68">
        <f t="shared" si="1"/>
        <v>1.771115</v>
      </c>
      <c r="G20" s="71">
        <f t="shared" ca="1" si="2"/>
        <v>63.771115000000002</v>
      </c>
      <c r="H20" s="59"/>
      <c r="I20" s="54"/>
      <c r="J20" s="54"/>
      <c r="K20" s="54"/>
    </row>
    <row r="21" spans="1:11" x14ac:dyDescent="0.25">
      <c r="A21" s="63">
        <f t="shared" si="4"/>
        <v>16</v>
      </c>
      <c r="B21" s="64">
        <f>B20+Finances!$I$7</f>
        <v>133770.28</v>
      </c>
      <c r="C21" s="65">
        <f t="shared" ca="1" si="3"/>
        <v>63</v>
      </c>
      <c r="D21" s="66">
        <f>D5</f>
        <v>6000</v>
      </c>
      <c r="E21" s="67">
        <f t="shared" si="0"/>
        <v>22.295046666666668</v>
      </c>
      <c r="F21" s="68">
        <f t="shared" si="1"/>
        <v>1.8579205555555556</v>
      </c>
      <c r="G21" s="71">
        <f t="shared" ca="1" si="2"/>
        <v>64.857920555555552</v>
      </c>
      <c r="H21" s="59" t="str">
        <f ca="1">IFERROR(__xludf.DUMMYFUNCTION("IF(AND($G21&gt;=E$2, ROW()=MIN(FILTER(ROW($G$5:$G$30), $G$5:$G$30&gt;=E$2))), ""Current Potential Retirement"", """")
"),"")</f>
        <v/>
      </c>
      <c r="I21" s="54"/>
      <c r="J21" s="54"/>
      <c r="K21" s="54"/>
    </row>
    <row r="22" spans="1:11" ht="15.75" customHeight="1" x14ac:dyDescent="0.25">
      <c r="A22" s="63">
        <f t="shared" si="4"/>
        <v>17</v>
      </c>
      <c r="B22" s="64">
        <f>B21+Finances!$I$7</f>
        <v>140020.28</v>
      </c>
      <c r="C22" s="65">
        <f t="shared" ca="1" si="3"/>
        <v>64</v>
      </c>
      <c r="D22" s="66">
        <f>D5</f>
        <v>6000</v>
      </c>
      <c r="E22" s="67">
        <f t="shared" si="0"/>
        <v>23.336713333333332</v>
      </c>
      <c r="F22" s="68">
        <f t="shared" si="1"/>
        <v>1.9447261111111109</v>
      </c>
      <c r="G22" s="71">
        <f t="shared" ca="1" si="2"/>
        <v>65.944726111111109</v>
      </c>
      <c r="H22" s="59" t="str">
        <f ca="1">IFERROR(__xludf.DUMMYFUNCTION("IF(AND($G22&gt;=E$2, ROW()=MIN(FILTER(ROW($G$5:$G$30), $G$5:$G$30&gt;=E$2))), ""Current Potential Retirement"", """")
"),"")</f>
        <v/>
      </c>
      <c r="I22" s="54"/>
      <c r="J22" s="54"/>
      <c r="K22" s="54"/>
    </row>
    <row r="23" spans="1:11" ht="15.75" customHeight="1" x14ac:dyDescent="0.25">
      <c r="A23" s="63">
        <f t="shared" si="4"/>
        <v>18</v>
      </c>
      <c r="B23" s="64">
        <f>B22+Finances!$I$7</f>
        <v>146270.28</v>
      </c>
      <c r="C23" s="65">
        <f t="shared" ca="1" si="3"/>
        <v>65</v>
      </c>
      <c r="D23" s="66">
        <f>D5</f>
        <v>6000</v>
      </c>
      <c r="E23" s="67">
        <f t="shared" si="0"/>
        <v>24.37838</v>
      </c>
      <c r="F23" s="68">
        <f t="shared" si="1"/>
        <v>2.0315316666666665</v>
      </c>
      <c r="G23" s="71">
        <f t="shared" ca="1" si="2"/>
        <v>67.031531666666666</v>
      </c>
      <c r="H23" s="59" t="str">
        <f ca="1">IFERROR(__xludf.DUMMYFUNCTION("IF(AND($G23&gt;=E$2, ROW()=MIN(FILTER(ROW($G$5:$G$30), $G$5:$G$30&gt;=E$2))), ""Current Potential Retirement"", """")
"),"")</f>
        <v/>
      </c>
      <c r="I23" s="54"/>
      <c r="J23" s="54"/>
      <c r="K23" s="54"/>
    </row>
    <row r="24" spans="1:11" ht="15.75" customHeight="1" x14ac:dyDescent="0.25">
      <c r="A24" s="63">
        <f t="shared" si="4"/>
        <v>19</v>
      </c>
      <c r="B24" s="64">
        <f>B23+Finances!$I$7</f>
        <v>152520.28</v>
      </c>
      <c r="C24" s="65">
        <f t="shared" ca="1" si="3"/>
        <v>66</v>
      </c>
      <c r="D24" s="66">
        <f>D5</f>
        <v>6000</v>
      </c>
      <c r="E24" s="67">
        <f t="shared" si="0"/>
        <v>25.420046666666668</v>
      </c>
      <c r="F24" s="68">
        <f t="shared" si="1"/>
        <v>2.1183372222222223</v>
      </c>
      <c r="G24" s="71">
        <f t="shared" ca="1" si="2"/>
        <v>68.118337222222223</v>
      </c>
      <c r="H24" s="59" t="str">
        <f ca="1">IFERROR(__xludf.DUMMYFUNCTION("IF(AND($G24&gt;=E$2, ROW()=MIN(FILTER(ROW($G$5:$G$30), $G$5:$G$30&gt;=E$2))), ""Current Potential Retirement"", """")
"),"")</f>
        <v/>
      </c>
      <c r="I24" s="54"/>
      <c r="J24" s="54"/>
      <c r="K24" s="54"/>
    </row>
    <row r="25" spans="1:11" ht="15.75" customHeight="1" x14ac:dyDescent="0.25">
      <c r="A25" s="63">
        <f t="shared" si="4"/>
        <v>20</v>
      </c>
      <c r="B25" s="64">
        <f>B24+Finances!$I$7</f>
        <v>158770.28</v>
      </c>
      <c r="C25" s="65">
        <f t="shared" ca="1" si="3"/>
        <v>67</v>
      </c>
      <c r="D25" s="66">
        <f>D5</f>
        <v>6000</v>
      </c>
      <c r="E25" s="67">
        <f t="shared" si="0"/>
        <v>26.461713333333332</v>
      </c>
      <c r="F25" s="68">
        <f t="shared" si="1"/>
        <v>2.2051427777777777</v>
      </c>
      <c r="G25" s="71">
        <f t="shared" ca="1" si="2"/>
        <v>69.20514277777778</v>
      </c>
      <c r="H25" s="59" t="str">
        <f ca="1">IFERROR(__xludf.DUMMYFUNCTION("IF(AND($G25&gt;=E$2, ROW()=MIN(FILTER(ROW($G$5:$G$30), $G$5:$G$30&gt;=E$2))), ""Current Potential Retirement"", """")
"),"")</f>
        <v/>
      </c>
      <c r="I25" s="54"/>
      <c r="J25" s="54"/>
      <c r="K25" s="54"/>
    </row>
    <row r="26" spans="1:11" ht="15.75" customHeight="1" x14ac:dyDescent="0.25">
      <c r="A26" s="63">
        <f t="shared" si="4"/>
        <v>21</v>
      </c>
      <c r="B26" s="64">
        <f>B25+Finances!$I$7</f>
        <v>165020.28</v>
      </c>
      <c r="C26" s="65">
        <f t="shared" ca="1" si="3"/>
        <v>68</v>
      </c>
      <c r="D26" s="66">
        <f>D5</f>
        <v>6000</v>
      </c>
      <c r="E26" s="67">
        <f t="shared" si="0"/>
        <v>27.50338</v>
      </c>
      <c r="F26" s="68">
        <f t="shared" si="1"/>
        <v>2.2919483333333335</v>
      </c>
      <c r="G26" s="71">
        <f t="shared" ca="1" si="2"/>
        <v>70.291948333333337</v>
      </c>
      <c r="H26" s="59" t="str">
        <f ca="1">IFERROR(__xludf.DUMMYFUNCTION("IF(AND($G26&gt;=E$2, ROW()=MIN(FILTER(ROW($G$5:$G$30), $G$5:$G$30&gt;=E$2))), ""Current Potential Retirement"", """")
"),"")</f>
        <v/>
      </c>
      <c r="I26" s="54"/>
      <c r="J26" s="54"/>
      <c r="K26" s="54"/>
    </row>
    <row r="27" spans="1:11" ht="15.75" customHeight="1" x14ac:dyDescent="0.25">
      <c r="A27" s="63">
        <f t="shared" si="4"/>
        <v>22</v>
      </c>
      <c r="B27" s="64">
        <f>B26+Finances!$I$7</f>
        <v>171270.28</v>
      </c>
      <c r="C27" s="65">
        <f t="shared" ca="1" si="3"/>
        <v>69</v>
      </c>
      <c r="D27" s="66">
        <f>D5</f>
        <v>6000</v>
      </c>
      <c r="E27" s="67">
        <f t="shared" si="0"/>
        <v>28.545046666666668</v>
      </c>
      <c r="F27" s="68">
        <f t="shared" si="1"/>
        <v>2.3787538888888888</v>
      </c>
      <c r="G27" s="71">
        <f t="shared" ca="1" si="2"/>
        <v>71.378753888888895</v>
      </c>
      <c r="H27" s="59" t="str">
        <f ca="1">IFERROR(__xludf.DUMMYFUNCTION("IF(AND($G27&gt;=E$2, ROW()=MIN(FILTER(ROW($G$5:$G$30), $G$5:$G$30&gt;=E$2))), ""Current Potential Retirement"", """")
"),"")</f>
        <v/>
      </c>
      <c r="I27" s="54"/>
      <c r="J27" s="54"/>
      <c r="K27" s="54"/>
    </row>
    <row r="28" spans="1:11" ht="15.75" customHeight="1" x14ac:dyDescent="0.25">
      <c r="A28" s="63">
        <f t="shared" si="4"/>
        <v>23</v>
      </c>
      <c r="B28" s="64">
        <f>B27+Finances!$I$7</f>
        <v>177520.28</v>
      </c>
      <c r="C28" s="65">
        <f t="shared" ca="1" si="3"/>
        <v>70</v>
      </c>
      <c r="D28" s="66">
        <f>D5</f>
        <v>6000</v>
      </c>
      <c r="E28" s="67">
        <f t="shared" si="0"/>
        <v>29.586713333333332</v>
      </c>
      <c r="F28" s="68">
        <f t="shared" si="1"/>
        <v>2.4655594444444442</v>
      </c>
      <c r="G28" s="71">
        <f t="shared" ca="1" si="2"/>
        <v>72.465559444444438</v>
      </c>
      <c r="H28" s="59" t="str">
        <f ca="1">IFERROR(__xludf.DUMMYFUNCTION("IF(AND($G28&gt;=E$2, ROW()=MIN(FILTER(ROW($G$5:$G$30), $G$5:$G$30&gt;=E$2))), ""Current Potential Retirement"", """")
"),"")</f>
        <v/>
      </c>
      <c r="I28" s="54"/>
      <c r="J28" s="54"/>
      <c r="K28" s="54"/>
    </row>
    <row r="29" spans="1:11" ht="15.75" customHeight="1" x14ac:dyDescent="0.25">
      <c r="A29" s="63">
        <f t="shared" si="4"/>
        <v>24</v>
      </c>
      <c r="B29" s="64">
        <f>B28+Finances!$I$7</f>
        <v>183770.28</v>
      </c>
      <c r="C29" s="65">
        <f t="shared" ca="1" si="3"/>
        <v>71</v>
      </c>
      <c r="D29" s="66">
        <f>D5</f>
        <v>6000</v>
      </c>
      <c r="E29" s="67">
        <f t="shared" si="0"/>
        <v>30.62838</v>
      </c>
      <c r="F29" s="68">
        <f t="shared" si="1"/>
        <v>2.552365</v>
      </c>
      <c r="G29" s="71">
        <f t="shared" ca="1" si="2"/>
        <v>73.552364999999995</v>
      </c>
      <c r="H29" s="59" t="str">
        <f ca="1">IFERROR(__xludf.DUMMYFUNCTION("IF(AND($G29&gt;=E$2, ROW()=MIN(FILTER(ROW($G$5:$G$30), $G$5:$G$30&gt;=E$2))), ""Current Potential Retirement"", """")
"),"")</f>
        <v/>
      </c>
      <c r="I29" s="54"/>
      <c r="J29" s="54"/>
      <c r="K29" s="54"/>
    </row>
    <row r="30" spans="1:11" ht="15.75" customHeight="1" x14ac:dyDescent="0.25">
      <c r="A30" s="63">
        <f t="shared" si="4"/>
        <v>25</v>
      </c>
      <c r="B30" s="64">
        <f>B29+Finances!$I$7</f>
        <v>190020.28</v>
      </c>
      <c r="C30" s="65">
        <f t="shared" ca="1" si="3"/>
        <v>72</v>
      </c>
      <c r="D30" s="66">
        <f>D8</f>
        <v>6000</v>
      </c>
      <c r="E30" s="67">
        <f t="shared" si="0"/>
        <v>31.670046666666668</v>
      </c>
      <c r="F30" s="68">
        <f t="shared" si="1"/>
        <v>2.6391705555555558</v>
      </c>
      <c r="G30" s="71">
        <f t="shared" ca="1" si="2"/>
        <v>74.639170555555552</v>
      </c>
      <c r="H30" s="59" t="str">
        <f ca="1">IFERROR(__xludf.DUMMYFUNCTION("IF(AND($G30&gt;=E$2, ROW()=MIN(FILTER(ROW($G$5:$G$30), $G$5:$G$30&gt;=E$2))), ""Current Potential Retirement"", """")
"),"")</f>
        <v/>
      </c>
      <c r="I30" s="54"/>
      <c r="J30" s="54"/>
      <c r="K30" s="54"/>
    </row>
    <row r="31" spans="1:11" ht="15.75" customHeight="1" x14ac:dyDescent="0.25">
      <c r="A31" s="63">
        <f t="shared" si="4"/>
        <v>26</v>
      </c>
      <c r="B31" s="64">
        <f>B30+Finances!$I$7</f>
        <v>196270.28</v>
      </c>
      <c r="C31" s="65">
        <f t="shared" ca="1" si="3"/>
        <v>73</v>
      </c>
      <c r="D31" s="66">
        <f>D8</f>
        <v>6000</v>
      </c>
      <c r="E31" s="67">
        <f t="shared" si="0"/>
        <v>32.711713333333336</v>
      </c>
      <c r="F31" s="68">
        <f t="shared" si="1"/>
        <v>2.7259761111111112</v>
      </c>
      <c r="G31" s="71">
        <f t="shared" ca="1" si="2"/>
        <v>75.725976111111109</v>
      </c>
      <c r="H31" s="59" t="str">
        <f ca="1">IFERROR(__xludf.DUMMYFUNCTION("IF(AND($G31&gt;=E$2, ROW()=MIN(FILTER(ROW($G$5:$G$30), $G$5:$G$30&gt;=E$2))), ""Current Potential Retirement"", """")
"),"")</f>
        <v/>
      </c>
      <c r="I31" s="54"/>
      <c r="J31" s="54"/>
      <c r="K31" s="54"/>
    </row>
    <row r="32" spans="1:11" ht="15.75" customHeight="1" x14ac:dyDescent="0.25">
      <c r="A32" s="54"/>
      <c r="B32" s="54"/>
      <c r="C32" s="54"/>
      <c r="D32" s="54"/>
      <c r="E32" s="60"/>
      <c r="F32" s="54"/>
      <c r="G32" s="58"/>
      <c r="H32" s="54"/>
      <c r="I32" s="54"/>
      <c r="J32" s="54"/>
      <c r="K32" s="54"/>
    </row>
    <row r="33" spans="1:11" ht="15.75" customHeight="1" x14ac:dyDescent="0.25">
      <c r="A33" s="54"/>
      <c r="B33" s="54"/>
      <c r="C33" s="54"/>
      <c r="D33" s="54"/>
      <c r="E33" s="60"/>
      <c r="F33" s="54"/>
      <c r="G33" s="58"/>
      <c r="H33" s="54"/>
      <c r="I33" s="54"/>
      <c r="J33" s="54"/>
      <c r="K33" s="54"/>
    </row>
    <row r="34" spans="1:11" ht="15.75" customHeight="1" x14ac:dyDescent="0.25">
      <c r="A34" s="54"/>
      <c r="B34" s="54"/>
      <c r="C34" s="54"/>
      <c r="D34" s="54"/>
      <c r="E34" s="60"/>
      <c r="F34" s="54"/>
      <c r="G34" s="58"/>
      <c r="H34" s="54"/>
      <c r="I34" s="54"/>
      <c r="J34" s="54"/>
      <c r="K34" s="54"/>
    </row>
    <row r="35" spans="1:11" ht="15.75" customHeight="1" x14ac:dyDescent="0.25">
      <c r="A35" s="54"/>
      <c r="B35" s="54"/>
      <c r="C35" s="54"/>
      <c r="D35" s="54"/>
      <c r="E35" s="60"/>
      <c r="F35" s="54"/>
      <c r="G35" s="58"/>
      <c r="H35" s="54"/>
      <c r="I35" s="54"/>
      <c r="J35" s="54"/>
      <c r="K35" s="54"/>
    </row>
    <row r="36" spans="1:11" ht="15.75" customHeight="1" x14ac:dyDescent="0.25">
      <c r="A36" s="54"/>
      <c r="B36" s="54"/>
      <c r="C36" s="54"/>
      <c r="D36" s="54"/>
      <c r="E36" s="60"/>
      <c r="F36" s="54"/>
      <c r="G36" s="58"/>
      <c r="H36" s="54"/>
      <c r="I36" s="54"/>
      <c r="J36" s="54"/>
      <c r="K36" s="54"/>
    </row>
    <row r="37" spans="1:11" ht="15.75" customHeight="1" x14ac:dyDescent="0.25">
      <c r="A37" s="54"/>
      <c r="B37" s="54"/>
      <c r="C37" s="54"/>
      <c r="D37" s="54"/>
      <c r="E37" s="60"/>
      <c r="F37" s="54"/>
      <c r="G37" s="58"/>
      <c r="H37" s="54"/>
      <c r="I37" s="54"/>
      <c r="J37" s="54"/>
      <c r="K37" s="54"/>
    </row>
    <row r="38" spans="1:11" ht="15.75" customHeight="1" x14ac:dyDescent="0.25">
      <c r="A38" s="54"/>
      <c r="B38" s="54"/>
      <c r="C38" s="54"/>
      <c r="D38" s="54"/>
      <c r="E38" s="60"/>
      <c r="F38" s="54"/>
      <c r="G38" s="58"/>
      <c r="H38" s="54"/>
      <c r="I38" s="54"/>
      <c r="J38" s="54"/>
      <c r="K38" s="54"/>
    </row>
    <row r="39" spans="1:11" ht="15.75" customHeight="1" x14ac:dyDescent="0.25">
      <c r="A39" s="54"/>
      <c r="B39" s="54"/>
      <c r="C39" s="54"/>
      <c r="D39" s="54"/>
      <c r="E39" s="60"/>
      <c r="F39" s="54"/>
      <c r="G39" s="58"/>
      <c r="H39" s="54"/>
      <c r="I39" s="54"/>
      <c r="J39" s="54"/>
      <c r="K39" s="54"/>
    </row>
    <row r="40" spans="1:11" ht="15.75" customHeight="1" x14ac:dyDescent="0.25">
      <c r="A40" s="54"/>
      <c r="B40" s="54"/>
      <c r="C40" s="54"/>
      <c r="D40" s="54"/>
      <c r="E40" s="60"/>
      <c r="F40" s="54"/>
      <c r="G40" s="58"/>
      <c r="H40" s="54"/>
      <c r="I40" s="54"/>
      <c r="J40" s="54"/>
      <c r="K40" s="54"/>
    </row>
    <row r="41" spans="1:11" ht="15.75" customHeight="1" x14ac:dyDescent="0.25">
      <c r="A41" s="54"/>
      <c r="B41" s="54"/>
      <c r="C41" s="54"/>
      <c r="D41" s="54"/>
      <c r="E41" s="60"/>
      <c r="F41" s="54"/>
      <c r="G41" s="58"/>
      <c r="H41" s="54"/>
      <c r="I41" s="54"/>
      <c r="J41" s="54"/>
      <c r="K41" s="54"/>
    </row>
    <row r="42" spans="1:11" ht="15.75" customHeight="1" x14ac:dyDescent="0.25">
      <c r="A42" s="54"/>
      <c r="B42" s="54"/>
      <c r="C42" s="54"/>
      <c r="D42" s="54"/>
      <c r="E42" s="60"/>
      <c r="F42" s="54"/>
      <c r="G42" s="58"/>
      <c r="H42" s="54"/>
      <c r="I42" s="54"/>
      <c r="J42" s="54"/>
      <c r="K42" s="54"/>
    </row>
    <row r="43" spans="1:11" ht="15.75" customHeight="1" x14ac:dyDescent="0.25">
      <c r="A43" s="54"/>
      <c r="B43" s="54"/>
      <c r="C43" s="54"/>
      <c r="D43" s="54"/>
      <c r="E43" s="60"/>
      <c r="F43" s="54"/>
      <c r="G43" s="58"/>
      <c r="H43" s="54"/>
      <c r="I43" s="54"/>
      <c r="J43" s="54"/>
      <c r="K43" s="54"/>
    </row>
    <row r="44" spans="1:11" ht="15.75" customHeight="1" x14ac:dyDescent="0.25">
      <c r="A44" s="54"/>
      <c r="B44" s="54"/>
      <c r="C44" s="54"/>
      <c r="D44" s="69"/>
      <c r="E44" s="60"/>
      <c r="F44" s="54"/>
      <c r="G44" s="58"/>
      <c r="H44" s="54"/>
      <c r="I44" s="54"/>
      <c r="J44" s="54"/>
      <c r="K44" s="54"/>
    </row>
    <row r="45" spans="1:11" ht="15.75" customHeight="1" x14ac:dyDescent="0.25">
      <c r="A45" s="54"/>
      <c r="B45" s="54"/>
      <c r="C45" s="54"/>
      <c r="D45" s="54"/>
      <c r="E45" s="60"/>
      <c r="F45" s="54"/>
      <c r="G45" s="58"/>
      <c r="H45" s="54"/>
      <c r="I45" s="54"/>
      <c r="J45" s="54"/>
      <c r="K45" s="54"/>
    </row>
    <row r="46" spans="1:11" ht="15.75" customHeight="1" x14ac:dyDescent="0.25">
      <c r="A46" s="54"/>
      <c r="B46" s="54"/>
      <c r="C46" s="54"/>
      <c r="D46" s="54"/>
      <c r="E46" s="60"/>
      <c r="F46" s="54"/>
      <c r="G46" s="58"/>
      <c r="H46" s="54"/>
      <c r="I46" s="54"/>
      <c r="J46" s="54"/>
      <c r="K46" s="54"/>
    </row>
    <row r="47" spans="1:11" ht="15.75" customHeight="1" x14ac:dyDescent="0.25">
      <c r="A47" s="54"/>
      <c r="B47" s="54"/>
      <c r="C47" s="54"/>
      <c r="D47" s="54"/>
      <c r="E47" s="60"/>
      <c r="F47" s="54"/>
      <c r="G47" s="58"/>
      <c r="H47" s="54"/>
      <c r="I47" s="54"/>
      <c r="J47" s="54"/>
      <c r="K47" s="54"/>
    </row>
    <row r="48" spans="1:11" ht="15.75" customHeight="1" x14ac:dyDescent="0.25">
      <c r="A48" s="54"/>
      <c r="B48" s="54"/>
      <c r="C48" s="54"/>
      <c r="D48" s="54"/>
      <c r="E48" s="60"/>
      <c r="F48" s="54"/>
      <c r="G48" s="58"/>
      <c r="H48" s="54"/>
      <c r="I48" s="54"/>
      <c r="J48" s="54"/>
      <c r="K48" s="54"/>
    </row>
    <row r="49" spans="1:11" ht="15.75" customHeight="1" x14ac:dyDescent="0.25">
      <c r="A49" s="54"/>
      <c r="B49" s="54"/>
      <c r="C49" s="54"/>
      <c r="D49" s="54"/>
      <c r="E49" s="60"/>
      <c r="F49" s="54"/>
      <c r="G49" s="58"/>
      <c r="H49" s="54"/>
      <c r="I49" s="54"/>
      <c r="J49" s="54"/>
      <c r="K49" s="54"/>
    </row>
    <row r="50" spans="1:11" ht="15.75" customHeight="1" x14ac:dyDescent="0.25">
      <c r="A50" s="54"/>
      <c r="B50" s="54"/>
      <c r="C50" s="54"/>
      <c r="D50" s="54"/>
      <c r="E50" s="60"/>
      <c r="F50" s="54"/>
      <c r="G50" s="58"/>
      <c r="H50" s="54"/>
      <c r="I50" s="54"/>
      <c r="J50" s="54"/>
      <c r="K50" s="54"/>
    </row>
    <row r="51" spans="1:11" ht="15.75" customHeight="1" x14ac:dyDescent="0.25">
      <c r="A51" s="54"/>
      <c r="B51" s="54"/>
      <c r="C51" s="54"/>
      <c r="D51" s="54"/>
      <c r="E51" s="60"/>
      <c r="F51" s="54"/>
      <c r="G51" s="58"/>
      <c r="H51" s="54"/>
      <c r="I51" s="54"/>
      <c r="J51" s="54"/>
      <c r="K51" s="54"/>
    </row>
    <row r="52" spans="1:11" ht="15.75" customHeight="1" x14ac:dyDescent="0.25">
      <c r="A52" s="54"/>
      <c r="B52" s="54"/>
      <c r="C52" s="54"/>
      <c r="D52" s="54"/>
      <c r="E52" s="60"/>
      <c r="F52" s="54"/>
      <c r="G52" s="58"/>
      <c r="H52" s="54"/>
      <c r="I52" s="54"/>
      <c r="J52" s="54"/>
      <c r="K52" s="54"/>
    </row>
    <row r="53" spans="1:11" ht="15.75" customHeight="1" x14ac:dyDescent="0.25">
      <c r="A53" s="54"/>
      <c r="B53" s="54"/>
      <c r="C53" s="54"/>
      <c r="D53" s="54"/>
      <c r="E53" s="60"/>
      <c r="F53" s="54"/>
      <c r="G53" s="58"/>
      <c r="H53" s="54"/>
      <c r="I53" s="54"/>
      <c r="J53" s="54"/>
      <c r="K53" s="54"/>
    </row>
    <row r="54" spans="1:11" ht="15.75" customHeight="1" x14ac:dyDescent="0.25">
      <c r="A54" s="54"/>
      <c r="B54" s="54"/>
      <c r="C54" s="54"/>
      <c r="D54" s="54"/>
      <c r="E54" s="60"/>
      <c r="F54" s="54"/>
      <c r="G54" s="58"/>
      <c r="H54" s="54"/>
      <c r="I54" s="54"/>
      <c r="J54" s="54"/>
      <c r="K54" s="54"/>
    </row>
    <row r="55" spans="1:11" ht="15.75" customHeight="1" x14ac:dyDescent="0.25">
      <c r="A55" s="54"/>
      <c r="B55" s="54"/>
      <c r="C55" s="54"/>
      <c r="D55" s="54"/>
      <c r="E55" s="60"/>
      <c r="F55" s="54"/>
      <c r="G55" s="58"/>
      <c r="H55" s="54"/>
      <c r="I55" s="54"/>
      <c r="J55" s="54"/>
      <c r="K55" s="54"/>
    </row>
    <row r="56" spans="1:11" ht="15.75" customHeight="1" x14ac:dyDescent="0.25">
      <c r="A56" s="54"/>
      <c r="B56" s="54"/>
      <c r="C56" s="54"/>
      <c r="D56" s="54"/>
      <c r="E56" s="60"/>
      <c r="F56" s="54"/>
      <c r="G56" s="58"/>
      <c r="H56" s="54"/>
      <c r="I56" s="54"/>
      <c r="J56" s="54"/>
      <c r="K56" s="54"/>
    </row>
    <row r="57" spans="1:11" ht="15.75" customHeight="1" x14ac:dyDescent="0.25">
      <c r="A57" s="54"/>
      <c r="B57" s="54"/>
      <c r="C57" s="54"/>
      <c r="D57" s="54"/>
      <c r="E57" s="60"/>
      <c r="F57" s="54"/>
      <c r="G57" s="58"/>
      <c r="H57" s="54"/>
      <c r="I57" s="54"/>
      <c r="J57" s="54"/>
      <c r="K57" s="54"/>
    </row>
    <row r="58" spans="1:11" ht="15.75" customHeight="1" x14ac:dyDescent="0.25">
      <c r="A58" s="54"/>
      <c r="B58" s="54"/>
      <c r="C58" s="54"/>
      <c r="D58" s="54"/>
      <c r="E58" s="60"/>
      <c r="F58" s="54"/>
      <c r="G58" s="58"/>
      <c r="H58" s="54"/>
      <c r="I58" s="54"/>
      <c r="J58" s="54"/>
      <c r="K58" s="54"/>
    </row>
    <row r="59" spans="1:11" ht="15.75" customHeight="1" x14ac:dyDescent="0.25">
      <c r="A59" s="54"/>
      <c r="B59" s="54"/>
      <c r="C59" s="54"/>
      <c r="D59" s="54"/>
      <c r="E59" s="60"/>
      <c r="F59" s="54"/>
      <c r="G59" s="58"/>
      <c r="H59" s="54"/>
      <c r="I59" s="54"/>
      <c r="J59" s="54"/>
      <c r="K59" s="54"/>
    </row>
    <row r="60" spans="1:11" ht="15.75" customHeight="1" x14ac:dyDescent="0.25">
      <c r="A60" s="54"/>
      <c r="B60" s="54"/>
      <c r="C60" s="54"/>
      <c r="D60" s="54"/>
      <c r="E60" s="60"/>
      <c r="F60" s="54"/>
      <c r="G60" s="58"/>
      <c r="H60" s="54"/>
      <c r="I60" s="54"/>
      <c r="J60" s="54"/>
      <c r="K60" s="54"/>
    </row>
    <row r="61" spans="1:11" ht="15.75" customHeight="1" x14ac:dyDescent="0.25">
      <c r="A61" s="54"/>
      <c r="B61" s="54"/>
      <c r="C61" s="54"/>
      <c r="D61" s="54"/>
      <c r="E61" s="60"/>
      <c r="F61" s="54"/>
      <c r="G61" s="58"/>
      <c r="H61" s="54"/>
      <c r="I61" s="54"/>
      <c r="J61" s="54"/>
      <c r="K61" s="54"/>
    </row>
    <row r="62" spans="1:11" ht="15.75" customHeight="1" x14ac:dyDescent="0.25">
      <c r="A62" s="54"/>
      <c r="B62" s="54"/>
      <c r="C62" s="54"/>
      <c r="D62" s="54"/>
      <c r="E62" s="60"/>
      <c r="F62" s="54"/>
      <c r="G62" s="58"/>
      <c r="H62" s="54"/>
      <c r="I62" s="54"/>
      <c r="J62" s="54"/>
      <c r="K62" s="54"/>
    </row>
    <row r="63" spans="1:11" ht="15.75" customHeight="1" x14ac:dyDescent="0.25">
      <c r="A63" s="54"/>
      <c r="B63" s="54"/>
      <c r="C63" s="54"/>
      <c r="D63" s="54"/>
      <c r="E63" s="60"/>
      <c r="F63" s="54"/>
      <c r="G63" s="58"/>
      <c r="H63" s="54"/>
      <c r="I63" s="54"/>
      <c r="J63" s="54"/>
      <c r="K63" s="54"/>
    </row>
    <row r="64" spans="1:11" ht="15.75" customHeight="1" x14ac:dyDescent="0.25">
      <c r="A64" s="54"/>
      <c r="B64" s="54"/>
      <c r="C64" s="54"/>
      <c r="D64" s="54"/>
      <c r="E64" s="60"/>
      <c r="F64" s="54"/>
      <c r="G64" s="58"/>
      <c r="H64" s="54"/>
      <c r="I64" s="54"/>
      <c r="J64" s="54"/>
      <c r="K64" s="54"/>
    </row>
    <row r="65" spans="1:11" ht="15.75" customHeight="1" x14ac:dyDescent="0.25">
      <c r="A65" s="54"/>
      <c r="B65" s="54"/>
      <c r="C65" s="54"/>
      <c r="D65" s="54"/>
      <c r="E65" s="60"/>
      <c r="F65" s="54"/>
      <c r="G65" s="58"/>
      <c r="H65" s="54"/>
      <c r="I65" s="54"/>
      <c r="J65" s="54"/>
      <c r="K65" s="54"/>
    </row>
    <row r="66" spans="1:11" ht="15.75" customHeight="1" x14ac:dyDescent="0.25">
      <c r="A66" s="54"/>
      <c r="B66" s="54"/>
      <c r="C66" s="54"/>
      <c r="D66" s="54"/>
      <c r="E66" s="60"/>
      <c r="F66" s="54"/>
      <c r="G66" s="58"/>
      <c r="H66" s="54"/>
      <c r="I66" s="54"/>
      <c r="J66" s="54"/>
      <c r="K66" s="54"/>
    </row>
    <row r="67" spans="1:11" ht="15.75" customHeight="1" x14ac:dyDescent="0.25">
      <c r="A67" s="54"/>
      <c r="B67" s="54"/>
      <c r="C67" s="54"/>
      <c r="D67" s="54"/>
      <c r="E67" s="60"/>
      <c r="F67" s="54"/>
      <c r="G67" s="58"/>
      <c r="H67" s="54"/>
      <c r="I67" s="54"/>
      <c r="J67" s="54"/>
      <c r="K67" s="54"/>
    </row>
    <row r="68" spans="1:11" ht="15.75" customHeight="1" x14ac:dyDescent="0.25">
      <c r="A68" s="54"/>
      <c r="B68" s="54"/>
      <c r="C68" s="54"/>
      <c r="D68" s="54"/>
      <c r="E68" s="60"/>
      <c r="F68" s="54"/>
      <c r="G68" s="58"/>
      <c r="H68" s="54"/>
      <c r="I68" s="54"/>
      <c r="J68" s="54"/>
      <c r="K68" s="54"/>
    </row>
    <row r="69" spans="1:11" ht="15.75" customHeight="1" x14ac:dyDescent="0.25">
      <c r="A69" s="54"/>
      <c r="B69" s="54"/>
      <c r="C69" s="54"/>
      <c r="D69" s="54"/>
      <c r="E69" s="60"/>
      <c r="F69" s="54"/>
      <c r="G69" s="58"/>
      <c r="H69" s="54"/>
      <c r="I69" s="54"/>
      <c r="J69" s="54"/>
      <c r="K69" s="54"/>
    </row>
    <row r="70" spans="1:11" ht="15.75" customHeight="1" x14ac:dyDescent="0.25">
      <c r="A70" s="54"/>
      <c r="B70" s="54"/>
      <c r="C70" s="54"/>
      <c r="D70" s="54"/>
      <c r="E70" s="60"/>
      <c r="F70" s="54"/>
      <c r="G70" s="58"/>
      <c r="H70" s="54"/>
      <c r="I70" s="54"/>
      <c r="J70" s="54"/>
      <c r="K70" s="54"/>
    </row>
    <row r="71" spans="1:11" ht="15.75" customHeight="1" x14ac:dyDescent="0.25">
      <c r="A71" s="54"/>
      <c r="B71" s="54"/>
      <c r="C71" s="54"/>
      <c r="D71" s="54"/>
      <c r="E71" s="60"/>
      <c r="F71" s="54"/>
      <c r="G71" s="58"/>
      <c r="H71" s="54"/>
      <c r="I71" s="54"/>
      <c r="J71" s="54"/>
      <c r="K71" s="54"/>
    </row>
    <row r="72" spans="1:11" ht="15.75" customHeight="1" x14ac:dyDescent="0.25">
      <c r="A72" s="54"/>
      <c r="B72" s="54"/>
      <c r="C72" s="54"/>
      <c r="D72" s="54"/>
      <c r="E72" s="60"/>
      <c r="F72" s="54"/>
      <c r="G72" s="58"/>
      <c r="H72" s="54"/>
      <c r="I72" s="54"/>
      <c r="J72" s="54"/>
      <c r="K72" s="54"/>
    </row>
    <row r="73" spans="1:11" ht="15.75" customHeight="1" x14ac:dyDescent="0.25">
      <c r="A73" s="54"/>
      <c r="B73" s="54"/>
      <c r="C73" s="54"/>
      <c r="D73" s="54"/>
      <c r="E73" s="60"/>
      <c r="F73" s="54"/>
      <c r="G73" s="58"/>
      <c r="H73" s="54"/>
      <c r="I73" s="54"/>
      <c r="J73" s="54"/>
      <c r="K73" s="54"/>
    </row>
    <row r="74" spans="1:11" ht="15.75" customHeight="1" x14ac:dyDescent="0.25">
      <c r="A74" s="54"/>
      <c r="B74" s="54"/>
      <c r="C74" s="54"/>
      <c r="D74" s="54"/>
      <c r="E74" s="60"/>
      <c r="F74" s="54"/>
      <c r="G74" s="58"/>
      <c r="H74" s="54"/>
      <c r="I74" s="54"/>
      <c r="J74" s="54"/>
      <c r="K74" s="54"/>
    </row>
    <row r="75" spans="1:11" ht="15.75" customHeight="1" x14ac:dyDescent="0.25">
      <c r="A75" s="54"/>
      <c r="B75" s="54"/>
      <c r="C75" s="54"/>
      <c r="D75" s="54"/>
      <c r="E75" s="60"/>
      <c r="F75" s="54"/>
      <c r="G75" s="58"/>
      <c r="H75" s="54"/>
      <c r="I75" s="54"/>
      <c r="J75" s="54"/>
      <c r="K75" s="54"/>
    </row>
    <row r="76" spans="1:11" ht="15.75" customHeight="1" x14ac:dyDescent="0.25">
      <c r="A76" s="54"/>
      <c r="B76" s="54"/>
      <c r="C76" s="54"/>
      <c r="D76" s="54"/>
      <c r="E76" s="60"/>
      <c r="F76" s="54"/>
      <c r="G76" s="58"/>
      <c r="H76" s="54"/>
      <c r="I76" s="54"/>
      <c r="J76" s="54"/>
      <c r="K76" s="54"/>
    </row>
    <row r="77" spans="1:11" ht="15.75" customHeight="1" x14ac:dyDescent="0.25">
      <c r="A77" s="54"/>
      <c r="B77" s="54"/>
      <c r="C77" s="54"/>
      <c r="D77" s="54"/>
      <c r="E77" s="60"/>
      <c r="F77" s="54"/>
      <c r="G77" s="58"/>
      <c r="H77" s="54"/>
      <c r="I77" s="54"/>
      <c r="J77" s="54"/>
      <c r="K77" s="54"/>
    </row>
    <row r="78" spans="1:11" ht="15.75" customHeight="1" x14ac:dyDescent="0.25">
      <c r="A78" s="54"/>
      <c r="B78" s="54"/>
      <c r="C78" s="54"/>
      <c r="D78" s="54"/>
      <c r="E78" s="60"/>
      <c r="F78" s="54"/>
      <c r="G78" s="58"/>
      <c r="H78" s="54"/>
      <c r="I78" s="54"/>
      <c r="J78" s="54"/>
      <c r="K78" s="54"/>
    </row>
    <row r="79" spans="1:11" ht="15.75" customHeight="1" x14ac:dyDescent="0.25">
      <c r="A79" s="54"/>
      <c r="B79" s="54"/>
      <c r="C79" s="54"/>
      <c r="D79" s="54"/>
      <c r="E79" s="60"/>
      <c r="F79" s="54"/>
      <c r="G79" s="58"/>
      <c r="H79" s="54"/>
      <c r="I79" s="54"/>
      <c r="J79" s="54"/>
      <c r="K79" s="54"/>
    </row>
    <row r="80" spans="1:11" ht="15.75" customHeight="1" x14ac:dyDescent="0.25">
      <c r="A80" s="54"/>
      <c r="B80" s="54"/>
      <c r="C80" s="54"/>
      <c r="D80" s="54"/>
      <c r="E80" s="60"/>
      <c r="F80" s="54"/>
      <c r="G80" s="58"/>
      <c r="H80" s="54"/>
      <c r="I80" s="54"/>
      <c r="J80" s="54"/>
      <c r="K80" s="54"/>
    </row>
    <row r="81" spans="1:11" ht="15.75" customHeight="1" x14ac:dyDescent="0.25">
      <c r="A81" s="54"/>
      <c r="B81" s="54"/>
      <c r="C81" s="54"/>
      <c r="D81" s="54"/>
      <c r="E81" s="60"/>
      <c r="F81" s="54"/>
      <c r="G81" s="58"/>
      <c r="H81" s="54"/>
      <c r="I81" s="54"/>
      <c r="J81" s="54"/>
      <c r="K81" s="54"/>
    </row>
    <row r="82" spans="1:11" ht="15.75" customHeight="1" x14ac:dyDescent="0.25">
      <c r="A82" s="54"/>
      <c r="B82" s="54"/>
      <c r="C82" s="54"/>
      <c r="D82" s="54"/>
      <c r="E82" s="60"/>
      <c r="F82" s="54"/>
      <c r="G82" s="58"/>
      <c r="H82" s="54"/>
      <c r="I82" s="54"/>
      <c r="J82" s="54"/>
      <c r="K82" s="54"/>
    </row>
    <row r="83" spans="1:11" ht="15.75" customHeight="1" x14ac:dyDescent="0.25">
      <c r="A83" s="54"/>
      <c r="B83" s="54"/>
      <c r="C83" s="54"/>
      <c r="D83" s="54"/>
      <c r="E83" s="60"/>
      <c r="F83" s="54"/>
      <c r="G83" s="58"/>
      <c r="H83" s="54"/>
      <c r="I83" s="54"/>
      <c r="J83" s="54"/>
      <c r="K83" s="54"/>
    </row>
    <row r="84" spans="1:11" ht="15.75" customHeight="1" x14ac:dyDescent="0.25">
      <c r="A84" s="54"/>
      <c r="B84" s="54"/>
      <c r="C84" s="54"/>
      <c r="D84" s="54"/>
      <c r="E84" s="60"/>
      <c r="F84" s="54"/>
      <c r="G84" s="58"/>
      <c r="H84" s="54"/>
      <c r="I84" s="54"/>
      <c r="J84" s="54"/>
      <c r="K84" s="54"/>
    </row>
    <row r="85" spans="1:11" ht="15.75" customHeight="1" x14ac:dyDescent="0.25">
      <c r="A85" s="54"/>
      <c r="B85" s="54"/>
      <c r="C85" s="54"/>
      <c r="D85" s="54"/>
      <c r="E85" s="60"/>
      <c r="F85" s="54"/>
      <c r="G85" s="58"/>
      <c r="H85" s="54"/>
      <c r="I85" s="54"/>
      <c r="J85" s="54"/>
      <c r="K85" s="54"/>
    </row>
    <row r="86" spans="1:11" ht="15.75" customHeight="1" x14ac:dyDescent="0.25">
      <c r="A86" s="54"/>
      <c r="B86" s="54"/>
      <c r="C86" s="54"/>
      <c r="D86" s="54"/>
      <c r="E86" s="60"/>
      <c r="F86" s="54"/>
      <c r="G86" s="58"/>
      <c r="H86" s="54"/>
      <c r="I86" s="54"/>
      <c r="J86" s="54"/>
      <c r="K86" s="54"/>
    </row>
    <row r="87" spans="1:11" ht="15.75" customHeight="1" x14ac:dyDescent="0.25">
      <c r="A87" s="54"/>
      <c r="B87" s="54"/>
      <c r="C87" s="54"/>
      <c r="D87" s="54"/>
      <c r="E87" s="60"/>
      <c r="F87" s="54"/>
      <c r="G87" s="58"/>
      <c r="H87" s="54"/>
      <c r="I87" s="54"/>
      <c r="J87" s="54"/>
      <c r="K87" s="54"/>
    </row>
    <row r="88" spans="1:11" ht="15.75" customHeight="1" x14ac:dyDescent="0.25">
      <c r="A88" s="54"/>
      <c r="B88" s="54"/>
      <c r="C88" s="54"/>
      <c r="D88" s="54"/>
      <c r="E88" s="60"/>
      <c r="F88" s="54"/>
      <c r="G88" s="58"/>
      <c r="H88" s="54"/>
      <c r="I88" s="54"/>
      <c r="J88" s="54"/>
      <c r="K88" s="54"/>
    </row>
    <row r="89" spans="1:11" ht="15.75" customHeight="1" x14ac:dyDescent="0.25">
      <c r="A89" s="54"/>
      <c r="B89" s="54"/>
      <c r="C89" s="54"/>
      <c r="D89" s="54"/>
      <c r="E89" s="60"/>
      <c r="F89" s="54"/>
      <c r="G89" s="58"/>
      <c r="H89" s="54"/>
      <c r="I89" s="54"/>
      <c r="J89" s="54"/>
      <c r="K89" s="54"/>
    </row>
    <row r="90" spans="1:11" ht="15.75" customHeight="1" x14ac:dyDescent="0.25">
      <c r="A90" s="54"/>
      <c r="B90" s="54"/>
      <c r="C90" s="54"/>
      <c r="D90" s="54"/>
      <c r="E90" s="60"/>
      <c r="F90" s="54"/>
      <c r="G90" s="58"/>
      <c r="H90" s="54"/>
      <c r="I90" s="54"/>
      <c r="J90" s="54"/>
      <c r="K90" s="54"/>
    </row>
    <row r="91" spans="1:11" ht="15.75" customHeight="1" x14ac:dyDescent="0.25">
      <c r="A91" s="54"/>
      <c r="B91" s="54"/>
      <c r="C91" s="54"/>
      <c r="D91" s="54"/>
      <c r="E91" s="60"/>
      <c r="F91" s="54"/>
      <c r="G91" s="58"/>
      <c r="H91" s="54"/>
      <c r="I91" s="54"/>
      <c r="J91" s="54"/>
      <c r="K91" s="54"/>
    </row>
    <row r="92" spans="1:11" ht="15.75" customHeight="1" x14ac:dyDescent="0.25">
      <c r="A92" s="54"/>
      <c r="B92" s="54"/>
      <c r="C92" s="54"/>
      <c r="D92" s="54"/>
      <c r="E92" s="60"/>
      <c r="F92" s="54"/>
      <c r="G92" s="58"/>
      <c r="H92" s="54"/>
      <c r="I92" s="54"/>
      <c r="J92" s="54"/>
      <c r="K92" s="54"/>
    </row>
    <row r="93" spans="1:11" ht="15.75" customHeight="1" x14ac:dyDescent="0.25">
      <c r="A93" s="54"/>
      <c r="B93" s="54"/>
      <c r="C93" s="54"/>
      <c r="D93" s="54"/>
      <c r="E93" s="60"/>
      <c r="F93" s="54"/>
      <c r="G93" s="58"/>
      <c r="H93" s="54"/>
      <c r="I93" s="54"/>
      <c r="J93" s="54"/>
      <c r="K93" s="54"/>
    </row>
    <row r="94" spans="1:11" ht="15.75" customHeight="1" x14ac:dyDescent="0.25">
      <c r="A94" s="54"/>
      <c r="B94" s="54"/>
      <c r="C94" s="54"/>
      <c r="D94" s="54"/>
      <c r="E94" s="60"/>
      <c r="F94" s="54"/>
      <c r="G94" s="58"/>
      <c r="H94" s="54"/>
      <c r="I94" s="54"/>
      <c r="J94" s="54"/>
      <c r="K94" s="54"/>
    </row>
    <row r="95" spans="1:11" ht="15.75" customHeight="1" x14ac:dyDescent="0.25">
      <c r="A95" s="54"/>
      <c r="B95" s="54"/>
      <c r="C95" s="54"/>
      <c r="D95" s="54"/>
      <c r="E95" s="60"/>
      <c r="F95" s="54"/>
      <c r="G95" s="58"/>
      <c r="H95" s="54"/>
      <c r="I95" s="54"/>
      <c r="J95" s="54"/>
      <c r="K95" s="54"/>
    </row>
    <row r="96" spans="1:11" ht="15.75" customHeight="1" x14ac:dyDescent="0.25">
      <c r="A96" s="54"/>
      <c r="B96" s="54"/>
      <c r="C96" s="54"/>
      <c r="D96" s="54"/>
      <c r="E96" s="60"/>
      <c r="F96" s="54"/>
      <c r="G96" s="58"/>
      <c r="H96" s="54"/>
      <c r="I96" s="54"/>
      <c r="J96" s="54"/>
      <c r="K96" s="54"/>
    </row>
    <row r="97" spans="1:11" ht="15.75" customHeight="1" x14ac:dyDescent="0.25">
      <c r="A97" s="54"/>
      <c r="B97" s="54"/>
      <c r="C97" s="54"/>
      <c r="D97" s="54"/>
      <c r="E97" s="60"/>
      <c r="F97" s="54"/>
      <c r="G97" s="58"/>
      <c r="H97" s="54"/>
      <c r="I97" s="54"/>
      <c r="J97" s="54"/>
      <c r="K97" s="54"/>
    </row>
    <row r="98" spans="1:11" ht="15.75" customHeight="1" x14ac:dyDescent="0.25">
      <c r="A98" s="54"/>
      <c r="B98" s="54"/>
      <c r="C98" s="54"/>
      <c r="D98" s="54"/>
      <c r="E98" s="60"/>
      <c r="F98" s="54"/>
      <c r="G98" s="58"/>
      <c r="H98" s="54"/>
      <c r="I98" s="54"/>
      <c r="J98" s="54"/>
      <c r="K98" s="54"/>
    </row>
    <row r="99" spans="1:11" ht="15.75" customHeight="1" x14ac:dyDescent="0.25">
      <c r="A99" s="54"/>
      <c r="B99" s="54"/>
      <c r="C99" s="54"/>
      <c r="D99" s="54"/>
      <c r="E99" s="60"/>
      <c r="F99" s="54"/>
      <c r="G99" s="58"/>
      <c r="H99" s="54"/>
      <c r="I99" s="54"/>
      <c r="J99" s="54"/>
      <c r="K99" s="54"/>
    </row>
    <row r="100" spans="1:11" ht="15.75" customHeight="1" x14ac:dyDescent="0.25">
      <c r="A100" s="54"/>
      <c r="B100" s="54"/>
      <c r="C100" s="54"/>
      <c r="D100" s="54"/>
      <c r="E100" s="60"/>
      <c r="F100" s="54"/>
      <c r="G100" s="58"/>
      <c r="H100" s="54"/>
      <c r="I100" s="54"/>
      <c r="J100" s="54"/>
      <c r="K100" s="54"/>
    </row>
    <row r="101" spans="1:11" ht="15.75" customHeight="1" x14ac:dyDescent="0.25">
      <c r="A101" s="54"/>
      <c r="B101" s="54"/>
      <c r="C101" s="54"/>
      <c r="D101" s="54"/>
      <c r="E101" s="60"/>
      <c r="F101" s="54"/>
      <c r="G101" s="58"/>
      <c r="H101" s="54"/>
      <c r="I101" s="54"/>
      <c r="J101" s="54"/>
      <c r="K101" s="54"/>
    </row>
    <row r="102" spans="1:11" ht="15.75" customHeight="1" x14ac:dyDescent="0.25">
      <c r="E102" s="67"/>
      <c r="G102" s="70"/>
    </row>
    <row r="103" spans="1:11" ht="15.75" customHeight="1" x14ac:dyDescent="0.25">
      <c r="E103" s="67"/>
      <c r="G103" s="70"/>
    </row>
    <row r="104" spans="1:11" ht="15.75" customHeight="1" x14ac:dyDescent="0.25">
      <c r="E104" s="67"/>
      <c r="G104" s="70"/>
    </row>
    <row r="105" spans="1:11" ht="15.75" customHeight="1" x14ac:dyDescent="0.25">
      <c r="E105" s="67"/>
      <c r="G105" s="70"/>
    </row>
    <row r="106" spans="1:11" ht="15.75" customHeight="1" x14ac:dyDescent="0.25">
      <c r="E106" s="67"/>
      <c r="G106" s="70"/>
    </row>
    <row r="107" spans="1:11" ht="15.75" customHeight="1" x14ac:dyDescent="0.25">
      <c r="E107" s="67"/>
      <c r="G107" s="70"/>
    </row>
    <row r="108" spans="1:11" ht="15.75" customHeight="1" x14ac:dyDescent="0.25">
      <c r="E108" s="67"/>
      <c r="G108" s="70"/>
    </row>
    <row r="109" spans="1:11" ht="15.75" customHeight="1" x14ac:dyDescent="0.25">
      <c r="E109" s="67"/>
      <c r="G109" s="70"/>
    </row>
    <row r="110" spans="1:11" ht="15.75" customHeight="1" x14ac:dyDescent="0.25">
      <c r="E110" s="67"/>
      <c r="G110" s="70"/>
    </row>
    <row r="111" spans="1:11" ht="15.75" customHeight="1" x14ac:dyDescent="0.25">
      <c r="E111" s="67"/>
      <c r="G111" s="70"/>
    </row>
    <row r="112" spans="1:11" ht="15.75" customHeight="1" x14ac:dyDescent="0.25">
      <c r="E112" s="67"/>
      <c r="G112" s="70"/>
    </row>
    <row r="113" spans="5:7" ht="15.75" customHeight="1" x14ac:dyDescent="0.25">
      <c r="E113" s="67"/>
      <c r="G113" s="70"/>
    </row>
    <row r="114" spans="5:7" ht="15.75" customHeight="1" x14ac:dyDescent="0.25">
      <c r="E114" s="67"/>
      <c r="G114" s="70"/>
    </row>
    <row r="115" spans="5:7" ht="15.75" customHeight="1" x14ac:dyDescent="0.25">
      <c r="E115" s="67"/>
      <c r="G115" s="70"/>
    </row>
    <row r="116" spans="5:7" ht="15.75" customHeight="1" x14ac:dyDescent="0.25">
      <c r="E116" s="67"/>
      <c r="G116" s="70"/>
    </row>
    <row r="117" spans="5:7" ht="15.75" customHeight="1" x14ac:dyDescent="0.25">
      <c r="E117" s="67"/>
      <c r="G117" s="70"/>
    </row>
    <row r="118" spans="5:7" ht="15.75" customHeight="1" x14ac:dyDescent="0.25">
      <c r="E118" s="67"/>
      <c r="G118" s="70"/>
    </row>
    <row r="119" spans="5:7" ht="15.75" customHeight="1" x14ac:dyDescent="0.25">
      <c r="E119" s="67"/>
      <c r="G119" s="70"/>
    </row>
    <row r="120" spans="5:7" ht="15.75" customHeight="1" x14ac:dyDescent="0.25">
      <c r="E120" s="67"/>
      <c r="G120" s="70"/>
    </row>
    <row r="121" spans="5:7" ht="15.75" customHeight="1" x14ac:dyDescent="0.25">
      <c r="E121" s="67"/>
      <c r="G121" s="70"/>
    </row>
    <row r="122" spans="5:7" ht="15.75" customHeight="1" x14ac:dyDescent="0.25">
      <c r="E122" s="67"/>
      <c r="G122" s="70"/>
    </row>
    <row r="123" spans="5:7" ht="15.75" customHeight="1" x14ac:dyDescent="0.25">
      <c r="E123" s="67"/>
      <c r="G123" s="70"/>
    </row>
    <row r="124" spans="5:7" ht="15.75" customHeight="1" x14ac:dyDescent="0.25">
      <c r="E124" s="67"/>
      <c r="G124" s="70"/>
    </row>
    <row r="125" spans="5:7" ht="15.75" customHeight="1" x14ac:dyDescent="0.25">
      <c r="E125" s="67"/>
      <c r="G125" s="70"/>
    </row>
    <row r="126" spans="5:7" ht="15.75" customHeight="1" x14ac:dyDescent="0.25">
      <c r="E126" s="67"/>
      <c r="G126" s="70"/>
    </row>
    <row r="127" spans="5:7" ht="15.75" customHeight="1" x14ac:dyDescent="0.25">
      <c r="E127" s="67"/>
      <c r="G127" s="70"/>
    </row>
    <row r="128" spans="5:7" ht="15.75" customHeight="1" x14ac:dyDescent="0.25">
      <c r="E128" s="67"/>
      <c r="G128" s="70"/>
    </row>
    <row r="129" spans="5:7" ht="15.75" customHeight="1" x14ac:dyDescent="0.25">
      <c r="E129" s="67"/>
      <c r="G129" s="70"/>
    </row>
    <row r="130" spans="5:7" ht="15.75" customHeight="1" x14ac:dyDescent="0.25">
      <c r="E130" s="67"/>
      <c r="G130" s="70"/>
    </row>
    <row r="131" spans="5:7" ht="15.75" customHeight="1" x14ac:dyDescent="0.25">
      <c r="E131" s="67"/>
      <c r="G131" s="70"/>
    </row>
    <row r="132" spans="5:7" ht="15.75" customHeight="1" x14ac:dyDescent="0.25">
      <c r="E132" s="67"/>
      <c r="G132" s="70"/>
    </row>
    <row r="133" spans="5:7" ht="15.75" customHeight="1" x14ac:dyDescent="0.25">
      <c r="E133" s="67"/>
      <c r="G133" s="70"/>
    </row>
    <row r="134" spans="5:7" ht="15.75" customHeight="1" x14ac:dyDescent="0.25">
      <c r="E134" s="67"/>
      <c r="G134" s="70"/>
    </row>
    <row r="135" spans="5:7" ht="15.75" customHeight="1" x14ac:dyDescent="0.25">
      <c r="E135" s="67"/>
      <c r="G135" s="70"/>
    </row>
    <row r="136" spans="5:7" ht="15.75" customHeight="1" x14ac:dyDescent="0.25">
      <c r="E136" s="67"/>
      <c r="G136" s="70"/>
    </row>
    <row r="137" spans="5:7" ht="15.75" customHeight="1" x14ac:dyDescent="0.25">
      <c r="E137" s="67"/>
      <c r="G137" s="70"/>
    </row>
    <row r="138" spans="5:7" ht="15.75" customHeight="1" x14ac:dyDescent="0.25">
      <c r="E138" s="67"/>
      <c r="G138" s="70"/>
    </row>
    <row r="139" spans="5:7" ht="15.75" customHeight="1" x14ac:dyDescent="0.25">
      <c r="E139" s="67"/>
      <c r="G139" s="70"/>
    </row>
    <row r="140" spans="5:7" ht="15.75" customHeight="1" x14ac:dyDescent="0.25">
      <c r="E140" s="67"/>
      <c r="G140" s="70"/>
    </row>
    <row r="141" spans="5:7" ht="15.75" customHeight="1" x14ac:dyDescent="0.25">
      <c r="E141" s="67"/>
      <c r="G141" s="70"/>
    </row>
    <row r="142" spans="5:7" ht="15.75" customHeight="1" x14ac:dyDescent="0.25">
      <c r="E142" s="67"/>
      <c r="G142" s="70"/>
    </row>
    <row r="143" spans="5:7" ht="15.75" customHeight="1" x14ac:dyDescent="0.25">
      <c r="E143" s="67"/>
      <c r="G143" s="70"/>
    </row>
    <row r="144" spans="5:7" ht="15.75" customHeight="1" x14ac:dyDescent="0.25">
      <c r="E144" s="67"/>
      <c r="G144" s="70"/>
    </row>
    <row r="145" spans="5:7" ht="15.75" customHeight="1" x14ac:dyDescent="0.25">
      <c r="E145" s="67"/>
      <c r="G145" s="70"/>
    </row>
    <row r="146" spans="5:7" ht="15.75" customHeight="1" x14ac:dyDescent="0.25">
      <c r="E146" s="67"/>
      <c r="G146" s="70"/>
    </row>
    <row r="147" spans="5:7" ht="15.75" customHeight="1" x14ac:dyDescent="0.25">
      <c r="E147" s="67"/>
      <c r="G147" s="70"/>
    </row>
    <row r="148" spans="5:7" ht="15.75" customHeight="1" x14ac:dyDescent="0.25">
      <c r="E148" s="67"/>
      <c r="G148" s="70"/>
    </row>
    <row r="149" spans="5:7" ht="15.75" customHeight="1" x14ac:dyDescent="0.25">
      <c r="E149" s="67"/>
      <c r="G149" s="70"/>
    </row>
    <row r="150" spans="5:7" ht="15.75" customHeight="1" x14ac:dyDescent="0.25">
      <c r="E150" s="67"/>
      <c r="G150" s="70"/>
    </row>
    <row r="151" spans="5:7" ht="15.75" customHeight="1" x14ac:dyDescent="0.25">
      <c r="E151" s="67"/>
      <c r="G151" s="70"/>
    </row>
    <row r="152" spans="5:7" ht="15.75" customHeight="1" x14ac:dyDescent="0.25">
      <c r="E152" s="67"/>
      <c r="G152" s="70"/>
    </row>
    <row r="153" spans="5:7" ht="15.75" customHeight="1" x14ac:dyDescent="0.25">
      <c r="E153" s="67"/>
      <c r="G153" s="70"/>
    </row>
    <row r="154" spans="5:7" ht="15.75" customHeight="1" x14ac:dyDescent="0.25">
      <c r="E154" s="67"/>
      <c r="G154" s="70"/>
    </row>
    <row r="155" spans="5:7" ht="15.75" customHeight="1" x14ac:dyDescent="0.25">
      <c r="E155" s="67"/>
      <c r="G155" s="70"/>
    </row>
    <row r="156" spans="5:7" ht="15.75" customHeight="1" x14ac:dyDescent="0.25">
      <c r="E156" s="67"/>
      <c r="G156" s="70"/>
    </row>
    <row r="157" spans="5:7" ht="15.75" customHeight="1" x14ac:dyDescent="0.25">
      <c r="E157" s="67"/>
      <c r="G157" s="70"/>
    </row>
    <row r="158" spans="5:7" ht="15.75" customHeight="1" x14ac:dyDescent="0.25">
      <c r="E158" s="67"/>
      <c r="G158" s="70"/>
    </row>
    <row r="159" spans="5:7" ht="15.75" customHeight="1" x14ac:dyDescent="0.25">
      <c r="E159" s="67"/>
      <c r="G159" s="70"/>
    </row>
    <row r="160" spans="5:7" ht="15.75" customHeight="1" x14ac:dyDescent="0.25">
      <c r="E160" s="67"/>
      <c r="G160" s="70"/>
    </row>
    <row r="161" spans="5:7" ht="15.75" customHeight="1" x14ac:dyDescent="0.25">
      <c r="E161" s="67"/>
      <c r="G161" s="70"/>
    </row>
    <row r="162" spans="5:7" ht="15.75" customHeight="1" x14ac:dyDescent="0.25">
      <c r="E162" s="67"/>
      <c r="G162" s="70"/>
    </row>
    <row r="163" spans="5:7" ht="15.75" customHeight="1" x14ac:dyDescent="0.25">
      <c r="E163" s="67"/>
      <c r="G163" s="70"/>
    </row>
    <row r="164" spans="5:7" ht="15.75" customHeight="1" x14ac:dyDescent="0.25">
      <c r="E164" s="67"/>
      <c r="G164" s="70"/>
    </row>
    <row r="165" spans="5:7" ht="15.75" customHeight="1" x14ac:dyDescent="0.25">
      <c r="E165" s="67"/>
      <c r="G165" s="70"/>
    </row>
    <row r="166" spans="5:7" ht="15.75" customHeight="1" x14ac:dyDescent="0.25">
      <c r="E166" s="67"/>
      <c r="G166" s="70"/>
    </row>
    <row r="167" spans="5:7" ht="15.75" customHeight="1" x14ac:dyDescent="0.25">
      <c r="E167" s="67"/>
      <c r="G167" s="70"/>
    </row>
    <row r="168" spans="5:7" ht="15.75" customHeight="1" x14ac:dyDescent="0.25">
      <c r="E168" s="67"/>
      <c r="G168" s="70"/>
    </row>
    <row r="169" spans="5:7" ht="15.75" customHeight="1" x14ac:dyDescent="0.25">
      <c r="E169" s="67"/>
      <c r="G169" s="70"/>
    </row>
    <row r="170" spans="5:7" ht="15.75" customHeight="1" x14ac:dyDescent="0.25">
      <c r="E170" s="67"/>
      <c r="G170" s="70"/>
    </row>
    <row r="171" spans="5:7" ht="15.75" customHeight="1" x14ac:dyDescent="0.25">
      <c r="E171" s="67"/>
      <c r="G171" s="70"/>
    </row>
    <row r="172" spans="5:7" ht="15.75" customHeight="1" x14ac:dyDescent="0.25">
      <c r="E172" s="67"/>
      <c r="G172" s="70"/>
    </row>
    <row r="173" spans="5:7" ht="15.75" customHeight="1" x14ac:dyDescent="0.25">
      <c r="E173" s="67"/>
      <c r="G173" s="70"/>
    </row>
    <row r="174" spans="5:7" ht="15.75" customHeight="1" x14ac:dyDescent="0.25">
      <c r="E174" s="67"/>
      <c r="G174" s="70"/>
    </row>
    <row r="175" spans="5:7" ht="15.75" customHeight="1" x14ac:dyDescent="0.25">
      <c r="E175" s="67"/>
      <c r="G175" s="70"/>
    </row>
    <row r="176" spans="5:7" ht="15.75" customHeight="1" x14ac:dyDescent="0.25">
      <c r="E176" s="67"/>
      <c r="G176" s="70"/>
    </row>
    <row r="177" spans="5:7" ht="15.75" customHeight="1" x14ac:dyDescent="0.25">
      <c r="E177" s="67"/>
      <c r="G177" s="70"/>
    </row>
    <row r="178" spans="5:7" ht="15.75" customHeight="1" x14ac:dyDescent="0.25">
      <c r="E178" s="67"/>
      <c r="G178" s="70"/>
    </row>
    <row r="179" spans="5:7" ht="15.75" customHeight="1" x14ac:dyDescent="0.25">
      <c r="E179" s="67"/>
      <c r="G179" s="70"/>
    </row>
    <row r="180" spans="5:7" ht="15.75" customHeight="1" x14ac:dyDescent="0.25">
      <c r="E180" s="67"/>
      <c r="G180" s="70"/>
    </row>
    <row r="181" spans="5:7" ht="15.75" customHeight="1" x14ac:dyDescent="0.25">
      <c r="E181" s="67"/>
      <c r="G181" s="70"/>
    </row>
    <row r="182" spans="5:7" ht="15.75" customHeight="1" x14ac:dyDescent="0.25">
      <c r="E182" s="67"/>
      <c r="G182" s="70"/>
    </row>
    <row r="183" spans="5:7" ht="15.75" customHeight="1" x14ac:dyDescent="0.25">
      <c r="E183" s="67"/>
      <c r="G183" s="70"/>
    </row>
    <row r="184" spans="5:7" ht="15.75" customHeight="1" x14ac:dyDescent="0.25">
      <c r="E184" s="67"/>
      <c r="G184" s="70"/>
    </row>
    <row r="185" spans="5:7" ht="15.75" customHeight="1" x14ac:dyDescent="0.25">
      <c r="E185" s="67"/>
      <c r="G185" s="70"/>
    </row>
    <row r="186" spans="5:7" ht="15.75" customHeight="1" x14ac:dyDescent="0.25">
      <c r="E186" s="67"/>
      <c r="G186" s="70"/>
    </row>
    <row r="187" spans="5:7" ht="15.75" customHeight="1" x14ac:dyDescent="0.25">
      <c r="E187" s="67"/>
      <c r="G187" s="70"/>
    </row>
    <row r="188" spans="5:7" ht="15.75" customHeight="1" x14ac:dyDescent="0.25">
      <c r="E188" s="67"/>
      <c r="G188" s="70"/>
    </row>
    <row r="189" spans="5:7" ht="15.75" customHeight="1" x14ac:dyDescent="0.25">
      <c r="E189" s="67"/>
      <c r="G189" s="70"/>
    </row>
    <row r="190" spans="5:7" ht="15.75" customHeight="1" x14ac:dyDescent="0.25">
      <c r="E190" s="67"/>
      <c r="G190" s="70"/>
    </row>
    <row r="191" spans="5:7" ht="15.75" customHeight="1" x14ac:dyDescent="0.25">
      <c r="E191" s="67"/>
      <c r="G191" s="70"/>
    </row>
    <row r="192" spans="5:7" ht="15.75" customHeight="1" x14ac:dyDescent="0.25">
      <c r="E192" s="67"/>
      <c r="G192" s="70"/>
    </row>
    <row r="193" spans="5:7" ht="15.75" customHeight="1" x14ac:dyDescent="0.25">
      <c r="E193" s="67"/>
      <c r="G193" s="70"/>
    </row>
    <row r="194" spans="5:7" ht="15.75" customHeight="1" x14ac:dyDescent="0.25">
      <c r="E194" s="67"/>
      <c r="G194" s="70"/>
    </row>
    <row r="195" spans="5:7" ht="15.75" customHeight="1" x14ac:dyDescent="0.25">
      <c r="E195" s="67"/>
      <c r="G195" s="70"/>
    </row>
    <row r="196" spans="5:7" ht="15.75" customHeight="1" x14ac:dyDescent="0.25">
      <c r="E196" s="67"/>
      <c r="G196" s="70"/>
    </row>
    <row r="197" spans="5:7" ht="15.75" customHeight="1" x14ac:dyDescent="0.25">
      <c r="E197" s="67"/>
      <c r="G197" s="70"/>
    </row>
    <row r="198" spans="5:7" ht="15.75" customHeight="1" x14ac:dyDescent="0.25">
      <c r="E198" s="67"/>
      <c r="G198" s="70"/>
    </row>
    <row r="199" spans="5:7" ht="15.75" customHeight="1" x14ac:dyDescent="0.25">
      <c r="E199" s="67"/>
      <c r="G199" s="70"/>
    </row>
    <row r="200" spans="5:7" ht="15.75" customHeight="1" x14ac:dyDescent="0.25">
      <c r="E200" s="67"/>
      <c r="G200" s="70"/>
    </row>
    <row r="201" spans="5:7" ht="15.75" customHeight="1" x14ac:dyDescent="0.25">
      <c r="E201" s="67"/>
      <c r="G201" s="70"/>
    </row>
    <row r="202" spans="5:7" ht="15.75" customHeight="1" x14ac:dyDescent="0.25">
      <c r="E202" s="67"/>
      <c r="G202" s="70"/>
    </row>
    <row r="203" spans="5:7" ht="15.75" customHeight="1" x14ac:dyDescent="0.25">
      <c r="E203" s="67"/>
      <c r="G203" s="70"/>
    </row>
    <row r="204" spans="5:7" ht="15.75" customHeight="1" x14ac:dyDescent="0.25">
      <c r="E204" s="67"/>
      <c r="G204" s="70"/>
    </row>
    <row r="205" spans="5:7" ht="15.75" customHeight="1" x14ac:dyDescent="0.25">
      <c r="E205" s="67"/>
      <c r="G205" s="70"/>
    </row>
    <row r="206" spans="5:7" ht="15.75" customHeight="1" x14ac:dyDescent="0.25">
      <c r="E206" s="67"/>
      <c r="G206" s="70"/>
    </row>
    <row r="207" spans="5:7" ht="15.75" customHeight="1" x14ac:dyDescent="0.25">
      <c r="E207" s="67"/>
      <c r="G207" s="70"/>
    </row>
    <row r="208" spans="5:7" ht="15.75" customHeight="1" x14ac:dyDescent="0.25">
      <c r="E208" s="67"/>
      <c r="G208" s="70"/>
    </row>
    <row r="209" spans="5:7" ht="15.75" customHeight="1" x14ac:dyDescent="0.25">
      <c r="E209" s="67"/>
      <c r="G209" s="70"/>
    </row>
    <row r="210" spans="5:7" ht="15.75" customHeight="1" x14ac:dyDescent="0.25">
      <c r="E210" s="67"/>
      <c r="G210" s="70"/>
    </row>
    <row r="211" spans="5:7" ht="15.75" customHeight="1" x14ac:dyDescent="0.25">
      <c r="E211" s="67"/>
      <c r="G211" s="70"/>
    </row>
    <row r="212" spans="5:7" ht="15.75" customHeight="1" x14ac:dyDescent="0.25">
      <c r="E212" s="67"/>
      <c r="G212" s="70"/>
    </row>
    <row r="213" spans="5:7" ht="15.75" customHeight="1" x14ac:dyDescent="0.25">
      <c r="E213" s="67"/>
      <c r="G213" s="70"/>
    </row>
    <row r="214" spans="5:7" ht="15.75" customHeight="1" x14ac:dyDescent="0.25">
      <c r="E214" s="67"/>
      <c r="G214" s="70"/>
    </row>
    <row r="215" spans="5:7" ht="15.75" customHeight="1" x14ac:dyDescent="0.25">
      <c r="E215" s="67"/>
      <c r="G215" s="70"/>
    </row>
    <row r="216" spans="5:7" ht="15.75" customHeight="1" x14ac:dyDescent="0.25">
      <c r="E216" s="67"/>
      <c r="G216" s="70"/>
    </row>
    <row r="217" spans="5:7" ht="15.75" customHeight="1" x14ac:dyDescent="0.25">
      <c r="E217" s="67"/>
      <c r="G217" s="70"/>
    </row>
    <row r="218" spans="5:7" ht="15.75" customHeight="1" x14ac:dyDescent="0.25">
      <c r="E218" s="67"/>
      <c r="G218" s="70"/>
    </row>
    <row r="219" spans="5:7" ht="15.75" customHeight="1" x14ac:dyDescent="0.25">
      <c r="E219" s="67"/>
      <c r="G219" s="70"/>
    </row>
    <row r="220" spans="5:7" ht="15.75" customHeight="1" x14ac:dyDescent="0.25">
      <c r="E220" s="67"/>
      <c r="G220" s="70"/>
    </row>
    <row r="221" spans="5:7" ht="15.75" customHeight="1" x14ac:dyDescent="0.25">
      <c r="E221" s="67"/>
      <c r="G221" s="70"/>
    </row>
    <row r="222" spans="5:7" ht="15.75" customHeight="1" x14ac:dyDescent="0.25">
      <c r="E222" s="67"/>
      <c r="G222" s="70"/>
    </row>
    <row r="223" spans="5:7" ht="15.75" customHeight="1" x14ac:dyDescent="0.25">
      <c r="E223" s="67"/>
      <c r="G223" s="70"/>
    </row>
    <row r="224" spans="5:7" ht="15.75" customHeight="1" x14ac:dyDescent="0.25">
      <c r="E224" s="67"/>
      <c r="G224" s="70"/>
    </row>
    <row r="225" spans="5:7" ht="15.75" customHeight="1" x14ac:dyDescent="0.25">
      <c r="E225" s="67"/>
      <c r="G225" s="70"/>
    </row>
    <row r="226" spans="5:7" ht="15.75" customHeight="1" x14ac:dyDescent="0.25">
      <c r="E226" s="67"/>
      <c r="G226" s="70"/>
    </row>
    <row r="227" spans="5:7" ht="15.75" customHeight="1" x14ac:dyDescent="0.25">
      <c r="E227" s="67"/>
      <c r="G227" s="70"/>
    </row>
    <row r="228" spans="5:7" ht="15.75" customHeight="1" x14ac:dyDescent="0.25">
      <c r="E228" s="67"/>
      <c r="G228" s="70"/>
    </row>
    <row r="229" spans="5:7" ht="15.75" customHeight="1" x14ac:dyDescent="0.25">
      <c r="E229" s="67"/>
      <c r="G229" s="70"/>
    </row>
    <row r="230" spans="5:7" ht="15.75" customHeight="1" x14ac:dyDescent="0.25">
      <c r="E230" s="67"/>
      <c r="G230" s="70"/>
    </row>
    <row r="231" spans="5:7" ht="15.75" customHeight="1" x14ac:dyDescent="0.25">
      <c r="E231" s="67"/>
      <c r="G231" s="70"/>
    </row>
    <row r="232" spans="5:7" ht="15.75" customHeight="1" x14ac:dyDescent="0.25">
      <c r="E232" s="67"/>
      <c r="G232" s="70"/>
    </row>
    <row r="233" spans="5:7" ht="15.75" customHeight="1" x14ac:dyDescent="0.25">
      <c r="E233" s="67"/>
      <c r="G233" s="70"/>
    </row>
    <row r="234" spans="5:7" ht="15.75" customHeight="1" x14ac:dyDescent="0.25">
      <c r="E234" s="67"/>
      <c r="G234" s="70"/>
    </row>
    <row r="235" spans="5:7" ht="15.75" customHeight="1" x14ac:dyDescent="0.25">
      <c r="E235" s="67"/>
      <c r="G235" s="70"/>
    </row>
    <row r="236" spans="5:7" ht="15.75" customHeight="1" x14ac:dyDescent="0.25">
      <c r="E236" s="67"/>
      <c r="G236" s="70"/>
    </row>
    <row r="237" spans="5:7" ht="15.75" customHeight="1" x14ac:dyDescent="0.25">
      <c r="E237" s="67"/>
      <c r="G237" s="70"/>
    </row>
    <row r="238" spans="5:7" ht="15.75" customHeight="1" x14ac:dyDescent="0.25">
      <c r="E238" s="67"/>
      <c r="G238" s="70"/>
    </row>
    <row r="239" spans="5:7" ht="15.75" customHeight="1" x14ac:dyDescent="0.25">
      <c r="E239" s="67"/>
      <c r="G239" s="70"/>
    </row>
    <row r="240" spans="5:7" ht="15.75" customHeight="1" x14ac:dyDescent="0.25">
      <c r="E240" s="67"/>
      <c r="G240" s="70"/>
    </row>
    <row r="241" spans="5:7" ht="15.75" customHeight="1" x14ac:dyDescent="0.25">
      <c r="E241" s="67"/>
      <c r="G241" s="70"/>
    </row>
    <row r="242" spans="5:7" ht="15.75" customHeight="1" x14ac:dyDescent="0.25">
      <c r="E242" s="67"/>
      <c r="G242" s="70"/>
    </row>
    <row r="243" spans="5:7" ht="15.75" customHeight="1" x14ac:dyDescent="0.25">
      <c r="E243" s="67"/>
      <c r="G243" s="70"/>
    </row>
    <row r="244" spans="5:7" ht="15.75" customHeight="1" x14ac:dyDescent="0.25">
      <c r="E244" s="67"/>
      <c r="G244" s="70"/>
    </row>
    <row r="245" spans="5:7" ht="15.75" customHeight="1" x14ac:dyDescent="0.25">
      <c r="E245" s="67"/>
      <c r="G245" s="70"/>
    </row>
    <row r="246" spans="5:7" ht="15.75" customHeight="1" x14ac:dyDescent="0.25">
      <c r="E246" s="67"/>
      <c r="G246" s="70"/>
    </row>
    <row r="247" spans="5:7" ht="15.75" customHeight="1" x14ac:dyDescent="0.25">
      <c r="E247" s="67"/>
      <c r="G247" s="70"/>
    </row>
    <row r="248" spans="5:7" ht="15.75" customHeight="1" x14ac:dyDescent="0.25">
      <c r="E248" s="67"/>
      <c r="G248" s="70"/>
    </row>
    <row r="249" spans="5:7" ht="15.75" customHeight="1" x14ac:dyDescent="0.25">
      <c r="E249" s="67"/>
      <c r="G249" s="70"/>
    </row>
    <row r="250" spans="5:7" ht="15.75" customHeight="1" x14ac:dyDescent="0.25">
      <c r="E250" s="67"/>
      <c r="G250" s="70"/>
    </row>
    <row r="251" spans="5:7" ht="15.75" customHeight="1" x14ac:dyDescent="0.25">
      <c r="E251" s="67"/>
      <c r="G251" s="70"/>
    </row>
    <row r="252" spans="5:7" ht="15.75" customHeight="1" x14ac:dyDescent="0.25">
      <c r="E252" s="67"/>
      <c r="G252" s="70"/>
    </row>
    <row r="253" spans="5:7" ht="15.75" customHeight="1" x14ac:dyDescent="0.25">
      <c r="E253" s="67"/>
      <c r="G253" s="70"/>
    </row>
    <row r="254" spans="5:7" ht="15.75" customHeight="1" x14ac:dyDescent="0.25">
      <c r="E254" s="67"/>
      <c r="G254" s="70"/>
    </row>
    <row r="255" spans="5:7" ht="15.75" customHeight="1" x14ac:dyDescent="0.25">
      <c r="E255" s="67"/>
      <c r="G255" s="70"/>
    </row>
    <row r="256" spans="5:7" ht="15.75" customHeight="1" x14ac:dyDescent="0.25">
      <c r="E256" s="67"/>
      <c r="G256" s="70"/>
    </row>
    <row r="257" spans="5:7" ht="15.75" customHeight="1" x14ac:dyDescent="0.25">
      <c r="E257" s="67"/>
      <c r="G257" s="70"/>
    </row>
    <row r="258" spans="5:7" ht="15.75" customHeight="1" x14ac:dyDescent="0.25">
      <c r="E258" s="67"/>
      <c r="G258" s="70"/>
    </row>
    <row r="259" spans="5:7" ht="15.75" customHeight="1" x14ac:dyDescent="0.25">
      <c r="E259" s="67"/>
      <c r="G259" s="70"/>
    </row>
    <row r="260" spans="5:7" ht="15.75" customHeight="1" x14ac:dyDescent="0.25">
      <c r="E260" s="67"/>
      <c r="G260" s="70"/>
    </row>
    <row r="261" spans="5:7" ht="15.75" customHeight="1" x14ac:dyDescent="0.25">
      <c r="E261" s="67"/>
      <c r="G261" s="70"/>
    </row>
    <row r="262" spans="5:7" ht="15.75" customHeight="1" x14ac:dyDescent="0.25">
      <c r="E262" s="67"/>
      <c r="G262" s="70"/>
    </row>
    <row r="263" spans="5:7" ht="15.75" customHeight="1" x14ac:dyDescent="0.25">
      <c r="E263" s="67"/>
      <c r="G263" s="70"/>
    </row>
    <row r="264" spans="5:7" ht="15.75" customHeight="1" x14ac:dyDescent="0.25">
      <c r="E264" s="67"/>
      <c r="G264" s="70"/>
    </row>
    <row r="265" spans="5:7" ht="15.75" customHeight="1" x14ac:dyDescent="0.25">
      <c r="E265" s="67"/>
      <c r="G265" s="70"/>
    </row>
    <row r="266" spans="5:7" ht="15.75" customHeight="1" x14ac:dyDescent="0.25">
      <c r="E266" s="67"/>
      <c r="G266" s="70"/>
    </row>
    <row r="267" spans="5:7" ht="15.75" customHeight="1" x14ac:dyDescent="0.25">
      <c r="E267" s="67"/>
      <c r="G267" s="70"/>
    </row>
    <row r="268" spans="5:7" ht="15.75" customHeight="1" x14ac:dyDescent="0.25">
      <c r="E268" s="67"/>
      <c r="G268" s="70"/>
    </row>
    <row r="269" spans="5:7" ht="15.75" customHeight="1" x14ac:dyDescent="0.25">
      <c r="E269" s="67"/>
      <c r="G269" s="70"/>
    </row>
    <row r="270" spans="5:7" ht="15.75" customHeight="1" x14ac:dyDescent="0.25">
      <c r="E270" s="67"/>
      <c r="G270" s="70"/>
    </row>
    <row r="271" spans="5:7" ht="15.75" customHeight="1" x14ac:dyDescent="0.25">
      <c r="E271" s="67"/>
      <c r="G271" s="70"/>
    </row>
    <row r="272" spans="5:7" ht="15.75" customHeight="1" x14ac:dyDescent="0.25">
      <c r="E272" s="67"/>
      <c r="G272" s="70"/>
    </row>
    <row r="273" spans="5:7" ht="15.75" customHeight="1" x14ac:dyDescent="0.25">
      <c r="E273" s="67"/>
      <c r="G273" s="70"/>
    </row>
    <row r="274" spans="5:7" ht="15.75" customHeight="1" x14ac:dyDescent="0.25">
      <c r="E274" s="67"/>
      <c r="G274" s="70"/>
    </row>
    <row r="275" spans="5:7" ht="15.75" customHeight="1" x14ac:dyDescent="0.25">
      <c r="E275" s="67"/>
      <c r="G275" s="70"/>
    </row>
    <row r="276" spans="5:7" ht="15.75" customHeight="1" x14ac:dyDescent="0.25">
      <c r="E276" s="67"/>
      <c r="G276" s="70"/>
    </row>
    <row r="277" spans="5:7" ht="15.75" customHeight="1" x14ac:dyDescent="0.25">
      <c r="E277" s="67"/>
      <c r="G277" s="70"/>
    </row>
    <row r="278" spans="5:7" ht="15.75" customHeight="1" x14ac:dyDescent="0.25">
      <c r="E278" s="67"/>
      <c r="G278" s="70"/>
    </row>
    <row r="279" spans="5:7" ht="15.75" customHeight="1" x14ac:dyDescent="0.25">
      <c r="E279" s="67"/>
      <c r="G279" s="70"/>
    </row>
    <row r="280" spans="5:7" ht="15.75" customHeight="1" x14ac:dyDescent="0.25">
      <c r="E280" s="67"/>
      <c r="G280" s="70"/>
    </row>
    <row r="281" spans="5:7" ht="15.75" customHeight="1" x14ac:dyDescent="0.25">
      <c r="E281" s="67"/>
      <c r="G281" s="70"/>
    </row>
    <row r="282" spans="5:7" ht="15.75" customHeight="1" x14ac:dyDescent="0.25">
      <c r="E282" s="67"/>
      <c r="G282" s="70"/>
    </row>
    <row r="283" spans="5:7" ht="15.75" customHeight="1" x14ac:dyDescent="0.25">
      <c r="E283" s="67"/>
      <c r="G283" s="70"/>
    </row>
    <row r="284" spans="5:7" ht="15.75" customHeight="1" x14ac:dyDescent="0.25">
      <c r="E284" s="67"/>
      <c r="G284" s="70"/>
    </row>
    <row r="285" spans="5:7" ht="15.75" customHeight="1" x14ac:dyDescent="0.25">
      <c r="E285" s="67"/>
      <c r="G285" s="70"/>
    </row>
    <row r="286" spans="5:7" ht="15.75" customHeight="1" x14ac:dyDescent="0.25">
      <c r="E286" s="67"/>
      <c r="G286" s="70"/>
    </row>
    <row r="287" spans="5:7" ht="15.75" customHeight="1" x14ac:dyDescent="0.25">
      <c r="E287" s="67"/>
      <c r="G287" s="70"/>
    </row>
    <row r="288" spans="5:7" ht="15.75" customHeight="1" x14ac:dyDescent="0.25">
      <c r="E288" s="67"/>
      <c r="G288" s="70"/>
    </row>
    <row r="289" spans="5:7" ht="15.75" customHeight="1" x14ac:dyDescent="0.25">
      <c r="E289" s="67"/>
      <c r="G289" s="70"/>
    </row>
    <row r="290" spans="5:7" ht="15.75" customHeight="1" x14ac:dyDescent="0.25">
      <c r="E290" s="67"/>
      <c r="G290" s="70"/>
    </row>
    <row r="291" spans="5:7" ht="15.75" customHeight="1" x14ac:dyDescent="0.25">
      <c r="E291" s="67"/>
      <c r="G291" s="70"/>
    </row>
    <row r="292" spans="5:7" ht="15.75" customHeight="1" x14ac:dyDescent="0.25">
      <c r="E292" s="67"/>
      <c r="G292" s="70"/>
    </row>
    <row r="293" spans="5:7" ht="15.75" customHeight="1" x14ac:dyDescent="0.25">
      <c r="E293" s="67"/>
      <c r="G293" s="70"/>
    </row>
    <row r="294" spans="5:7" ht="15.75" customHeight="1" x14ac:dyDescent="0.25">
      <c r="E294" s="67"/>
      <c r="G294" s="70"/>
    </row>
    <row r="295" spans="5:7" ht="15.75" customHeight="1" x14ac:dyDescent="0.25">
      <c r="E295" s="67"/>
      <c r="G295" s="70"/>
    </row>
    <row r="296" spans="5:7" ht="15.75" customHeight="1" x14ac:dyDescent="0.25">
      <c r="E296" s="67"/>
      <c r="G296" s="70"/>
    </row>
    <row r="297" spans="5:7" ht="15.75" customHeight="1" x14ac:dyDescent="0.25">
      <c r="E297" s="67"/>
      <c r="G297" s="70"/>
    </row>
    <row r="298" spans="5:7" ht="15.75" customHeight="1" x14ac:dyDescent="0.25">
      <c r="E298" s="67"/>
      <c r="G298" s="70"/>
    </row>
    <row r="299" spans="5:7" ht="15.75" customHeight="1" x14ac:dyDescent="0.25">
      <c r="E299" s="67"/>
      <c r="G299" s="70"/>
    </row>
    <row r="300" spans="5:7" ht="15.75" customHeight="1" x14ac:dyDescent="0.25">
      <c r="E300" s="67"/>
      <c r="G300" s="70"/>
    </row>
    <row r="301" spans="5:7" ht="15.75" customHeight="1" x14ac:dyDescent="0.25">
      <c r="E301" s="67"/>
      <c r="G301" s="70"/>
    </row>
    <row r="302" spans="5:7" ht="15.75" customHeight="1" x14ac:dyDescent="0.25">
      <c r="E302" s="67"/>
      <c r="G302" s="70"/>
    </row>
    <row r="303" spans="5:7" ht="15.75" customHeight="1" x14ac:dyDescent="0.25">
      <c r="E303" s="67"/>
      <c r="G303" s="70"/>
    </row>
    <row r="304" spans="5:7" ht="15.75" customHeight="1" x14ac:dyDescent="0.25">
      <c r="E304" s="67"/>
      <c r="G304" s="70"/>
    </row>
    <row r="305" spans="5:7" ht="15.75" customHeight="1" x14ac:dyDescent="0.25">
      <c r="E305" s="67"/>
      <c r="G305" s="70"/>
    </row>
    <row r="306" spans="5:7" ht="15.75" customHeight="1" x14ac:dyDescent="0.25">
      <c r="E306" s="67"/>
      <c r="G306" s="70"/>
    </row>
    <row r="307" spans="5:7" ht="15.75" customHeight="1" x14ac:dyDescent="0.25">
      <c r="E307" s="67"/>
      <c r="G307" s="70"/>
    </row>
    <row r="308" spans="5:7" ht="15.75" customHeight="1" x14ac:dyDescent="0.25">
      <c r="E308" s="67"/>
      <c r="G308" s="70"/>
    </row>
    <row r="309" spans="5:7" ht="15.75" customHeight="1" x14ac:dyDescent="0.25">
      <c r="E309" s="67"/>
      <c r="G309" s="70"/>
    </row>
    <row r="310" spans="5:7" ht="15.75" customHeight="1" x14ac:dyDescent="0.25">
      <c r="E310" s="67"/>
      <c r="G310" s="70"/>
    </row>
    <row r="311" spans="5:7" ht="15.75" customHeight="1" x14ac:dyDescent="0.25">
      <c r="E311" s="67"/>
      <c r="G311" s="70"/>
    </row>
    <row r="312" spans="5:7" ht="15.75" customHeight="1" x14ac:dyDescent="0.25">
      <c r="E312" s="67"/>
      <c r="G312" s="70"/>
    </row>
    <row r="313" spans="5:7" ht="15.75" customHeight="1" x14ac:dyDescent="0.25">
      <c r="E313" s="67"/>
      <c r="G313" s="70"/>
    </row>
    <row r="314" spans="5:7" ht="15.75" customHeight="1" x14ac:dyDescent="0.25">
      <c r="E314" s="67"/>
      <c r="G314" s="70"/>
    </row>
    <row r="315" spans="5:7" ht="15.75" customHeight="1" x14ac:dyDescent="0.25">
      <c r="E315" s="67"/>
      <c r="G315" s="70"/>
    </row>
    <row r="316" spans="5:7" ht="15.75" customHeight="1" x14ac:dyDescent="0.25">
      <c r="E316" s="67"/>
      <c r="G316" s="70"/>
    </row>
    <row r="317" spans="5:7" ht="15.75" customHeight="1" x14ac:dyDescent="0.25">
      <c r="E317" s="67"/>
      <c r="G317" s="70"/>
    </row>
    <row r="318" spans="5:7" ht="15.75" customHeight="1" x14ac:dyDescent="0.25">
      <c r="E318" s="67"/>
      <c r="G318" s="70"/>
    </row>
    <row r="319" spans="5:7" ht="15.75" customHeight="1" x14ac:dyDescent="0.25">
      <c r="E319" s="67"/>
      <c r="G319" s="70"/>
    </row>
    <row r="320" spans="5:7" ht="15.75" customHeight="1" x14ac:dyDescent="0.25">
      <c r="E320" s="67"/>
      <c r="G320" s="70"/>
    </row>
    <row r="321" spans="5:7" ht="15.75" customHeight="1" x14ac:dyDescent="0.25">
      <c r="E321" s="67"/>
      <c r="G321" s="70"/>
    </row>
    <row r="322" spans="5:7" ht="15.75" customHeight="1" x14ac:dyDescent="0.25">
      <c r="E322" s="67"/>
      <c r="G322" s="70"/>
    </row>
    <row r="323" spans="5:7" ht="15.75" customHeight="1" x14ac:dyDescent="0.25">
      <c r="E323" s="67"/>
      <c r="G323" s="70"/>
    </row>
    <row r="324" spans="5:7" ht="15.75" customHeight="1" x14ac:dyDescent="0.25">
      <c r="E324" s="67"/>
      <c r="G324" s="70"/>
    </row>
    <row r="325" spans="5:7" ht="15.75" customHeight="1" x14ac:dyDescent="0.25">
      <c r="E325" s="67"/>
      <c r="G325" s="70"/>
    </row>
    <row r="326" spans="5:7" ht="15.75" customHeight="1" x14ac:dyDescent="0.25">
      <c r="E326" s="67"/>
      <c r="G326" s="70"/>
    </row>
    <row r="327" spans="5:7" ht="15.75" customHeight="1" x14ac:dyDescent="0.25">
      <c r="E327" s="67"/>
      <c r="G327" s="70"/>
    </row>
    <row r="328" spans="5:7" ht="15.75" customHeight="1" x14ac:dyDescent="0.25">
      <c r="E328" s="67"/>
      <c r="G328" s="70"/>
    </row>
    <row r="329" spans="5:7" ht="15.75" customHeight="1" x14ac:dyDescent="0.25">
      <c r="E329" s="67"/>
      <c r="G329" s="70"/>
    </row>
    <row r="330" spans="5:7" ht="15.75" customHeight="1" x14ac:dyDescent="0.25">
      <c r="E330" s="67"/>
      <c r="G330" s="70"/>
    </row>
    <row r="331" spans="5:7" ht="15.75" customHeight="1" x14ac:dyDescent="0.25">
      <c r="E331" s="67"/>
      <c r="G331" s="70"/>
    </row>
    <row r="332" spans="5:7" ht="15.75" customHeight="1" x14ac:dyDescent="0.25">
      <c r="E332" s="67"/>
      <c r="G332" s="70"/>
    </row>
    <row r="333" spans="5:7" ht="15.75" customHeight="1" x14ac:dyDescent="0.25">
      <c r="E333" s="67"/>
      <c r="G333" s="70"/>
    </row>
    <row r="334" spans="5:7" ht="15.75" customHeight="1" x14ac:dyDescent="0.25">
      <c r="E334" s="67"/>
      <c r="G334" s="70"/>
    </row>
    <row r="335" spans="5:7" ht="15.75" customHeight="1" x14ac:dyDescent="0.25">
      <c r="E335" s="67"/>
      <c r="G335" s="70"/>
    </row>
    <row r="336" spans="5:7" ht="15.75" customHeight="1" x14ac:dyDescent="0.25">
      <c r="E336" s="67"/>
      <c r="G336" s="70"/>
    </row>
    <row r="337" spans="5:7" ht="15.75" customHeight="1" x14ac:dyDescent="0.25">
      <c r="E337" s="67"/>
      <c r="G337" s="70"/>
    </row>
    <row r="338" spans="5:7" ht="15.75" customHeight="1" x14ac:dyDescent="0.25">
      <c r="E338" s="67"/>
      <c r="G338" s="70"/>
    </row>
    <row r="339" spans="5:7" ht="15.75" customHeight="1" x14ac:dyDescent="0.25">
      <c r="E339" s="67"/>
      <c r="G339" s="70"/>
    </row>
    <row r="340" spans="5:7" ht="15.75" customHeight="1" x14ac:dyDescent="0.25">
      <c r="E340" s="67"/>
      <c r="G340" s="70"/>
    </row>
    <row r="341" spans="5:7" ht="15.75" customHeight="1" x14ac:dyDescent="0.25">
      <c r="E341" s="67"/>
      <c r="G341" s="70"/>
    </row>
    <row r="342" spans="5:7" ht="15.75" customHeight="1" x14ac:dyDescent="0.25">
      <c r="E342" s="67"/>
      <c r="G342" s="70"/>
    </row>
    <row r="343" spans="5:7" ht="15.75" customHeight="1" x14ac:dyDescent="0.25">
      <c r="E343" s="67"/>
      <c r="G343" s="70"/>
    </row>
    <row r="344" spans="5:7" ht="15.75" customHeight="1" x14ac:dyDescent="0.25">
      <c r="E344" s="67"/>
      <c r="G344" s="70"/>
    </row>
    <row r="345" spans="5:7" ht="15.75" customHeight="1" x14ac:dyDescent="0.25">
      <c r="E345" s="67"/>
      <c r="G345" s="70"/>
    </row>
    <row r="346" spans="5:7" ht="15.75" customHeight="1" x14ac:dyDescent="0.25">
      <c r="E346" s="67"/>
      <c r="G346" s="70"/>
    </row>
    <row r="347" spans="5:7" ht="15.75" customHeight="1" x14ac:dyDescent="0.25">
      <c r="E347" s="67"/>
      <c r="G347" s="70"/>
    </row>
    <row r="348" spans="5:7" ht="15.75" customHeight="1" x14ac:dyDescent="0.25">
      <c r="E348" s="67"/>
      <c r="G348" s="70"/>
    </row>
    <row r="349" spans="5:7" ht="15.75" customHeight="1" x14ac:dyDescent="0.25">
      <c r="E349" s="67"/>
      <c r="G349" s="70"/>
    </row>
    <row r="350" spans="5:7" ht="15.75" customHeight="1" x14ac:dyDescent="0.25">
      <c r="E350" s="67"/>
      <c r="G350" s="70"/>
    </row>
    <row r="351" spans="5:7" ht="15.75" customHeight="1" x14ac:dyDescent="0.25">
      <c r="E351" s="67"/>
      <c r="G351" s="70"/>
    </row>
    <row r="352" spans="5:7" ht="15.75" customHeight="1" x14ac:dyDescent="0.25">
      <c r="E352" s="67"/>
      <c r="G352" s="70"/>
    </row>
    <row r="353" spans="5:7" ht="15.75" customHeight="1" x14ac:dyDescent="0.25">
      <c r="E353" s="67"/>
      <c r="G353" s="70"/>
    </row>
    <row r="354" spans="5:7" ht="15.75" customHeight="1" x14ac:dyDescent="0.25">
      <c r="E354" s="67"/>
      <c r="G354" s="70"/>
    </row>
    <row r="355" spans="5:7" ht="15.75" customHeight="1" x14ac:dyDescent="0.25">
      <c r="E355" s="67"/>
      <c r="G355" s="70"/>
    </row>
    <row r="356" spans="5:7" ht="15.75" customHeight="1" x14ac:dyDescent="0.25">
      <c r="E356" s="67"/>
      <c r="G356" s="70"/>
    </row>
    <row r="357" spans="5:7" ht="15.75" customHeight="1" x14ac:dyDescent="0.25">
      <c r="E357" s="67"/>
      <c r="G357" s="70"/>
    </row>
    <row r="358" spans="5:7" ht="15.75" customHeight="1" x14ac:dyDescent="0.25">
      <c r="E358" s="67"/>
      <c r="G358" s="70"/>
    </row>
    <row r="359" spans="5:7" ht="15.75" customHeight="1" x14ac:dyDescent="0.25">
      <c r="E359" s="67"/>
      <c r="G359" s="70"/>
    </row>
    <row r="360" spans="5:7" ht="15.75" customHeight="1" x14ac:dyDescent="0.25">
      <c r="E360" s="67"/>
      <c r="G360" s="70"/>
    </row>
    <row r="361" spans="5:7" ht="15.75" customHeight="1" x14ac:dyDescent="0.25">
      <c r="E361" s="67"/>
      <c r="G361" s="70"/>
    </row>
    <row r="362" spans="5:7" ht="15.75" customHeight="1" x14ac:dyDescent="0.25">
      <c r="E362" s="67"/>
      <c r="G362" s="70"/>
    </row>
    <row r="363" spans="5:7" ht="15.75" customHeight="1" x14ac:dyDescent="0.25">
      <c r="E363" s="67"/>
      <c r="G363" s="70"/>
    </row>
    <row r="364" spans="5:7" ht="15.75" customHeight="1" x14ac:dyDescent="0.25">
      <c r="E364" s="67"/>
      <c r="G364" s="70"/>
    </row>
    <row r="365" spans="5:7" ht="15.75" customHeight="1" x14ac:dyDescent="0.25">
      <c r="E365" s="67"/>
      <c r="G365" s="70"/>
    </row>
    <row r="366" spans="5:7" ht="15.75" customHeight="1" x14ac:dyDescent="0.25">
      <c r="E366" s="67"/>
      <c r="G366" s="70"/>
    </row>
    <row r="367" spans="5:7" ht="15.75" customHeight="1" x14ac:dyDescent="0.25">
      <c r="E367" s="67"/>
      <c r="G367" s="70"/>
    </row>
    <row r="368" spans="5:7" ht="15.75" customHeight="1" x14ac:dyDescent="0.25">
      <c r="E368" s="67"/>
      <c r="G368" s="70"/>
    </row>
    <row r="369" spans="5:7" ht="15.75" customHeight="1" x14ac:dyDescent="0.25">
      <c r="E369" s="67"/>
      <c r="G369" s="70"/>
    </row>
    <row r="370" spans="5:7" ht="15.75" customHeight="1" x14ac:dyDescent="0.25">
      <c r="E370" s="67"/>
      <c r="G370" s="70"/>
    </row>
    <row r="371" spans="5:7" ht="15.75" customHeight="1" x14ac:dyDescent="0.25">
      <c r="E371" s="67"/>
      <c r="G371" s="70"/>
    </row>
    <row r="372" spans="5:7" ht="15.75" customHeight="1" x14ac:dyDescent="0.25">
      <c r="E372" s="67"/>
      <c r="G372" s="70"/>
    </row>
    <row r="373" spans="5:7" ht="15.75" customHeight="1" x14ac:dyDescent="0.25">
      <c r="E373" s="67"/>
      <c r="G373" s="70"/>
    </row>
    <row r="374" spans="5:7" ht="15.75" customHeight="1" x14ac:dyDescent="0.25">
      <c r="E374" s="67"/>
      <c r="G374" s="70"/>
    </row>
    <row r="375" spans="5:7" ht="15.75" customHeight="1" x14ac:dyDescent="0.25">
      <c r="E375" s="67"/>
      <c r="G375" s="70"/>
    </row>
    <row r="376" spans="5:7" ht="15.75" customHeight="1" x14ac:dyDescent="0.25">
      <c r="E376" s="67"/>
      <c r="G376" s="70"/>
    </row>
    <row r="377" spans="5:7" ht="15.75" customHeight="1" x14ac:dyDescent="0.25">
      <c r="E377" s="67"/>
      <c r="G377" s="70"/>
    </row>
    <row r="378" spans="5:7" ht="15.75" customHeight="1" x14ac:dyDescent="0.25">
      <c r="E378" s="67"/>
      <c r="G378" s="70"/>
    </row>
    <row r="379" spans="5:7" ht="15.75" customHeight="1" x14ac:dyDescent="0.25">
      <c r="E379" s="67"/>
      <c r="G379" s="70"/>
    </row>
    <row r="380" spans="5:7" ht="15.75" customHeight="1" x14ac:dyDescent="0.25">
      <c r="E380" s="67"/>
      <c r="G380" s="70"/>
    </row>
    <row r="381" spans="5:7" ht="15.75" customHeight="1" x14ac:dyDescent="0.25">
      <c r="E381" s="67"/>
      <c r="G381" s="70"/>
    </row>
    <row r="382" spans="5:7" ht="15.75" customHeight="1" x14ac:dyDescent="0.25">
      <c r="E382" s="67"/>
      <c r="G382" s="70"/>
    </row>
    <row r="383" spans="5:7" ht="15.75" customHeight="1" x14ac:dyDescent="0.25">
      <c r="E383" s="67"/>
      <c r="G383" s="70"/>
    </row>
    <row r="384" spans="5:7" ht="15.75" customHeight="1" x14ac:dyDescent="0.25">
      <c r="E384" s="67"/>
      <c r="G384" s="70"/>
    </row>
    <row r="385" spans="5:7" ht="15.75" customHeight="1" x14ac:dyDescent="0.25">
      <c r="E385" s="67"/>
      <c r="G385" s="70"/>
    </row>
    <row r="386" spans="5:7" ht="15.75" customHeight="1" x14ac:dyDescent="0.25">
      <c r="E386" s="67"/>
      <c r="G386" s="70"/>
    </row>
    <row r="387" spans="5:7" ht="15.75" customHeight="1" x14ac:dyDescent="0.25">
      <c r="E387" s="67"/>
      <c r="G387" s="70"/>
    </row>
    <row r="388" spans="5:7" ht="15.75" customHeight="1" x14ac:dyDescent="0.25">
      <c r="E388" s="67"/>
      <c r="G388" s="70"/>
    </row>
    <row r="389" spans="5:7" ht="15.75" customHeight="1" x14ac:dyDescent="0.25">
      <c r="E389" s="67"/>
      <c r="G389" s="70"/>
    </row>
    <row r="390" spans="5:7" ht="15.75" customHeight="1" x14ac:dyDescent="0.25">
      <c r="E390" s="67"/>
      <c r="G390" s="70"/>
    </row>
    <row r="391" spans="5:7" ht="15.75" customHeight="1" x14ac:dyDescent="0.25">
      <c r="E391" s="67"/>
      <c r="G391" s="70"/>
    </row>
    <row r="392" spans="5:7" ht="15.75" customHeight="1" x14ac:dyDescent="0.25">
      <c r="E392" s="67"/>
      <c r="G392" s="70"/>
    </row>
    <row r="393" spans="5:7" ht="15.75" customHeight="1" x14ac:dyDescent="0.25">
      <c r="E393" s="67"/>
      <c r="G393" s="70"/>
    </row>
    <row r="394" spans="5:7" ht="15.75" customHeight="1" x14ac:dyDescent="0.25">
      <c r="E394" s="67"/>
      <c r="G394" s="70"/>
    </row>
    <row r="395" spans="5:7" ht="15.75" customHeight="1" x14ac:dyDescent="0.25">
      <c r="E395" s="67"/>
      <c r="G395" s="70"/>
    </row>
    <row r="396" spans="5:7" ht="15.75" customHeight="1" x14ac:dyDescent="0.25">
      <c r="E396" s="67"/>
      <c r="G396" s="70"/>
    </row>
    <row r="397" spans="5:7" ht="15.75" customHeight="1" x14ac:dyDescent="0.25">
      <c r="E397" s="67"/>
      <c r="G397" s="70"/>
    </row>
    <row r="398" spans="5:7" ht="15.75" customHeight="1" x14ac:dyDescent="0.25">
      <c r="E398" s="67"/>
      <c r="G398" s="70"/>
    </row>
    <row r="399" spans="5:7" ht="15.75" customHeight="1" x14ac:dyDescent="0.25">
      <c r="E399" s="67"/>
      <c r="G399" s="70"/>
    </row>
    <row r="400" spans="5:7" ht="15.75" customHeight="1" x14ac:dyDescent="0.25">
      <c r="E400" s="67"/>
      <c r="G400" s="70"/>
    </row>
    <row r="401" spans="5:7" ht="15.75" customHeight="1" x14ac:dyDescent="0.25">
      <c r="E401" s="67"/>
      <c r="G401" s="70"/>
    </row>
    <row r="402" spans="5:7" ht="15.75" customHeight="1" x14ac:dyDescent="0.25">
      <c r="E402" s="67"/>
      <c r="G402" s="70"/>
    </row>
    <row r="403" spans="5:7" ht="15.75" customHeight="1" x14ac:dyDescent="0.25">
      <c r="E403" s="67"/>
      <c r="G403" s="70"/>
    </row>
    <row r="404" spans="5:7" ht="15.75" customHeight="1" x14ac:dyDescent="0.25">
      <c r="E404" s="67"/>
      <c r="G404" s="70"/>
    </row>
    <row r="405" spans="5:7" ht="15.75" customHeight="1" x14ac:dyDescent="0.25">
      <c r="E405" s="67"/>
      <c r="G405" s="70"/>
    </row>
    <row r="406" spans="5:7" ht="15.75" customHeight="1" x14ac:dyDescent="0.25">
      <c r="E406" s="67"/>
      <c r="G406" s="70"/>
    </row>
    <row r="407" spans="5:7" ht="15.75" customHeight="1" x14ac:dyDescent="0.25">
      <c r="E407" s="67"/>
      <c r="G407" s="70"/>
    </row>
    <row r="408" spans="5:7" ht="15.75" customHeight="1" x14ac:dyDescent="0.25">
      <c r="E408" s="67"/>
      <c r="G408" s="70"/>
    </row>
    <row r="409" spans="5:7" ht="15.75" customHeight="1" x14ac:dyDescent="0.25">
      <c r="E409" s="67"/>
      <c r="G409" s="70"/>
    </row>
    <row r="410" spans="5:7" ht="15.75" customHeight="1" x14ac:dyDescent="0.25">
      <c r="E410" s="67"/>
      <c r="G410" s="70"/>
    </row>
    <row r="411" spans="5:7" ht="15.75" customHeight="1" x14ac:dyDescent="0.25">
      <c r="E411" s="67"/>
      <c r="G411" s="70"/>
    </row>
    <row r="412" spans="5:7" ht="15.75" customHeight="1" x14ac:dyDescent="0.25">
      <c r="E412" s="67"/>
      <c r="G412" s="70"/>
    </row>
    <row r="413" spans="5:7" ht="15.75" customHeight="1" x14ac:dyDescent="0.25">
      <c r="E413" s="67"/>
      <c r="G413" s="70"/>
    </row>
    <row r="414" spans="5:7" ht="15.75" customHeight="1" x14ac:dyDescent="0.25">
      <c r="E414" s="67"/>
      <c r="G414" s="70"/>
    </row>
    <row r="415" spans="5:7" ht="15.75" customHeight="1" x14ac:dyDescent="0.25">
      <c r="E415" s="67"/>
      <c r="G415" s="70"/>
    </row>
    <row r="416" spans="5:7" ht="15.75" customHeight="1" x14ac:dyDescent="0.25">
      <c r="E416" s="67"/>
      <c r="G416" s="70"/>
    </row>
    <row r="417" spans="5:7" ht="15.75" customHeight="1" x14ac:dyDescent="0.25">
      <c r="E417" s="67"/>
      <c r="G417" s="70"/>
    </row>
    <row r="418" spans="5:7" ht="15.75" customHeight="1" x14ac:dyDescent="0.25">
      <c r="E418" s="67"/>
      <c r="G418" s="70"/>
    </row>
    <row r="419" spans="5:7" ht="15.75" customHeight="1" x14ac:dyDescent="0.25">
      <c r="E419" s="67"/>
      <c r="G419" s="70"/>
    </row>
    <row r="420" spans="5:7" ht="15.75" customHeight="1" x14ac:dyDescent="0.25">
      <c r="E420" s="67"/>
      <c r="G420" s="70"/>
    </row>
    <row r="421" spans="5:7" ht="15.75" customHeight="1" x14ac:dyDescent="0.25">
      <c r="E421" s="67"/>
      <c r="G421" s="70"/>
    </row>
    <row r="422" spans="5:7" ht="15.75" customHeight="1" x14ac:dyDescent="0.25">
      <c r="E422" s="67"/>
      <c r="G422" s="70"/>
    </row>
    <row r="423" spans="5:7" ht="15.75" customHeight="1" x14ac:dyDescent="0.25">
      <c r="E423" s="67"/>
      <c r="G423" s="70"/>
    </row>
    <row r="424" spans="5:7" ht="15.75" customHeight="1" x14ac:dyDescent="0.25">
      <c r="E424" s="67"/>
      <c r="G424" s="70"/>
    </row>
    <row r="425" spans="5:7" ht="15.75" customHeight="1" x14ac:dyDescent="0.25">
      <c r="E425" s="67"/>
      <c r="G425" s="70"/>
    </row>
    <row r="426" spans="5:7" ht="15.75" customHeight="1" x14ac:dyDescent="0.25">
      <c r="E426" s="67"/>
      <c r="G426" s="70"/>
    </row>
    <row r="427" spans="5:7" ht="15.75" customHeight="1" x14ac:dyDescent="0.25">
      <c r="E427" s="67"/>
      <c r="G427" s="70"/>
    </row>
    <row r="428" spans="5:7" ht="15.75" customHeight="1" x14ac:dyDescent="0.25">
      <c r="E428" s="67"/>
      <c r="G428" s="70"/>
    </row>
    <row r="429" spans="5:7" ht="15.75" customHeight="1" x14ac:dyDescent="0.25">
      <c r="E429" s="67"/>
      <c r="G429" s="70"/>
    </row>
    <row r="430" spans="5:7" ht="15.75" customHeight="1" x14ac:dyDescent="0.25">
      <c r="E430" s="67"/>
      <c r="G430" s="70"/>
    </row>
    <row r="431" spans="5:7" ht="15.75" customHeight="1" x14ac:dyDescent="0.25">
      <c r="E431" s="67"/>
      <c r="G431" s="70"/>
    </row>
    <row r="432" spans="5:7" ht="15.75" customHeight="1" x14ac:dyDescent="0.25">
      <c r="E432" s="67"/>
      <c r="G432" s="70"/>
    </row>
    <row r="433" spans="5:7" ht="15.75" customHeight="1" x14ac:dyDescent="0.25">
      <c r="E433" s="67"/>
      <c r="G433" s="70"/>
    </row>
    <row r="434" spans="5:7" ht="15.75" customHeight="1" x14ac:dyDescent="0.25">
      <c r="E434" s="67"/>
      <c r="G434" s="70"/>
    </row>
    <row r="435" spans="5:7" ht="15.75" customHeight="1" x14ac:dyDescent="0.25">
      <c r="E435" s="67"/>
      <c r="G435" s="70"/>
    </row>
    <row r="436" spans="5:7" ht="15.75" customHeight="1" x14ac:dyDescent="0.25">
      <c r="E436" s="67"/>
      <c r="G436" s="70"/>
    </row>
    <row r="437" spans="5:7" ht="15.75" customHeight="1" x14ac:dyDescent="0.25">
      <c r="E437" s="67"/>
      <c r="G437" s="70"/>
    </row>
    <row r="438" spans="5:7" ht="15.75" customHeight="1" x14ac:dyDescent="0.25">
      <c r="E438" s="67"/>
      <c r="G438" s="70"/>
    </row>
    <row r="439" spans="5:7" ht="15.75" customHeight="1" x14ac:dyDescent="0.25">
      <c r="E439" s="67"/>
      <c r="G439" s="70"/>
    </row>
    <row r="440" spans="5:7" ht="15.75" customHeight="1" x14ac:dyDescent="0.25">
      <c r="E440" s="67"/>
      <c r="G440" s="70"/>
    </row>
    <row r="441" spans="5:7" ht="15.75" customHeight="1" x14ac:dyDescent="0.25">
      <c r="E441" s="67"/>
      <c r="G441" s="70"/>
    </row>
    <row r="442" spans="5:7" ht="15.75" customHeight="1" x14ac:dyDescent="0.25">
      <c r="E442" s="67"/>
      <c r="G442" s="70"/>
    </row>
    <row r="443" spans="5:7" ht="15.75" customHeight="1" x14ac:dyDescent="0.25">
      <c r="E443" s="67"/>
      <c r="G443" s="70"/>
    </row>
    <row r="444" spans="5:7" ht="15.75" customHeight="1" x14ac:dyDescent="0.25">
      <c r="E444" s="67"/>
      <c r="G444" s="70"/>
    </row>
    <row r="445" spans="5:7" ht="15.75" customHeight="1" x14ac:dyDescent="0.25">
      <c r="E445" s="67"/>
      <c r="G445" s="70"/>
    </row>
    <row r="446" spans="5:7" ht="15.75" customHeight="1" x14ac:dyDescent="0.25">
      <c r="E446" s="67"/>
      <c r="G446" s="70"/>
    </row>
    <row r="447" spans="5:7" ht="15.75" customHeight="1" x14ac:dyDescent="0.25">
      <c r="E447" s="67"/>
      <c r="G447" s="70"/>
    </row>
    <row r="448" spans="5:7" ht="15.75" customHeight="1" x14ac:dyDescent="0.25">
      <c r="E448" s="67"/>
      <c r="G448" s="70"/>
    </row>
    <row r="449" spans="5:7" ht="15.75" customHeight="1" x14ac:dyDescent="0.25">
      <c r="E449" s="67"/>
      <c r="G449" s="70"/>
    </row>
    <row r="450" spans="5:7" ht="15.75" customHeight="1" x14ac:dyDescent="0.25">
      <c r="E450" s="67"/>
      <c r="G450" s="70"/>
    </row>
    <row r="451" spans="5:7" ht="15.75" customHeight="1" x14ac:dyDescent="0.25">
      <c r="E451" s="67"/>
      <c r="G451" s="70"/>
    </row>
    <row r="452" spans="5:7" ht="15.75" customHeight="1" x14ac:dyDescent="0.25">
      <c r="E452" s="67"/>
      <c r="G452" s="70"/>
    </row>
    <row r="453" spans="5:7" ht="15.75" customHeight="1" x14ac:dyDescent="0.25">
      <c r="E453" s="67"/>
      <c r="G453" s="70"/>
    </row>
    <row r="454" spans="5:7" ht="15.75" customHeight="1" x14ac:dyDescent="0.25">
      <c r="E454" s="67"/>
      <c r="G454" s="70"/>
    </row>
    <row r="455" spans="5:7" ht="15.75" customHeight="1" x14ac:dyDescent="0.25">
      <c r="E455" s="67"/>
      <c r="G455" s="70"/>
    </row>
    <row r="456" spans="5:7" ht="15.75" customHeight="1" x14ac:dyDescent="0.25">
      <c r="E456" s="67"/>
      <c r="G456" s="70"/>
    </row>
    <row r="457" spans="5:7" ht="15.75" customHeight="1" x14ac:dyDescent="0.25">
      <c r="E457" s="67"/>
      <c r="G457" s="70"/>
    </row>
    <row r="458" spans="5:7" ht="15.75" customHeight="1" x14ac:dyDescent="0.25">
      <c r="E458" s="67"/>
      <c r="G458" s="70"/>
    </row>
    <row r="459" spans="5:7" ht="15.75" customHeight="1" x14ac:dyDescent="0.25">
      <c r="E459" s="67"/>
      <c r="G459" s="70"/>
    </row>
    <row r="460" spans="5:7" ht="15.75" customHeight="1" x14ac:dyDescent="0.25">
      <c r="E460" s="67"/>
      <c r="G460" s="70"/>
    </row>
    <row r="461" spans="5:7" ht="15.75" customHeight="1" x14ac:dyDescent="0.25">
      <c r="E461" s="67"/>
      <c r="G461" s="70"/>
    </row>
    <row r="462" spans="5:7" ht="15.75" customHeight="1" x14ac:dyDescent="0.25">
      <c r="E462" s="67"/>
      <c r="G462" s="70"/>
    </row>
    <row r="463" spans="5:7" ht="15.75" customHeight="1" x14ac:dyDescent="0.25">
      <c r="E463" s="67"/>
      <c r="G463" s="70"/>
    </row>
    <row r="464" spans="5:7" ht="15.75" customHeight="1" x14ac:dyDescent="0.25">
      <c r="E464" s="67"/>
      <c r="G464" s="70"/>
    </row>
    <row r="465" spans="5:7" ht="15.75" customHeight="1" x14ac:dyDescent="0.25">
      <c r="E465" s="67"/>
      <c r="G465" s="70"/>
    </row>
    <row r="466" spans="5:7" ht="15.75" customHeight="1" x14ac:dyDescent="0.25">
      <c r="E466" s="67"/>
      <c r="G466" s="70"/>
    </row>
    <row r="467" spans="5:7" ht="15.75" customHeight="1" x14ac:dyDescent="0.25">
      <c r="E467" s="67"/>
      <c r="G467" s="70"/>
    </row>
    <row r="468" spans="5:7" ht="15.75" customHeight="1" x14ac:dyDescent="0.25">
      <c r="E468" s="67"/>
      <c r="G468" s="70"/>
    </row>
    <row r="469" spans="5:7" ht="15.75" customHeight="1" x14ac:dyDescent="0.25">
      <c r="E469" s="67"/>
      <c r="G469" s="70"/>
    </row>
    <row r="470" spans="5:7" ht="15.75" customHeight="1" x14ac:dyDescent="0.25">
      <c r="E470" s="67"/>
      <c r="G470" s="70"/>
    </row>
    <row r="471" spans="5:7" ht="15.75" customHeight="1" x14ac:dyDescent="0.25">
      <c r="E471" s="67"/>
      <c r="G471" s="70"/>
    </row>
    <row r="472" spans="5:7" ht="15.75" customHeight="1" x14ac:dyDescent="0.25">
      <c r="E472" s="67"/>
      <c r="G472" s="70"/>
    </row>
    <row r="473" spans="5:7" ht="15.75" customHeight="1" x14ac:dyDescent="0.25">
      <c r="E473" s="67"/>
      <c r="G473" s="70"/>
    </row>
    <row r="474" spans="5:7" ht="15.75" customHeight="1" x14ac:dyDescent="0.25">
      <c r="E474" s="67"/>
      <c r="G474" s="70"/>
    </row>
    <row r="475" spans="5:7" ht="15.75" customHeight="1" x14ac:dyDescent="0.25">
      <c r="E475" s="67"/>
      <c r="G475" s="70"/>
    </row>
    <row r="476" spans="5:7" ht="15.75" customHeight="1" x14ac:dyDescent="0.25">
      <c r="E476" s="67"/>
      <c r="G476" s="70"/>
    </row>
    <row r="477" spans="5:7" ht="15.75" customHeight="1" x14ac:dyDescent="0.25">
      <c r="E477" s="67"/>
      <c r="G477" s="70"/>
    </row>
    <row r="478" spans="5:7" ht="15.75" customHeight="1" x14ac:dyDescent="0.25">
      <c r="E478" s="67"/>
      <c r="G478" s="70"/>
    </row>
    <row r="479" spans="5:7" ht="15.75" customHeight="1" x14ac:dyDescent="0.25">
      <c r="E479" s="67"/>
      <c r="G479" s="70"/>
    </row>
    <row r="480" spans="5:7" ht="15.75" customHeight="1" x14ac:dyDescent="0.25">
      <c r="E480" s="67"/>
      <c r="G480" s="70"/>
    </row>
    <row r="481" spans="5:7" ht="15.75" customHeight="1" x14ac:dyDescent="0.25">
      <c r="E481" s="67"/>
      <c r="G481" s="70"/>
    </row>
    <row r="482" spans="5:7" ht="15.75" customHeight="1" x14ac:dyDescent="0.25">
      <c r="E482" s="67"/>
      <c r="G482" s="70"/>
    </row>
    <row r="483" spans="5:7" ht="15.75" customHeight="1" x14ac:dyDescent="0.25">
      <c r="E483" s="67"/>
      <c r="G483" s="70"/>
    </row>
    <row r="484" spans="5:7" ht="15.75" customHeight="1" x14ac:dyDescent="0.25">
      <c r="E484" s="67"/>
      <c r="G484" s="70"/>
    </row>
    <row r="485" spans="5:7" ht="15.75" customHeight="1" x14ac:dyDescent="0.25">
      <c r="E485" s="67"/>
      <c r="G485" s="70"/>
    </row>
    <row r="486" spans="5:7" ht="15.75" customHeight="1" x14ac:dyDescent="0.25">
      <c r="E486" s="67"/>
      <c r="G486" s="70"/>
    </row>
    <row r="487" spans="5:7" ht="15.75" customHeight="1" x14ac:dyDescent="0.25">
      <c r="E487" s="67"/>
      <c r="G487" s="70"/>
    </row>
    <row r="488" spans="5:7" ht="15.75" customHeight="1" x14ac:dyDescent="0.25">
      <c r="E488" s="67"/>
      <c r="G488" s="70"/>
    </row>
    <row r="489" spans="5:7" ht="15.75" customHeight="1" x14ac:dyDescent="0.25">
      <c r="E489" s="67"/>
      <c r="G489" s="70"/>
    </row>
    <row r="490" spans="5:7" ht="15.75" customHeight="1" x14ac:dyDescent="0.25">
      <c r="E490" s="67"/>
      <c r="G490" s="70"/>
    </row>
    <row r="491" spans="5:7" ht="15.75" customHeight="1" x14ac:dyDescent="0.25">
      <c r="E491" s="67"/>
      <c r="G491" s="70"/>
    </row>
    <row r="492" spans="5:7" ht="15.75" customHeight="1" x14ac:dyDescent="0.25">
      <c r="E492" s="67"/>
      <c r="G492" s="70"/>
    </row>
    <row r="493" spans="5:7" ht="15.75" customHeight="1" x14ac:dyDescent="0.25">
      <c r="E493" s="67"/>
      <c r="G493" s="70"/>
    </row>
    <row r="494" spans="5:7" ht="15.75" customHeight="1" x14ac:dyDescent="0.25">
      <c r="E494" s="67"/>
      <c r="G494" s="70"/>
    </row>
    <row r="495" spans="5:7" ht="15.75" customHeight="1" x14ac:dyDescent="0.25">
      <c r="E495" s="67"/>
      <c r="G495" s="70"/>
    </row>
    <row r="496" spans="5:7" ht="15.75" customHeight="1" x14ac:dyDescent="0.25">
      <c r="E496" s="67"/>
      <c r="G496" s="70"/>
    </row>
    <row r="497" spans="5:7" ht="15.75" customHeight="1" x14ac:dyDescent="0.25">
      <c r="E497" s="67"/>
      <c r="G497" s="70"/>
    </row>
    <row r="498" spans="5:7" ht="15.75" customHeight="1" x14ac:dyDescent="0.25">
      <c r="E498" s="67"/>
      <c r="G498" s="70"/>
    </row>
    <row r="499" spans="5:7" ht="15.75" customHeight="1" x14ac:dyDescent="0.25">
      <c r="E499" s="67"/>
      <c r="G499" s="70"/>
    </row>
    <row r="500" spans="5:7" ht="15.75" customHeight="1" x14ac:dyDescent="0.25">
      <c r="E500" s="67"/>
      <c r="G500" s="70"/>
    </row>
    <row r="501" spans="5:7" ht="15.75" customHeight="1" x14ac:dyDescent="0.25">
      <c r="E501" s="67"/>
      <c r="G501" s="70"/>
    </row>
    <row r="502" spans="5:7" ht="15.75" customHeight="1" x14ac:dyDescent="0.25">
      <c r="E502" s="67"/>
      <c r="G502" s="70"/>
    </row>
    <row r="503" spans="5:7" ht="15.75" customHeight="1" x14ac:dyDescent="0.25">
      <c r="E503" s="67"/>
      <c r="G503" s="70"/>
    </row>
    <row r="504" spans="5:7" ht="15.75" customHeight="1" x14ac:dyDescent="0.25">
      <c r="E504" s="67"/>
      <c r="G504" s="70"/>
    </row>
    <row r="505" spans="5:7" ht="15.75" customHeight="1" x14ac:dyDescent="0.25">
      <c r="E505" s="67"/>
      <c r="G505" s="70"/>
    </row>
    <row r="506" spans="5:7" ht="15.75" customHeight="1" x14ac:dyDescent="0.25">
      <c r="E506" s="67"/>
      <c r="G506" s="70"/>
    </row>
    <row r="507" spans="5:7" ht="15.75" customHeight="1" x14ac:dyDescent="0.25">
      <c r="E507" s="67"/>
      <c r="G507" s="70"/>
    </row>
    <row r="508" spans="5:7" ht="15.75" customHeight="1" x14ac:dyDescent="0.25">
      <c r="E508" s="67"/>
      <c r="G508" s="70"/>
    </row>
    <row r="509" spans="5:7" ht="15.75" customHeight="1" x14ac:dyDescent="0.25">
      <c r="E509" s="67"/>
      <c r="G509" s="70"/>
    </row>
    <row r="510" spans="5:7" ht="15.75" customHeight="1" x14ac:dyDescent="0.25">
      <c r="E510" s="67"/>
      <c r="G510" s="70"/>
    </row>
    <row r="511" spans="5:7" ht="15.75" customHeight="1" x14ac:dyDescent="0.25">
      <c r="E511" s="67"/>
      <c r="G511" s="70"/>
    </row>
    <row r="512" spans="5:7" ht="15.75" customHeight="1" x14ac:dyDescent="0.25">
      <c r="E512" s="67"/>
      <c r="G512" s="70"/>
    </row>
    <row r="513" spans="5:7" ht="15.75" customHeight="1" x14ac:dyDescent="0.25">
      <c r="E513" s="67"/>
      <c r="G513" s="70"/>
    </row>
    <row r="514" spans="5:7" ht="15.75" customHeight="1" x14ac:dyDescent="0.25">
      <c r="E514" s="67"/>
      <c r="G514" s="70"/>
    </row>
    <row r="515" spans="5:7" ht="15.75" customHeight="1" x14ac:dyDescent="0.25">
      <c r="E515" s="67"/>
      <c r="G515" s="70"/>
    </row>
    <row r="516" spans="5:7" ht="15.75" customHeight="1" x14ac:dyDescent="0.25">
      <c r="E516" s="67"/>
      <c r="G516" s="70"/>
    </row>
    <row r="517" spans="5:7" ht="15.75" customHeight="1" x14ac:dyDescent="0.25">
      <c r="E517" s="67"/>
      <c r="G517" s="70"/>
    </row>
    <row r="518" spans="5:7" ht="15.75" customHeight="1" x14ac:dyDescent="0.25">
      <c r="E518" s="67"/>
      <c r="G518" s="70"/>
    </row>
    <row r="519" spans="5:7" ht="15.75" customHeight="1" x14ac:dyDescent="0.25">
      <c r="E519" s="67"/>
      <c r="G519" s="70"/>
    </row>
    <row r="520" spans="5:7" ht="15.75" customHeight="1" x14ac:dyDescent="0.25">
      <c r="E520" s="67"/>
      <c r="G520" s="70"/>
    </row>
    <row r="521" spans="5:7" ht="15.75" customHeight="1" x14ac:dyDescent="0.25">
      <c r="E521" s="67"/>
      <c r="G521" s="70"/>
    </row>
    <row r="522" spans="5:7" ht="15.75" customHeight="1" x14ac:dyDescent="0.25">
      <c r="E522" s="67"/>
      <c r="G522" s="70"/>
    </row>
    <row r="523" spans="5:7" ht="15.75" customHeight="1" x14ac:dyDescent="0.25">
      <c r="E523" s="67"/>
      <c r="G523" s="70"/>
    </row>
    <row r="524" spans="5:7" ht="15.75" customHeight="1" x14ac:dyDescent="0.25">
      <c r="E524" s="67"/>
      <c r="G524" s="70"/>
    </row>
    <row r="525" spans="5:7" ht="15.75" customHeight="1" x14ac:dyDescent="0.25">
      <c r="E525" s="67"/>
      <c r="G525" s="70"/>
    </row>
    <row r="526" spans="5:7" ht="15.75" customHeight="1" x14ac:dyDescent="0.25">
      <c r="E526" s="67"/>
      <c r="G526" s="70"/>
    </row>
    <row r="527" spans="5:7" ht="15.75" customHeight="1" x14ac:dyDescent="0.25">
      <c r="E527" s="67"/>
      <c r="G527" s="70"/>
    </row>
    <row r="528" spans="5:7" ht="15.75" customHeight="1" x14ac:dyDescent="0.25">
      <c r="E528" s="67"/>
      <c r="G528" s="70"/>
    </row>
    <row r="529" spans="5:7" ht="15.75" customHeight="1" x14ac:dyDescent="0.25">
      <c r="E529" s="67"/>
      <c r="G529" s="70"/>
    </row>
    <row r="530" spans="5:7" ht="15.75" customHeight="1" x14ac:dyDescent="0.25">
      <c r="E530" s="67"/>
      <c r="G530" s="70"/>
    </row>
    <row r="531" spans="5:7" ht="15.75" customHeight="1" x14ac:dyDescent="0.25">
      <c r="E531" s="67"/>
      <c r="G531" s="70"/>
    </row>
    <row r="532" spans="5:7" ht="15.75" customHeight="1" x14ac:dyDescent="0.25">
      <c r="E532" s="67"/>
      <c r="G532" s="70"/>
    </row>
    <row r="533" spans="5:7" ht="15.75" customHeight="1" x14ac:dyDescent="0.25">
      <c r="E533" s="67"/>
      <c r="G533" s="70"/>
    </row>
    <row r="534" spans="5:7" ht="15.75" customHeight="1" x14ac:dyDescent="0.25">
      <c r="E534" s="67"/>
      <c r="G534" s="70"/>
    </row>
    <row r="535" spans="5:7" ht="15.75" customHeight="1" x14ac:dyDescent="0.25">
      <c r="E535" s="67"/>
      <c r="G535" s="70"/>
    </row>
    <row r="536" spans="5:7" ht="15.75" customHeight="1" x14ac:dyDescent="0.25">
      <c r="E536" s="67"/>
      <c r="G536" s="70"/>
    </row>
    <row r="537" spans="5:7" ht="15.75" customHeight="1" x14ac:dyDescent="0.25">
      <c r="E537" s="67"/>
      <c r="G537" s="70"/>
    </row>
    <row r="538" spans="5:7" ht="15.75" customHeight="1" x14ac:dyDescent="0.25">
      <c r="E538" s="67"/>
      <c r="G538" s="70"/>
    </row>
    <row r="539" spans="5:7" ht="15.75" customHeight="1" x14ac:dyDescent="0.25">
      <c r="E539" s="67"/>
      <c r="G539" s="70"/>
    </row>
    <row r="540" spans="5:7" ht="15.75" customHeight="1" x14ac:dyDescent="0.25">
      <c r="E540" s="67"/>
      <c r="G540" s="70"/>
    </row>
    <row r="541" spans="5:7" ht="15.75" customHeight="1" x14ac:dyDescent="0.25">
      <c r="E541" s="67"/>
      <c r="G541" s="70"/>
    </row>
    <row r="542" spans="5:7" ht="15.75" customHeight="1" x14ac:dyDescent="0.25">
      <c r="E542" s="67"/>
      <c r="G542" s="70"/>
    </row>
    <row r="543" spans="5:7" ht="15.75" customHeight="1" x14ac:dyDescent="0.25">
      <c r="E543" s="67"/>
      <c r="G543" s="70"/>
    </row>
    <row r="544" spans="5:7" ht="15.75" customHeight="1" x14ac:dyDescent="0.25">
      <c r="E544" s="67"/>
      <c r="G544" s="70"/>
    </row>
    <row r="545" spans="5:7" ht="15.75" customHeight="1" x14ac:dyDescent="0.25">
      <c r="E545" s="67"/>
      <c r="G545" s="70"/>
    </row>
    <row r="546" spans="5:7" ht="15.75" customHeight="1" x14ac:dyDescent="0.25">
      <c r="E546" s="67"/>
      <c r="G546" s="70"/>
    </row>
    <row r="547" spans="5:7" ht="15.75" customHeight="1" x14ac:dyDescent="0.25">
      <c r="E547" s="67"/>
      <c r="G547" s="70"/>
    </row>
    <row r="548" spans="5:7" ht="15.75" customHeight="1" x14ac:dyDescent="0.25">
      <c r="E548" s="67"/>
      <c r="G548" s="70"/>
    </row>
    <row r="549" spans="5:7" ht="15.75" customHeight="1" x14ac:dyDescent="0.25">
      <c r="E549" s="67"/>
      <c r="G549" s="70"/>
    </row>
    <row r="550" spans="5:7" ht="15.75" customHeight="1" x14ac:dyDescent="0.25">
      <c r="E550" s="67"/>
      <c r="G550" s="70"/>
    </row>
    <row r="551" spans="5:7" ht="15.75" customHeight="1" x14ac:dyDescent="0.25">
      <c r="E551" s="67"/>
      <c r="G551" s="70"/>
    </row>
    <row r="552" spans="5:7" ht="15.75" customHeight="1" x14ac:dyDescent="0.25">
      <c r="E552" s="67"/>
      <c r="G552" s="70"/>
    </row>
    <row r="553" spans="5:7" ht="15.75" customHeight="1" x14ac:dyDescent="0.25">
      <c r="E553" s="67"/>
      <c r="G553" s="70"/>
    </row>
    <row r="554" spans="5:7" ht="15.75" customHeight="1" x14ac:dyDescent="0.25">
      <c r="E554" s="67"/>
      <c r="G554" s="70"/>
    </row>
    <row r="555" spans="5:7" ht="15.75" customHeight="1" x14ac:dyDescent="0.25">
      <c r="E555" s="67"/>
      <c r="G555" s="70"/>
    </row>
    <row r="556" spans="5:7" ht="15.75" customHeight="1" x14ac:dyDescent="0.25">
      <c r="E556" s="67"/>
      <c r="G556" s="70"/>
    </row>
    <row r="557" spans="5:7" ht="15.75" customHeight="1" x14ac:dyDescent="0.25">
      <c r="E557" s="67"/>
      <c r="G557" s="70"/>
    </row>
    <row r="558" spans="5:7" ht="15.75" customHeight="1" x14ac:dyDescent="0.25">
      <c r="E558" s="67"/>
      <c r="G558" s="70"/>
    </row>
    <row r="559" spans="5:7" ht="15.75" customHeight="1" x14ac:dyDescent="0.25">
      <c r="E559" s="67"/>
      <c r="G559" s="70"/>
    </row>
    <row r="560" spans="5:7" ht="15.75" customHeight="1" x14ac:dyDescent="0.25">
      <c r="E560" s="67"/>
      <c r="G560" s="70"/>
    </row>
    <row r="561" spans="5:7" ht="15.75" customHeight="1" x14ac:dyDescent="0.25">
      <c r="E561" s="67"/>
      <c r="G561" s="70"/>
    </row>
    <row r="562" spans="5:7" ht="15.75" customHeight="1" x14ac:dyDescent="0.25">
      <c r="E562" s="67"/>
      <c r="G562" s="70"/>
    </row>
    <row r="563" spans="5:7" ht="15.75" customHeight="1" x14ac:dyDescent="0.25">
      <c r="E563" s="67"/>
      <c r="G563" s="70"/>
    </row>
    <row r="564" spans="5:7" ht="15.75" customHeight="1" x14ac:dyDescent="0.25">
      <c r="E564" s="67"/>
      <c r="G564" s="70"/>
    </row>
    <row r="565" spans="5:7" ht="15.75" customHeight="1" x14ac:dyDescent="0.25">
      <c r="E565" s="67"/>
      <c r="G565" s="70"/>
    </row>
    <row r="566" spans="5:7" ht="15.75" customHeight="1" x14ac:dyDescent="0.25">
      <c r="E566" s="67"/>
      <c r="G566" s="70"/>
    </row>
    <row r="567" spans="5:7" ht="15.75" customHeight="1" x14ac:dyDescent="0.25">
      <c r="E567" s="67"/>
      <c r="G567" s="70"/>
    </row>
    <row r="568" spans="5:7" ht="15.75" customHeight="1" x14ac:dyDescent="0.25">
      <c r="E568" s="67"/>
      <c r="G568" s="70"/>
    </row>
    <row r="569" spans="5:7" ht="15.75" customHeight="1" x14ac:dyDescent="0.25">
      <c r="E569" s="67"/>
      <c r="G569" s="70"/>
    </row>
    <row r="570" spans="5:7" ht="15.75" customHeight="1" x14ac:dyDescent="0.25">
      <c r="E570" s="67"/>
      <c r="G570" s="70"/>
    </row>
    <row r="571" spans="5:7" ht="15.75" customHeight="1" x14ac:dyDescent="0.25">
      <c r="E571" s="67"/>
      <c r="G571" s="70"/>
    </row>
    <row r="572" spans="5:7" ht="15.75" customHeight="1" x14ac:dyDescent="0.25">
      <c r="E572" s="67"/>
      <c r="G572" s="70"/>
    </row>
    <row r="573" spans="5:7" ht="15.75" customHeight="1" x14ac:dyDescent="0.25">
      <c r="E573" s="67"/>
      <c r="G573" s="70"/>
    </row>
    <row r="574" spans="5:7" ht="15.75" customHeight="1" x14ac:dyDescent="0.25">
      <c r="E574" s="67"/>
      <c r="G574" s="70"/>
    </row>
    <row r="575" spans="5:7" ht="15.75" customHeight="1" x14ac:dyDescent="0.25">
      <c r="E575" s="67"/>
      <c r="G575" s="70"/>
    </row>
    <row r="576" spans="5:7" ht="15.75" customHeight="1" x14ac:dyDescent="0.25">
      <c r="E576" s="67"/>
      <c r="G576" s="70"/>
    </row>
    <row r="577" spans="5:7" ht="15.75" customHeight="1" x14ac:dyDescent="0.25">
      <c r="E577" s="67"/>
      <c r="G577" s="70"/>
    </row>
    <row r="578" spans="5:7" ht="15.75" customHeight="1" x14ac:dyDescent="0.25">
      <c r="E578" s="67"/>
      <c r="G578" s="70"/>
    </row>
    <row r="579" spans="5:7" ht="15.75" customHeight="1" x14ac:dyDescent="0.25">
      <c r="E579" s="67"/>
      <c r="G579" s="70"/>
    </row>
    <row r="580" spans="5:7" ht="15.75" customHeight="1" x14ac:dyDescent="0.25">
      <c r="E580" s="67"/>
      <c r="G580" s="70"/>
    </row>
    <row r="581" spans="5:7" ht="15.75" customHeight="1" x14ac:dyDescent="0.25">
      <c r="E581" s="67"/>
      <c r="G581" s="70"/>
    </row>
    <row r="582" spans="5:7" ht="15.75" customHeight="1" x14ac:dyDescent="0.25">
      <c r="E582" s="67"/>
      <c r="G582" s="70"/>
    </row>
    <row r="583" spans="5:7" ht="15.75" customHeight="1" x14ac:dyDescent="0.25">
      <c r="E583" s="67"/>
      <c r="G583" s="70"/>
    </row>
    <row r="584" spans="5:7" ht="15.75" customHeight="1" x14ac:dyDescent="0.25">
      <c r="E584" s="67"/>
      <c r="G584" s="70"/>
    </row>
    <row r="585" spans="5:7" ht="15.75" customHeight="1" x14ac:dyDescent="0.25">
      <c r="E585" s="67"/>
      <c r="G585" s="70"/>
    </row>
    <row r="586" spans="5:7" ht="15.75" customHeight="1" x14ac:dyDescent="0.25">
      <c r="E586" s="67"/>
      <c r="G586" s="70"/>
    </row>
    <row r="587" spans="5:7" ht="15.75" customHeight="1" x14ac:dyDescent="0.25">
      <c r="E587" s="67"/>
      <c r="G587" s="70"/>
    </row>
    <row r="588" spans="5:7" ht="15.75" customHeight="1" x14ac:dyDescent="0.25">
      <c r="E588" s="67"/>
      <c r="G588" s="70"/>
    </row>
    <row r="589" spans="5:7" ht="15.75" customHeight="1" x14ac:dyDescent="0.25">
      <c r="E589" s="67"/>
      <c r="G589" s="70"/>
    </row>
    <row r="590" spans="5:7" ht="15.75" customHeight="1" x14ac:dyDescent="0.25">
      <c r="E590" s="67"/>
      <c r="G590" s="70"/>
    </row>
    <row r="591" spans="5:7" ht="15.75" customHeight="1" x14ac:dyDescent="0.25">
      <c r="E591" s="67"/>
      <c r="G591" s="70"/>
    </row>
    <row r="592" spans="5:7" ht="15.75" customHeight="1" x14ac:dyDescent="0.25">
      <c r="E592" s="67"/>
      <c r="G592" s="70"/>
    </row>
    <row r="593" spans="5:7" ht="15.75" customHeight="1" x14ac:dyDescent="0.25">
      <c r="E593" s="67"/>
      <c r="G593" s="70"/>
    </row>
    <row r="594" spans="5:7" ht="15.75" customHeight="1" x14ac:dyDescent="0.25">
      <c r="E594" s="67"/>
      <c r="G594" s="70"/>
    </row>
    <row r="595" spans="5:7" ht="15.75" customHeight="1" x14ac:dyDescent="0.25">
      <c r="E595" s="67"/>
      <c r="G595" s="70"/>
    </row>
    <row r="596" spans="5:7" ht="15.75" customHeight="1" x14ac:dyDescent="0.25">
      <c r="E596" s="67"/>
      <c r="G596" s="70"/>
    </row>
    <row r="597" spans="5:7" ht="15.75" customHeight="1" x14ac:dyDescent="0.25">
      <c r="E597" s="67"/>
      <c r="G597" s="70"/>
    </row>
    <row r="598" spans="5:7" ht="15.75" customHeight="1" x14ac:dyDescent="0.25">
      <c r="E598" s="67"/>
      <c r="G598" s="70"/>
    </row>
    <row r="599" spans="5:7" ht="15.75" customHeight="1" x14ac:dyDescent="0.25">
      <c r="E599" s="67"/>
      <c r="G599" s="70"/>
    </row>
    <row r="600" spans="5:7" ht="15.75" customHeight="1" x14ac:dyDescent="0.25">
      <c r="E600" s="67"/>
      <c r="G600" s="70"/>
    </row>
    <row r="601" spans="5:7" ht="15.75" customHeight="1" x14ac:dyDescent="0.25">
      <c r="E601" s="67"/>
      <c r="G601" s="70"/>
    </row>
    <row r="602" spans="5:7" ht="15.75" customHeight="1" x14ac:dyDescent="0.25">
      <c r="E602" s="67"/>
      <c r="G602" s="70"/>
    </row>
    <row r="603" spans="5:7" ht="15.75" customHeight="1" x14ac:dyDescent="0.25">
      <c r="E603" s="67"/>
      <c r="G603" s="70"/>
    </row>
    <row r="604" spans="5:7" ht="15.75" customHeight="1" x14ac:dyDescent="0.25">
      <c r="E604" s="67"/>
      <c r="G604" s="70"/>
    </row>
    <row r="605" spans="5:7" ht="15.75" customHeight="1" x14ac:dyDescent="0.25">
      <c r="E605" s="67"/>
      <c r="G605" s="70"/>
    </row>
    <row r="606" spans="5:7" ht="15.75" customHeight="1" x14ac:dyDescent="0.25">
      <c r="E606" s="67"/>
      <c r="G606" s="70"/>
    </row>
    <row r="607" spans="5:7" ht="15.75" customHeight="1" x14ac:dyDescent="0.25">
      <c r="E607" s="67"/>
      <c r="G607" s="70"/>
    </row>
    <row r="608" spans="5:7" ht="15.75" customHeight="1" x14ac:dyDescent="0.25">
      <c r="E608" s="67"/>
      <c r="G608" s="70"/>
    </row>
    <row r="609" spans="5:7" ht="15.75" customHeight="1" x14ac:dyDescent="0.25">
      <c r="E609" s="67"/>
      <c r="G609" s="70"/>
    </row>
    <row r="610" spans="5:7" ht="15.75" customHeight="1" x14ac:dyDescent="0.25">
      <c r="E610" s="67"/>
      <c r="G610" s="70"/>
    </row>
    <row r="611" spans="5:7" ht="15.75" customHeight="1" x14ac:dyDescent="0.25">
      <c r="E611" s="67"/>
      <c r="G611" s="70"/>
    </row>
    <row r="612" spans="5:7" ht="15.75" customHeight="1" x14ac:dyDescent="0.25">
      <c r="E612" s="67"/>
      <c r="G612" s="70"/>
    </row>
    <row r="613" spans="5:7" ht="15.75" customHeight="1" x14ac:dyDescent="0.25">
      <c r="E613" s="67"/>
      <c r="G613" s="70"/>
    </row>
    <row r="614" spans="5:7" ht="15.75" customHeight="1" x14ac:dyDescent="0.25">
      <c r="E614" s="67"/>
      <c r="G614" s="70"/>
    </row>
    <row r="615" spans="5:7" ht="15.75" customHeight="1" x14ac:dyDescent="0.25">
      <c r="E615" s="67"/>
      <c r="G615" s="70"/>
    </row>
    <row r="616" spans="5:7" ht="15.75" customHeight="1" x14ac:dyDescent="0.25">
      <c r="E616" s="67"/>
      <c r="G616" s="70"/>
    </row>
    <row r="617" spans="5:7" ht="15.75" customHeight="1" x14ac:dyDescent="0.25">
      <c r="E617" s="67"/>
      <c r="G617" s="70"/>
    </row>
    <row r="618" spans="5:7" ht="15.75" customHeight="1" x14ac:dyDescent="0.25">
      <c r="E618" s="67"/>
      <c r="G618" s="70"/>
    </row>
    <row r="619" spans="5:7" ht="15.75" customHeight="1" x14ac:dyDescent="0.25">
      <c r="E619" s="67"/>
      <c r="G619" s="70"/>
    </row>
    <row r="620" spans="5:7" ht="15.75" customHeight="1" x14ac:dyDescent="0.25">
      <c r="E620" s="67"/>
      <c r="G620" s="70"/>
    </row>
    <row r="621" spans="5:7" ht="15.75" customHeight="1" x14ac:dyDescent="0.25">
      <c r="E621" s="67"/>
      <c r="G621" s="70"/>
    </row>
    <row r="622" spans="5:7" ht="15.75" customHeight="1" x14ac:dyDescent="0.25">
      <c r="E622" s="67"/>
      <c r="G622" s="70"/>
    </row>
    <row r="623" spans="5:7" ht="15.75" customHeight="1" x14ac:dyDescent="0.25">
      <c r="E623" s="67"/>
      <c r="G623" s="70"/>
    </row>
    <row r="624" spans="5:7" ht="15.75" customHeight="1" x14ac:dyDescent="0.25">
      <c r="E624" s="67"/>
      <c r="G624" s="70"/>
    </row>
    <row r="625" spans="5:7" ht="15.75" customHeight="1" x14ac:dyDescent="0.25">
      <c r="E625" s="67"/>
      <c r="G625" s="70"/>
    </row>
    <row r="626" spans="5:7" ht="15.75" customHeight="1" x14ac:dyDescent="0.25">
      <c r="E626" s="67"/>
      <c r="G626" s="70"/>
    </row>
    <row r="627" spans="5:7" ht="15.75" customHeight="1" x14ac:dyDescent="0.25">
      <c r="E627" s="67"/>
      <c r="G627" s="70"/>
    </row>
    <row r="628" spans="5:7" ht="15.75" customHeight="1" x14ac:dyDescent="0.25">
      <c r="E628" s="67"/>
      <c r="G628" s="70"/>
    </row>
    <row r="629" spans="5:7" ht="15.75" customHeight="1" x14ac:dyDescent="0.25">
      <c r="E629" s="67"/>
      <c r="G629" s="70"/>
    </row>
    <row r="630" spans="5:7" ht="15.75" customHeight="1" x14ac:dyDescent="0.25">
      <c r="E630" s="67"/>
      <c r="G630" s="70"/>
    </row>
    <row r="631" spans="5:7" ht="15.75" customHeight="1" x14ac:dyDescent="0.25">
      <c r="E631" s="67"/>
      <c r="G631" s="70"/>
    </row>
    <row r="632" spans="5:7" ht="15.75" customHeight="1" x14ac:dyDescent="0.25">
      <c r="E632" s="67"/>
      <c r="G632" s="70"/>
    </row>
    <row r="633" spans="5:7" ht="15.75" customHeight="1" x14ac:dyDescent="0.25">
      <c r="E633" s="67"/>
      <c r="G633" s="70"/>
    </row>
    <row r="634" spans="5:7" ht="15.75" customHeight="1" x14ac:dyDescent="0.25">
      <c r="E634" s="67"/>
      <c r="G634" s="70"/>
    </row>
    <row r="635" spans="5:7" ht="15.75" customHeight="1" x14ac:dyDescent="0.25">
      <c r="E635" s="67"/>
      <c r="G635" s="70"/>
    </row>
    <row r="636" spans="5:7" ht="15.75" customHeight="1" x14ac:dyDescent="0.25">
      <c r="E636" s="67"/>
      <c r="G636" s="70"/>
    </row>
    <row r="637" spans="5:7" ht="15.75" customHeight="1" x14ac:dyDescent="0.25">
      <c r="E637" s="67"/>
      <c r="G637" s="70"/>
    </row>
    <row r="638" spans="5:7" ht="15.75" customHeight="1" x14ac:dyDescent="0.25">
      <c r="E638" s="67"/>
      <c r="G638" s="70"/>
    </row>
    <row r="639" spans="5:7" ht="15.75" customHeight="1" x14ac:dyDescent="0.25">
      <c r="E639" s="67"/>
      <c r="G639" s="70"/>
    </row>
    <row r="640" spans="5:7" ht="15.75" customHeight="1" x14ac:dyDescent="0.25">
      <c r="E640" s="67"/>
      <c r="G640" s="70"/>
    </row>
    <row r="641" spans="5:7" ht="15.75" customHeight="1" x14ac:dyDescent="0.25">
      <c r="E641" s="67"/>
      <c r="G641" s="70"/>
    </row>
    <row r="642" spans="5:7" ht="15.75" customHeight="1" x14ac:dyDescent="0.25">
      <c r="E642" s="67"/>
      <c r="G642" s="70"/>
    </row>
    <row r="643" spans="5:7" ht="15.75" customHeight="1" x14ac:dyDescent="0.25">
      <c r="E643" s="67"/>
      <c r="G643" s="70"/>
    </row>
    <row r="644" spans="5:7" ht="15.75" customHeight="1" x14ac:dyDescent="0.25">
      <c r="E644" s="67"/>
      <c r="G644" s="70"/>
    </row>
    <row r="645" spans="5:7" ht="15.75" customHeight="1" x14ac:dyDescent="0.25">
      <c r="E645" s="67"/>
      <c r="G645" s="70"/>
    </row>
    <row r="646" spans="5:7" ht="15.75" customHeight="1" x14ac:dyDescent="0.25">
      <c r="E646" s="67"/>
      <c r="G646" s="70"/>
    </row>
    <row r="647" spans="5:7" ht="15.75" customHeight="1" x14ac:dyDescent="0.25">
      <c r="E647" s="67"/>
      <c r="G647" s="70"/>
    </row>
    <row r="648" spans="5:7" ht="15.75" customHeight="1" x14ac:dyDescent="0.25">
      <c r="E648" s="67"/>
      <c r="G648" s="70"/>
    </row>
    <row r="649" spans="5:7" ht="15.75" customHeight="1" x14ac:dyDescent="0.25">
      <c r="E649" s="67"/>
      <c r="G649" s="70"/>
    </row>
    <row r="650" spans="5:7" ht="15.75" customHeight="1" x14ac:dyDescent="0.25">
      <c r="E650" s="67"/>
      <c r="G650" s="70"/>
    </row>
    <row r="651" spans="5:7" ht="15.75" customHeight="1" x14ac:dyDescent="0.25">
      <c r="E651" s="67"/>
      <c r="G651" s="70"/>
    </row>
    <row r="652" spans="5:7" ht="15.75" customHeight="1" x14ac:dyDescent="0.25">
      <c r="E652" s="67"/>
      <c r="G652" s="70"/>
    </row>
    <row r="653" spans="5:7" ht="15.75" customHeight="1" x14ac:dyDescent="0.25">
      <c r="E653" s="67"/>
      <c r="G653" s="70"/>
    </row>
    <row r="654" spans="5:7" ht="15.75" customHeight="1" x14ac:dyDescent="0.25">
      <c r="E654" s="67"/>
      <c r="G654" s="70"/>
    </row>
    <row r="655" spans="5:7" ht="15.75" customHeight="1" x14ac:dyDescent="0.25">
      <c r="E655" s="67"/>
      <c r="G655" s="70"/>
    </row>
    <row r="656" spans="5:7" ht="15.75" customHeight="1" x14ac:dyDescent="0.25">
      <c r="E656" s="67"/>
      <c r="G656" s="70"/>
    </row>
    <row r="657" spans="5:7" ht="15.75" customHeight="1" x14ac:dyDescent="0.25">
      <c r="E657" s="67"/>
      <c r="G657" s="70"/>
    </row>
    <row r="658" spans="5:7" ht="15.75" customHeight="1" x14ac:dyDescent="0.25">
      <c r="E658" s="67"/>
      <c r="G658" s="70"/>
    </row>
    <row r="659" spans="5:7" ht="15.75" customHeight="1" x14ac:dyDescent="0.25">
      <c r="E659" s="67"/>
      <c r="G659" s="70"/>
    </row>
    <row r="660" spans="5:7" ht="15.75" customHeight="1" x14ac:dyDescent="0.25">
      <c r="E660" s="67"/>
      <c r="G660" s="70"/>
    </row>
    <row r="661" spans="5:7" ht="15.75" customHeight="1" x14ac:dyDescent="0.25">
      <c r="E661" s="67"/>
      <c r="G661" s="70"/>
    </row>
    <row r="662" spans="5:7" ht="15.75" customHeight="1" x14ac:dyDescent="0.25">
      <c r="E662" s="67"/>
      <c r="G662" s="70"/>
    </row>
    <row r="663" spans="5:7" ht="15.75" customHeight="1" x14ac:dyDescent="0.25">
      <c r="E663" s="67"/>
      <c r="G663" s="70"/>
    </row>
    <row r="664" spans="5:7" ht="15.75" customHeight="1" x14ac:dyDescent="0.25">
      <c r="E664" s="67"/>
      <c r="G664" s="70"/>
    </row>
    <row r="665" spans="5:7" ht="15.75" customHeight="1" x14ac:dyDescent="0.25">
      <c r="E665" s="67"/>
      <c r="G665" s="70"/>
    </row>
    <row r="666" spans="5:7" ht="15.75" customHeight="1" x14ac:dyDescent="0.25">
      <c r="E666" s="67"/>
      <c r="G666" s="70"/>
    </row>
    <row r="667" spans="5:7" ht="15.75" customHeight="1" x14ac:dyDescent="0.25">
      <c r="E667" s="67"/>
      <c r="G667" s="70"/>
    </row>
    <row r="668" spans="5:7" ht="15.75" customHeight="1" x14ac:dyDescent="0.25">
      <c r="E668" s="67"/>
      <c r="G668" s="70"/>
    </row>
    <row r="669" spans="5:7" ht="15.75" customHeight="1" x14ac:dyDescent="0.25">
      <c r="E669" s="67"/>
      <c r="G669" s="70"/>
    </row>
    <row r="670" spans="5:7" ht="15.75" customHeight="1" x14ac:dyDescent="0.25">
      <c r="E670" s="67"/>
      <c r="G670" s="70"/>
    </row>
    <row r="671" spans="5:7" ht="15.75" customHeight="1" x14ac:dyDescent="0.25">
      <c r="E671" s="67"/>
      <c r="G671" s="70"/>
    </row>
    <row r="672" spans="5:7" ht="15.75" customHeight="1" x14ac:dyDescent="0.25">
      <c r="E672" s="67"/>
      <c r="G672" s="70"/>
    </row>
    <row r="673" spans="5:7" ht="15.75" customHeight="1" x14ac:dyDescent="0.25">
      <c r="E673" s="67"/>
      <c r="G673" s="70"/>
    </row>
    <row r="674" spans="5:7" ht="15.75" customHeight="1" x14ac:dyDescent="0.25">
      <c r="E674" s="67"/>
      <c r="G674" s="70"/>
    </row>
    <row r="675" spans="5:7" ht="15.75" customHeight="1" x14ac:dyDescent="0.25">
      <c r="E675" s="67"/>
      <c r="G675" s="70"/>
    </row>
    <row r="676" spans="5:7" ht="15.75" customHeight="1" x14ac:dyDescent="0.25">
      <c r="E676" s="67"/>
      <c r="G676" s="70"/>
    </row>
    <row r="677" spans="5:7" ht="15.75" customHeight="1" x14ac:dyDescent="0.25">
      <c r="E677" s="67"/>
      <c r="G677" s="70"/>
    </row>
    <row r="678" spans="5:7" ht="15.75" customHeight="1" x14ac:dyDescent="0.25">
      <c r="E678" s="67"/>
      <c r="G678" s="70"/>
    </row>
    <row r="679" spans="5:7" ht="15.75" customHeight="1" x14ac:dyDescent="0.25">
      <c r="E679" s="67"/>
      <c r="G679" s="70"/>
    </row>
    <row r="680" spans="5:7" ht="15.75" customHeight="1" x14ac:dyDescent="0.25">
      <c r="E680" s="67"/>
      <c r="G680" s="70"/>
    </row>
    <row r="681" spans="5:7" ht="15.75" customHeight="1" x14ac:dyDescent="0.25">
      <c r="E681" s="67"/>
      <c r="G681" s="70"/>
    </row>
    <row r="682" spans="5:7" ht="15.75" customHeight="1" x14ac:dyDescent="0.25">
      <c r="E682" s="67"/>
      <c r="G682" s="70"/>
    </row>
    <row r="683" spans="5:7" ht="15.75" customHeight="1" x14ac:dyDescent="0.25">
      <c r="E683" s="67"/>
      <c r="G683" s="70"/>
    </row>
    <row r="684" spans="5:7" ht="15.75" customHeight="1" x14ac:dyDescent="0.25">
      <c r="E684" s="67"/>
      <c r="G684" s="70"/>
    </row>
    <row r="685" spans="5:7" ht="15.75" customHeight="1" x14ac:dyDescent="0.25">
      <c r="E685" s="67"/>
      <c r="G685" s="70"/>
    </row>
    <row r="686" spans="5:7" ht="15.75" customHeight="1" x14ac:dyDescent="0.25">
      <c r="E686" s="67"/>
      <c r="G686" s="70"/>
    </row>
    <row r="687" spans="5:7" ht="15.75" customHeight="1" x14ac:dyDescent="0.25">
      <c r="E687" s="67"/>
      <c r="G687" s="70"/>
    </row>
    <row r="688" spans="5:7" ht="15.75" customHeight="1" x14ac:dyDescent="0.25">
      <c r="E688" s="67"/>
      <c r="G688" s="70"/>
    </row>
    <row r="689" spans="5:7" ht="15.75" customHeight="1" x14ac:dyDescent="0.25">
      <c r="E689" s="67"/>
      <c r="G689" s="70"/>
    </row>
    <row r="690" spans="5:7" ht="15.75" customHeight="1" x14ac:dyDescent="0.25">
      <c r="E690" s="67"/>
      <c r="G690" s="70"/>
    </row>
    <row r="691" spans="5:7" ht="15.75" customHeight="1" x14ac:dyDescent="0.25">
      <c r="E691" s="67"/>
      <c r="G691" s="70"/>
    </row>
    <row r="692" spans="5:7" ht="15.75" customHeight="1" x14ac:dyDescent="0.25">
      <c r="E692" s="67"/>
      <c r="G692" s="70"/>
    </row>
    <row r="693" spans="5:7" ht="15.75" customHeight="1" x14ac:dyDescent="0.25">
      <c r="E693" s="67"/>
      <c r="G693" s="70"/>
    </row>
    <row r="694" spans="5:7" ht="15.75" customHeight="1" x14ac:dyDescent="0.25">
      <c r="E694" s="67"/>
      <c r="G694" s="70"/>
    </row>
    <row r="695" spans="5:7" ht="15.75" customHeight="1" x14ac:dyDescent="0.25">
      <c r="E695" s="67"/>
      <c r="G695" s="70"/>
    </row>
    <row r="696" spans="5:7" ht="15.75" customHeight="1" x14ac:dyDescent="0.25">
      <c r="E696" s="67"/>
      <c r="G696" s="70"/>
    </row>
    <row r="697" spans="5:7" ht="15.75" customHeight="1" x14ac:dyDescent="0.25">
      <c r="E697" s="67"/>
      <c r="G697" s="70"/>
    </row>
    <row r="698" spans="5:7" ht="15.75" customHeight="1" x14ac:dyDescent="0.25">
      <c r="E698" s="67"/>
      <c r="G698" s="70"/>
    </row>
    <row r="699" spans="5:7" ht="15.75" customHeight="1" x14ac:dyDescent="0.25">
      <c r="E699" s="67"/>
      <c r="G699" s="70"/>
    </row>
    <row r="700" spans="5:7" ht="15.75" customHeight="1" x14ac:dyDescent="0.25">
      <c r="E700" s="67"/>
      <c r="G700" s="70"/>
    </row>
    <row r="701" spans="5:7" ht="15.75" customHeight="1" x14ac:dyDescent="0.25">
      <c r="E701" s="67"/>
      <c r="G701" s="70"/>
    </row>
    <row r="702" spans="5:7" ht="15.75" customHeight="1" x14ac:dyDescent="0.25">
      <c r="E702" s="67"/>
      <c r="G702" s="70"/>
    </row>
    <row r="703" spans="5:7" ht="15.75" customHeight="1" x14ac:dyDescent="0.25">
      <c r="E703" s="67"/>
      <c r="G703" s="70"/>
    </row>
    <row r="704" spans="5:7" ht="15.75" customHeight="1" x14ac:dyDescent="0.25">
      <c r="E704" s="67"/>
      <c r="G704" s="70"/>
    </row>
    <row r="705" spans="5:7" ht="15.75" customHeight="1" x14ac:dyDescent="0.25">
      <c r="E705" s="67"/>
      <c r="G705" s="70"/>
    </row>
    <row r="706" spans="5:7" ht="15.75" customHeight="1" x14ac:dyDescent="0.25">
      <c r="E706" s="67"/>
      <c r="G706" s="70"/>
    </row>
    <row r="707" spans="5:7" ht="15.75" customHeight="1" x14ac:dyDescent="0.25">
      <c r="E707" s="67"/>
      <c r="G707" s="70"/>
    </row>
    <row r="708" spans="5:7" ht="15.75" customHeight="1" x14ac:dyDescent="0.25">
      <c r="E708" s="67"/>
      <c r="G708" s="70"/>
    </row>
    <row r="709" spans="5:7" ht="15.75" customHeight="1" x14ac:dyDescent="0.25">
      <c r="E709" s="67"/>
      <c r="G709" s="70"/>
    </row>
    <row r="710" spans="5:7" ht="15.75" customHeight="1" x14ac:dyDescent="0.25">
      <c r="E710" s="67"/>
      <c r="G710" s="70"/>
    </row>
    <row r="711" spans="5:7" ht="15.75" customHeight="1" x14ac:dyDescent="0.25">
      <c r="E711" s="67"/>
      <c r="G711" s="70"/>
    </row>
    <row r="712" spans="5:7" ht="15.75" customHeight="1" x14ac:dyDescent="0.25">
      <c r="E712" s="67"/>
      <c r="G712" s="70"/>
    </row>
    <row r="713" spans="5:7" ht="15.75" customHeight="1" x14ac:dyDescent="0.25">
      <c r="E713" s="67"/>
      <c r="G713" s="70"/>
    </row>
    <row r="714" spans="5:7" ht="15.75" customHeight="1" x14ac:dyDescent="0.25">
      <c r="E714" s="67"/>
      <c r="G714" s="70"/>
    </row>
    <row r="715" spans="5:7" ht="15.75" customHeight="1" x14ac:dyDescent="0.25">
      <c r="E715" s="67"/>
      <c r="G715" s="70"/>
    </row>
    <row r="716" spans="5:7" ht="15.75" customHeight="1" x14ac:dyDescent="0.25">
      <c r="E716" s="67"/>
      <c r="G716" s="70"/>
    </row>
    <row r="717" spans="5:7" ht="15.75" customHeight="1" x14ac:dyDescent="0.25">
      <c r="E717" s="67"/>
      <c r="G717" s="70"/>
    </row>
    <row r="718" spans="5:7" ht="15.75" customHeight="1" x14ac:dyDescent="0.25">
      <c r="E718" s="67"/>
      <c r="G718" s="70"/>
    </row>
    <row r="719" spans="5:7" ht="15.75" customHeight="1" x14ac:dyDescent="0.25">
      <c r="E719" s="67"/>
      <c r="G719" s="70"/>
    </row>
    <row r="720" spans="5:7" ht="15.75" customHeight="1" x14ac:dyDescent="0.25">
      <c r="E720" s="67"/>
      <c r="G720" s="70"/>
    </row>
    <row r="721" spans="5:7" ht="15.75" customHeight="1" x14ac:dyDescent="0.25">
      <c r="E721" s="67"/>
      <c r="G721" s="70"/>
    </row>
    <row r="722" spans="5:7" ht="15.75" customHeight="1" x14ac:dyDescent="0.25">
      <c r="E722" s="67"/>
      <c r="G722" s="70"/>
    </row>
    <row r="723" spans="5:7" ht="15.75" customHeight="1" x14ac:dyDescent="0.25">
      <c r="E723" s="67"/>
      <c r="G723" s="70"/>
    </row>
    <row r="724" spans="5:7" ht="15.75" customHeight="1" x14ac:dyDescent="0.25">
      <c r="E724" s="67"/>
      <c r="G724" s="70"/>
    </row>
    <row r="725" spans="5:7" ht="15.75" customHeight="1" x14ac:dyDescent="0.25">
      <c r="E725" s="67"/>
      <c r="G725" s="70"/>
    </row>
    <row r="726" spans="5:7" ht="15.75" customHeight="1" x14ac:dyDescent="0.25">
      <c r="E726" s="67"/>
      <c r="G726" s="70"/>
    </row>
    <row r="727" spans="5:7" ht="15.75" customHeight="1" x14ac:dyDescent="0.25">
      <c r="E727" s="67"/>
      <c r="G727" s="70"/>
    </row>
    <row r="728" spans="5:7" ht="15.75" customHeight="1" x14ac:dyDescent="0.25">
      <c r="E728" s="67"/>
      <c r="G728" s="70"/>
    </row>
    <row r="729" spans="5:7" ht="15.75" customHeight="1" x14ac:dyDescent="0.25">
      <c r="E729" s="67"/>
      <c r="G729" s="70"/>
    </row>
    <row r="730" spans="5:7" ht="15.75" customHeight="1" x14ac:dyDescent="0.25">
      <c r="E730" s="67"/>
      <c r="G730" s="70"/>
    </row>
    <row r="731" spans="5:7" ht="15.75" customHeight="1" x14ac:dyDescent="0.25">
      <c r="E731" s="67"/>
      <c r="G731" s="70"/>
    </row>
    <row r="732" spans="5:7" ht="15.75" customHeight="1" x14ac:dyDescent="0.25">
      <c r="E732" s="67"/>
      <c r="G732" s="70"/>
    </row>
    <row r="733" spans="5:7" ht="15.75" customHeight="1" x14ac:dyDescent="0.25">
      <c r="E733" s="67"/>
      <c r="G733" s="70"/>
    </row>
    <row r="734" spans="5:7" ht="15.75" customHeight="1" x14ac:dyDescent="0.25">
      <c r="E734" s="67"/>
      <c r="G734" s="70"/>
    </row>
    <row r="735" spans="5:7" ht="15.75" customHeight="1" x14ac:dyDescent="0.25">
      <c r="E735" s="67"/>
      <c r="G735" s="70"/>
    </row>
    <row r="736" spans="5:7" ht="15.75" customHeight="1" x14ac:dyDescent="0.25">
      <c r="E736" s="67"/>
      <c r="G736" s="70"/>
    </row>
    <row r="737" spans="5:7" ht="15.75" customHeight="1" x14ac:dyDescent="0.25">
      <c r="E737" s="67"/>
      <c r="G737" s="70"/>
    </row>
    <row r="738" spans="5:7" ht="15.75" customHeight="1" x14ac:dyDescent="0.25">
      <c r="E738" s="67"/>
      <c r="G738" s="70"/>
    </row>
    <row r="739" spans="5:7" ht="15.75" customHeight="1" x14ac:dyDescent="0.25">
      <c r="E739" s="67"/>
      <c r="G739" s="70"/>
    </row>
    <row r="740" spans="5:7" ht="15.75" customHeight="1" x14ac:dyDescent="0.25">
      <c r="E740" s="67"/>
      <c r="G740" s="70"/>
    </row>
    <row r="741" spans="5:7" ht="15.75" customHeight="1" x14ac:dyDescent="0.25">
      <c r="E741" s="67"/>
      <c r="G741" s="70"/>
    </row>
    <row r="742" spans="5:7" ht="15.75" customHeight="1" x14ac:dyDescent="0.25">
      <c r="E742" s="67"/>
      <c r="G742" s="70"/>
    </row>
    <row r="743" spans="5:7" ht="15.75" customHeight="1" x14ac:dyDescent="0.25">
      <c r="E743" s="67"/>
      <c r="G743" s="70"/>
    </row>
    <row r="744" spans="5:7" ht="15.75" customHeight="1" x14ac:dyDescent="0.25">
      <c r="E744" s="67"/>
      <c r="G744" s="70"/>
    </row>
    <row r="745" spans="5:7" ht="15.75" customHeight="1" x14ac:dyDescent="0.25">
      <c r="E745" s="67"/>
      <c r="G745" s="70"/>
    </row>
    <row r="746" spans="5:7" ht="15.75" customHeight="1" x14ac:dyDescent="0.25">
      <c r="E746" s="67"/>
      <c r="G746" s="70"/>
    </row>
    <row r="747" spans="5:7" ht="15.75" customHeight="1" x14ac:dyDescent="0.25">
      <c r="E747" s="67"/>
      <c r="G747" s="70"/>
    </row>
    <row r="748" spans="5:7" ht="15.75" customHeight="1" x14ac:dyDescent="0.25">
      <c r="E748" s="67"/>
      <c r="G748" s="70"/>
    </row>
    <row r="749" spans="5:7" ht="15.75" customHeight="1" x14ac:dyDescent="0.25">
      <c r="E749" s="67"/>
      <c r="G749" s="70"/>
    </row>
    <row r="750" spans="5:7" ht="15.75" customHeight="1" x14ac:dyDescent="0.25">
      <c r="E750" s="67"/>
      <c r="G750" s="70"/>
    </row>
    <row r="751" spans="5:7" ht="15.75" customHeight="1" x14ac:dyDescent="0.25">
      <c r="E751" s="67"/>
      <c r="G751" s="70"/>
    </row>
    <row r="752" spans="5:7" ht="15.75" customHeight="1" x14ac:dyDescent="0.25">
      <c r="E752" s="67"/>
      <c r="G752" s="70"/>
    </row>
    <row r="753" spans="5:7" ht="15.75" customHeight="1" x14ac:dyDescent="0.25">
      <c r="E753" s="67"/>
      <c r="G753" s="70"/>
    </row>
    <row r="754" spans="5:7" ht="15.75" customHeight="1" x14ac:dyDescent="0.25">
      <c r="E754" s="67"/>
      <c r="G754" s="70"/>
    </row>
    <row r="755" spans="5:7" ht="15.75" customHeight="1" x14ac:dyDescent="0.25">
      <c r="E755" s="67"/>
      <c r="G755" s="70"/>
    </row>
    <row r="756" spans="5:7" ht="15.75" customHeight="1" x14ac:dyDescent="0.25">
      <c r="E756" s="67"/>
      <c r="G756" s="70"/>
    </row>
    <row r="757" spans="5:7" ht="15.75" customHeight="1" x14ac:dyDescent="0.25">
      <c r="E757" s="67"/>
      <c r="G757" s="70"/>
    </row>
    <row r="758" spans="5:7" ht="15.75" customHeight="1" x14ac:dyDescent="0.25">
      <c r="E758" s="67"/>
      <c r="G758" s="70"/>
    </row>
    <row r="759" spans="5:7" ht="15.75" customHeight="1" x14ac:dyDescent="0.25">
      <c r="E759" s="67"/>
      <c r="G759" s="70"/>
    </row>
    <row r="760" spans="5:7" ht="15.75" customHeight="1" x14ac:dyDescent="0.25">
      <c r="E760" s="67"/>
      <c r="G760" s="70"/>
    </row>
    <row r="761" spans="5:7" ht="15.75" customHeight="1" x14ac:dyDescent="0.25">
      <c r="E761" s="67"/>
      <c r="G761" s="70"/>
    </row>
    <row r="762" spans="5:7" ht="15.75" customHeight="1" x14ac:dyDescent="0.25">
      <c r="E762" s="67"/>
      <c r="G762" s="70"/>
    </row>
    <row r="763" spans="5:7" ht="15.75" customHeight="1" x14ac:dyDescent="0.25">
      <c r="E763" s="67"/>
      <c r="G763" s="70"/>
    </row>
    <row r="764" spans="5:7" ht="15.75" customHeight="1" x14ac:dyDescent="0.25">
      <c r="E764" s="67"/>
      <c r="G764" s="70"/>
    </row>
    <row r="765" spans="5:7" ht="15.75" customHeight="1" x14ac:dyDescent="0.25">
      <c r="E765" s="67"/>
      <c r="G765" s="70"/>
    </row>
    <row r="766" spans="5:7" ht="15.75" customHeight="1" x14ac:dyDescent="0.25">
      <c r="E766" s="67"/>
      <c r="G766" s="70"/>
    </row>
    <row r="767" spans="5:7" ht="15.75" customHeight="1" x14ac:dyDescent="0.25">
      <c r="E767" s="67"/>
      <c r="G767" s="70"/>
    </row>
    <row r="768" spans="5:7" ht="15.75" customHeight="1" x14ac:dyDescent="0.25">
      <c r="E768" s="67"/>
      <c r="G768" s="70"/>
    </row>
    <row r="769" spans="5:7" ht="15.75" customHeight="1" x14ac:dyDescent="0.25">
      <c r="E769" s="67"/>
      <c r="G769" s="70"/>
    </row>
    <row r="770" spans="5:7" ht="15.75" customHeight="1" x14ac:dyDescent="0.25">
      <c r="E770" s="67"/>
      <c r="G770" s="70"/>
    </row>
    <row r="771" spans="5:7" ht="15.75" customHeight="1" x14ac:dyDescent="0.25">
      <c r="E771" s="67"/>
      <c r="G771" s="70"/>
    </row>
    <row r="772" spans="5:7" ht="15.75" customHeight="1" x14ac:dyDescent="0.25">
      <c r="E772" s="67"/>
      <c r="G772" s="70"/>
    </row>
    <row r="773" spans="5:7" ht="15.75" customHeight="1" x14ac:dyDescent="0.25">
      <c r="E773" s="67"/>
      <c r="G773" s="70"/>
    </row>
    <row r="774" spans="5:7" ht="15.75" customHeight="1" x14ac:dyDescent="0.25">
      <c r="E774" s="67"/>
      <c r="G774" s="70"/>
    </row>
    <row r="775" spans="5:7" ht="15.75" customHeight="1" x14ac:dyDescent="0.25">
      <c r="E775" s="67"/>
      <c r="G775" s="70"/>
    </row>
    <row r="776" spans="5:7" ht="15.75" customHeight="1" x14ac:dyDescent="0.25">
      <c r="E776" s="67"/>
      <c r="G776" s="70"/>
    </row>
    <row r="777" spans="5:7" ht="15.75" customHeight="1" x14ac:dyDescent="0.25">
      <c r="E777" s="67"/>
      <c r="G777" s="70"/>
    </row>
    <row r="778" spans="5:7" ht="15.75" customHeight="1" x14ac:dyDescent="0.25">
      <c r="E778" s="67"/>
      <c r="G778" s="70"/>
    </row>
    <row r="779" spans="5:7" ht="15.75" customHeight="1" x14ac:dyDescent="0.25">
      <c r="E779" s="67"/>
      <c r="G779" s="70"/>
    </row>
    <row r="780" spans="5:7" ht="15.75" customHeight="1" x14ac:dyDescent="0.25">
      <c r="E780" s="67"/>
      <c r="G780" s="70"/>
    </row>
    <row r="781" spans="5:7" ht="15.75" customHeight="1" x14ac:dyDescent="0.25">
      <c r="E781" s="67"/>
      <c r="G781" s="70"/>
    </row>
    <row r="782" spans="5:7" ht="15.75" customHeight="1" x14ac:dyDescent="0.25">
      <c r="E782" s="67"/>
      <c r="G782" s="70"/>
    </row>
    <row r="783" spans="5:7" ht="15.75" customHeight="1" x14ac:dyDescent="0.25">
      <c r="E783" s="67"/>
      <c r="G783" s="70"/>
    </row>
    <row r="784" spans="5:7" ht="15.75" customHeight="1" x14ac:dyDescent="0.25">
      <c r="E784" s="67"/>
      <c r="G784" s="70"/>
    </row>
    <row r="785" spans="5:7" ht="15.75" customHeight="1" x14ac:dyDescent="0.25">
      <c r="E785" s="67"/>
      <c r="G785" s="70"/>
    </row>
    <row r="786" spans="5:7" ht="15.75" customHeight="1" x14ac:dyDescent="0.25">
      <c r="E786" s="67"/>
      <c r="G786" s="70"/>
    </row>
    <row r="787" spans="5:7" ht="15.75" customHeight="1" x14ac:dyDescent="0.25">
      <c r="E787" s="67"/>
      <c r="G787" s="70"/>
    </row>
    <row r="788" spans="5:7" ht="15.75" customHeight="1" x14ac:dyDescent="0.25">
      <c r="E788" s="67"/>
      <c r="G788" s="70"/>
    </row>
    <row r="789" spans="5:7" ht="15.75" customHeight="1" x14ac:dyDescent="0.25">
      <c r="E789" s="67"/>
      <c r="G789" s="70"/>
    </row>
    <row r="790" spans="5:7" ht="15.75" customHeight="1" x14ac:dyDescent="0.25">
      <c r="E790" s="67"/>
      <c r="G790" s="70"/>
    </row>
    <row r="791" spans="5:7" ht="15.75" customHeight="1" x14ac:dyDescent="0.25">
      <c r="E791" s="67"/>
      <c r="G791" s="70"/>
    </row>
    <row r="792" spans="5:7" ht="15.75" customHeight="1" x14ac:dyDescent="0.25">
      <c r="E792" s="67"/>
      <c r="G792" s="70"/>
    </row>
    <row r="793" spans="5:7" ht="15.75" customHeight="1" x14ac:dyDescent="0.25">
      <c r="E793" s="67"/>
      <c r="G793" s="70"/>
    </row>
    <row r="794" spans="5:7" ht="15.75" customHeight="1" x14ac:dyDescent="0.25">
      <c r="E794" s="67"/>
      <c r="G794" s="70"/>
    </row>
    <row r="795" spans="5:7" ht="15.75" customHeight="1" x14ac:dyDescent="0.25">
      <c r="E795" s="67"/>
      <c r="G795" s="70"/>
    </row>
    <row r="796" spans="5:7" ht="15.75" customHeight="1" x14ac:dyDescent="0.25">
      <c r="E796" s="67"/>
      <c r="G796" s="70"/>
    </row>
    <row r="797" spans="5:7" ht="15.75" customHeight="1" x14ac:dyDescent="0.25">
      <c r="E797" s="67"/>
      <c r="G797" s="70"/>
    </row>
    <row r="798" spans="5:7" ht="15.75" customHeight="1" x14ac:dyDescent="0.25">
      <c r="E798" s="67"/>
      <c r="G798" s="70"/>
    </row>
    <row r="799" spans="5:7" ht="15.75" customHeight="1" x14ac:dyDescent="0.25">
      <c r="E799" s="67"/>
      <c r="G799" s="70"/>
    </row>
    <row r="800" spans="5:7" ht="15.75" customHeight="1" x14ac:dyDescent="0.25">
      <c r="E800" s="67"/>
      <c r="G800" s="70"/>
    </row>
    <row r="801" spans="5:7" ht="15.75" customHeight="1" x14ac:dyDescent="0.25">
      <c r="E801" s="67"/>
      <c r="G801" s="70"/>
    </row>
    <row r="802" spans="5:7" ht="15.75" customHeight="1" x14ac:dyDescent="0.25">
      <c r="E802" s="67"/>
      <c r="G802" s="70"/>
    </row>
    <row r="803" spans="5:7" ht="15.75" customHeight="1" x14ac:dyDescent="0.25">
      <c r="E803" s="67"/>
      <c r="G803" s="70"/>
    </row>
    <row r="804" spans="5:7" ht="15.75" customHeight="1" x14ac:dyDescent="0.25">
      <c r="E804" s="67"/>
      <c r="G804" s="70"/>
    </row>
    <row r="805" spans="5:7" ht="15.75" customHeight="1" x14ac:dyDescent="0.25">
      <c r="E805" s="67"/>
      <c r="G805" s="70"/>
    </row>
    <row r="806" spans="5:7" ht="15.75" customHeight="1" x14ac:dyDescent="0.25">
      <c r="E806" s="67"/>
      <c r="G806" s="70"/>
    </row>
    <row r="807" spans="5:7" ht="15.75" customHeight="1" x14ac:dyDescent="0.25">
      <c r="E807" s="67"/>
      <c r="G807" s="70"/>
    </row>
    <row r="808" spans="5:7" ht="15.75" customHeight="1" x14ac:dyDescent="0.25">
      <c r="E808" s="67"/>
      <c r="G808" s="70"/>
    </row>
    <row r="809" spans="5:7" ht="15.75" customHeight="1" x14ac:dyDescent="0.25">
      <c r="E809" s="67"/>
      <c r="G809" s="70"/>
    </row>
    <row r="810" spans="5:7" ht="15.75" customHeight="1" x14ac:dyDescent="0.25">
      <c r="E810" s="67"/>
      <c r="G810" s="70"/>
    </row>
    <row r="811" spans="5:7" ht="15.75" customHeight="1" x14ac:dyDescent="0.25">
      <c r="E811" s="67"/>
      <c r="G811" s="70"/>
    </row>
    <row r="812" spans="5:7" ht="15.75" customHeight="1" x14ac:dyDescent="0.25">
      <c r="E812" s="67"/>
      <c r="G812" s="70"/>
    </row>
    <row r="813" spans="5:7" ht="15.75" customHeight="1" x14ac:dyDescent="0.25">
      <c r="E813" s="67"/>
      <c r="G813" s="70"/>
    </row>
    <row r="814" spans="5:7" ht="15.75" customHeight="1" x14ac:dyDescent="0.25">
      <c r="E814" s="67"/>
      <c r="G814" s="70"/>
    </row>
    <row r="815" spans="5:7" ht="15.75" customHeight="1" x14ac:dyDescent="0.25">
      <c r="E815" s="67"/>
      <c r="G815" s="70"/>
    </row>
    <row r="816" spans="5:7" ht="15.75" customHeight="1" x14ac:dyDescent="0.25">
      <c r="E816" s="67"/>
      <c r="G816" s="70"/>
    </row>
    <row r="817" spans="5:7" ht="15.75" customHeight="1" x14ac:dyDescent="0.25">
      <c r="E817" s="67"/>
      <c r="G817" s="70"/>
    </row>
    <row r="818" spans="5:7" ht="15.75" customHeight="1" x14ac:dyDescent="0.25">
      <c r="E818" s="67"/>
      <c r="G818" s="70"/>
    </row>
    <row r="819" spans="5:7" ht="15.75" customHeight="1" x14ac:dyDescent="0.25">
      <c r="E819" s="67"/>
      <c r="G819" s="70"/>
    </row>
    <row r="820" spans="5:7" ht="15.75" customHeight="1" x14ac:dyDescent="0.25">
      <c r="E820" s="67"/>
      <c r="G820" s="70"/>
    </row>
    <row r="821" spans="5:7" ht="15.75" customHeight="1" x14ac:dyDescent="0.25">
      <c r="E821" s="67"/>
      <c r="G821" s="70"/>
    </row>
    <row r="822" spans="5:7" ht="15.75" customHeight="1" x14ac:dyDescent="0.25">
      <c r="E822" s="67"/>
      <c r="G822" s="70"/>
    </row>
    <row r="823" spans="5:7" ht="15.75" customHeight="1" x14ac:dyDescent="0.25">
      <c r="E823" s="67"/>
      <c r="G823" s="70"/>
    </row>
    <row r="824" spans="5:7" ht="15.75" customHeight="1" x14ac:dyDescent="0.25">
      <c r="E824" s="67"/>
      <c r="G824" s="70"/>
    </row>
    <row r="825" spans="5:7" ht="15.75" customHeight="1" x14ac:dyDescent="0.25">
      <c r="E825" s="67"/>
      <c r="G825" s="70"/>
    </row>
    <row r="826" spans="5:7" ht="15.75" customHeight="1" x14ac:dyDescent="0.25">
      <c r="E826" s="67"/>
      <c r="G826" s="70"/>
    </row>
    <row r="827" spans="5:7" ht="15.75" customHeight="1" x14ac:dyDescent="0.25">
      <c r="E827" s="67"/>
      <c r="G827" s="70"/>
    </row>
    <row r="828" spans="5:7" ht="15.75" customHeight="1" x14ac:dyDescent="0.25">
      <c r="E828" s="67"/>
      <c r="G828" s="70"/>
    </row>
    <row r="829" spans="5:7" ht="15.75" customHeight="1" x14ac:dyDescent="0.25">
      <c r="E829" s="67"/>
      <c r="G829" s="70"/>
    </row>
    <row r="830" spans="5:7" ht="15.75" customHeight="1" x14ac:dyDescent="0.25">
      <c r="E830" s="67"/>
      <c r="G830" s="70"/>
    </row>
    <row r="831" spans="5:7" ht="15.75" customHeight="1" x14ac:dyDescent="0.25">
      <c r="E831" s="67"/>
      <c r="G831" s="70"/>
    </row>
    <row r="832" spans="5:7" ht="15.75" customHeight="1" x14ac:dyDescent="0.25">
      <c r="E832" s="67"/>
      <c r="G832" s="70"/>
    </row>
    <row r="833" spans="5:7" ht="15.75" customHeight="1" x14ac:dyDescent="0.25">
      <c r="E833" s="67"/>
      <c r="G833" s="70"/>
    </row>
    <row r="834" spans="5:7" ht="15.75" customHeight="1" x14ac:dyDescent="0.25">
      <c r="E834" s="67"/>
      <c r="G834" s="70"/>
    </row>
    <row r="835" spans="5:7" ht="15.75" customHeight="1" x14ac:dyDescent="0.25">
      <c r="E835" s="67"/>
      <c r="G835" s="70"/>
    </row>
    <row r="836" spans="5:7" ht="15.75" customHeight="1" x14ac:dyDescent="0.25">
      <c r="E836" s="67"/>
      <c r="G836" s="70"/>
    </row>
    <row r="837" spans="5:7" ht="15.75" customHeight="1" x14ac:dyDescent="0.25">
      <c r="E837" s="67"/>
      <c r="G837" s="70"/>
    </row>
    <row r="838" spans="5:7" ht="15.75" customHeight="1" x14ac:dyDescent="0.25">
      <c r="E838" s="67"/>
      <c r="G838" s="70"/>
    </row>
    <row r="839" spans="5:7" ht="15.75" customHeight="1" x14ac:dyDescent="0.25">
      <c r="E839" s="67"/>
      <c r="G839" s="70"/>
    </row>
    <row r="840" spans="5:7" ht="15.75" customHeight="1" x14ac:dyDescent="0.25">
      <c r="E840" s="67"/>
      <c r="G840" s="70"/>
    </row>
    <row r="841" spans="5:7" ht="15.75" customHeight="1" x14ac:dyDescent="0.25">
      <c r="E841" s="67"/>
      <c r="G841" s="70"/>
    </row>
    <row r="842" spans="5:7" ht="15.75" customHeight="1" x14ac:dyDescent="0.25">
      <c r="E842" s="67"/>
      <c r="G842" s="70"/>
    </row>
    <row r="843" spans="5:7" ht="15.75" customHeight="1" x14ac:dyDescent="0.25">
      <c r="E843" s="67"/>
      <c r="G843" s="70"/>
    </row>
    <row r="844" spans="5:7" ht="15.75" customHeight="1" x14ac:dyDescent="0.25">
      <c r="E844" s="67"/>
      <c r="G844" s="70"/>
    </row>
    <row r="845" spans="5:7" ht="15.75" customHeight="1" x14ac:dyDescent="0.25">
      <c r="E845" s="67"/>
      <c r="G845" s="70"/>
    </row>
    <row r="846" spans="5:7" ht="15.75" customHeight="1" x14ac:dyDescent="0.25">
      <c r="E846" s="67"/>
      <c r="G846" s="70"/>
    </row>
    <row r="847" spans="5:7" ht="15.75" customHeight="1" x14ac:dyDescent="0.25">
      <c r="E847" s="67"/>
      <c r="G847" s="70"/>
    </row>
    <row r="848" spans="5:7" ht="15.75" customHeight="1" x14ac:dyDescent="0.25">
      <c r="E848" s="67"/>
      <c r="G848" s="70"/>
    </row>
    <row r="849" spans="5:7" ht="15.75" customHeight="1" x14ac:dyDescent="0.25">
      <c r="E849" s="67"/>
      <c r="G849" s="70"/>
    </row>
    <row r="850" spans="5:7" ht="15.75" customHeight="1" x14ac:dyDescent="0.25">
      <c r="E850" s="67"/>
      <c r="G850" s="70"/>
    </row>
    <row r="851" spans="5:7" ht="15.75" customHeight="1" x14ac:dyDescent="0.25">
      <c r="E851" s="67"/>
      <c r="G851" s="70"/>
    </row>
    <row r="852" spans="5:7" ht="15.75" customHeight="1" x14ac:dyDescent="0.25">
      <c r="E852" s="67"/>
      <c r="G852" s="70"/>
    </row>
    <row r="853" spans="5:7" ht="15.75" customHeight="1" x14ac:dyDescent="0.25">
      <c r="E853" s="67"/>
      <c r="G853" s="70"/>
    </row>
    <row r="854" spans="5:7" ht="15.75" customHeight="1" x14ac:dyDescent="0.25">
      <c r="E854" s="67"/>
      <c r="G854" s="70"/>
    </row>
    <row r="855" spans="5:7" ht="15.75" customHeight="1" x14ac:dyDescent="0.25">
      <c r="E855" s="67"/>
      <c r="G855" s="70"/>
    </row>
    <row r="856" spans="5:7" ht="15.75" customHeight="1" x14ac:dyDescent="0.25">
      <c r="E856" s="67"/>
      <c r="G856" s="70"/>
    </row>
    <row r="857" spans="5:7" ht="15.75" customHeight="1" x14ac:dyDescent="0.25">
      <c r="E857" s="67"/>
      <c r="G857" s="70"/>
    </row>
    <row r="858" spans="5:7" ht="15.75" customHeight="1" x14ac:dyDescent="0.25">
      <c r="E858" s="67"/>
      <c r="G858" s="70"/>
    </row>
    <row r="859" spans="5:7" ht="15.75" customHeight="1" x14ac:dyDescent="0.25">
      <c r="E859" s="67"/>
      <c r="G859" s="70"/>
    </row>
    <row r="860" spans="5:7" ht="15.75" customHeight="1" x14ac:dyDescent="0.25">
      <c r="E860" s="67"/>
      <c r="G860" s="70"/>
    </row>
    <row r="861" spans="5:7" ht="15.75" customHeight="1" x14ac:dyDescent="0.25">
      <c r="E861" s="67"/>
      <c r="G861" s="70"/>
    </row>
    <row r="862" spans="5:7" ht="15.75" customHeight="1" x14ac:dyDescent="0.25">
      <c r="E862" s="67"/>
      <c r="G862" s="70"/>
    </row>
    <row r="863" spans="5:7" ht="15.75" customHeight="1" x14ac:dyDescent="0.25">
      <c r="E863" s="67"/>
      <c r="G863" s="70"/>
    </row>
    <row r="864" spans="5:7" ht="15.75" customHeight="1" x14ac:dyDescent="0.25">
      <c r="E864" s="67"/>
      <c r="G864" s="70"/>
    </row>
    <row r="865" spans="5:7" ht="15.75" customHeight="1" x14ac:dyDescent="0.25">
      <c r="E865" s="67"/>
      <c r="G865" s="70"/>
    </row>
    <row r="866" spans="5:7" ht="15.75" customHeight="1" x14ac:dyDescent="0.25">
      <c r="E866" s="67"/>
      <c r="G866" s="70"/>
    </row>
    <row r="867" spans="5:7" ht="15.75" customHeight="1" x14ac:dyDescent="0.25">
      <c r="E867" s="67"/>
      <c r="G867" s="70"/>
    </row>
    <row r="868" spans="5:7" ht="15.75" customHeight="1" x14ac:dyDescent="0.25">
      <c r="E868" s="67"/>
      <c r="G868" s="70"/>
    </row>
    <row r="869" spans="5:7" ht="15.75" customHeight="1" x14ac:dyDescent="0.25">
      <c r="E869" s="67"/>
      <c r="G869" s="70"/>
    </row>
    <row r="870" spans="5:7" ht="15.75" customHeight="1" x14ac:dyDescent="0.25">
      <c r="E870" s="67"/>
      <c r="G870" s="70"/>
    </row>
    <row r="871" spans="5:7" ht="15.75" customHeight="1" x14ac:dyDescent="0.25">
      <c r="E871" s="67"/>
      <c r="G871" s="70"/>
    </row>
    <row r="872" spans="5:7" ht="15.75" customHeight="1" x14ac:dyDescent="0.25">
      <c r="E872" s="67"/>
      <c r="G872" s="70"/>
    </row>
    <row r="873" spans="5:7" ht="15.75" customHeight="1" x14ac:dyDescent="0.25">
      <c r="E873" s="67"/>
      <c r="G873" s="70"/>
    </row>
    <row r="874" spans="5:7" ht="15.75" customHeight="1" x14ac:dyDescent="0.25">
      <c r="E874" s="67"/>
      <c r="G874" s="70"/>
    </row>
    <row r="875" spans="5:7" ht="15.75" customHeight="1" x14ac:dyDescent="0.25">
      <c r="E875" s="67"/>
      <c r="G875" s="70"/>
    </row>
    <row r="876" spans="5:7" ht="15.75" customHeight="1" x14ac:dyDescent="0.25">
      <c r="E876" s="67"/>
      <c r="G876" s="70"/>
    </row>
    <row r="877" spans="5:7" ht="15.75" customHeight="1" x14ac:dyDescent="0.25">
      <c r="E877" s="67"/>
      <c r="G877" s="70"/>
    </row>
    <row r="878" spans="5:7" ht="15.75" customHeight="1" x14ac:dyDescent="0.25">
      <c r="E878" s="67"/>
      <c r="G878" s="70"/>
    </row>
    <row r="879" spans="5:7" ht="15.75" customHeight="1" x14ac:dyDescent="0.25">
      <c r="E879" s="67"/>
      <c r="G879" s="70"/>
    </row>
    <row r="880" spans="5:7" ht="15.75" customHeight="1" x14ac:dyDescent="0.25">
      <c r="E880" s="67"/>
      <c r="G880" s="70"/>
    </row>
    <row r="881" spans="5:7" ht="15.75" customHeight="1" x14ac:dyDescent="0.25">
      <c r="E881" s="67"/>
      <c r="G881" s="70"/>
    </row>
    <row r="882" spans="5:7" ht="15.75" customHeight="1" x14ac:dyDescent="0.25">
      <c r="E882" s="67"/>
      <c r="G882" s="70"/>
    </row>
    <row r="883" spans="5:7" ht="15.75" customHeight="1" x14ac:dyDescent="0.25">
      <c r="E883" s="67"/>
      <c r="G883" s="70"/>
    </row>
    <row r="884" spans="5:7" ht="15.75" customHeight="1" x14ac:dyDescent="0.25">
      <c r="E884" s="67"/>
      <c r="G884" s="70"/>
    </row>
    <row r="885" spans="5:7" ht="15.75" customHeight="1" x14ac:dyDescent="0.25">
      <c r="E885" s="67"/>
      <c r="G885" s="70"/>
    </row>
    <row r="886" spans="5:7" ht="15.75" customHeight="1" x14ac:dyDescent="0.25">
      <c r="E886" s="67"/>
      <c r="G886" s="70"/>
    </row>
    <row r="887" spans="5:7" ht="15.75" customHeight="1" x14ac:dyDescent="0.25">
      <c r="E887" s="67"/>
      <c r="G887" s="70"/>
    </row>
    <row r="888" spans="5:7" ht="15.75" customHeight="1" x14ac:dyDescent="0.25">
      <c r="E888" s="67"/>
      <c r="G888" s="70"/>
    </row>
    <row r="889" spans="5:7" ht="15.75" customHeight="1" x14ac:dyDescent="0.25">
      <c r="E889" s="67"/>
      <c r="G889" s="70"/>
    </row>
    <row r="890" spans="5:7" ht="15.75" customHeight="1" x14ac:dyDescent="0.25">
      <c r="E890" s="67"/>
      <c r="G890" s="70"/>
    </row>
    <row r="891" spans="5:7" ht="15.75" customHeight="1" x14ac:dyDescent="0.25">
      <c r="E891" s="67"/>
      <c r="G891" s="70"/>
    </row>
    <row r="892" spans="5:7" ht="15.75" customHeight="1" x14ac:dyDescent="0.25">
      <c r="E892" s="67"/>
      <c r="G892" s="70"/>
    </row>
    <row r="893" spans="5:7" ht="15.75" customHeight="1" x14ac:dyDescent="0.25">
      <c r="E893" s="67"/>
      <c r="G893" s="70"/>
    </row>
    <row r="894" spans="5:7" ht="15.75" customHeight="1" x14ac:dyDescent="0.25">
      <c r="E894" s="67"/>
      <c r="G894" s="70"/>
    </row>
    <row r="895" spans="5:7" ht="15.75" customHeight="1" x14ac:dyDescent="0.25">
      <c r="E895" s="67"/>
      <c r="G895" s="70"/>
    </row>
    <row r="896" spans="5:7" ht="15.75" customHeight="1" x14ac:dyDescent="0.25">
      <c r="E896" s="67"/>
      <c r="G896" s="70"/>
    </row>
    <row r="897" spans="5:7" ht="15.75" customHeight="1" x14ac:dyDescent="0.25">
      <c r="E897" s="67"/>
      <c r="G897" s="70"/>
    </row>
    <row r="898" spans="5:7" ht="15.75" customHeight="1" x14ac:dyDescent="0.25">
      <c r="E898" s="67"/>
      <c r="G898" s="70"/>
    </row>
    <row r="899" spans="5:7" ht="15.75" customHeight="1" x14ac:dyDescent="0.25">
      <c r="E899" s="67"/>
      <c r="G899" s="70"/>
    </row>
    <row r="900" spans="5:7" ht="15.75" customHeight="1" x14ac:dyDescent="0.25">
      <c r="E900" s="67"/>
      <c r="G900" s="70"/>
    </row>
    <row r="901" spans="5:7" ht="15.75" customHeight="1" x14ac:dyDescent="0.25">
      <c r="E901" s="67"/>
      <c r="G901" s="70"/>
    </row>
    <row r="902" spans="5:7" ht="15.75" customHeight="1" x14ac:dyDescent="0.25">
      <c r="E902" s="67"/>
      <c r="G902" s="70"/>
    </row>
    <row r="903" spans="5:7" ht="15.75" customHeight="1" x14ac:dyDescent="0.25">
      <c r="E903" s="67"/>
      <c r="G903" s="70"/>
    </row>
    <row r="904" spans="5:7" ht="15.75" customHeight="1" x14ac:dyDescent="0.25">
      <c r="E904" s="67"/>
      <c r="G904" s="70"/>
    </row>
    <row r="905" spans="5:7" ht="15.75" customHeight="1" x14ac:dyDescent="0.25">
      <c r="E905" s="67"/>
      <c r="G905" s="70"/>
    </row>
    <row r="906" spans="5:7" ht="15.75" customHeight="1" x14ac:dyDescent="0.25">
      <c r="E906" s="67"/>
      <c r="G906" s="70"/>
    </row>
    <row r="907" spans="5:7" ht="15.75" customHeight="1" x14ac:dyDescent="0.25">
      <c r="E907" s="67"/>
      <c r="G907" s="70"/>
    </row>
    <row r="908" spans="5:7" ht="15.75" customHeight="1" x14ac:dyDescent="0.25">
      <c r="E908" s="67"/>
      <c r="G908" s="70"/>
    </row>
    <row r="909" spans="5:7" ht="15.75" customHeight="1" x14ac:dyDescent="0.25">
      <c r="E909" s="67"/>
      <c r="G909" s="70"/>
    </row>
    <row r="910" spans="5:7" ht="15.75" customHeight="1" x14ac:dyDescent="0.25">
      <c r="E910" s="67"/>
      <c r="G910" s="70"/>
    </row>
    <row r="911" spans="5:7" ht="15.75" customHeight="1" x14ac:dyDescent="0.25">
      <c r="E911" s="67"/>
      <c r="G911" s="70"/>
    </row>
    <row r="912" spans="5:7" ht="15.75" customHeight="1" x14ac:dyDescent="0.25">
      <c r="E912" s="67"/>
      <c r="G912" s="70"/>
    </row>
    <row r="913" spans="5:7" ht="15.75" customHeight="1" x14ac:dyDescent="0.25">
      <c r="E913" s="67"/>
      <c r="G913" s="70"/>
    </row>
    <row r="914" spans="5:7" ht="15.75" customHeight="1" x14ac:dyDescent="0.25">
      <c r="E914" s="67"/>
      <c r="G914" s="70"/>
    </row>
    <row r="915" spans="5:7" ht="15.75" customHeight="1" x14ac:dyDescent="0.25">
      <c r="E915" s="67"/>
      <c r="G915" s="70"/>
    </row>
    <row r="916" spans="5:7" ht="15.75" customHeight="1" x14ac:dyDescent="0.25">
      <c r="E916" s="67"/>
      <c r="G916" s="70"/>
    </row>
    <row r="917" spans="5:7" ht="15.75" customHeight="1" x14ac:dyDescent="0.25">
      <c r="E917" s="67"/>
      <c r="G917" s="70"/>
    </row>
    <row r="918" spans="5:7" ht="15.75" customHeight="1" x14ac:dyDescent="0.25">
      <c r="E918" s="67"/>
      <c r="G918" s="70"/>
    </row>
    <row r="919" spans="5:7" ht="15.75" customHeight="1" x14ac:dyDescent="0.25">
      <c r="E919" s="67"/>
      <c r="G919" s="70"/>
    </row>
    <row r="920" spans="5:7" ht="15.75" customHeight="1" x14ac:dyDescent="0.25">
      <c r="E920" s="67"/>
      <c r="G920" s="70"/>
    </row>
    <row r="921" spans="5:7" ht="15.75" customHeight="1" x14ac:dyDescent="0.25">
      <c r="E921" s="67"/>
      <c r="G921" s="70"/>
    </row>
    <row r="922" spans="5:7" ht="15.75" customHeight="1" x14ac:dyDescent="0.25">
      <c r="E922" s="67"/>
      <c r="G922" s="70"/>
    </row>
    <row r="923" spans="5:7" ht="15.75" customHeight="1" x14ac:dyDescent="0.25">
      <c r="E923" s="67"/>
      <c r="G923" s="70"/>
    </row>
    <row r="924" spans="5:7" ht="15.75" customHeight="1" x14ac:dyDescent="0.25">
      <c r="E924" s="67"/>
      <c r="G924" s="70"/>
    </row>
    <row r="925" spans="5:7" ht="15.75" customHeight="1" x14ac:dyDescent="0.25">
      <c r="E925" s="67"/>
      <c r="G925" s="70"/>
    </row>
    <row r="926" spans="5:7" ht="15.75" customHeight="1" x14ac:dyDescent="0.25">
      <c r="E926" s="67"/>
      <c r="G926" s="70"/>
    </row>
    <row r="927" spans="5:7" ht="15.75" customHeight="1" x14ac:dyDescent="0.25">
      <c r="E927" s="67"/>
      <c r="G927" s="70"/>
    </row>
    <row r="928" spans="5:7" ht="15.75" customHeight="1" x14ac:dyDescent="0.25">
      <c r="E928" s="67"/>
      <c r="G928" s="70"/>
    </row>
    <row r="929" spans="5:7" ht="15.75" customHeight="1" x14ac:dyDescent="0.25">
      <c r="E929" s="67"/>
      <c r="G929" s="70"/>
    </row>
    <row r="930" spans="5:7" ht="15.75" customHeight="1" x14ac:dyDescent="0.25">
      <c r="E930" s="67"/>
      <c r="G930" s="70"/>
    </row>
    <row r="931" spans="5:7" ht="15.75" customHeight="1" x14ac:dyDescent="0.25">
      <c r="E931" s="67"/>
      <c r="G931" s="70"/>
    </row>
    <row r="932" spans="5:7" ht="15.75" customHeight="1" x14ac:dyDescent="0.25">
      <c r="E932" s="67"/>
      <c r="G932" s="70"/>
    </row>
    <row r="933" spans="5:7" ht="15.75" customHeight="1" x14ac:dyDescent="0.25">
      <c r="E933" s="67"/>
      <c r="G933" s="70"/>
    </row>
    <row r="934" spans="5:7" ht="15.75" customHeight="1" x14ac:dyDescent="0.25">
      <c r="E934" s="67"/>
      <c r="G934" s="70"/>
    </row>
    <row r="935" spans="5:7" ht="15.75" customHeight="1" x14ac:dyDescent="0.25">
      <c r="E935" s="67"/>
      <c r="G935" s="70"/>
    </row>
    <row r="936" spans="5:7" ht="15.75" customHeight="1" x14ac:dyDescent="0.25">
      <c r="E936" s="67"/>
      <c r="G936" s="70"/>
    </row>
    <row r="937" spans="5:7" ht="15.75" customHeight="1" x14ac:dyDescent="0.25">
      <c r="E937" s="67"/>
      <c r="G937" s="70"/>
    </row>
    <row r="938" spans="5:7" ht="15.75" customHeight="1" x14ac:dyDescent="0.25">
      <c r="E938" s="67"/>
      <c r="G938" s="70"/>
    </row>
    <row r="939" spans="5:7" ht="15.75" customHeight="1" x14ac:dyDescent="0.25">
      <c r="E939" s="67"/>
      <c r="G939" s="70"/>
    </row>
    <row r="940" spans="5:7" ht="15.75" customHeight="1" x14ac:dyDescent="0.25">
      <c r="E940" s="67"/>
      <c r="G940" s="70"/>
    </row>
    <row r="941" spans="5:7" ht="15.75" customHeight="1" x14ac:dyDescent="0.25">
      <c r="E941" s="67"/>
      <c r="G941" s="70"/>
    </row>
    <row r="942" spans="5:7" ht="15.75" customHeight="1" x14ac:dyDescent="0.25">
      <c r="E942" s="67"/>
      <c r="G942" s="70"/>
    </row>
    <row r="943" spans="5:7" ht="15.75" customHeight="1" x14ac:dyDescent="0.25">
      <c r="E943" s="67"/>
      <c r="G943" s="70"/>
    </row>
    <row r="944" spans="5:7" ht="15.75" customHeight="1" x14ac:dyDescent="0.25">
      <c r="E944" s="67"/>
      <c r="G944" s="70"/>
    </row>
    <row r="945" spans="5:7" ht="15.75" customHeight="1" x14ac:dyDescent="0.25">
      <c r="E945" s="67"/>
      <c r="G945" s="70"/>
    </row>
    <row r="946" spans="5:7" ht="15.75" customHeight="1" x14ac:dyDescent="0.25">
      <c r="E946" s="67"/>
      <c r="G946" s="70"/>
    </row>
    <row r="947" spans="5:7" ht="15.75" customHeight="1" x14ac:dyDescent="0.25">
      <c r="E947" s="67"/>
      <c r="G947" s="70"/>
    </row>
    <row r="948" spans="5:7" ht="15.75" customHeight="1" x14ac:dyDescent="0.25">
      <c r="E948" s="67"/>
      <c r="G948" s="70"/>
    </row>
    <row r="949" spans="5:7" ht="15.75" customHeight="1" x14ac:dyDescent="0.25">
      <c r="E949" s="67"/>
      <c r="G949" s="70"/>
    </row>
    <row r="950" spans="5:7" ht="15.75" customHeight="1" x14ac:dyDescent="0.25">
      <c r="E950" s="67"/>
      <c r="G950" s="70"/>
    </row>
    <row r="951" spans="5:7" ht="15.75" customHeight="1" x14ac:dyDescent="0.25">
      <c r="E951" s="67"/>
      <c r="G951" s="70"/>
    </row>
    <row r="952" spans="5:7" ht="15.75" customHeight="1" x14ac:dyDescent="0.25">
      <c r="E952" s="67"/>
      <c r="G952" s="70"/>
    </row>
    <row r="953" spans="5:7" ht="15.75" customHeight="1" x14ac:dyDescent="0.25">
      <c r="E953" s="67"/>
      <c r="G953" s="70"/>
    </row>
    <row r="954" spans="5:7" ht="15.75" customHeight="1" x14ac:dyDescent="0.25">
      <c r="E954" s="67"/>
      <c r="G954" s="70"/>
    </row>
    <row r="955" spans="5:7" ht="15.75" customHeight="1" x14ac:dyDescent="0.25">
      <c r="E955" s="67"/>
      <c r="G955" s="70"/>
    </row>
    <row r="956" spans="5:7" ht="15.75" customHeight="1" x14ac:dyDescent="0.25">
      <c r="E956" s="67"/>
      <c r="G956" s="70"/>
    </row>
    <row r="957" spans="5:7" ht="15.75" customHeight="1" x14ac:dyDescent="0.25">
      <c r="E957" s="67"/>
      <c r="G957" s="70"/>
    </row>
    <row r="958" spans="5:7" ht="15.75" customHeight="1" x14ac:dyDescent="0.25">
      <c r="E958" s="67"/>
      <c r="G958" s="70"/>
    </row>
    <row r="959" spans="5:7" ht="15.75" customHeight="1" x14ac:dyDescent="0.25">
      <c r="E959" s="67"/>
      <c r="G959" s="70"/>
    </row>
    <row r="960" spans="5:7" ht="15.75" customHeight="1" x14ac:dyDescent="0.25">
      <c r="E960" s="67"/>
      <c r="G960" s="70"/>
    </row>
    <row r="961" spans="5:7" ht="15.75" customHeight="1" x14ac:dyDescent="0.25">
      <c r="E961" s="67"/>
      <c r="G961" s="70"/>
    </row>
    <row r="962" spans="5:7" ht="15.75" customHeight="1" x14ac:dyDescent="0.25">
      <c r="E962" s="67"/>
      <c r="G962" s="70"/>
    </row>
    <row r="963" spans="5:7" ht="15.75" customHeight="1" x14ac:dyDescent="0.25">
      <c r="E963" s="67"/>
      <c r="G963" s="70"/>
    </row>
    <row r="964" spans="5:7" ht="15.75" customHeight="1" x14ac:dyDescent="0.25">
      <c r="E964" s="67"/>
      <c r="G964" s="70"/>
    </row>
    <row r="965" spans="5:7" ht="15.75" customHeight="1" x14ac:dyDescent="0.25">
      <c r="E965" s="67"/>
      <c r="G965" s="70"/>
    </row>
    <row r="966" spans="5:7" ht="15.75" customHeight="1" x14ac:dyDescent="0.25">
      <c r="E966" s="67"/>
      <c r="G966" s="70"/>
    </row>
    <row r="967" spans="5:7" ht="15.75" customHeight="1" x14ac:dyDescent="0.25">
      <c r="E967" s="67"/>
      <c r="G967" s="70"/>
    </row>
    <row r="968" spans="5:7" ht="15.75" customHeight="1" x14ac:dyDescent="0.25">
      <c r="E968" s="67"/>
      <c r="G968" s="70"/>
    </row>
    <row r="969" spans="5:7" ht="15.75" customHeight="1" x14ac:dyDescent="0.25">
      <c r="E969" s="67"/>
      <c r="G969" s="70"/>
    </row>
    <row r="970" spans="5:7" ht="15.75" customHeight="1" x14ac:dyDescent="0.25">
      <c r="E970" s="67"/>
      <c r="G970" s="70"/>
    </row>
    <row r="971" spans="5:7" ht="15.75" customHeight="1" x14ac:dyDescent="0.25">
      <c r="E971" s="67"/>
      <c r="G971" s="70"/>
    </row>
    <row r="972" spans="5:7" ht="15.75" customHeight="1" x14ac:dyDescent="0.25">
      <c r="E972" s="67"/>
      <c r="G972" s="70"/>
    </row>
    <row r="973" spans="5:7" ht="15.75" customHeight="1" x14ac:dyDescent="0.25">
      <c r="E973" s="67"/>
      <c r="G973" s="70"/>
    </row>
    <row r="974" spans="5:7" ht="15.75" customHeight="1" x14ac:dyDescent="0.25">
      <c r="E974" s="67"/>
      <c r="G974" s="70"/>
    </row>
    <row r="975" spans="5:7" ht="15.75" customHeight="1" x14ac:dyDescent="0.25">
      <c r="E975" s="67"/>
      <c r="G975" s="70"/>
    </row>
    <row r="976" spans="5:7" ht="15.75" customHeight="1" x14ac:dyDescent="0.25">
      <c r="E976" s="67"/>
      <c r="G976" s="70"/>
    </row>
    <row r="977" spans="5:7" ht="15.75" customHeight="1" x14ac:dyDescent="0.25">
      <c r="E977" s="67"/>
      <c r="G977" s="70"/>
    </row>
    <row r="978" spans="5:7" ht="15.75" customHeight="1" x14ac:dyDescent="0.25">
      <c r="E978" s="67"/>
      <c r="G978" s="70"/>
    </row>
    <row r="979" spans="5:7" ht="15.75" customHeight="1" x14ac:dyDescent="0.25">
      <c r="E979" s="67"/>
      <c r="G979" s="70"/>
    </row>
    <row r="980" spans="5:7" ht="15.75" customHeight="1" x14ac:dyDescent="0.25">
      <c r="E980" s="67"/>
      <c r="G980" s="70"/>
    </row>
    <row r="981" spans="5:7" ht="15.75" customHeight="1" x14ac:dyDescent="0.25">
      <c r="E981" s="67"/>
      <c r="G981" s="70"/>
    </row>
    <row r="982" spans="5:7" ht="15.75" customHeight="1" x14ac:dyDescent="0.25">
      <c r="E982" s="67"/>
      <c r="G982" s="70"/>
    </row>
    <row r="983" spans="5:7" ht="15.75" customHeight="1" x14ac:dyDescent="0.25">
      <c r="E983" s="67"/>
      <c r="G983" s="70"/>
    </row>
    <row r="984" spans="5:7" ht="15.75" customHeight="1" x14ac:dyDescent="0.25">
      <c r="E984" s="67"/>
      <c r="G984" s="70"/>
    </row>
    <row r="985" spans="5:7" ht="15.75" customHeight="1" x14ac:dyDescent="0.25">
      <c r="E985" s="67"/>
      <c r="G985" s="70"/>
    </row>
    <row r="986" spans="5:7" ht="15.75" customHeight="1" x14ac:dyDescent="0.25">
      <c r="E986" s="67"/>
      <c r="G986" s="70"/>
    </row>
    <row r="987" spans="5:7" ht="15.75" customHeight="1" x14ac:dyDescent="0.25">
      <c r="E987" s="67"/>
      <c r="G987" s="70"/>
    </row>
    <row r="988" spans="5:7" ht="15.75" customHeight="1" x14ac:dyDescent="0.25">
      <c r="E988" s="67"/>
      <c r="G988" s="70"/>
    </row>
    <row r="989" spans="5:7" ht="15.75" customHeight="1" x14ac:dyDescent="0.25">
      <c r="E989" s="67"/>
      <c r="G989" s="70"/>
    </row>
    <row r="990" spans="5:7" ht="15.75" customHeight="1" x14ac:dyDescent="0.25">
      <c r="E990" s="67"/>
      <c r="G990" s="70"/>
    </row>
    <row r="991" spans="5:7" ht="15.75" customHeight="1" x14ac:dyDescent="0.25">
      <c r="E991" s="67"/>
      <c r="G991" s="70"/>
    </row>
    <row r="992" spans="5:7" ht="15.75" customHeight="1" x14ac:dyDescent="0.25">
      <c r="E992" s="67"/>
      <c r="G992" s="70"/>
    </row>
    <row r="993" spans="5:7" ht="15.75" customHeight="1" x14ac:dyDescent="0.25">
      <c r="E993" s="67"/>
      <c r="G993" s="70"/>
    </row>
    <row r="994" spans="5:7" ht="15.75" customHeight="1" x14ac:dyDescent="0.25">
      <c r="E994" s="67"/>
      <c r="G994" s="70"/>
    </row>
    <row r="995" spans="5:7" ht="15.75" customHeight="1" x14ac:dyDescent="0.25">
      <c r="E995" s="67"/>
      <c r="G995" s="70"/>
    </row>
    <row r="996" spans="5:7" ht="15.75" customHeight="1" x14ac:dyDescent="0.25">
      <c r="E996" s="67"/>
      <c r="G996" s="70"/>
    </row>
    <row r="997" spans="5:7" ht="15.75" customHeight="1" x14ac:dyDescent="0.25">
      <c r="E997" s="67"/>
      <c r="G997" s="70"/>
    </row>
    <row r="998" spans="5:7" ht="15.75" customHeight="1" x14ac:dyDescent="0.25">
      <c r="E998" s="67"/>
      <c r="G998" s="70"/>
    </row>
    <row r="999" spans="5:7" ht="15.75" customHeight="1" x14ac:dyDescent="0.25">
      <c r="E999" s="67"/>
      <c r="G999" s="70"/>
    </row>
    <row r="1000" spans="5:7" ht="15.75" customHeight="1" x14ac:dyDescent="0.25">
      <c r="E1000" s="67"/>
      <c r="G1000" s="70"/>
    </row>
    <row r="1001" spans="5:7" ht="15.75" customHeight="1" x14ac:dyDescent="0.25">
      <c r="E1001" s="67"/>
      <c r="G1001" s="70"/>
    </row>
  </sheetData>
  <conditionalFormatting sqref="G5:G31">
    <cfRule type="cellIs" dxfId="0" priority="1" operator="equal">
      <formula>$E$2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Finances</vt:lpstr>
      <vt:lpstr>Forecasted Retirement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Stephen Withington</cp:lastModifiedBy>
  <dcterms:created xsi:type="dcterms:W3CDTF">2025-06-02T22:08:26Z</dcterms:created>
  <dcterms:modified xsi:type="dcterms:W3CDTF">2025-06-02T22:08:26Z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192a7e59-09ff-4c01-8b3f-86add2effc1e</vt:lpwstr>
  </property>
</Properties>
</file>