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repos\Meccanum\"/>
    </mc:Choice>
  </mc:AlternateContent>
  <xr:revisionPtr revIDLastSave="0" documentId="13_ncr:1_{63BDD252-BA6D-4F62-B3F7-72E6D9CE0EAB}" xr6:coauthVersionLast="47" xr6:coauthVersionMax="47" xr10:uidLastSave="{00000000-0000-0000-0000-000000000000}"/>
  <bookViews>
    <workbookView xWindow="-110" yWindow="-110" windowWidth="19420" windowHeight="10420" xr2:uid="{CDDA8E65-53D2-423E-935F-1B397C884CC4}"/>
  </bookViews>
  <sheets>
    <sheet name="Meccanum" sheetId="1" r:id="rId1"/>
    <sheet name="Omniwheel" sheetId="2" r:id="rId2"/>
    <sheet name="Ackermann" sheetId="3" r:id="rId3"/>
    <sheet name="Tank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8" i="1" l="1"/>
  <c r="M8" i="1" s="1"/>
  <c r="N8" i="1" s="1"/>
  <c r="O8" i="1" s="1"/>
  <c r="L9" i="1"/>
  <c r="M9" i="1" s="1"/>
  <c r="N9" i="1" s="1"/>
  <c r="O9" i="1" s="1"/>
  <c r="L10" i="1"/>
  <c r="M10" i="1" s="1"/>
  <c r="N10" i="1" s="1"/>
  <c r="O10" i="1" s="1"/>
  <c r="L11" i="1"/>
  <c r="M11" i="1" s="1"/>
  <c r="N11" i="1" s="1"/>
  <c r="O11" i="1" s="1"/>
  <c r="L12" i="1"/>
  <c r="M12" i="1" s="1"/>
  <c r="N12" i="1" s="1"/>
  <c r="O12" i="1" s="1"/>
  <c r="L13" i="1"/>
  <c r="M13" i="1" s="1"/>
  <c r="N13" i="1" s="1"/>
  <c r="O13" i="1" s="1"/>
  <c r="F8" i="1"/>
  <c r="K8" i="1" s="1" a="1"/>
  <c r="K8" i="1" s="1"/>
  <c r="G8" i="1"/>
  <c r="H8" i="1"/>
  <c r="I8" i="1"/>
  <c r="F9" i="1"/>
  <c r="G9" i="1"/>
  <c r="H9" i="1"/>
  <c r="K9" i="1" s="1" a="1"/>
  <c r="K9" i="1" s="1"/>
  <c r="I9" i="1"/>
  <c r="F10" i="1"/>
  <c r="K10" i="1" s="1" a="1"/>
  <c r="K10" i="1" s="1"/>
  <c r="G10" i="1"/>
  <c r="H10" i="1"/>
  <c r="I10" i="1"/>
  <c r="F11" i="1"/>
  <c r="K11" i="1" s="1" a="1"/>
  <c r="K11" i="1" s="1"/>
  <c r="G11" i="1"/>
  <c r="H11" i="1"/>
  <c r="I11" i="1"/>
  <c r="F12" i="1"/>
  <c r="G12" i="1"/>
  <c r="H12" i="1"/>
  <c r="I12" i="1"/>
  <c r="F13" i="1"/>
  <c r="G13" i="1"/>
  <c r="H13" i="1"/>
  <c r="I13" i="1"/>
  <c r="I7" i="1"/>
  <c r="H7" i="1"/>
  <c r="G7" i="1"/>
  <c r="F7" i="1"/>
  <c r="K7" i="1" s="1" a="1"/>
  <c r="K7" i="1" s="1"/>
  <c r="L7" i="1" s="1"/>
  <c r="M7" i="1" s="1"/>
  <c r="N7" i="1" s="1"/>
  <c r="O7" i="1" s="1"/>
  <c r="K12" i="1" l="1" a="1"/>
  <c r="K12" i="1" s="1"/>
  <c r="K13" i="1" a="1"/>
  <c r="K1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<sst xmlns="http://schemas.openxmlformats.org/spreadsheetml/2006/main" count="17" uniqueCount="13">
  <si>
    <t>vX</t>
  </si>
  <si>
    <t>vY</t>
  </si>
  <si>
    <t>vW</t>
  </si>
  <si>
    <t>Front Left</t>
  </si>
  <si>
    <t>Front Right</t>
  </si>
  <si>
    <t>Rear Left</t>
  </si>
  <si>
    <t>Rear Right</t>
  </si>
  <si>
    <t>Wheelbase</t>
  </si>
  <si>
    <t>Gauge</t>
  </si>
  <si>
    <t>Control input values</t>
  </si>
  <si>
    <t>Uncorrected Wheel speeds</t>
  </si>
  <si>
    <t>Normalized Wheel Speeds</t>
  </si>
  <si>
    <t>(Max)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</si>
</sst>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07852-F045-404F-9F64-1564450E25EF}">
  <dimension ref="B2:O13"/>
  <sheetViews>
    <sheetView tabSelected="1" workbookViewId="0">
      <selection activeCell="M2" sqref="M2"/>
    </sheetView>
  </sheetViews>
  <sheetFormatPr defaultRowHeight="14.5" x14ac:dyDescent="0.35"/>
  <cols>
    <col min="2" max="4" width="10.7265625" customWidth="1"/>
    <col min="7" max="7" width="8.81640625" bestFit="1" customWidth="1"/>
    <col min="8" max="8" width="9.90625" bestFit="1" customWidth="1"/>
    <col min="9" max="9" width="8.1796875" bestFit="1" customWidth="1"/>
    <col min="10" max="10" width="9.26953125" bestFit="1" customWidth="1"/>
  </cols>
  <sheetData>
    <row r="2" spans="2:15" x14ac:dyDescent="0.35">
      <c r="B2" t="s">
        <v>7</v>
      </c>
      <c r="C2">
        <v>0.5</v>
      </c>
    </row>
    <row r="3" spans="2:15" x14ac:dyDescent="0.35">
      <c r="B3" t="s">
        <v>8</v>
      </c>
      <c r="C3">
        <v>0.5</v>
      </c>
    </row>
    <row r="5" spans="2:15" x14ac:dyDescent="0.35">
      <c r="B5" s="1" t="s">
        <v>9</v>
      </c>
      <c r="F5" s="1" t="s">
        <v>10</v>
      </c>
      <c r="K5" s="1" t="s">
        <v>11</v>
      </c>
    </row>
    <row r="6" spans="2:15" x14ac:dyDescent="0.35">
      <c r="B6" t="s">
        <v>0</v>
      </c>
      <c r="C6" t="s">
        <v>1</v>
      </c>
      <c r="D6" t="s">
        <v>2</v>
      </c>
      <c r="F6" t="s">
        <v>3</v>
      </c>
      <c r="G6" t="s">
        <v>4</v>
      </c>
      <c r="H6" t="s">
        <v>5</v>
      </c>
      <c r="I6" t="s">
        <v>6</v>
      </c>
      <c r="K6" t="s">
        <v>12</v>
      </c>
      <c r="L6" t="s">
        <v>3</v>
      </c>
      <c r="M6" t="s">
        <v>4</v>
      </c>
      <c r="N6" t="s">
        <v>5</v>
      </c>
      <c r="O6" t="s">
        <v>6</v>
      </c>
    </row>
    <row r="7" spans="2:15" x14ac:dyDescent="0.35">
      <c r="B7">
        <v>1</v>
      </c>
      <c r="C7">
        <v>1</v>
      </c>
      <c r="D7">
        <v>1</v>
      </c>
      <c r="F7">
        <f>B7-C7-D7</f>
        <v>-1</v>
      </c>
      <c r="G7">
        <f>B7+C7+D7</f>
        <v>3</v>
      </c>
      <c r="H7">
        <f>B7+C7-D7</f>
        <v>1</v>
      </c>
      <c r="I7">
        <f>B7-C7+D7</f>
        <v>1</v>
      </c>
      <c r="K7" cm="1">
        <f t="array" ref="K7">MAX(ABS(F7:I7))</f>
        <v>3</v>
      </c>
      <c r="L7">
        <f>IF(K7&gt;1, F7/$K7, F7)</f>
        <v>-0.33333333333333331</v>
      </c>
      <c r="M7">
        <f>IF(L7&gt;1, G7/$K7, G7)</f>
        <v>3</v>
      </c>
      <c r="N7">
        <f>IF(M7&gt;1, H7/$K7, H7)</f>
        <v>0.33333333333333331</v>
      </c>
      <c r="O7">
        <f>IF(N7&gt;1, I7/$K7, I7)</f>
        <v>1</v>
      </c>
    </row>
    <row r="8" spans="2:15" x14ac:dyDescent="0.35">
      <c r="B8">
        <v>1</v>
      </c>
      <c r="C8">
        <v>0</v>
      </c>
      <c r="D8">
        <v>0</v>
      </c>
      <c r="F8">
        <f>B8-C8-D8</f>
        <v>1</v>
      </c>
      <c r="G8">
        <f>B8+C8+D8</f>
        <v>1</v>
      </c>
      <c r="H8">
        <f>B8+C8-D8</f>
        <v>1</v>
      </c>
      <c r="I8">
        <f>B8-C8+D8</f>
        <v>1</v>
      </c>
      <c r="K8" cm="1">
        <f t="array" ref="K8">MAX(ABS(F8:I8))</f>
        <v>1</v>
      </c>
      <c r="L8">
        <f t="shared" ref="L8:O8" si="0">IF(K8&gt;1, F8/$K8, F8)</f>
        <v>1</v>
      </c>
      <c r="M8">
        <f t="shared" si="0"/>
        <v>1</v>
      </c>
      <c r="N8">
        <f t="shared" si="0"/>
        <v>1</v>
      </c>
      <c r="O8">
        <f t="shared" si="0"/>
        <v>1</v>
      </c>
    </row>
    <row r="9" spans="2:15" x14ac:dyDescent="0.35">
      <c r="B9">
        <v>0</v>
      </c>
      <c r="C9">
        <v>1</v>
      </c>
      <c r="D9">
        <v>0</v>
      </c>
      <c r="F9">
        <f>B9-C9-D9</f>
        <v>-1</v>
      </c>
      <c r="G9">
        <f>B9+C9+D9</f>
        <v>1</v>
      </c>
      <c r="H9">
        <f>B9+C9-D9</f>
        <v>1</v>
      </c>
      <c r="I9">
        <f>B9-C9+D9</f>
        <v>-1</v>
      </c>
      <c r="K9" cm="1">
        <f t="array" ref="K9">MAX(ABS(F9:I9))</f>
        <v>1</v>
      </c>
      <c r="L9">
        <f t="shared" ref="L9:O9" si="1">IF(K9&gt;1, F9/$K9, F9)</f>
        <v>-1</v>
      </c>
      <c r="M9">
        <f t="shared" si="1"/>
        <v>1</v>
      </c>
      <c r="N9">
        <f t="shared" si="1"/>
        <v>1</v>
      </c>
      <c r="O9">
        <f t="shared" si="1"/>
        <v>-1</v>
      </c>
    </row>
    <row r="10" spans="2:15" x14ac:dyDescent="0.35">
      <c r="B10">
        <v>1</v>
      </c>
      <c r="C10">
        <v>1</v>
      </c>
      <c r="D10">
        <v>0</v>
      </c>
      <c r="F10">
        <f>B10-C10-D10</f>
        <v>0</v>
      </c>
      <c r="G10">
        <f>B10+C10+D10</f>
        <v>2</v>
      </c>
      <c r="H10">
        <f>B10+C10-D10</f>
        <v>2</v>
      </c>
      <c r="I10">
        <f>B10-C10+D10</f>
        <v>0</v>
      </c>
      <c r="K10" cm="1">
        <f t="array" ref="K10">MAX(ABS(F10:I10))</f>
        <v>2</v>
      </c>
      <c r="L10">
        <f t="shared" ref="L10:O10" si="2">IF(K10&gt;1, F10/$K10, F10)</f>
        <v>0</v>
      </c>
      <c r="M10">
        <f t="shared" si="2"/>
        <v>2</v>
      </c>
      <c r="N10">
        <f t="shared" si="2"/>
        <v>1</v>
      </c>
      <c r="O10">
        <f t="shared" si="2"/>
        <v>0</v>
      </c>
    </row>
    <row r="11" spans="2:15" x14ac:dyDescent="0.35">
      <c r="B11">
        <v>0.5</v>
      </c>
      <c r="C11">
        <v>0.5</v>
      </c>
      <c r="D11">
        <v>1</v>
      </c>
      <c r="F11">
        <f>B11-C11-D11</f>
        <v>-1</v>
      </c>
      <c r="G11">
        <f>B11+C11+D11</f>
        <v>2</v>
      </c>
      <c r="H11">
        <f>B11+C11-D11</f>
        <v>0</v>
      </c>
      <c r="I11">
        <f>B11-C11+D11</f>
        <v>1</v>
      </c>
      <c r="K11" cm="1">
        <f t="array" ref="K11">MAX(ABS(F11:I11))</f>
        <v>2</v>
      </c>
      <c r="L11">
        <f t="shared" ref="L11:O11" si="3">IF(K11&gt;1, F11/$K11, F11)</f>
        <v>-0.5</v>
      </c>
      <c r="M11">
        <f t="shared" si="3"/>
        <v>2</v>
      </c>
      <c r="N11">
        <f t="shared" si="3"/>
        <v>0</v>
      </c>
      <c r="O11">
        <f t="shared" si="3"/>
        <v>1</v>
      </c>
    </row>
    <row r="12" spans="2:15" x14ac:dyDescent="0.35">
      <c r="B12">
        <v>-1</v>
      </c>
      <c r="C12">
        <v>-1</v>
      </c>
      <c r="D12">
        <v>-1</v>
      </c>
      <c r="F12">
        <f>B12-C12-D12</f>
        <v>1</v>
      </c>
      <c r="G12">
        <f>B12+C12+D12</f>
        <v>-3</v>
      </c>
      <c r="H12">
        <f>B12+C12-D12</f>
        <v>-1</v>
      </c>
      <c r="I12">
        <f>B12-C12+D12</f>
        <v>-1</v>
      </c>
      <c r="K12" cm="1">
        <f t="array" ref="K12">MAX(ABS(F12:I12))</f>
        <v>3</v>
      </c>
      <c r="L12">
        <f t="shared" ref="L12:O12" si="4">IF(K12&gt;1, F12/$K12, F12)</f>
        <v>0.33333333333333331</v>
      </c>
      <c r="M12">
        <f t="shared" si="4"/>
        <v>-3</v>
      </c>
      <c r="N12">
        <f t="shared" si="4"/>
        <v>-1</v>
      </c>
      <c r="O12">
        <f t="shared" si="4"/>
        <v>-1</v>
      </c>
    </row>
    <row r="13" spans="2:15" x14ac:dyDescent="0.35">
      <c r="B13">
        <v>0.1</v>
      </c>
      <c r="C13">
        <v>0.01</v>
      </c>
      <c r="D13">
        <v>0.1</v>
      </c>
      <c r="F13">
        <f>B13-C13-D13</f>
        <v>-9.999999999999995E-3</v>
      </c>
      <c r="G13">
        <f>B13+C13+D13</f>
        <v>0.21000000000000002</v>
      </c>
      <c r="H13">
        <f>B13+C13-D13</f>
        <v>9.999999999999995E-3</v>
      </c>
      <c r="I13">
        <f>B13-C13+D13</f>
        <v>0.19</v>
      </c>
      <c r="K13" cm="1">
        <f t="array" ref="K13">MAX(ABS(F13:I13))</f>
        <v>0.21000000000000002</v>
      </c>
      <c r="L13">
        <f t="shared" ref="L13:O13" si="5">IF(K13&gt;1, F13/$K13, F13)</f>
        <v>-9.999999999999995E-3</v>
      </c>
      <c r="M13">
        <f t="shared" si="5"/>
        <v>0.21000000000000002</v>
      </c>
      <c r="N13">
        <f t="shared" si="5"/>
        <v>9.999999999999995E-3</v>
      </c>
      <c r="O13">
        <f t="shared" si="5"/>
        <v>0.19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325D2-ABEF-44DA-8A7E-5768C9F115C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F6085-FADC-4A3A-A2D0-5FBCFE80099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966D7-E402-4F1C-8744-8BAA8402B7D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Meccanum</vt:lpstr>
      <vt:lpstr>Omniwheel</vt:lpstr>
      <vt:lpstr>Ackermann</vt:lpstr>
      <vt:lpstr>Tank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Oakley</dc:creator>
  <cp:lastModifiedBy>Mark Oakley</cp:lastModifiedBy>
  <dcterms:created xsi:type="dcterms:W3CDTF">2024-05-16T07:03:50Z</dcterms:created>
  <dcterms:modified xsi:type="dcterms:W3CDTF">2024-05-16T07:51:13Z</dcterms:modified>
</cp:coreProperties>
</file>