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engjinkun/Documents/Hove/"/>
    </mc:Choice>
  </mc:AlternateContent>
  <bookViews>
    <workbookView xWindow="0" yWindow="460" windowWidth="25600" windowHeight="13800" activeTab="7"/>
  </bookViews>
  <sheets>
    <sheet name="Sheet6" sheetId="6" r:id="rId1"/>
    <sheet name="Baidu-Flex-2" sheetId="5" r:id="rId2"/>
    <sheet name="Baidu-Flex-0" sheetId="3" r:id="rId3"/>
    <sheet name="Baidu-Base-3" sheetId="4" r:id="rId4"/>
    <sheet name="Baidu-Utilization" sheetId="12" r:id="rId5"/>
    <sheet name="G-Utilization" sheetId="21" r:id="rId6"/>
    <sheet name="K40" sheetId="1" r:id="rId7"/>
    <sheet name="K40 (2)" sheetId="24" r:id="rId8"/>
  </sheets>
  <definedNames>
    <definedName name="base_02_662" localSheetId="3">'Baidu-Base-3'!$A$1:$G$44</definedName>
    <definedName name="flex_0_12879" localSheetId="2">'Baidu-Flex-0'!$A$1:$G$25</definedName>
    <definedName name="flex_2_30737" localSheetId="1">'Baidu-Flex-2'!$A$1:$G$20</definedName>
    <definedName name="flex_64_32_prof_2_2140" localSheetId="0">Sheet6!$A$1:$G$23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24" l="1"/>
  <c r="G44" i="24"/>
  <c r="I43" i="24"/>
  <c r="G43" i="24"/>
  <c r="I42" i="24"/>
  <c r="G42" i="24"/>
  <c r="I41" i="24"/>
  <c r="G41" i="24"/>
  <c r="I40" i="24"/>
  <c r="G40" i="24"/>
  <c r="I39" i="24"/>
  <c r="G39" i="24"/>
  <c r="I38" i="24"/>
  <c r="G38" i="24"/>
  <c r="G35" i="24"/>
  <c r="B35" i="24"/>
  <c r="I34" i="24"/>
  <c r="G34" i="24"/>
  <c r="I33" i="24"/>
  <c r="G33" i="24"/>
  <c r="I32" i="24"/>
  <c r="G32" i="24"/>
  <c r="I31" i="24"/>
  <c r="G31" i="24"/>
  <c r="I30" i="24"/>
  <c r="G30" i="24"/>
  <c r="I29" i="24"/>
  <c r="G29" i="24"/>
  <c r="I28" i="24"/>
  <c r="G28" i="24"/>
  <c r="I27" i="24"/>
  <c r="G27" i="24"/>
  <c r="I17" i="24"/>
  <c r="G17" i="24"/>
  <c r="I16" i="24"/>
  <c r="G16" i="24"/>
  <c r="I15" i="24"/>
  <c r="G15" i="24"/>
  <c r="I14" i="24"/>
  <c r="G14" i="24"/>
  <c r="I13" i="24"/>
  <c r="G13" i="24"/>
  <c r="I12" i="24"/>
  <c r="G12" i="24"/>
  <c r="B8" i="24"/>
  <c r="I8" i="24"/>
  <c r="G8" i="24"/>
  <c r="B7" i="24"/>
  <c r="I7" i="24"/>
  <c r="G7" i="24"/>
  <c r="I6" i="24"/>
  <c r="G6" i="24"/>
  <c r="I5" i="24"/>
  <c r="G5" i="24"/>
  <c r="I4" i="24"/>
  <c r="G4" i="24"/>
  <c r="I3" i="24"/>
  <c r="G3" i="24"/>
  <c r="I2" i="24"/>
  <c r="G2" i="24"/>
  <c r="N101" i="21"/>
  <c r="N102" i="21"/>
  <c r="N103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47" i="21"/>
  <c r="N48" i="21"/>
  <c r="N49" i="21"/>
  <c r="N50" i="21"/>
  <c r="N51" i="21"/>
  <c r="N52" i="21"/>
  <c r="N53" i="21"/>
  <c r="N54" i="21"/>
  <c r="N55" i="21"/>
  <c r="N56" i="21"/>
  <c r="N57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2" i="21"/>
  <c r="M102" i="21"/>
  <c r="M103" i="21"/>
  <c r="M91" i="21"/>
  <c r="M92" i="21"/>
  <c r="M93" i="21"/>
  <c r="M94" i="21"/>
  <c r="M95" i="21"/>
  <c r="M96" i="21"/>
  <c r="M97" i="21"/>
  <c r="M98" i="21"/>
  <c r="M99" i="21"/>
  <c r="M100" i="21"/>
  <c r="M101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2" i="21"/>
  <c r="F102" i="12"/>
  <c r="F10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59" i="12"/>
  <c r="K60" i="12"/>
  <c r="K61" i="12"/>
  <c r="K62" i="12"/>
  <c r="K63" i="12"/>
  <c r="K64" i="12"/>
  <c r="K65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2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2" i="12"/>
  <c r="M7" i="1"/>
  <c r="J103" i="12"/>
  <c r="E103" i="12"/>
  <c r="D103" i="12"/>
  <c r="C103" i="12"/>
  <c r="B103" i="12"/>
  <c r="J102" i="12"/>
  <c r="I102" i="12"/>
  <c r="I103" i="12"/>
  <c r="H102" i="12"/>
  <c r="H103" i="12"/>
  <c r="G102" i="12"/>
  <c r="G103" i="12"/>
  <c r="E102" i="12"/>
  <c r="D102" i="12"/>
  <c r="C102" i="12"/>
  <c r="B102" i="12"/>
  <c r="C103" i="21"/>
  <c r="D103" i="21"/>
  <c r="E103" i="21"/>
  <c r="F103" i="21"/>
  <c r="G103" i="21"/>
  <c r="H103" i="21"/>
  <c r="I103" i="21"/>
  <c r="J103" i="21"/>
  <c r="K103" i="21"/>
  <c r="B103" i="21"/>
  <c r="C102" i="21"/>
  <c r="D102" i="21"/>
  <c r="E102" i="21"/>
  <c r="F102" i="21"/>
  <c r="G102" i="21"/>
  <c r="H102" i="21"/>
  <c r="I102" i="21"/>
  <c r="J102" i="21"/>
  <c r="K102" i="21"/>
  <c r="B102" i="21"/>
  <c r="K101" i="21"/>
  <c r="F101" i="21"/>
  <c r="K100" i="21"/>
  <c r="F100" i="21"/>
  <c r="K99" i="21"/>
  <c r="F99" i="21"/>
  <c r="K98" i="21"/>
  <c r="F98" i="21"/>
  <c r="K97" i="21"/>
  <c r="F97" i="21"/>
  <c r="K96" i="21"/>
  <c r="F96" i="21"/>
  <c r="K95" i="21"/>
  <c r="F95" i="21"/>
  <c r="K94" i="21"/>
  <c r="F94" i="21"/>
  <c r="K93" i="21"/>
  <c r="F93" i="21"/>
  <c r="K92" i="21"/>
  <c r="F92" i="21"/>
  <c r="K91" i="21"/>
  <c r="F91" i="21"/>
  <c r="K90" i="21"/>
  <c r="F90" i="21"/>
  <c r="K89" i="21"/>
  <c r="F89" i="21"/>
  <c r="K88" i="21"/>
  <c r="F88" i="21"/>
  <c r="K87" i="21"/>
  <c r="F87" i="21"/>
  <c r="K86" i="21"/>
  <c r="F86" i="21"/>
  <c r="K85" i="21"/>
  <c r="F85" i="21"/>
  <c r="K84" i="21"/>
  <c r="F84" i="21"/>
  <c r="K83" i="21"/>
  <c r="F83" i="21"/>
  <c r="K82" i="21"/>
  <c r="F82" i="21"/>
  <c r="K81" i="21"/>
  <c r="F81" i="21"/>
  <c r="K80" i="21"/>
  <c r="F80" i="21"/>
  <c r="K79" i="21"/>
  <c r="F79" i="21"/>
  <c r="K78" i="21"/>
  <c r="F78" i="21"/>
  <c r="K77" i="21"/>
  <c r="F77" i="21"/>
  <c r="K76" i="21"/>
  <c r="F76" i="21"/>
  <c r="K75" i="21"/>
  <c r="F75" i="21"/>
  <c r="K74" i="21"/>
  <c r="F74" i="21"/>
  <c r="K73" i="21"/>
  <c r="F73" i="21"/>
  <c r="K72" i="21"/>
  <c r="F72" i="21"/>
  <c r="K71" i="21"/>
  <c r="F71" i="21"/>
  <c r="K70" i="21"/>
  <c r="F70" i="21"/>
  <c r="K69" i="21"/>
  <c r="F69" i="21"/>
  <c r="K68" i="21"/>
  <c r="F68" i="21"/>
  <c r="K67" i="21"/>
  <c r="F67" i="21"/>
  <c r="K66" i="21"/>
  <c r="F66" i="21"/>
  <c r="K65" i="21"/>
  <c r="F65" i="21"/>
  <c r="K64" i="21"/>
  <c r="F64" i="21"/>
  <c r="K63" i="21"/>
  <c r="F63" i="21"/>
  <c r="K62" i="21"/>
  <c r="F62" i="21"/>
  <c r="K61" i="21"/>
  <c r="F61" i="21"/>
  <c r="K60" i="21"/>
  <c r="F60" i="21"/>
  <c r="K59" i="21"/>
  <c r="F59" i="21"/>
  <c r="K58" i="21"/>
  <c r="F58" i="21"/>
  <c r="K57" i="21"/>
  <c r="F57" i="21"/>
  <c r="K56" i="21"/>
  <c r="F56" i="21"/>
  <c r="K55" i="21"/>
  <c r="F55" i="21"/>
  <c r="K54" i="21"/>
  <c r="F54" i="21"/>
  <c r="K53" i="21"/>
  <c r="F53" i="21"/>
  <c r="K52" i="21"/>
  <c r="F52" i="21"/>
  <c r="K51" i="21"/>
  <c r="F51" i="21"/>
  <c r="K50" i="21"/>
  <c r="F50" i="21"/>
  <c r="K49" i="21"/>
  <c r="F49" i="21"/>
  <c r="K48" i="21"/>
  <c r="F48" i="21"/>
  <c r="K47" i="21"/>
  <c r="F47" i="21"/>
  <c r="K46" i="21"/>
  <c r="F46" i="21"/>
  <c r="K45" i="21"/>
  <c r="F45" i="21"/>
  <c r="K44" i="21"/>
  <c r="F44" i="21"/>
  <c r="K43" i="21"/>
  <c r="F43" i="21"/>
  <c r="K42" i="21"/>
  <c r="F42" i="21"/>
  <c r="K41" i="21"/>
  <c r="F41" i="21"/>
  <c r="K40" i="21"/>
  <c r="F40" i="21"/>
  <c r="K39" i="21"/>
  <c r="F39" i="21"/>
  <c r="K38" i="21"/>
  <c r="F38" i="21"/>
  <c r="K37" i="21"/>
  <c r="F37" i="21"/>
  <c r="K36" i="21"/>
  <c r="F36" i="21"/>
  <c r="K35" i="21"/>
  <c r="F35" i="21"/>
  <c r="K34" i="21"/>
  <c r="F34" i="21"/>
  <c r="K33" i="21"/>
  <c r="F33" i="21"/>
  <c r="K32" i="21"/>
  <c r="F32" i="21"/>
  <c r="K31" i="21"/>
  <c r="F31" i="21"/>
  <c r="K30" i="21"/>
  <c r="F30" i="21"/>
  <c r="K29" i="21"/>
  <c r="F29" i="21"/>
  <c r="K28" i="21"/>
  <c r="F28" i="21"/>
  <c r="K27" i="21"/>
  <c r="F27" i="21"/>
  <c r="K26" i="21"/>
  <c r="F26" i="21"/>
  <c r="K25" i="21"/>
  <c r="F25" i="21"/>
  <c r="K24" i="21"/>
  <c r="F24" i="21"/>
  <c r="K23" i="21"/>
  <c r="F23" i="21"/>
  <c r="K22" i="21"/>
  <c r="F22" i="21"/>
  <c r="K21" i="21"/>
  <c r="F21" i="21"/>
  <c r="K20" i="21"/>
  <c r="F20" i="21"/>
  <c r="K19" i="21"/>
  <c r="F19" i="21"/>
  <c r="K18" i="21"/>
  <c r="F18" i="21"/>
  <c r="K17" i="21"/>
  <c r="F17" i="21"/>
  <c r="K16" i="21"/>
  <c r="F16" i="21"/>
  <c r="K15" i="21"/>
  <c r="F15" i="21"/>
  <c r="K14" i="21"/>
  <c r="F14" i="21"/>
  <c r="K13" i="21"/>
  <c r="F13" i="21"/>
  <c r="K12" i="21"/>
  <c r="F12" i="21"/>
  <c r="K11" i="21"/>
  <c r="F11" i="21"/>
  <c r="K10" i="21"/>
  <c r="F10" i="21"/>
  <c r="K9" i="21"/>
  <c r="F9" i="21"/>
  <c r="K8" i="21"/>
  <c r="F8" i="21"/>
  <c r="K7" i="21"/>
  <c r="F7" i="21"/>
  <c r="K6" i="21"/>
  <c r="F6" i="21"/>
  <c r="K5" i="21"/>
  <c r="F5" i="21"/>
  <c r="K4" i="21"/>
  <c r="F4" i="21"/>
  <c r="K3" i="21"/>
  <c r="F3" i="21"/>
  <c r="K2" i="21"/>
  <c r="F2" i="21"/>
  <c r="G35" i="1"/>
  <c r="B35" i="1"/>
  <c r="I34" i="1"/>
  <c r="G34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G33" i="1"/>
  <c r="I33" i="1"/>
  <c r="G32" i="1"/>
  <c r="I32" i="1"/>
  <c r="I31" i="1"/>
  <c r="G31" i="1"/>
  <c r="I30" i="1"/>
  <c r="G30" i="1"/>
  <c r="I29" i="1"/>
  <c r="G29" i="1"/>
  <c r="I28" i="1"/>
  <c r="G28" i="1"/>
  <c r="I27" i="1"/>
  <c r="G27" i="1"/>
  <c r="I25" i="6"/>
  <c r="I24" i="6"/>
  <c r="H24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H20" i="6"/>
  <c r="H21" i="6"/>
  <c r="H22" i="6"/>
  <c r="H23" i="6"/>
  <c r="H9" i="6"/>
  <c r="H10" i="6"/>
  <c r="H11" i="6"/>
  <c r="H12" i="6"/>
  <c r="H13" i="6"/>
  <c r="H14" i="6"/>
  <c r="H15" i="6"/>
  <c r="H16" i="6"/>
  <c r="H17" i="6"/>
  <c r="H18" i="6"/>
  <c r="H19" i="6"/>
  <c r="H8" i="6"/>
  <c r="H7" i="6"/>
  <c r="I6" i="6"/>
  <c r="H6" i="6"/>
  <c r="I5" i="6"/>
  <c r="H5" i="6"/>
  <c r="I4" i="6"/>
  <c r="H4" i="6"/>
  <c r="I3" i="6"/>
  <c r="H3" i="6"/>
  <c r="I2" i="6"/>
  <c r="H2" i="6"/>
  <c r="I22" i="5"/>
  <c r="H22" i="5"/>
  <c r="I21" i="5"/>
  <c r="H21" i="5"/>
  <c r="I11" i="5"/>
  <c r="I12" i="5"/>
  <c r="I13" i="5"/>
  <c r="I14" i="5"/>
  <c r="I15" i="5"/>
  <c r="I16" i="5"/>
  <c r="I17" i="5"/>
  <c r="I18" i="5"/>
  <c r="I19" i="5"/>
  <c r="I20" i="5"/>
  <c r="H11" i="5"/>
  <c r="H12" i="5"/>
  <c r="H13" i="5"/>
  <c r="H14" i="5"/>
  <c r="H15" i="5"/>
  <c r="H16" i="5"/>
  <c r="H17" i="5"/>
  <c r="H18" i="5"/>
  <c r="H19" i="5"/>
  <c r="H20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H47" i="4"/>
  <c r="H28" i="3"/>
  <c r="H46" i="4"/>
  <c r="I46" i="4"/>
  <c r="I45" i="4"/>
  <c r="H45" i="4"/>
  <c r="I43" i="4"/>
  <c r="I4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" i="4"/>
  <c r="H43" i="4"/>
  <c r="H4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I27" i="3"/>
  <c r="I26" i="3"/>
  <c r="H27" i="3"/>
  <c r="H2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3" i="1"/>
  <c r="I3" i="1"/>
  <c r="I2" i="1"/>
  <c r="G2" i="1"/>
  <c r="I13" i="1"/>
  <c r="I12" i="1"/>
  <c r="G13" i="1"/>
  <c r="G12" i="1"/>
  <c r="I17" i="1"/>
  <c r="I16" i="1"/>
  <c r="I15" i="1"/>
  <c r="I14" i="1"/>
  <c r="G14" i="1"/>
  <c r="G15" i="1"/>
  <c r="G16" i="1"/>
  <c r="I5" i="1"/>
  <c r="I6" i="1"/>
  <c r="I4" i="1"/>
  <c r="G17" i="1"/>
  <c r="B8" i="1"/>
  <c r="I8" i="1"/>
  <c r="G8" i="1"/>
  <c r="G5" i="1"/>
  <c r="G6" i="1"/>
  <c r="G7" i="1"/>
  <c r="G4" i="1"/>
  <c r="B7" i="1"/>
  <c r="I7" i="1"/>
</calcChain>
</file>

<file path=xl/connections.xml><?xml version="1.0" encoding="utf-8"?>
<connections xmlns="http://schemas.openxmlformats.org/spreadsheetml/2006/main">
  <connection id="1" name="base-02-662" type="6" refreshedVersion="6" background="1" saveData="1">
    <textPr codePage="936" sourceFile="D:\BaiduData\base-02-662.csv" comma="1">
      <textFields count="7">
        <textField/>
        <textField/>
        <textField/>
        <textField/>
        <textField/>
        <textField/>
        <textField/>
      </textFields>
    </textPr>
  </connection>
  <connection id="2" name="flex-0-12879" type="6" refreshedVersion="6" background="1" saveData="1">
    <textPr sourceFile="D:\BaiduData\flex-0-12879.csv" comma="1">
      <textFields count="7">
        <textField/>
        <textField/>
        <textField/>
        <textField/>
        <textField/>
        <textField/>
        <textField/>
      </textFields>
    </textPr>
  </connection>
  <connection id="3" name="flex-2-30737" type="6" refreshedVersion="6" background="1" saveData="1">
    <textPr codePage="936" sourceFile="D:\BaiduData\flex-2-30737.csv" comma="1">
      <textFields count="7">
        <textField/>
        <textField/>
        <textField/>
        <textField/>
        <textField/>
        <textField/>
        <textField/>
      </textFields>
    </textPr>
  </connection>
  <connection id="4" name="flex-64-32-prof-2-2140" type="6" refreshedVersion="6" background="1" saveData="1">
    <textPr codePage="936" sourceFile="D:\BaiduData\flex-64-32-prof-2-214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<sst xmlns="http://schemas.openxmlformats.org/spreadsheetml/2006/main" count="260" uniqueCount="91">
  <si>
    <t>Iteration Time</t>
  </si>
  <si>
    <t>GPU Memory</t>
  </si>
  <si>
    <t>Total</t>
  </si>
  <si>
    <t>BaseLine</t>
  </si>
  <si>
    <t>64 8 2</t>
  </si>
  <si>
    <t>64 64</t>
  </si>
  <si>
    <t>miniBatch</t>
  </si>
  <si>
    <t>Throughput</t>
  </si>
  <si>
    <t>4 1</t>
  </si>
  <si>
    <t>4 4</t>
  </si>
  <si>
    <t>16 4</t>
  </si>
  <si>
    <t>8 2</t>
  </si>
  <si>
    <t>8 8</t>
  </si>
  <si>
    <t>32 8</t>
  </si>
  <si>
    <t>64 8</t>
  </si>
  <si>
    <t>Name</t>
  </si>
  <si>
    <t>Registers/Thread</t>
  </si>
  <si>
    <t>Static Shared Memory</t>
  </si>
  <si>
    <t>Achieved Occupancy</t>
  </si>
  <si>
    <t>Invocations</t>
  </si>
  <si>
    <t>Avg. Duration(ns)</t>
  </si>
  <si>
    <t>Avg. Dynamic Shared Memory</t>
  </si>
  <si>
    <t>_ZN2at6native18elementwise_kernelILi128ELi4EZNS0_16gpu_unary_kernelIZNS0_17gpu_binary_kernelIZNS0_15add_kernel_implIlEEvRNS_14TensorIteratorEN3c106ScalarEEUlllE_EEvS6_RKT_EUllE0_EEvS6_SC_EUliE0_EEviT1_</t>
  </si>
  <si>
    <t>_ZN2at6native18elementwise_kernelILi512ELi1EZNS0_16gpu_unary_kernelIZNS0_17gpu_binary_kernelIZNS0_15mul_kernel_implIfEEvRNS_14TensorIteratorEEUlffE_EEvS6_RKT_EUlfE0_EEvS6_SA_EUliE_EEviT1_</t>
  </si>
  <si>
    <t>_ZN2at6native18elementwise_kernelILi512ELi1EZNS0_17gpu_binary_kernelIZNS0_15add_kernel_implIfEEvRNS_14TensorIteratorEN3c106ScalarEEUlffE_EEvS5_RKT_EUliE_EEviT1_</t>
  </si>
  <si>
    <t>_ZN2at6native18elementwise_kernelILi512ELi1EZNS0_17gpu_binary_kernelIZNS0_21threshold_kernel_implIfEEvRNS_14TensorIteratorET_S6_EUlffE_EEvS5_RKS6_EUliE_EEviT1_</t>
  </si>
  <si>
    <t>cudnn::maxwell::gemm::computeBOffsetsKernel(cudnn::maxwell::gemm::ComputeBOffsetsParams)</t>
  </si>
  <si>
    <t>cudnn::maxwell::gemm::computeOffsetsKernel(cudnn::maxwell::gemm::ComputeOffsetsParams)</t>
  </si>
  <si>
    <t>cudnn::maxwell::gemm::computeWgradOffsetsKernel(cudnn::maxwell::gemm::ComputeOffsetsParams)</t>
  </si>
  <si>
    <t>maxwell_scudnn_128x64_relu_small_nn</t>
  </si>
  <si>
    <t>maxwell_scudnn_128x64_stridedB_splitK_large_nn</t>
  </si>
  <si>
    <t>maxwell_scudnn_winograd_128x128_ldg1_ldg4_tile148n_nt</t>
  </si>
  <si>
    <t>maxwell_sgemm_128x64_nt</t>
  </si>
  <si>
    <t>void MaxPoolBackward&lt;float, float&gt;(int, float const *, long const *, int, int, int, int, int, int, int, int, int, int, int, int, int, int, float*)</t>
  </si>
  <si>
    <t>void MaxPoolForward&lt;float, float&gt;(int, float const *, int, int, int, int, int, int, int, int, int, int, int, int, int, int, float*, long*)</t>
  </si>
  <si>
    <t>void calc_bias_diff&lt;int=2, float, float, int=128, int=0&gt;(cudnnTensorStruct, float const *, cudnnTensorStruct, float*, float, float, int)</t>
  </si>
  <si>
    <t>void cudnn::detail::bn_bw_1C11_kernel_new&lt;float, float, float2, int=512, bool=1, int=1&gt;(float, cudnn::detail::bn_bw_1C11_kernel_new&lt;float, float, float2, int=512, bool=1, int=1&gt;, cudnn::detail::bn_bw_1C11_kernel_new&lt;float, float, float2, int=512, bool=1, int=1&gt;, cudnn::detail::bn_bw_1C11_kernel_new&lt;float, float, float2, int=512, bool=1, int=1&gt;, cudnnTensorStruct, float const *, float, float const , float, cudnnTensorStruct*, cudnn::detail::bn_bw_1C11_kernel_new&lt;float, float, float2, int=512, bool=1, int=1&gt; const *, cudnn::detail::bn_bw_1C11_kernel_new&lt;float, float, float2, int=512, bool=1, int=1&gt;*, cudnn::detail::bn_bw_1C11_kernel_new&lt;flo</t>
  </si>
  <si>
    <t>void cudnn::detail::bn_bw_1C11_singleread&lt;float, int=512, bool=1, int=1, int=2, int=14&gt;(float, float, float, float, cudnnTensorStruct, float const *, cudnn::detail::bn_bw_1C11_singleread&lt;float, int=512, bool=1, int=1, int=2, int=14&gt;, float const , cudnn::detail::bn_bw_1C11_singleread&lt;float, int=512, bool=1, int=1, int=2, int=14&gt;, cudnnTensorStruct*, float const *, float*, float const *, float const , float const , float, cudnn::reduced_divisor, int, float*, cudnn::detail::bnBwPersistentState*, int, float, float, float, int, float, cudnnStatus_t*, bool)</t>
  </si>
  <si>
    <t>void cudnn::detail::bn_fw_tr_1C11_kernel_NCHW&lt;float, float, int=512, bool=1, int=1&gt;(cudnnTensorStruct, float const *, cudnn::detail::bn_fw_tr_1C11_kernel_NCHW&lt;float, float, int=512, bool=1, int=1&gt;, cudnnTensorStruct*, float const *, float const , cudnnTensorStruct*, cudnnTensorStruct*, cudnnTensorStruct**, float const *, float const *, float const *, cudnnTensorStruct*, cudnnTensorStruct*)</t>
  </si>
  <si>
    <t>void cudnn::detail::bn_fw_tr_1C11_singleread&lt;float, int=512, bool=1, int=1, int=2, int=20&gt;(cudnnTensorStruct, float const *, cudnn::detail::bn_fw_tr_1C11_singleread&lt;float, int=512, bool=1, int=1, int=2, int=20&gt;,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</si>
  <si>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cudnn::winograd::generateWinogradTilesKernel&lt;int=0, float, float&gt;(cudnn::winograd::GenerateWinogradTilesParams&lt;float, float&gt;)</t>
  </si>
  <si>
    <t>void cudnn::winograd_nonfused::winogradWgradData4x4&lt;float, float&gt;(cudnn::winograd_nonfused::WinogradDataParams&lt;float, float&gt;)</t>
  </si>
  <si>
    <t>void cudnn::winograd_nonfused::winogradWgradDelta4x4&lt;float, float&gt;(cudnn::winograd_nonfused::WinogradDeltaParams&lt;float, float&gt;)</t>
  </si>
  <si>
    <t>void cudnn::winograd_nonfused::winogradWgradOutput4x4&lt;float, float&gt;(cudnn::winograd_nonfused::WinogradWgradOutputParams&lt;float, float&gt;)</t>
  </si>
  <si>
    <t>void op_generic_tensor_kernel&lt;int=2, float, float, float, int=256, cudnnGenericOp_t=0, cudnnNanPropagation_t=0, cudnnDimOrder_t=0, int=0&gt;(cudnnTensorStruct, float*, cudnnTensorStruct, float const *, cudnnTensorStruct, float const *, float, float, float, float, dimArray, reducedDivisorArray, bool)</t>
  </si>
  <si>
    <t>void scalePackedTensor_kernel&lt;float, float&gt;(cudnnTensor4dStruct, float*, float)</t>
  </si>
  <si>
    <t>Total-Duration</t>
  </si>
  <si>
    <t>Total-Occupancy</t>
  </si>
  <si>
    <t>void kernelPointwiseApply1&lt;TensorFillOp&lt;float&gt;, float, unsigned int, int=1&gt;(OffsetInfo&lt;TensorFillOp&lt;float&gt;, float, unsigned int&gt;, float, float)</t>
  </si>
  <si>
    <t>void cunn_ClassNLLCriterion_updateGradInput_kernel&lt;float&gt;(float*, float*, long*, float*, float*, int, int, int, int, long)</t>
  </si>
  <si>
    <t>void cunn_ClassNLLCriterion_updateOutput_kernel&lt;float, float&gt;(float*, float*, float*, long*, float*, int, int, int, int, long)</t>
  </si>
  <si>
    <t>_ZN2at4cuda74_GLOBAL__N__50_tmpxft_00008ae4_00000000_9_Copy_compute_70_cpp1_ii_dd3fb9a321kernelPointwiseApply2IZN74_GLOBAL__N__50_tmpxft_00008ae4_00000000_9_Copy_compute_70_cpp1_ii_dd3fb9a36CopyOpIffE5applyERNS_6TensorERKS6_EUlRfRKfE_ffjLi1ELi2ELi1EEEvNS0_6detail10TensorInfoIT0_T2_EENSF_IT1_SH_EESH_T_</t>
  </si>
  <si>
    <t>void at::native::_GLOBAL__N__53_tmpxft_0000019c_00000000_9_SoftMax_compute_70_cpp1_ii_a3310042::cunn_SoftMaxBackward&lt;int=2, float, float, float, at::native::_GLOBAL__N__53_tmpxft_0000019c_00000000_9_SoftMax_compute_70_cpp1_ii_a3310042::LogSoftMaxBackwardEpilogue&gt;(float*, float*, float, int)</t>
  </si>
  <si>
    <t>void at::native::_GLOBAL__N__53_tmpxft_0000019c_00000000_9_SoftMax_compute_70_cpp1_ii_a3310042::cunn_SoftMaxForward&lt;int=2, float, float, float, at::native::_GLOBAL__N__53_tmpxft_0000019c_00000000_9_SoftMax_compute_70_cpp1_ii_a3310042::LogSoftMaxForwardEpilogue&gt;(float*, float*, int)</t>
  </si>
  <si>
    <t>_ZN2at6native13reduce_kernelILi512ENS0_8ReduceOpIfNS0_14func_wrapper_tIfZNS0_15sum_kernel_implIfffEEvRNS_14TensorIteratorEEUlffE_EEjfLi4EEEEEvT0_</t>
  </si>
  <si>
    <t>void AvePoolForward&lt;float, float, bool=1&gt;(int, float const *, int, int, int, int, int, int, int, int, int, int, int, int, float*)</t>
  </si>
  <si>
    <t>void AvePoolBackward&lt;float, float, bool=1&gt;(int, float const *, int, int, int, int, int, int, int, int, int, int, int, int, float*)</t>
  </si>
  <si>
    <t>void cudnn::detail::bn_fw_tr_1C11_singleread&lt;float, int=512, bool=1, int=1, int=2, int=10&gt;(cudnnTensorStruct, float const *, cudnn::detail::bn_fw_tr_1C11_singleread&lt;float, int=512, bool=1, int=1, int=2, int=10&gt;,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</si>
  <si>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cudnn::detail::bn_bw_1C11_singleread&lt;float, int=512, bool=1, int=1, int=2, int=7&gt;(float, float, float, float, cudnnTensorStruct, float const *, cudnn::detail::bn_bw_1C11_singleread&lt;float, int=512, bool=1, int=1, int=2, int=7&gt;, float const , cudnn::detail::bn_bw_1C11_singleread&lt;float, int=512, bool=1, int=1, int=2, int=7&gt;, cudnnTensorStruct*, float const *, float*, float const *, float const , float const , float, cudnn::reduced_divisor, int, float*, cudnn::detail::bnBwPersistentState*, int, float, float, float, int, float, cudnnStatus_t*, bool)</t>
  </si>
  <si>
    <t>void cudnn::winograd_nonfused::winogradForwardFilter4x4&lt;float, float&gt;(cudnn::winograd_nonfused::WinogradFilterParams&lt;float, float&gt;)</t>
  </si>
  <si>
    <t>void cudnn::winograd_nonfused::winogradForwardOutput4x4&lt;float, float&gt;(cudnn::winograd_nonfused::WinogradOutputParams&lt;float, float&gt;)</t>
  </si>
  <si>
    <t>void cudnn::winograd_nonfused::winogradForwardData4x4&lt;float, float&gt;(cudnn::winograd_nonfused::WinogradDataParams&lt;float, float&gt;)</t>
  </si>
  <si>
    <t>sgemm_32x32x32_NN_vec</t>
  </si>
  <si>
    <t>sgemm_128x128x8_TN_vec</t>
  </si>
  <si>
    <t>sgemm_32x32x32_NT_vec</t>
  </si>
  <si>
    <t>maxwell_scudnn_winograd_128x128_ldg1_ldg4_tile418n_nt</t>
  </si>
  <si>
    <t>maxwell_sgemm_128x64_nn</t>
  </si>
  <si>
    <t>maxwell_sgemm_128x128_nt</t>
  </si>
  <si>
    <t>maxwell_scudnn_128x128_stridedB_splitK_large_nn</t>
  </si>
  <si>
    <t>void cudnn::detail::bn_fw_tr_1C11_singleread&lt;float, int=512, bool=1, int=1, int=2, int=0&gt;(cudnnTensorStruct, float const *, cudnn::detail::bn_fw_tr_1C11_singleread&lt;float, int=512, bool=1, int=1, int=2, int=0&gt;,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</si>
  <si>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cudnn::detail::bn_bw_1C11_singleread&lt;float, int=512, bool=1, int=1, int=2, int=0&gt;(float, float, float, float, cudnnTensorStruct, float const *, cudnn::detail::bn_bw_1C11_singleread&lt;float, int=512, bool=1, int=1, int=2, int=0&gt;, float const , cudnn::detail::bn_bw_1C11_singleread&lt;float, int=512, bool=1, int=1, int=2, int=0&gt;, cudnnTensorStruct*, float const *, float*, float const *, float const , float const , float, cudnn::reduced_divisor, int, float*, cudnn::detail::bnBwPersistentState*, int, float, float, float, int, float, cudnnStatus_t*, bool)</t>
  </si>
  <si>
    <t>maxwell_scudnn_winograd_128x128_ldg1_ldg4_tile228n_nt</t>
  </si>
  <si>
    <t>128 8</t>
  </si>
  <si>
    <t>128 16</t>
  </si>
  <si>
    <t>128 32</t>
  </si>
  <si>
    <t>128 32 2</t>
  </si>
  <si>
    <t>Time</t>
  </si>
  <si>
    <t>Flex-0</t>
  </si>
  <si>
    <t>Flex-1</t>
  </si>
  <si>
    <t>Flex-2</t>
  </si>
  <si>
    <t>Flex-3</t>
  </si>
  <si>
    <t>Base-0</t>
  </si>
  <si>
    <t>Base-1</t>
  </si>
  <si>
    <t>Base-2</t>
  </si>
  <si>
    <t>Base-3</t>
  </si>
  <si>
    <t>Flex</t>
  </si>
  <si>
    <t>Baseline</t>
  </si>
  <si>
    <t>Flex-Total</t>
  </si>
  <si>
    <t>Base-Total</t>
  </si>
  <si>
    <t>Flex-Average</t>
  </si>
  <si>
    <t>Base-Average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</si>
</sst>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(Flex)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'Baidu-Utilization'!$B$1</c:f>
              <c:strCache>
                <c:ptCount val="1"/>
                <c:pt idx="0">
                  <c:v>Flex-0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'Baidu-Utilization'!$B$2:$B$101</c:f>
              <c:numCache>
                <c:formatCode>General</c:formatCode>
                <c:ptCount val="10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0.0</c:v>
                </c:pt>
                <c:pt idx="13">
                  <c:v>9.0</c:v>
                </c:pt>
                <c:pt idx="14">
                  <c:v>9.0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4.0</c:v>
                </c:pt>
                <c:pt idx="22">
                  <c:v>0.0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4.0</c:v>
                </c:pt>
                <c:pt idx="29">
                  <c:v>7.0</c:v>
                </c:pt>
                <c:pt idx="30">
                  <c:v>17.0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0.0</c:v>
                </c:pt>
                <c:pt idx="42">
                  <c:v>13.0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3.0</c:v>
                </c:pt>
                <c:pt idx="55">
                  <c:v>0.0</c:v>
                </c:pt>
                <c:pt idx="56">
                  <c:v>14.0</c:v>
                </c:pt>
                <c:pt idx="57">
                  <c:v>12.0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3.0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5.0</c:v>
                </c:pt>
                <c:pt idx="73">
                  <c:v>7.0</c:v>
                </c:pt>
                <c:pt idx="74">
                  <c:v>15.0</c:v>
                </c:pt>
                <c:pt idx="75">
                  <c:v>7.0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0.0</c:v>
                </c:pt>
                <c:pt idx="85">
                  <c:v>2.0</c:v>
                </c:pt>
                <c:pt idx="86">
                  <c:v>2.0</c:v>
                </c:pt>
                <c:pt idx="87">
                  <c:v>0.0</c:v>
                </c:pt>
                <c:pt idx="88">
                  <c:v>2.0</c:v>
                </c:pt>
                <c:pt idx="89">
                  <c:v>4.0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12.0</c:v>
                </c:pt>
                <c:pt idx="95">
                  <c:v>8.0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'Baidu-Utilization'!$C$1</c:f>
              <c:strCache>
                <c:ptCount val="1"/>
                <c:pt idx="0">
                  <c:v>Flex-1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6.0</c:v>
                </c:pt>
                <c:pt idx="12">
                  <c:v>3.0</c:v>
                </c:pt>
                <c:pt idx="13">
                  <c:v>9.0</c:v>
                </c:pt>
                <c:pt idx="14">
                  <c:v>10.0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18.0</c:v>
                </c:pt>
                <c:pt idx="31">
                  <c:v>3.0</c:v>
                </c:pt>
                <c:pt idx="32">
                  <c:v>0.0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0.0</c:v>
                </c:pt>
                <c:pt idx="39">
                  <c:v>3.0</c:v>
                </c:pt>
                <c:pt idx="40">
                  <c:v>5.0</c:v>
                </c:pt>
                <c:pt idx="41">
                  <c:v>0.0</c:v>
                </c:pt>
                <c:pt idx="42">
                  <c:v>12.0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0.0</c:v>
                </c:pt>
                <c:pt idx="52">
                  <c:v>3.0</c:v>
                </c:pt>
                <c:pt idx="53">
                  <c:v>2.0</c:v>
                </c:pt>
                <c:pt idx="54">
                  <c:v>0.0</c:v>
                </c:pt>
                <c:pt idx="55">
                  <c:v>5.0</c:v>
                </c:pt>
                <c:pt idx="56">
                  <c:v>11.0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2.0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3.0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7.0</c:v>
                </c:pt>
                <c:pt idx="73">
                  <c:v>4.0</c:v>
                </c:pt>
                <c:pt idx="74">
                  <c:v>11.0</c:v>
                </c:pt>
                <c:pt idx="75">
                  <c:v>7.0</c:v>
                </c:pt>
                <c:pt idx="76">
                  <c:v>2.0</c:v>
                </c:pt>
                <c:pt idx="77">
                  <c:v>2.0</c:v>
                </c:pt>
                <c:pt idx="78">
                  <c:v>0.0</c:v>
                </c:pt>
                <c:pt idx="79">
                  <c:v>2.0</c:v>
                </c:pt>
                <c:pt idx="80">
                  <c:v>5.0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8.0</c:v>
                </c:pt>
                <c:pt idx="95">
                  <c:v>10.0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'Baidu-Utilization'!$D$1</c:f>
              <c:strCache>
                <c:ptCount val="1"/>
                <c:pt idx="0">
                  <c:v>Flex-2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'Baidu-Utilization'!$D$2:$D$101</c:f>
              <c:numCache>
                <c:formatCode>General</c:formatCode>
                <c:ptCount val="100"/>
                <c:pt idx="0">
                  <c:v>2.0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6.0</c:v>
                </c:pt>
                <c:pt idx="6">
                  <c:v>6.0</c:v>
                </c:pt>
                <c:pt idx="7">
                  <c:v>9.0</c:v>
                </c:pt>
                <c:pt idx="8">
                  <c:v>6.0</c:v>
                </c:pt>
                <c:pt idx="9">
                  <c:v>0.0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5.0</c:v>
                </c:pt>
                <c:pt idx="15">
                  <c:v>3.0</c:v>
                </c:pt>
                <c:pt idx="16">
                  <c:v>5.0</c:v>
                </c:pt>
                <c:pt idx="17">
                  <c:v>0.0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1.0</c:v>
                </c:pt>
                <c:pt idx="23">
                  <c:v>5.0</c:v>
                </c:pt>
                <c:pt idx="24">
                  <c:v>11.0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5.0</c:v>
                </c:pt>
                <c:pt idx="36">
                  <c:v>10.0</c:v>
                </c:pt>
                <c:pt idx="37">
                  <c:v>9.0</c:v>
                </c:pt>
                <c:pt idx="38">
                  <c:v>1.0</c:v>
                </c:pt>
                <c:pt idx="39">
                  <c:v>4.0</c:v>
                </c:pt>
                <c:pt idx="40">
                  <c:v>0.0</c:v>
                </c:pt>
                <c:pt idx="41">
                  <c:v>0.0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6.0</c:v>
                </c:pt>
                <c:pt idx="46">
                  <c:v>8.0</c:v>
                </c:pt>
                <c:pt idx="47">
                  <c:v>5.0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4.0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3.0</c:v>
                </c:pt>
                <c:pt idx="58">
                  <c:v>3.0</c:v>
                </c:pt>
                <c:pt idx="59">
                  <c:v>0.0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1.0</c:v>
                </c:pt>
                <c:pt idx="70">
                  <c:v>4.0</c:v>
                </c:pt>
                <c:pt idx="71">
                  <c:v>4.0</c:v>
                </c:pt>
                <c:pt idx="72">
                  <c:v>8.0</c:v>
                </c:pt>
                <c:pt idx="73">
                  <c:v>4.0</c:v>
                </c:pt>
                <c:pt idx="74">
                  <c:v>0.0</c:v>
                </c:pt>
                <c:pt idx="75">
                  <c:v>0.0</c:v>
                </c:pt>
                <c:pt idx="76">
                  <c:v>7.0</c:v>
                </c:pt>
                <c:pt idx="77">
                  <c:v>0.0</c:v>
                </c:pt>
                <c:pt idx="78">
                  <c:v>6.0</c:v>
                </c:pt>
                <c:pt idx="79">
                  <c:v>0.0</c:v>
                </c:pt>
                <c:pt idx="80">
                  <c:v>6.0</c:v>
                </c:pt>
                <c:pt idx="81">
                  <c:v>0.0</c:v>
                </c:pt>
                <c:pt idx="82">
                  <c:v>6.0</c:v>
                </c:pt>
                <c:pt idx="83">
                  <c:v>0.0</c:v>
                </c:pt>
                <c:pt idx="84">
                  <c:v>0.0</c:v>
                </c:pt>
                <c:pt idx="85">
                  <c:v>7.0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6.0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5.0</c:v>
                </c:pt>
                <c:pt idx="96">
                  <c:v>5.0</c:v>
                </c:pt>
                <c:pt idx="97">
                  <c:v>0.0</c:v>
                </c:pt>
                <c:pt idx="98">
                  <c:v>5.0</c:v>
                </c:pt>
                <c:pt idx="99">
                  <c:v>5.0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'Baidu-Utilization'!$E$1</c:f>
              <c:strCache>
                <c:ptCount val="1"/>
                <c:pt idx="0">
                  <c:v>Flex-3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'Baidu-Utilization'!$E$2:$E$101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3.0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9.0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  <c:pt idx="35">
                  <c:v>2.0</c:v>
                </c:pt>
                <c:pt idx="36">
                  <c:v>4.0</c:v>
                </c:pt>
                <c:pt idx="37">
                  <c:v>4.0</c:v>
                </c:pt>
                <c:pt idx="38">
                  <c:v>0.0</c:v>
                </c:pt>
                <c:pt idx="39">
                  <c:v>6.0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3.0</c:v>
                </c:pt>
                <c:pt idx="50">
                  <c:v>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5.0</c:v>
                </c:pt>
                <c:pt idx="73">
                  <c:v>4.0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0.0</c:v>
                </c:pt>
                <c:pt idx="89">
                  <c:v>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20512"/>
        <c:axId val="1954364736"/>
      </c:scatterChart>
      <c:valAx>
        <c:axId val="177132051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r>
                  <a:rPr lang="zh-CN" altLang="en-US" sz="1400" b="1"/>
                  <a:t> 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64736"/>
        <c:crosses val="autoZero"/>
        <c:crossBetween val="midCat"/>
      </c:valAx>
      <c:valAx>
        <c:axId val="1954364736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Utilization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20512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Trainging</a:t>
            </a:r>
            <a:r>
              <a:rPr lang="zh-CN" altLang="en-US" b="1"/>
              <a:t> </a:t>
            </a:r>
            <a:r>
              <a:rPr lang="en-US" altLang="zh-CN" b="1"/>
              <a:t>Speed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 (2)'!$M$1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(2)'!$M$2:$M$7</c:f>
              <c:numCache>
                <c:formatCode>General</c:formatCode>
                <c:ptCount val="6"/>
                <c:pt idx="0">
                  <c:v>0.291185148300663</c:v>
                </c:pt>
                <c:pt idx="1">
                  <c:v>0.445483264468965</c:v>
                </c:pt>
                <c:pt idx="2">
                  <c:v>0.573742377758026</c:v>
                </c:pt>
                <c:pt idx="3">
                  <c:v>0.885205280780792</c:v>
                </c:pt>
                <c:pt idx="4">
                  <c:v>1.56358306031478</c:v>
                </c:pt>
                <c:pt idx="5">
                  <c:v>2.93963441095854</c:v>
                </c:pt>
              </c:numCache>
            </c:numRef>
          </c:val>
        </c:ser>
        <c:ser>
          <c:idx val="2"/>
          <c:order val="1"/>
          <c:tx>
            <c:strRef>
              <c:f>'K40 (2)'!$N$1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(2)'!$N$2:$N$7</c:f>
              <c:numCache>
                <c:formatCode>General</c:formatCode>
                <c:ptCount val="6"/>
                <c:pt idx="0">
                  <c:v>12.1166594279439</c:v>
                </c:pt>
                <c:pt idx="1">
                  <c:v>12.2229029379392</c:v>
                </c:pt>
                <c:pt idx="2">
                  <c:v>12.4979243153019</c:v>
                </c:pt>
                <c:pt idx="3">
                  <c:v>12.5146363659908</c:v>
                </c:pt>
                <c:pt idx="4">
                  <c:v>12.5070218914433</c:v>
                </c:pt>
                <c:pt idx="5">
                  <c:v>12.9977615005091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7836400"/>
        <c:axId val="-1987710384"/>
      </c:barChart>
      <c:catAx>
        <c:axId val="-19878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710384"/>
        <c:crosses val="autoZero"/>
        <c:auto val="1"/>
        <c:lblAlgn val="ctr"/>
        <c:lblOffset val="100"/>
        <c:noMultiLvlLbl val="0"/>
      </c:catAx>
      <c:valAx>
        <c:axId val="-198771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Iteration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836400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Memory</a:t>
            </a:r>
            <a:r>
              <a:rPr lang="zh-CN" altLang="en-US" b="1"/>
              <a:t> </a:t>
            </a:r>
            <a:r>
              <a:rPr lang="en-US" altLang="zh-CN" b="1"/>
              <a:t>Consumption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 (2)'!$O$1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(2)'!$O$2:$O$7</c:f>
              <c:numCache>
                <c:formatCode>General</c:formatCode>
                <c:ptCount val="6"/>
                <c:pt idx="0">
                  <c:v>7056.0</c:v>
                </c:pt>
                <c:pt idx="1">
                  <c:v>8222.0</c:v>
                </c:pt>
                <c:pt idx="2">
                  <c:v>9276.0</c:v>
                </c:pt>
                <c:pt idx="3">
                  <c:v>11224.0</c:v>
                </c:pt>
                <c:pt idx="4">
                  <c:v>14374.0</c:v>
                </c:pt>
                <c:pt idx="5">
                  <c:v>16052.0</c:v>
                </c:pt>
              </c:numCache>
            </c:numRef>
          </c:val>
        </c:ser>
        <c:ser>
          <c:idx val="2"/>
          <c:order val="1"/>
          <c:tx>
            <c:strRef>
              <c:f>'K40 (2)'!$P$1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(2)'!$P$2:$P$7</c:f>
              <c:numCache>
                <c:formatCode>General</c:formatCode>
                <c:ptCount val="6"/>
                <c:pt idx="0">
                  <c:v>11268.0</c:v>
                </c:pt>
                <c:pt idx="1">
                  <c:v>12180.0</c:v>
                </c:pt>
                <c:pt idx="2">
                  <c:v>13732.0</c:v>
                </c:pt>
                <c:pt idx="3">
                  <c:v>15900.0</c:v>
                </c:pt>
                <c:pt idx="4">
                  <c:v>20100.0</c:v>
                </c:pt>
                <c:pt idx="5">
                  <c:v>28212.0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379312"/>
        <c:axId val="-1990149664"/>
      </c:barChart>
      <c:catAx>
        <c:axId val="180037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149664"/>
        <c:crosses val="autoZero"/>
        <c:auto val="1"/>
        <c:lblAlgn val="ctr"/>
        <c:lblOffset val="100"/>
        <c:noMultiLvlLbl val="0"/>
      </c:catAx>
      <c:valAx>
        <c:axId val="-199014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Memory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(MB)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9312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Throughput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 (2)'!$Q$1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(2)'!$Q$2:$Q$7</c:f>
              <c:numCache>
                <c:formatCode>General</c:formatCode>
                <c:ptCount val="6"/>
                <c:pt idx="0">
                  <c:v>13.73696434500088</c:v>
                </c:pt>
                <c:pt idx="1">
                  <c:v>17.95802589696908</c:v>
                </c:pt>
                <c:pt idx="2">
                  <c:v>27.88708071821732</c:v>
                </c:pt>
                <c:pt idx="3">
                  <c:v>36.14980693718243</c:v>
                </c:pt>
                <c:pt idx="4">
                  <c:v>40.93162789005628</c:v>
                </c:pt>
                <c:pt idx="5">
                  <c:v>43.54282951745093</c:v>
                </c:pt>
              </c:numCache>
            </c:numRef>
          </c:val>
        </c:ser>
        <c:ser>
          <c:idx val="2"/>
          <c:order val="1"/>
          <c:tx>
            <c:strRef>
              <c:f>'K40 (2)'!$R$1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(2)'!$R$2:$R$7</c:f>
              <c:numCache>
                <c:formatCode>General</c:formatCode>
                <c:ptCount val="6"/>
                <c:pt idx="0">
                  <c:v>0.330123993645893</c:v>
                </c:pt>
                <c:pt idx="1">
                  <c:v>0.65450900171746</c:v>
                </c:pt>
                <c:pt idx="2">
                  <c:v>1.280212585413909</c:v>
                </c:pt>
                <c:pt idx="3">
                  <c:v>2.557005977973258</c:v>
                </c:pt>
                <c:pt idx="4">
                  <c:v>5.117125448048164</c:v>
                </c:pt>
                <c:pt idx="5">
                  <c:v>9.847849569711405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141472"/>
        <c:axId val="-1955135232"/>
      </c:barChart>
      <c:catAx>
        <c:axId val="-19551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135232"/>
        <c:crosses val="autoZero"/>
        <c:auto val="1"/>
        <c:lblAlgn val="ctr"/>
        <c:lblOffset val="100"/>
        <c:noMultiLvlLbl val="0"/>
      </c:catAx>
      <c:valAx>
        <c:axId val="-195513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Throughput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(img/sec)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141472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GPU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Utilization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(</a:t>
            </a:r>
            <a:r>
              <a:rPr lang="en-US" altLang="zh-CN" sz="1400" b="1" i="0" baseline="0">
                <a:effectLst/>
              </a:rPr>
              <a:t>Baseline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'Baidu-Utilization'!$G$1</c:f>
              <c:strCache>
                <c:ptCount val="1"/>
                <c:pt idx="0">
                  <c:v>Base-0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'Baidu-Utilization'!$G$2:$G$101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41.0</c:v>
                </c:pt>
                <c:pt idx="42">
                  <c:v>39.0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10.0</c:v>
                </c:pt>
                <c:pt idx="86">
                  <c:v>42.0</c:v>
                </c:pt>
                <c:pt idx="87">
                  <c:v>23.0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'Baidu-Utilization'!$H$1</c:f>
              <c:strCache>
                <c:ptCount val="1"/>
                <c:pt idx="0">
                  <c:v>Base-1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'Baidu-Utilization'!$H$2:$H$101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39.0</c:v>
                </c:pt>
                <c:pt idx="42">
                  <c:v>41.0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8.0</c:v>
                </c:pt>
                <c:pt idx="86">
                  <c:v>42.0</c:v>
                </c:pt>
                <c:pt idx="87">
                  <c:v>25.0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'Baidu-Utilization'!$I$1</c:f>
              <c:strCache>
                <c:ptCount val="1"/>
                <c:pt idx="0">
                  <c:v>Base-2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'Baidu-Utilization'!$I$2:$I$101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39.0</c:v>
                </c:pt>
                <c:pt idx="42">
                  <c:v>43.0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2.0</c:v>
                </c:pt>
                <c:pt idx="86">
                  <c:v>42.0</c:v>
                </c:pt>
                <c:pt idx="87">
                  <c:v>31.0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5.0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'Baidu-Utilization'!$J$1</c:f>
              <c:strCache>
                <c:ptCount val="1"/>
                <c:pt idx="0">
                  <c:v>Base-3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'Baidu-Utilization'!$J$2:$J$101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39.0</c:v>
                </c:pt>
                <c:pt idx="42">
                  <c:v>41.0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7.0</c:v>
                </c:pt>
                <c:pt idx="86">
                  <c:v>42.0</c:v>
                </c:pt>
                <c:pt idx="87">
                  <c:v>26.0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46576"/>
        <c:axId val="1820206496"/>
      </c:scatterChart>
      <c:valAx>
        <c:axId val="1933246576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06496"/>
        <c:crosses val="autoZero"/>
        <c:crossBetween val="midCat"/>
      </c:valAx>
      <c:valAx>
        <c:axId val="1820206496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46576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</a:t>
            </a:r>
            <a:r>
              <a:rPr lang="zh-CN" altLang="en-US" b="1"/>
              <a:t> </a:t>
            </a: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r>
              <a:rPr lang="zh-CN" altLang="en-US" b="1"/>
              <a:t> 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'Baidu-Utilization'!$F$1</c:f>
              <c:strCache>
                <c:ptCount val="1"/>
                <c:pt idx="0">
                  <c:v>Flex-Average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'Baidu-Utilization'!$F$2:$F$101</c:f>
              <c:numCache>
                <c:formatCode>General</c:formatCode>
                <c:ptCount val="100"/>
                <c:pt idx="0">
                  <c:v>1.25</c:v>
                </c:pt>
                <c:pt idx="1">
                  <c:v>4.25</c:v>
                </c:pt>
                <c:pt idx="2">
                  <c:v>1.5</c:v>
                </c:pt>
                <c:pt idx="3">
                  <c:v>0.5</c:v>
                </c:pt>
                <c:pt idx="4">
                  <c:v>3.0</c:v>
                </c:pt>
                <c:pt idx="5">
                  <c:v>2.75</c:v>
                </c:pt>
                <c:pt idx="6">
                  <c:v>3.0</c:v>
                </c:pt>
                <c:pt idx="7">
                  <c:v>3.5</c:v>
                </c:pt>
                <c:pt idx="8">
                  <c:v>2.75</c:v>
                </c:pt>
                <c:pt idx="9">
                  <c:v>1.0</c:v>
                </c:pt>
                <c:pt idx="10">
                  <c:v>3.0</c:v>
                </c:pt>
                <c:pt idx="11">
                  <c:v>3.25</c:v>
                </c:pt>
                <c:pt idx="12">
                  <c:v>0.75</c:v>
                </c:pt>
                <c:pt idx="13">
                  <c:v>4.5</c:v>
                </c:pt>
                <c:pt idx="14">
                  <c:v>6.25</c:v>
                </c:pt>
                <c:pt idx="15">
                  <c:v>1.75</c:v>
                </c:pt>
                <c:pt idx="16">
                  <c:v>1.5</c:v>
                </c:pt>
                <c:pt idx="17">
                  <c:v>1.0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3.5</c:v>
                </c:pt>
                <c:pt idx="22">
                  <c:v>1.75</c:v>
                </c:pt>
                <c:pt idx="23">
                  <c:v>3.5</c:v>
                </c:pt>
                <c:pt idx="24">
                  <c:v>7.0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2.75</c:v>
                </c:pt>
                <c:pt idx="29">
                  <c:v>1.75</c:v>
                </c:pt>
                <c:pt idx="30">
                  <c:v>10.5</c:v>
                </c:pt>
                <c:pt idx="31">
                  <c:v>3.0</c:v>
                </c:pt>
                <c:pt idx="32">
                  <c:v>2.25</c:v>
                </c:pt>
                <c:pt idx="33">
                  <c:v>1.5</c:v>
                </c:pt>
                <c:pt idx="34">
                  <c:v>3.0</c:v>
                </c:pt>
                <c:pt idx="35">
                  <c:v>2.75</c:v>
                </c:pt>
                <c:pt idx="36">
                  <c:v>4.25</c:v>
                </c:pt>
                <c:pt idx="37">
                  <c:v>4.75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0.0</c:v>
                </c:pt>
                <c:pt idx="42">
                  <c:v>7.75</c:v>
                </c:pt>
                <c:pt idx="43">
                  <c:v>2.75</c:v>
                </c:pt>
                <c:pt idx="44">
                  <c:v>2.75</c:v>
                </c:pt>
                <c:pt idx="45">
                  <c:v>3.25</c:v>
                </c:pt>
                <c:pt idx="46">
                  <c:v>3.75</c:v>
                </c:pt>
                <c:pt idx="47">
                  <c:v>3.0</c:v>
                </c:pt>
                <c:pt idx="48">
                  <c:v>5.75</c:v>
                </c:pt>
                <c:pt idx="49">
                  <c:v>4.25</c:v>
                </c:pt>
                <c:pt idx="50">
                  <c:v>4.75</c:v>
                </c:pt>
                <c:pt idx="51">
                  <c:v>1.0</c:v>
                </c:pt>
                <c:pt idx="52">
                  <c:v>1.5</c:v>
                </c:pt>
                <c:pt idx="53">
                  <c:v>0.5</c:v>
                </c:pt>
                <c:pt idx="54">
                  <c:v>0.75</c:v>
                </c:pt>
                <c:pt idx="55">
                  <c:v>1.25</c:v>
                </c:pt>
                <c:pt idx="56">
                  <c:v>6.25</c:v>
                </c:pt>
                <c:pt idx="57">
                  <c:v>6.5</c:v>
                </c:pt>
                <c:pt idx="58">
                  <c:v>1.5</c:v>
                </c:pt>
                <c:pt idx="59">
                  <c:v>0.5</c:v>
                </c:pt>
                <c:pt idx="60">
                  <c:v>1.5</c:v>
                </c:pt>
                <c:pt idx="61">
                  <c:v>1.5</c:v>
                </c:pt>
                <c:pt idx="62">
                  <c:v>0.5</c:v>
                </c:pt>
                <c:pt idx="63">
                  <c:v>1.5</c:v>
                </c:pt>
                <c:pt idx="64">
                  <c:v>1.25</c:v>
                </c:pt>
                <c:pt idx="65">
                  <c:v>1.5</c:v>
                </c:pt>
                <c:pt idx="66">
                  <c:v>1.75</c:v>
                </c:pt>
                <c:pt idx="67">
                  <c:v>1.0</c:v>
                </c:pt>
                <c:pt idx="68">
                  <c:v>2.75</c:v>
                </c:pt>
                <c:pt idx="69">
                  <c:v>0.75</c:v>
                </c:pt>
                <c:pt idx="70">
                  <c:v>2.25</c:v>
                </c:pt>
                <c:pt idx="71">
                  <c:v>2.25</c:v>
                </c:pt>
                <c:pt idx="72">
                  <c:v>6.25</c:v>
                </c:pt>
                <c:pt idx="73">
                  <c:v>4.75</c:v>
                </c:pt>
                <c:pt idx="74">
                  <c:v>6.5</c:v>
                </c:pt>
                <c:pt idx="75">
                  <c:v>3.5</c:v>
                </c:pt>
                <c:pt idx="76">
                  <c:v>2.5</c:v>
                </c:pt>
                <c:pt idx="77">
                  <c:v>0.75</c:v>
                </c:pt>
                <c:pt idx="78">
                  <c:v>2.25</c:v>
                </c:pt>
                <c:pt idx="79">
                  <c:v>0.75</c:v>
                </c:pt>
                <c:pt idx="80">
                  <c:v>3.5</c:v>
                </c:pt>
                <c:pt idx="81">
                  <c:v>1.0</c:v>
                </c:pt>
                <c:pt idx="82">
                  <c:v>2.75</c:v>
                </c:pt>
                <c:pt idx="83">
                  <c:v>1.25</c:v>
                </c:pt>
                <c:pt idx="84">
                  <c:v>0.0</c:v>
                </c:pt>
                <c:pt idx="85">
                  <c:v>2.5</c:v>
                </c:pt>
                <c:pt idx="86">
                  <c:v>2.0</c:v>
                </c:pt>
                <c:pt idx="87">
                  <c:v>1.75</c:v>
                </c:pt>
                <c:pt idx="88">
                  <c:v>2.5</c:v>
                </c:pt>
                <c:pt idx="89">
                  <c:v>4.0</c:v>
                </c:pt>
                <c:pt idx="90">
                  <c:v>1.0</c:v>
                </c:pt>
                <c:pt idx="91">
                  <c:v>1.0</c:v>
                </c:pt>
                <c:pt idx="92">
                  <c:v>1.25</c:v>
                </c:pt>
                <c:pt idx="93">
                  <c:v>1.5</c:v>
                </c:pt>
                <c:pt idx="94">
                  <c:v>5.25</c:v>
                </c:pt>
                <c:pt idx="95">
                  <c:v>6.0</c:v>
                </c:pt>
                <c:pt idx="96">
                  <c:v>3.0</c:v>
                </c:pt>
                <c:pt idx="97">
                  <c:v>1.25</c:v>
                </c:pt>
                <c:pt idx="98">
                  <c:v>2.5</c:v>
                </c:pt>
                <c:pt idx="99">
                  <c:v>3.25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'Baidu-Utilization'!$K$1</c:f>
              <c:strCache>
                <c:ptCount val="1"/>
                <c:pt idx="0">
                  <c:v>Base-Average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'Baidu-Utilization'!$K$2:$K$101</c:f>
              <c:numCache>
                <c:formatCode>General</c:formatCode>
                <c:ptCount val="100"/>
                <c:pt idx="0">
                  <c:v>0.0</c:v>
                </c:pt>
                <c:pt idx="1">
                  <c:v>1.75</c:v>
                </c:pt>
                <c:pt idx="2">
                  <c:v>2.75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0.25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39.5</c:v>
                </c:pt>
                <c:pt idx="42">
                  <c:v>41.0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3.5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0.75</c:v>
                </c:pt>
                <c:pt idx="81">
                  <c:v>0.75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6.75</c:v>
                </c:pt>
                <c:pt idx="86">
                  <c:v>42.0</c:v>
                </c:pt>
                <c:pt idx="87">
                  <c:v>26.25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2.75</c:v>
                </c:pt>
                <c:pt idx="96">
                  <c:v>1.5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388688"/>
        <c:axId val="1805613232"/>
      </c:scatterChart>
      <c:valAx>
        <c:axId val="-198838868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13232"/>
        <c:crosses val="autoZero"/>
        <c:crossBetween val="midCat"/>
      </c:valAx>
      <c:valAx>
        <c:axId val="1805613232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GPU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Utilization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(%)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388688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GPU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Utilization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(Flex)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'G-Utilization'!$B$1</c:f>
              <c:strCache>
                <c:ptCount val="1"/>
                <c:pt idx="0">
                  <c:v>Flex-0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'G-Utilization'!$B$2:$B$101</c:f>
              <c:numCache>
                <c:formatCode>General</c:formatCode>
                <c:ptCount val="100"/>
                <c:pt idx="0">
                  <c:v>43.0</c:v>
                </c:pt>
                <c:pt idx="1">
                  <c:v>79.0</c:v>
                </c:pt>
                <c:pt idx="2">
                  <c:v>56.0</c:v>
                </c:pt>
                <c:pt idx="3">
                  <c:v>67.0</c:v>
                </c:pt>
                <c:pt idx="4">
                  <c:v>60.0</c:v>
                </c:pt>
                <c:pt idx="5">
                  <c:v>68.0</c:v>
                </c:pt>
                <c:pt idx="6">
                  <c:v>65.0</c:v>
                </c:pt>
                <c:pt idx="7">
                  <c:v>58.0</c:v>
                </c:pt>
                <c:pt idx="8">
                  <c:v>61.0</c:v>
                </c:pt>
                <c:pt idx="9">
                  <c:v>48.0</c:v>
                </c:pt>
                <c:pt idx="10">
                  <c:v>67.0</c:v>
                </c:pt>
                <c:pt idx="11">
                  <c:v>51.0</c:v>
                </c:pt>
                <c:pt idx="12">
                  <c:v>75.0</c:v>
                </c:pt>
                <c:pt idx="13">
                  <c:v>55.0</c:v>
                </c:pt>
                <c:pt idx="14">
                  <c:v>74.0</c:v>
                </c:pt>
                <c:pt idx="15">
                  <c:v>61.0</c:v>
                </c:pt>
                <c:pt idx="16">
                  <c:v>64.0</c:v>
                </c:pt>
                <c:pt idx="17">
                  <c:v>70.0</c:v>
                </c:pt>
                <c:pt idx="18">
                  <c:v>56.0</c:v>
                </c:pt>
                <c:pt idx="19">
                  <c:v>66.0</c:v>
                </c:pt>
                <c:pt idx="20">
                  <c:v>51.0</c:v>
                </c:pt>
                <c:pt idx="21">
                  <c:v>63.0</c:v>
                </c:pt>
                <c:pt idx="22">
                  <c:v>51.0</c:v>
                </c:pt>
                <c:pt idx="23">
                  <c:v>68.0</c:v>
                </c:pt>
                <c:pt idx="24">
                  <c:v>60.0</c:v>
                </c:pt>
                <c:pt idx="25">
                  <c:v>73.0</c:v>
                </c:pt>
                <c:pt idx="26">
                  <c:v>64.0</c:v>
                </c:pt>
                <c:pt idx="27">
                  <c:v>58.0</c:v>
                </c:pt>
                <c:pt idx="28">
                  <c:v>61.0</c:v>
                </c:pt>
                <c:pt idx="29">
                  <c:v>54.0</c:v>
                </c:pt>
                <c:pt idx="30">
                  <c:v>64.0</c:v>
                </c:pt>
                <c:pt idx="31">
                  <c:v>54.0</c:v>
                </c:pt>
                <c:pt idx="32">
                  <c:v>67.0</c:v>
                </c:pt>
                <c:pt idx="33">
                  <c:v>59.0</c:v>
                </c:pt>
                <c:pt idx="34">
                  <c:v>73.0</c:v>
                </c:pt>
                <c:pt idx="35">
                  <c:v>64.0</c:v>
                </c:pt>
                <c:pt idx="36">
                  <c:v>67.0</c:v>
                </c:pt>
                <c:pt idx="37">
                  <c:v>66.0</c:v>
                </c:pt>
                <c:pt idx="38">
                  <c:v>62.0</c:v>
                </c:pt>
                <c:pt idx="39">
                  <c:v>45.0</c:v>
                </c:pt>
                <c:pt idx="40">
                  <c:v>78.0</c:v>
                </c:pt>
                <c:pt idx="41">
                  <c:v>54.0</c:v>
                </c:pt>
                <c:pt idx="42">
                  <c:v>64.0</c:v>
                </c:pt>
                <c:pt idx="43">
                  <c:v>66.0</c:v>
                </c:pt>
                <c:pt idx="44">
                  <c:v>61.0</c:v>
                </c:pt>
                <c:pt idx="45">
                  <c:v>74.0</c:v>
                </c:pt>
                <c:pt idx="46">
                  <c:v>44.0</c:v>
                </c:pt>
                <c:pt idx="47">
                  <c:v>88.0</c:v>
                </c:pt>
                <c:pt idx="48">
                  <c:v>54.0</c:v>
                </c:pt>
                <c:pt idx="49">
                  <c:v>82.0</c:v>
                </c:pt>
                <c:pt idx="50">
                  <c:v>53.0</c:v>
                </c:pt>
                <c:pt idx="51">
                  <c:v>79.0</c:v>
                </c:pt>
                <c:pt idx="52">
                  <c:v>54.0</c:v>
                </c:pt>
                <c:pt idx="53">
                  <c:v>73.0</c:v>
                </c:pt>
                <c:pt idx="54">
                  <c:v>57.0</c:v>
                </c:pt>
                <c:pt idx="55">
                  <c:v>66.0</c:v>
                </c:pt>
                <c:pt idx="56">
                  <c:v>68.0</c:v>
                </c:pt>
                <c:pt idx="57">
                  <c:v>59.0</c:v>
                </c:pt>
                <c:pt idx="58">
                  <c:v>63.0</c:v>
                </c:pt>
                <c:pt idx="59">
                  <c:v>43.0</c:v>
                </c:pt>
                <c:pt idx="60">
                  <c:v>83.0</c:v>
                </c:pt>
                <c:pt idx="61">
                  <c:v>57.0</c:v>
                </c:pt>
                <c:pt idx="62">
                  <c:v>73.0</c:v>
                </c:pt>
                <c:pt idx="63">
                  <c:v>58.0</c:v>
                </c:pt>
                <c:pt idx="64">
                  <c:v>70.0</c:v>
                </c:pt>
                <c:pt idx="65">
                  <c:v>62.0</c:v>
                </c:pt>
                <c:pt idx="66">
                  <c:v>60.0</c:v>
                </c:pt>
                <c:pt idx="67">
                  <c:v>68.0</c:v>
                </c:pt>
                <c:pt idx="68">
                  <c:v>45.0</c:v>
                </c:pt>
                <c:pt idx="69">
                  <c:v>62.0</c:v>
                </c:pt>
                <c:pt idx="70">
                  <c:v>50.0</c:v>
                </c:pt>
                <c:pt idx="71">
                  <c:v>69.0</c:v>
                </c:pt>
                <c:pt idx="72">
                  <c:v>51.0</c:v>
                </c:pt>
                <c:pt idx="73">
                  <c:v>74.0</c:v>
                </c:pt>
                <c:pt idx="74">
                  <c:v>67.0</c:v>
                </c:pt>
                <c:pt idx="75">
                  <c:v>72.0</c:v>
                </c:pt>
                <c:pt idx="76">
                  <c:v>63.0</c:v>
                </c:pt>
                <c:pt idx="77">
                  <c:v>66.0</c:v>
                </c:pt>
                <c:pt idx="78">
                  <c:v>67.0</c:v>
                </c:pt>
                <c:pt idx="79">
                  <c:v>56.0</c:v>
                </c:pt>
                <c:pt idx="80">
                  <c:v>65.0</c:v>
                </c:pt>
                <c:pt idx="81">
                  <c:v>55.0</c:v>
                </c:pt>
                <c:pt idx="82">
                  <c:v>64.0</c:v>
                </c:pt>
                <c:pt idx="83">
                  <c:v>55.0</c:v>
                </c:pt>
                <c:pt idx="84">
                  <c:v>61.0</c:v>
                </c:pt>
                <c:pt idx="85">
                  <c:v>56.0</c:v>
                </c:pt>
                <c:pt idx="86">
                  <c:v>67.0</c:v>
                </c:pt>
                <c:pt idx="87">
                  <c:v>60.0</c:v>
                </c:pt>
                <c:pt idx="88">
                  <c:v>70.0</c:v>
                </c:pt>
                <c:pt idx="89">
                  <c:v>57.0</c:v>
                </c:pt>
                <c:pt idx="90">
                  <c:v>54.0</c:v>
                </c:pt>
                <c:pt idx="91">
                  <c:v>63.0</c:v>
                </c:pt>
                <c:pt idx="92">
                  <c:v>53.0</c:v>
                </c:pt>
                <c:pt idx="93">
                  <c:v>63.0</c:v>
                </c:pt>
                <c:pt idx="94">
                  <c:v>58.0</c:v>
                </c:pt>
                <c:pt idx="95">
                  <c:v>66.0</c:v>
                </c:pt>
                <c:pt idx="96">
                  <c:v>59.0</c:v>
                </c:pt>
                <c:pt idx="97">
                  <c:v>84.0</c:v>
                </c:pt>
                <c:pt idx="98">
                  <c:v>44.0</c:v>
                </c:pt>
                <c:pt idx="99">
                  <c:v>86.0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'G-Utilization'!$C$1</c:f>
              <c:strCache>
                <c:ptCount val="1"/>
                <c:pt idx="0">
                  <c:v>Flex-1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'G-Utilization'!$C$2:$C$101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65.0</c:v>
                </c:pt>
                <c:pt idx="2">
                  <c:v>55.0</c:v>
                </c:pt>
                <c:pt idx="3">
                  <c:v>67.0</c:v>
                </c:pt>
                <c:pt idx="4">
                  <c:v>64.0</c:v>
                </c:pt>
                <c:pt idx="5">
                  <c:v>74.0</c:v>
                </c:pt>
                <c:pt idx="6">
                  <c:v>64.0</c:v>
                </c:pt>
                <c:pt idx="7">
                  <c:v>62.0</c:v>
                </c:pt>
                <c:pt idx="8">
                  <c:v>61.0</c:v>
                </c:pt>
                <c:pt idx="9">
                  <c:v>55.0</c:v>
                </c:pt>
                <c:pt idx="10">
                  <c:v>65.0</c:v>
                </c:pt>
                <c:pt idx="11">
                  <c:v>57.0</c:v>
                </c:pt>
                <c:pt idx="12">
                  <c:v>59.0</c:v>
                </c:pt>
                <c:pt idx="13">
                  <c:v>61.0</c:v>
                </c:pt>
                <c:pt idx="14">
                  <c:v>68.0</c:v>
                </c:pt>
                <c:pt idx="15">
                  <c:v>55.0</c:v>
                </c:pt>
                <c:pt idx="16">
                  <c:v>79.0</c:v>
                </c:pt>
                <c:pt idx="17">
                  <c:v>39.0</c:v>
                </c:pt>
                <c:pt idx="18">
                  <c:v>78.0</c:v>
                </c:pt>
                <c:pt idx="19">
                  <c:v>50.0</c:v>
                </c:pt>
                <c:pt idx="20">
                  <c:v>75.0</c:v>
                </c:pt>
                <c:pt idx="21">
                  <c:v>54.0</c:v>
                </c:pt>
                <c:pt idx="22">
                  <c:v>60.0</c:v>
                </c:pt>
                <c:pt idx="23">
                  <c:v>65.0</c:v>
                </c:pt>
                <c:pt idx="24">
                  <c:v>57.0</c:v>
                </c:pt>
                <c:pt idx="25">
                  <c:v>69.0</c:v>
                </c:pt>
                <c:pt idx="26">
                  <c:v>45.0</c:v>
                </c:pt>
                <c:pt idx="27">
                  <c:v>77.0</c:v>
                </c:pt>
                <c:pt idx="28">
                  <c:v>44.0</c:v>
                </c:pt>
                <c:pt idx="29">
                  <c:v>77.0</c:v>
                </c:pt>
                <c:pt idx="30">
                  <c:v>55.0</c:v>
                </c:pt>
                <c:pt idx="31">
                  <c:v>69.0</c:v>
                </c:pt>
                <c:pt idx="32">
                  <c:v>61.0</c:v>
                </c:pt>
                <c:pt idx="33">
                  <c:v>71.0</c:v>
                </c:pt>
                <c:pt idx="34">
                  <c:v>67.0</c:v>
                </c:pt>
                <c:pt idx="35">
                  <c:v>51.0</c:v>
                </c:pt>
                <c:pt idx="36">
                  <c:v>68.0</c:v>
                </c:pt>
                <c:pt idx="37">
                  <c:v>48.0</c:v>
                </c:pt>
                <c:pt idx="38">
                  <c:v>78.0</c:v>
                </c:pt>
                <c:pt idx="39">
                  <c:v>47.0</c:v>
                </c:pt>
                <c:pt idx="40">
                  <c:v>81.0</c:v>
                </c:pt>
                <c:pt idx="41">
                  <c:v>59.0</c:v>
                </c:pt>
                <c:pt idx="42">
                  <c:v>71.0</c:v>
                </c:pt>
                <c:pt idx="43">
                  <c:v>61.0</c:v>
                </c:pt>
                <c:pt idx="44">
                  <c:v>71.0</c:v>
                </c:pt>
                <c:pt idx="45">
                  <c:v>62.0</c:v>
                </c:pt>
                <c:pt idx="46">
                  <c:v>58.0</c:v>
                </c:pt>
                <c:pt idx="47">
                  <c:v>66.0</c:v>
                </c:pt>
                <c:pt idx="48">
                  <c:v>57.0</c:v>
                </c:pt>
                <c:pt idx="49">
                  <c:v>65.0</c:v>
                </c:pt>
                <c:pt idx="50">
                  <c:v>55.0</c:v>
                </c:pt>
                <c:pt idx="51">
                  <c:v>66.0</c:v>
                </c:pt>
                <c:pt idx="52">
                  <c:v>58.0</c:v>
                </c:pt>
                <c:pt idx="53">
                  <c:v>72.0</c:v>
                </c:pt>
                <c:pt idx="54">
                  <c:v>66.0</c:v>
                </c:pt>
                <c:pt idx="55">
                  <c:v>82.0</c:v>
                </c:pt>
                <c:pt idx="56">
                  <c:v>64.0</c:v>
                </c:pt>
                <c:pt idx="57">
                  <c:v>69.0</c:v>
                </c:pt>
                <c:pt idx="58">
                  <c:v>61.0</c:v>
                </c:pt>
                <c:pt idx="59">
                  <c:v>50.0</c:v>
                </c:pt>
                <c:pt idx="60">
                  <c:v>67.0</c:v>
                </c:pt>
                <c:pt idx="61">
                  <c:v>56.0</c:v>
                </c:pt>
                <c:pt idx="62">
                  <c:v>61.0</c:v>
                </c:pt>
                <c:pt idx="63">
                  <c:v>60.0</c:v>
                </c:pt>
                <c:pt idx="64">
                  <c:v>65.0</c:v>
                </c:pt>
                <c:pt idx="65">
                  <c:v>60.0</c:v>
                </c:pt>
                <c:pt idx="66">
                  <c:v>67.0</c:v>
                </c:pt>
                <c:pt idx="67">
                  <c:v>64.0</c:v>
                </c:pt>
                <c:pt idx="68">
                  <c:v>56.0</c:v>
                </c:pt>
                <c:pt idx="69">
                  <c:v>53.0</c:v>
                </c:pt>
                <c:pt idx="70">
                  <c:v>66.0</c:v>
                </c:pt>
                <c:pt idx="71">
                  <c:v>52.0</c:v>
                </c:pt>
                <c:pt idx="72">
                  <c:v>59.0</c:v>
                </c:pt>
                <c:pt idx="73">
                  <c:v>64.0</c:v>
                </c:pt>
                <c:pt idx="74">
                  <c:v>65.0</c:v>
                </c:pt>
                <c:pt idx="75">
                  <c:v>73.0</c:v>
                </c:pt>
                <c:pt idx="76">
                  <c:v>48.0</c:v>
                </c:pt>
                <c:pt idx="77">
                  <c:v>78.0</c:v>
                </c:pt>
                <c:pt idx="78">
                  <c:v>41.0</c:v>
                </c:pt>
                <c:pt idx="79">
                  <c:v>77.0</c:v>
                </c:pt>
                <c:pt idx="80">
                  <c:v>44.0</c:v>
                </c:pt>
                <c:pt idx="81">
                  <c:v>83.0</c:v>
                </c:pt>
                <c:pt idx="82">
                  <c:v>58.0</c:v>
                </c:pt>
                <c:pt idx="83">
                  <c:v>73.0</c:v>
                </c:pt>
                <c:pt idx="84">
                  <c:v>56.0</c:v>
                </c:pt>
                <c:pt idx="85">
                  <c:v>61.0</c:v>
                </c:pt>
                <c:pt idx="86">
                  <c:v>66.0</c:v>
                </c:pt>
                <c:pt idx="87">
                  <c:v>54.0</c:v>
                </c:pt>
                <c:pt idx="88">
                  <c:v>63.0</c:v>
                </c:pt>
                <c:pt idx="89">
                  <c:v>43.0</c:v>
                </c:pt>
                <c:pt idx="90">
                  <c:v>69.0</c:v>
                </c:pt>
                <c:pt idx="91">
                  <c:v>45.0</c:v>
                </c:pt>
                <c:pt idx="92">
                  <c:v>79.0</c:v>
                </c:pt>
                <c:pt idx="93">
                  <c:v>61.0</c:v>
                </c:pt>
                <c:pt idx="94">
                  <c:v>74.0</c:v>
                </c:pt>
                <c:pt idx="95">
                  <c:v>59.0</c:v>
                </c:pt>
                <c:pt idx="96">
                  <c:v>65.0</c:v>
                </c:pt>
                <c:pt idx="97">
                  <c:v>65.0</c:v>
                </c:pt>
                <c:pt idx="98">
                  <c:v>52.0</c:v>
                </c:pt>
                <c:pt idx="99">
                  <c:v>63.0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'G-Utilization'!$D$1</c:f>
              <c:strCache>
                <c:ptCount val="1"/>
                <c:pt idx="0">
                  <c:v>Flex-2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'G-Utilization'!$D$2:$D$101</c:f>
              <c:numCache>
                <c:formatCode>General</c:formatCode>
                <c:ptCount val="100"/>
                <c:pt idx="0">
                  <c:v>74.0</c:v>
                </c:pt>
                <c:pt idx="1">
                  <c:v>36.0</c:v>
                </c:pt>
                <c:pt idx="2">
                  <c:v>63.0</c:v>
                </c:pt>
                <c:pt idx="3">
                  <c:v>47.0</c:v>
                </c:pt>
                <c:pt idx="4">
                  <c:v>62.0</c:v>
                </c:pt>
                <c:pt idx="5">
                  <c:v>59.0</c:v>
                </c:pt>
                <c:pt idx="6">
                  <c:v>33.0</c:v>
                </c:pt>
                <c:pt idx="7">
                  <c:v>67.0</c:v>
                </c:pt>
                <c:pt idx="8">
                  <c:v>37.0</c:v>
                </c:pt>
                <c:pt idx="9">
                  <c:v>69.0</c:v>
                </c:pt>
                <c:pt idx="10">
                  <c:v>31.0</c:v>
                </c:pt>
                <c:pt idx="11">
                  <c:v>75.0</c:v>
                </c:pt>
                <c:pt idx="12">
                  <c:v>37.0</c:v>
                </c:pt>
                <c:pt idx="13">
                  <c:v>53.0</c:v>
                </c:pt>
                <c:pt idx="14">
                  <c:v>45.0</c:v>
                </c:pt>
                <c:pt idx="15">
                  <c:v>47.0</c:v>
                </c:pt>
                <c:pt idx="16">
                  <c:v>54.0</c:v>
                </c:pt>
                <c:pt idx="17">
                  <c:v>42.0</c:v>
                </c:pt>
                <c:pt idx="18">
                  <c:v>69.0</c:v>
                </c:pt>
                <c:pt idx="19">
                  <c:v>41.0</c:v>
                </c:pt>
                <c:pt idx="20">
                  <c:v>71.0</c:v>
                </c:pt>
                <c:pt idx="21">
                  <c:v>34.0</c:v>
                </c:pt>
                <c:pt idx="22">
                  <c:v>67.0</c:v>
                </c:pt>
                <c:pt idx="23">
                  <c:v>37.0</c:v>
                </c:pt>
                <c:pt idx="24">
                  <c:v>49.0</c:v>
                </c:pt>
                <c:pt idx="25">
                  <c:v>49.0</c:v>
                </c:pt>
                <c:pt idx="26">
                  <c:v>43.0</c:v>
                </c:pt>
                <c:pt idx="27">
                  <c:v>56.0</c:v>
                </c:pt>
                <c:pt idx="28">
                  <c:v>41.0</c:v>
                </c:pt>
                <c:pt idx="29">
                  <c:v>67.0</c:v>
                </c:pt>
                <c:pt idx="30">
                  <c:v>48.0</c:v>
                </c:pt>
                <c:pt idx="31">
                  <c:v>63.0</c:v>
                </c:pt>
                <c:pt idx="32">
                  <c:v>45.0</c:v>
                </c:pt>
                <c:pt idx="33">
                  <c:v>55.0</c:v>
                </c:pt>
                <c:pt idx="34">
                  <c:v>45.0</c:v>
                </c:pt>
                <c:pt idx="35">
                  <c:v>45.0</c:v>
                </c:pt>
                <c:pt idx="36">
                  <c:v>51.0</c:v>
                </c:pt>
                <c:pt idx="37">
                  <c:v>46.0</c:v>
                </c:pt>
                <c:pt idx="38">
                  <c:v>58.0</c:v>
                </c:pt>
                <c:pt idx="39">
                  <c:v>45.0</c:v>
                </c:pt>
                <c:pt idx="40">
                  <c:v>62.0</c:v>
                </c:pt>
                <c:pt idx="41">
                  <c:v>46.0</c:v>
                </c:pt>
                <c:pt idx="42">
                  <c:v>60.0</c:v>
                </c:pt>
                <c:pt idx="43">
                  <c:v>47.0</c:v>
                </c:pt>
                <c:pt idx="44">
                  <c:v>58.0</c:v>
                </c:pt>
                <c:pt idx="45">
                  <c:v>48.0</c:v>
                </c:pt>
                <c:pt idx="46">
                  <c:v>49.0</c:v>
                </c:pt>
                <c:pt idx="47">
                  <c:v>45.0</c:v>
                </c:pt>
                <c:pt idx="48">
                  <c:v>51.0</c:v>
                </c:pt>
                <c:pt idx="49">
                  <c:v>50.0</c:v>
                </c:pt>
                <c:pt idx="50">
                  <c:v>48.0</c:v>
                </c:pt>
                <c:pt idx="51">
                  <c:v>59.0</c:v>
                </c:pt>
                <c:pt idx="52">
                  <c:v>51.0</c:v>
                </c:pt>
                <c:pt idx="53">
                  <c:v>50.0</c:v>
                </c:pt>
                <c:pt idx="54">
                  <c:v>39.0</c:v>
                </c:pt>
                <c:pt idx="55">
                  <c:v>62.0</c:v>
                </c:pt>
                <c:pt idx="56">
                  <c:v>37.0</c:v>
                </c:pt>
                <c:pt idx="57">
                  <c:v>71.0</c:v>
                </c:pt>
                <c:pt idx="58">
                  <c:v>18.0</c:v>
                </c:pt>
                <c:pt idx="59">
                  <c:v>74.0</c:v>
                </c:pt>
                <c:pt idx="60">
                  <c:v>36.0</c:v>
                </c:pt>
                <c:pt idx="61">
                  <c:v>68.0</c:v>
                </c:pt>
                <c:pt idx="62">
                  <c:v>39.0</c:v>
                </c:pt>
                <c:pt idx="63">
                  <c:v>56.0</c:v>
                </c:pt>
                <c:pt idx="64">
                  <c:v>43.0</c:v>
                </c:pt>
                <c:pt idx="65">
                  <c:v>38.0</c:v>
                </c:pt>
                <c:pt idx="66">
                  <c:v>64.0</c:v>
                </c:pt>
                <c:pt idx="67">
                  <c:v>33.0</c:v>
                </c:pt>
                <c:pt idx="68">
                  <c:v>63.0</c:v>
                </c:pt>
                <c:pt idx="69">
                  <c:v>34.0</c:v>
                </c:pt>
                <c:pt idx="70">
                  <c:v>72.0</c:v>
                </c:pt>
                <c:pt idx="71">
                  <c:v>44.0</c:v>
                </c:pt>
                <c:pt idx="72">
                  <c:v>56.0</c:v>
                </c:pt>
                <c:pt idx="73">
                  <c:v>41.0</c:v>
                </c:pt>
                <c:pt idx="74">
                  <c:v>48.0</c:v>
                </c:pt>
                <c:pt idx="75">
                  <c:v>50.0</c:v>
                </c:pt>
                <c:pt idx="76">
                  <c:v>47.0</c:v>
                </c:pt>
                <c:pt idx="77">
                  <c:v>54.0</c:v>
                </c:pt>
                <c:pt idx="78">
                  <c:v>46.0</c:v>
                </c:pt>
                <c:pt idx="79">
                  <c:v>60.0</c:v>
                </c:pt>
                <c:pt idx="80">
                  <c:v>41.0</c:v>
                </c:pt>
                <c:pt idx="81">
                  <c:v>73.0</c:v>
                </c:pt>
                <c:pt idx="82">
                  <c:v>41.0</c:v>
                </c:pt>
                <c:pt idx="83">
                  <c:v>67.0</c:v>
                </c:pt>
                <c:pt idx="84">
                  <c:v>44.0</c:v>
                </c:pt>
                <c:pt idx="85">
                  <c:v>61.0</c:v>
                </c:pt>
                <c:pt idx="86">
                  <c:v>39.0</c:v>
                </c:pt>
                <c:pt idx="87">
                  <c:v>51.0</c:v>
                </c:pt>
                <c:pt idx="88">
                  <c:v>44.0</c:v>
                </c:pt>
                <c:pt idx="89">
                  <c:v>45.0</c:v>
                </c:pt>
                <c:pt idx="90">
                  <c:v>56.0</c:v>
                </c:pt>
                <c:pt idx="91">
                  <c:v>43.0</c:v>
                </c:pt>
                <c:pt idx="92">
                  <c:v>65.0</c:v>
                </c:pt>
                <c:pt idx="93">
                  <c:v>45.0</c:v>
                </c:pt>
                <c:pt idx="94">
                  <c:v>58.0</c:v>
                </c:pt>
                <c:pt idx="95">
                  <c:v>46.0</c:v>
                </c:pt>
                <c:pt idx="96">
                  <c:v>53.0</c:v>
                </c:pt>
                <c:pt idx="97">
                  <c:v>44.0</c:v>
                </c:pt>
                <c:pt idx="98">
                  <c:v>44.0</c:v>
                </c:pt>
                <c:pt idx="99">
                  <c:v>49.0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'G-Utilization'!$E$1</c:f>
              <c:strCache>
                <c:ptCount val="1"/>
                <c:pt idx="0">
                  <c:v>Flex-3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'G-Utilization'!$E$2:$E$101</c:f>
              <c:numCache>
                <c:formatCode>General</c:formatCode>
                <c:ptCount val="100"/>
                <c:pt idx="0">
                  <c:v>13.0</c:v>
                </c:pt>
                <c:pt idx="1">
                  <c:v>8.0</c:v>
                </c:pt>
                <c:pt idx="2">
                  <c:v>13.0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5.0</c:v>
                </c:pt>
                <c:pt idx="9">
                  <c:v>11.0</c:v>
                </c:pt>
                <c:pt idx="10">
                  <c:v>5.0</c:v>
                </c:pt>
                <c:pt idx="11">
                  <c:v>14.0</c:v>
                </c:pt>
                <c:pt idx="12">
                  <c:v>7.0</c:v>
                </c:pt>
                <c:pt idx="13">
                  <c:v>12.0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8.0</c:v>
                </c:pt>
                <c:pt idx="19">
                  <c:v>6.0</c:v>
                </c:pt>
                <c:pt idx="20">
                  <c:v>12.0</c:v>
                </c:pt>
                <c:pt idx="21">
                  <c:v>9.0</c:v>
                </c:pt>
                <c:pt idx="22">
                  <c:v>11.0</c:v>
                </c:pt>
                <c:pt idx="23">
                  <c:v>7.0</c:v>
                </c:pt>
                <c:pt idx="24">
                  <c:v>11.0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10.0</c:v>
                </c:pt>
                <c:pt idx="30">
                  <c:v>8.0</c:v>
                </c:pt>
                <c:pt idx="31">
                  <c:v>10.0</c:v>
                </c:pt>
                <c:pt idx="32">
                  <c:v>8.0</c:v>
                </c:pt>
                <c:pt idx="33">
                  <c:v>10.0</c:v>
                </c:pt>
                <c:pt idx="34">
                  <c:v>10.0</c:v>
                </c:pt>
                <c:pt idx="35">
                  <c:v>9.0</c:v>
                </c:pt>
                <c:pt idx="36">
                  <c:v>5.0</c:v>
                </c:pt>
                <c:pt idx="37">
                  <c:v>6.0</c:v>
                </c:pt>
                <c:pt idx="38">
                  <c:v>11.0</c:v>
                </c:pt>
                <c:pt idx="39">
                  <c:v>6.0</c:v>
                </c:pt>
                <c:pt idx="40">
                  <c:v>7.0</c:v>
                </c:pt>
                <c:pt idx="41">
                  <c:v>11.0</c:v>
                </c:pt>
                <c:pt idx="42">
                  <c:v>7.0</c:v>
                </c:pt>
                <c:pt idx="43">
                  <c:v>7.0</c:v>
                </c:pt>
                <c:pt idx="44">
                  <c:v>10.0</c:v>
                </c:pt>
                <c:pt idx="45">
                  <c:v>7.0</c:v>
                </c:pt>
                <c:pt idx="46">
                  <c:v>12.0</c:v>
                </c:pt>
                <c:pt idx="47">
                  <c:v>3.0</c:v>
                </c:pt>
                <c:pt idx="48">
                  <c:v>15.0</c:v>
                </c:pt>
                <c:pt idx="49">
                  <c:v>4.0</c:v>
                </c:pt>
                <c:pt idx="50">
                  <c:v>15.0</c:v>
                </c:pt>
                <c:pt idx="51">
                  <c:v>6.0</c:v>
                </c:pt>
                <c:pt idx="52">
                  <c:v>9.0</c:v>
                </c:pt>
                <c:pt idx="53">
                  <c:v>6.0</c:v>
                </c:pt>
                <c:pt idx="54">
                  <c:v>11.0</c:v>
                </c:pt>
                <c:pt idx="55">
                  <c:v>9.0</c:v>
                </c:pt>
                <c:pt idx="56">
                  <c:v>9.0</c:v>
                </c:pt>
                <c:pt idx="57">
                  <c:v>8.0</c:v>
                </c:pt>
                <c:pt idx="58">
                  <c:v>5.0</c:v>
                </c:pt>
                <c:pt idx="59">
                  <c:v>13.0</c:v>
                </c:pt>
                <c:pt idx="60">
                  <c:v>8.0</c:v>
                </c:pt>
                <c:pt idx="61">
                  <c:v>13.0</c:v>
                </c:pt>
                <c:pt idx="62">
                  <c:v>5.0</c:v>
                </c:pt>
                <c:pt idx="63">
                  <c:v>11.0</c:v>
                </c:pt>
                <c:pt idx="64">
                  <c:v>7.0</c:v>
                </c:pt>
                <c:pt idx="65">
                  <c:v>7.0</c:v>
                </c:pt>
                <c:pt idx="66">
                  <c:v>8.0</c:v>
                </c:pt>
                <c:pt idx="67">
                  <c:v>5.0</c:v>
                </c:pt>
                <c:pt idx="68">
                  <c:v>8.0</c:v>
                </c:pt>
                <c:pt idx="69">
                  <c:v>9.0</c:v>
                </c:pt>
                <c:pt idx="70">
                  <c:v>12.0</c:v>
                </c:pt>
                <c:pt idx="71">
                  <c:v>8.0</c:v>
                </c:pt>
                <c:pt idx="72">
                  <c:v>13.0</c:v>
                </c:pt>
                <c:pt idx="73">
                  <c:v>4.0</c:v>
                </c:pt>
                <c:pt idx="74">
                  <c:v>10.0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8.0</c:v>
                </c:pt>
                <c:pt idx="80">
                  <c:v>5.0</c:v>
                </c:pt>
                <c:pt idx="81">
                  <c:v>11.0</c:v>
                </c:pt>
                <c:pt idx="82">
                  <c:v>8.0</c:v>
                </c:pt>
                <c:pt idx="83">
                  <c:v>11.0</c:v>
                </c:pt>
                <c:pt idx="84">
                  <c:v>8.0</c:v>
                </c:pt>
                <c:pt idx="85">
                  <c:v>11.0</c:v>
                </c:pt>
                <c:pt idx="86">
                  <c:v>7.0</c:v>
                </c:pt>
                <c:pt idx="87">
                  <c:v>10.0</c:v>
                </c:pt>
                <c:pt idx="88">
                  <c:v>6.0</c:v>
                </c:pt>
                <c:pt idx="89">
                  <c:v>7.0</c:v>
                </c:pt>
                <c:pt idx="90">
                  <c:v>8.0</c:v>
                </c:pt>
                <c:pt idx="91">
                  <c:v>6.0</c:v>
                </c:pt>
                <c:pt idx="92">
                  <c:v>9.0</c:v>
                </c:pt>
                <c:pt idx="93">
                  <c:v>8.0</c:v>
                </c:pt>
                <c:pt idx="94">
                  <c:v>10.0</c:v>
                </c:pt>
                <c:pt idx="95">
                  <c:v>8.0</c:v>
                </c:pt>
                <c:pt idx="96">
                  <c:v>10.0</c:v>
                </c:pt>
                <c:pt idx="97">
                  <c:v>8.0</c:v>
                </c:pt>
                <c:pt idx="98">
                  <c:v>14.0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452512"/>
        <c:axId val="1771814096"/>
      </c:scatterChart>
      <c:valAx>
        <c:axId val="-198845251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14096"/>
        <c:crosses val="autoZero"/>
        <c:crossBetween val="midCat"/>
      </c:valAx>
      <c:valAx>
        <c:axId val="1771814096"/>
        <c:scaling>
          <c:orientation val="minMax"/>
          <c:max val="100.0"/>
          <c:min val="0.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452512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(Baseline)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'G-Utilization'!$G$1</c:f>
              <c:strCache>
                <c:ptCount val="1"/>
                <c:pt idx="0">
                  <c:v>Base-0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'G-Utilization'!$G$2:$G$101</c:f>
              <c:numCache>
                <c:formatCode>General</c:formatCode>
                <c:ptCount val="100"/>
                <c:pt idx="0">
                  <c:v>13.0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44.0</c:v>
                </c:pt>
                <c:pt idx="12">
                  <c:v>98.0</c:v>
                </c:pt>
                <c:pt idx="13">
                  <c:v>74.0</c:v>
                </c:pt>
                <c:pt idx="14">
                  <c:v>15.0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3.0</c:v>
                </c:pt>
                <c:pt idx="24">
                  <c:v>0.0</c:v>
                </c:pt>
                <c:pt idx="25">
                  <c:v>24.0</c:v>
                </c:pt>
                <c:pt idx="26">
                  <c:v>83.0</c:v>
                </c:pt>
                <c:pt idx="27">
                  <c:v>89.0</c:v>
                </c:pt>
                <c:pt idx="28">
                  <c:v>36.0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4.0</c:v>
                </c:pt>
                <c:pt idx="37">
                  <c:v>0.0</c:v>
                </c:pt>
                <c:pt idx="38">
                  <c:v>1.0</c:v>
                </c:pt>
                <c:pt idx="39">
                  <c:v>38.0</c:v>
                </c:pt>
                <c:pt idx="40">
                  <c:v>98.0</c:v>
                </c:pt>
                <c:pt idx="41">
                  <c:v>99.0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3.0</c:v>
                </c:pt>
                <c:pt idx="51">
                  <c:v>1.0</c:v>
                </c:pt>
                <c:pt idx="52">
                  <c:v>1.0</c:v>
                </c:pt>
                <c:pt idx="53">
                  <c:v>56.0</c:v>
                </c:pt>
                <c:pt idx="54">
                  <c:v>98.0</c:v>
                </c:pt>
                <c:pt idx="55">
                  <c:v>61.0</c:v>
                </c:pt>
                <c:pt idx="56">
                  <c:v>3.0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4.0</c:v>
                </c:pt>
                <c:pt idx="66">
                  <c:v>0.0</c:v>
                </c:pt>
                <c:pt idx="67">
                  <c:v>30.0</c:v>
                </c:pt>
                <c:pt idx="68">
                  <c:v>95.0</c:v>
                </c:pt>
                <c:pt idx="69">
                  <c:v>84.0</c:v>
                </c:pt>
                <c:pt idx="70">
                  <c:v>27.0</c:v>
                </c:pt>
                <c:pt idx="71">
                  <c:v>4.0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4.0</c:v>
                </c:pt>
                <c:pt idx="80">
                  <c:v>0.0</c:v>
                </c:pt>
                <c:pt idx="81">
                  <c:v>38.0</c:v>
                </c:pt>
                <c:pt idx="82">
                  <c:v>88.0</c:v>
                </c:pt>
                <c:pt idx="83">
                  <c:v>77.0</c:v>
                </c:pt>
                <c:pt idx="84">
                  <c:v>25.0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6.0</c:v>
                </c:pt>
                <c:pt idx="93">
                  <c:v>1.0</c:v>
                </c:pt>
                <c:pt idx="94">
                  <c:v>0.0</c:v>
                </c:pt>
                <c:pt idx="95">
                  <c:v>85.0</c:v>
                </c:pt>
                <c:pt idx="96">
                  <c:v>99.0</c:v>
                </c:pt>
                <c:pt idx="97">
                  <c:v>38.0</c:v>
                </c:pt>
                <c:pt idx="98">
                  <c:v>4.0</c:v>
                </c:pt>
                <c:pt idx="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'G-Utilization'!$H$1</c:f>
              <c:strCache>
                <c:ptCount val="1"/>
                <c:pt idx="0">
                  <c:v>Base-1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'G-Utilization'!$H$2:$H$101</c:f>
              <c:numCache>
                <c:formatCode>General</c:formatCode>
                <c:ptCount val="100"/>
                <c:pt idx="0">
                  <c:v>4.0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53.0</c:v>
                </c:pt>
                <c:pt idx="12">
                  <c:v>98.0</c:v>
                </c:pt>
                <c:pt idx="13">
                  <c:v>24.0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1.0</c:v>
                </c:pt>
                <c:pt idx="24">
                  <c:v>0.0</c:v>
                </c:pt>
                <c:pt idx="25">
                  <c:v>73.0</c:v>
                </c:pt>
                <c:pt idx="26">
                  <c:v>98.0</c:v>
                </c:pt>
                <c:pt idx="27">
                  <c:v>55.0</c:v>
                </c:pt>
                <c:pt idx="28">
                  <c:v>1.0</c:v>
                </c:pt>
                <c:pt idx="29">
                  <c:v>3.0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52.0</c:v>
                </c:pt>
                <c:pt idx="40">
                  <c:v>98.0</c:v>
                </c:pt>
                <c:pt idx="41">
                  <c:v>75.0</c:v>
                </c:pt>
                <c:pt idx="42">
                  <c:v>4.0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3.0</c:v>
                </c:pt>
                <c:pt idx="51">
                  <c:v>1.0</c:v>
                </c:pt>
                <c:pt idx="52">
                  <c:v>6.0</c:v>
                </c:pt>
                <c:pt idx="53">
                  <c:v>64.0</c:v>
                </c:pt>
                <c:pt idx="54">
                  <c:v>98.0</c:v>
                </c:pt>
                <c:pt idx="55">
                  <c:v>49.0</c:v>
                </c:pt>
                <c:pt idx="56">
                  <c:v>3.0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3.0</c:v>
                </c:pt>
                <c:pt idx="66">
                  <c:v>1.0</c:v>
                </c:pt>
                <c:pt idx="67">
                  <c:v>42.0</c:v>
                </c:pt>
                <c:pt idx="68">
                  <c:v>95.0</c:v>
                </c:pt>
                <c:pt idx="69">
                  <c:v>44.0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4.0</c:v>
                </c:pt>
                <c:pt idx="79">
                  <c:v>1.0</c:v>
                </c:pt>
                <c:pt idx="80">
                  <c:v>11.0</c:v>
                </c:pt>
                <c:pt idx="81">
                  <c:v>83.0</c:v>
                </c:pt>
                <c:pt idx="82">
                  <c:v>98.0</c:v>
                </c:pt>
                <c:pt idx="83">
                  <c:v>36.0</c:v>
                </c:pt>
                <c:pt idx="84">
                  <c:v>4.0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3.0</c:v>
                </c:pt>
                <c:pt idx="92">
                  <c:v>5.0</c:v>
                </c:pt>
                <c:pt idx="93">
                  <c:v>1.0</c:v>
                </c:pt>
                <c:pt idx="94">
                  <c:v>24.0</c:v>
                </c:pt>
                <c:pt idx="95">
                  <c:v>89.0</c:v>
                </c:pt>
                <c:pt idx="96">
                  <c:v>89.0</c:v>
                </c:pt>
                <c:pt idx="97">
                  <c:v>27.0</c:v>
                </c:pt>
                <c:pt idx="98">
                  <c:v>3.0</c:v>
                </c:pt>
                <c:pt idx="9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'G-Utilization'!$I$1</c:f>
              <c:strCache>
                <c:ptCount val="1"/>
                <c:pt idx="0">
                  <c:v>Base-2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'G-Utilization'!$I$2:$I$101</c:f>
              <c:numCache>
                <c:formatCode>General</c:formatCode>
                <c:ptCount val="100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9.0</c:v>
                </c:pt>
                <c:pt idx="9">
                  <c:v>2.0</c:v>
                </c:pt>
                <c:pt idx="10">
                  <c:v>2.0</c:v>
                </c:pt>
                <c:pt idx="11">
                  <c:v>46.0</c:v>
                </c:pt>
                <c:pt idx="12">
                  <c:v>99.0</c:v>
                </c:pt>
                <c:pt idx="13">
                  <c:v>69.0</c:v>
                </c:pt>
                <c:pt idx="14">
                  <c:v>13.0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8.0</c:v>
                </c:pt>
                <c:pt idx="23">
                  <c:v>8.0</c:v>
                </c:pt>
                <c:pt idx="24">
                  <c:v>1.0</c:v>
                </c:pt>
                <c:pt idx="25">
                  <c:v>26.0</c:v>
                </c:pt>
                <c:pt idx="26">
                  <c:v>84.0</c:v>
                </c:pt>
                <c:pt idx="27">
                  <c:v>88.0</c:v>
                </c:pt>
                <c:pt idx="28">
                  <c:v>35.0</c:v>
                </c:pt>
                <c:pt idx="29">
                  <c:v>3.0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14.0</c:v>
                </c:pt>
                <c:pt idx="37">
                  <c:v>0.0</c:v>
                </c:pt>
                <c:pt idx="38">
                  <c:v>2.0</c:v>
                </c:pt>
                <c:pt idx="39">
                  <c:v>41.0</c:v>
                </c:pt>
                <c:pt idx="40">
                  <c:v>98.0</c:v>
                </c:pt>
                <c:pt idx="41">
                  <c:v>98.0</c:v>
                </c:pt>
                <c:pt idx="42">
                  <c:v>1.0</c:v>
                </c:pt>
                <c:pt idx="43">
                  <c:v>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13.0</c:v>
                </c:pt>
                <c:pt idx="51">
                  <c:v>2.0</c:v>
                </c:pt>
                <c:pt idx="52">
                  <c:v>2.0</c:v>
                </c:pt>
                <c:pt idx="53">
                  <c:v>66.0</c:v>
                </c:pt>
                <c:pt idx="54">
                  <c:v>98.0</c:v>
                </c:pt>
                <c:pt idx="55">
                  <c:v>59.0</c:v>
                </c:pt>
                <c:pt idx="56">
                  <c:v>3.0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12.0</c:v>
                </c:pt>
                <c:pt idx="65">
                  <c:v>12.0</c:v>
                </c:pt>
                <c:pt idx="66">
                  <c:v>2.0</c:v>
                </c:pt>
                <c:pt idx="67">
                  <c:v>33.0</c:v>
                </c:pt>
                <c:pt idx="68">
                  <c:v>97.0</c:v>
                </c:pt>
                <c:pt idx="69">
                  <c:v>82.0</c:v>
                </c:pt>
                <c:pt idx="70">
                  <c:v>17.0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9.0</c:v>
                </c:pt>
                <c:pt idx="79">
                  <c:v>11.0</c:v>
                </c:pt>
                <c:pt idx="80">
                  <c:v>1.0</c:v>
                </c:pt>
                <c:pt idx="81">
                  <c:v>39.0</c:v>
                </c:pt>
                <c:pt idx="82">
                  <c:v>97.0</c:v>
                </c:pt>
                <c:pt idx="83">
                  <c:v>76.0</c:v>
                </c:pt>
                <c:pt idx="84">
                  <c:v>24.0</c:v>
                </c:pt>
                <c:pt idx="85">
                  <c:v>3.0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8.0</c:v>
                </c:pt>
                <c:pt idx="93">
                  <c:v>10.0</c:v>
                </c:pt>
                <c:pt idx="94">
                  <c:v>2.0</c:v>
                </c:pt>
                <c:pt idx="95">
                  <c:v>45.0</c:v>
                </c:pt>
                <c:pt idx="96">
                  <c:v>99.0</c:v>
                </c:pt>
                <c:pt idx="97">
                  <c:v>34.0</c:v>
                </c:pt>
                <c:pt idx="98">
                  <c:v>5.0</c:v>
                </c:pt>
                <c:pt idx="9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'G-Utilization'!$J$1</c:f>
              <c:strCache>
                <c:ptCount val="1"/>
                <c:pt idx="0">
                  <c:v>Base-3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'G-Utilization'!$J$2:$J$101</c:f>
              <c:numCache>
                <c:formatCode>General</c:formatCode>
                <c:ptCount val="100"/>
                <c:pt idx="0">
                  <c:v>11.0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39.0</c:v>
                </c:pt>
                <c:pt idx="12">
                  <c:v>97.0</c:v>
                </c:pt>
                <c:pt idx="13">
                  <c:v>73.0</c:v>
                </c:pt>
                <c:pt idx="14">
                  <c:v>14.0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3.0</c:v>
                </c:pt>
                <c:pt idx="24">
                  <c:v>0.0</c:v>
                </c:pt>
                <c:pt idx="25">
                  <c:v>26.0</c:v>
                </c:pt>
                <c:pt idx="26">
                  <c:v>84.0</c:v>
                </c:pt>
                <c:pt idx="27">
                  <c:v>87.0</c:v>
                </c:pt>
                <c:pt idx="28">
                  <c:v>33.0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6.0</c:v>
                </c:pt>
                <c:pt idx="37">
                  <c:v>0.0</c:v>
                </c:pt>
                <c:pt idx="38">
                  <c:v>1.0</c:v>
                </c:pt>
                <c:pt idx="39">
                  <c:v>35.0</c:v>
                </c:pt>
                <c:pt idx="40">
                  <c:v>98.0</c:v>
                </c:pt>
                <c:pt idx="41">
                  <c:v>99.0</c:v>
                </c:pt>
                <c:pt idx="42">
                  <c:v>0.0</c:v>
                </c:pt>
                <c:pt idx="43">
                  <c:v>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5.0</c:v>
                </c:pt>
                <c:pt idx="51">
                  <c:v>1.0</c:v>
                </c:pt>
                <c:pt idx="52">
                  <c:v>1.0</c:v>
                </c:pt>
                <c:pt idx="53">
                  <c:v>58.0</c:v>
                </c:pt>
                <c:pt idx="54">
                  <c:v>98.0</c:v>
                </c:pt>
                <c:pt idx="55">
                  <c:v>57.0</c:v>
                </c:pt>
                <c:pt idx="56">
                  <c:v>2.0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4.0</c:v>
                </c:pt>
                <c:pt idx="65">
                  <c:v>5.0</c:v>
                </c:pt>
                <c:pt idx="66">
                  <c:v>1.0</c:v>
                </c:pt>
                <c:pt idx="67">
                  <c:v>32.0</c:v>
                </c:pt>
                <c:pt idx="68">
                  <c:v>97.0</c:v>
                </c:pt>
                <c:pt idx="69">
                  <c:v>83.0</c:v>
                </c:pt>
                <c:pt idx="70">
                  <c:v>24.0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4.0</c:v>
                </c:pt>
                <c:pt idx="79">
                  <c:v>4.0</c:v>
                </c:pt>
                <c:pt idx="80">
                  <c:v>0.0</c:v>
                </c:pt>
                <c:pt idx="81">
                  <c:v>36.0</c:v>
                </c:pt>
                <c:pt idx="82">
                  <c:v>89.0</c:v>
                </c:pt>
                <c:pt idx="83">
                  <c:v>75.0</c:v>
                </c:pt>
                <c:pt idx="84">
                  <c:v>23.0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7.0</c:v>
                </c:pt>
                <c:pt idx="93">
                  <c:v>1.0</c:v>
                </c:pt>
                <c:pt idx="94">
                  <c:v>1.0</c:v>
                </c:pt>
                <c:pt idx="95">
                  <c:v>87.0</c:v>
                </c:pt>
                <c:pt idx="96">
                  <c:v>99.0</c:v>
                </c:pt>
                <c:pt idx="97">
                  <c:v>42.0</c:v>
                </c:pt>
                <c:pt idx="98">
                  <c:v>4.0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955216"/>
        <c:axId val="1771318368"/>
      </c:scatterChart>
      <c:valAx>
        <c:axId val="-2009955216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18368"/>
        <c:crosses val="autoZero"/>
        <c:crossBetween val="midCat"/>
      </c:valAx>
      <c:valAx>
        <c:axId val="17713183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55216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</a:t>
            </a:r>
            <a:r>
              <a:rPr lang="zh-CN" altLang="en-US" b="1"/>
              <a:t> </a:t>
            </a: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'G-Utilization'!$M$1</c:f>
              <c:strCache>
                <c:ptCount val="1"/>
                <c:pt idx="0">
                  <c:v>Flex-Average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'G-Utilization'!$M$2:$M$101</c:f>
              <c:numCache>
                <c:formatCode>General</c:formatCode>
                <c:ptCount val="100"/>
                <c:pt idx="0">
                  <c:v>45.25</c:v>
                </c:pt>
                <c:pt idx="1">
                  <c:v>47.0</c:v>
                </c:pt>
                <c:pt idx="2">
                  <c:v>46.75</c:v>
                </c:pt>
                <c:pt idx="3">
                  <c:v>46.5</c:v>
                </c:pt>
                <c:pt idx="4">
                  <c:v>48.0</c:v>
                </c:pt>
                <c:pt idx="5">
                  <c:v>52.0</c:v>
                </c:pt>
                <c:pt idx="6">
                  <c:v>42.25</c:v>
                </c:pt>
                <c:pt idx="7">
                  <c:v>48.5</c:v>
                </c:pt>
                <c:pt idx="8">
                  <c:v>41.0</c:v>
                </c:pt>
                <c:pt idx="9">
                  <c:v>45.75</c:v>
                </c:pt>
                <c:pt idx="10">
                  <c:v>42.0</c:v>
                </c:pt>
                <c:pt idx="11">
                  <c:v>49.25</c:v>
                </c:pt>
                <c:pt idx="12">
                  <c:v>44.5</c:v>
                </c:pt>
                <c:pt idx="13">
                  <c:v>45.25</c:v>
                </c:pt>
                <c:pt idx="14">
                  <c:v>48.5</c:v>
                </c:pt>
                <c:pt idx="15">
                  <c:v>42.5</c:v>
                </c:pt>
                <c:pt idx="16">
                  <c:v>51.0</c:v>
                </c:pt>
                <c:pt idx="17">
                  <c:v>39.25</c:v>
                </c:pt>
                <c:pt idx="18">
                  <c:v>52.75</c:v>
                </c:pt>
                <c:pt idx="19">
                  <c:v>40.75</c:v>
                </c:pt>
                <c:pt idx="20">
                  <c:v>52.25</c:v>
                </c:pt>
                <c:pt idx="21">
                  <c:v>40.0</c:v>
                </c:pt>
                <c:pt idx="22">
                  <c:v>47.25</c:v>
                </c:pt>
                <c:pt idx="23">
                  <c:v>44.25</c:v>
                </c:pt>
                <c:pt idx="24">
                  <c:v>44.25</c:v>
                </c:pt>
                <c:pt idx="25">
                  <c:v>49.25</c:v>
                </c:pt>
                <c:pt idx="26">
                  <c:v>39.5</c:v>
                </c:pt>
                <c:pt idx="27">
                  <c:v>49.25</c:v>
                </c:pt>
                <c:pt idx="28">
                  <c:v>38.0</c:v>
                </c:pt>
                <c:pt idx="29">
                  <c:v>52.0</c:v>
                </c:pt>
                <c:pt idx="30">
                  <c:v>43.75</c:v>
                </c:pt>
                <c:pt idx="31">
                  <c:v>49.0</c:v>
                </c:pt>
                <c:pt idx="32">
                  <c:v>45.25</c:v>
                </c:pt>
                <c:pt idx="33">
                  <c:v>48.75</c:v>
                </c:pt>
                <c:pt idx="34">
                  <c:v>48.75</c:v>
                </c:pt>
                <c:pt idx="35">
                  <c:v>42.25</c:v>
                </c:pt>
                <c:pt idx="36">
                  <c:v>47.75</c:v>
                </c:pt>
                <c:pt idx="37">
                  <c:v>41.5</c:v>
                </c:pt>
                <c:pt idx="38">
                  <c:v>52.25</c:v>
                </c:pt>
                <c:pt idx="39">
                  <c:v>35.75</c:v>
                </c:pt>
                <c:pt idx="40">
                  <c:v>57.0</c:v>
                </c:pt>
                <c:pt idx="41">
                  <c:v>42.5</c:v>
                </c:pt>
                <c:pt idx="42">
                  <c:v>50.5</c:v>
                </c:pt>
                <c:pt idx="43">
                  <c:v>45.25</c:v>
                </c:pt>
                <c:pt idx="44">
                  <c:v>50.0</c:v>
                </c:pt>
                <c:pt idx="45">
                  <c:v>47.75</c:v>
                </c:pt>
                <c:pt idx="46">
                  <c:v>40.75</c:v>
                </c:pt>
                <c:pt idx="47">
                  <c:v>50.5</c:v>
                </c:pt>
                <c:pt idx="48">
                  <c:v>44.25</c:v>
                </c:pt>
                <c:pt idx="49">
                  <c:v>50.25</c:v>
                </c:pt>
                <c:pt idx="50">
                  <c:v>42.75</c:v>
                </c:pt>
                <c:pt idx="51">
                  <c:v>52.5</c:v>
                </c:pt>
                <c:pt idx="52">
                  <c:v>43.0</c:v>
                </c:pt>
                <c:pt idx="53">
                  <c:v>50.25</c:v>
                </c:pt>
                <c:pt idx="54">
                  <c:v>43.25</c:v>
                </c:pt>
                <c:pt idx="55">
                  <c:v>54.75</c:v>
                </c:pt>
                <c:pt idx="56">
                  <c:v>44.5</c:v>
                </c:pt>
                <c:pt idx="57">
                  <c:v>51.75</c:v>
                </c:pt>
                <c:pt idx="58">
                  <c:v>36.75</c:v>
                </c:pt>
                <c:pt idx="59">
                  <c:v>45.0</c:v>
                </c:pt>
                <c:pt idx="60">
                  <c:v>48.5</c:v>
                </c:pt>
                <c:pt idx="61">
                  <c:v>48.5</c:v>
                </c:pt>
                <c:pt idx="62">
                  <c:v>44.5</c:v>
                </c:pt>
                <c:pt idx="63">
                  <c:v>46.25</c:v>
                </c:pt>
                <c:pt idx="64">
                  <c:v>46.25</c:v>
                </c:pt>
                <c:pt idx="65">
                  <c:v>41.75</c:v>
                </c:pt>
                <c:pt idx="66">
                  <c:v>49.75</c:v>
                </c:pt>
                <c:pt idx="67">
                  <c:v>42.5</c:v>
                </c:pt>
                <c:pt idx="68">
                  <c:v>43.0</c:v>
                </c:pt>
                <c:pt idx="69">
                  <c:v>39.5</c:v>
                </c:pt>
                <c:pt idx="70">
                  <c:v>50.0</c:v>
                </c:pt>
                <c:pt idx="71">
                  <c:v>43.25</c:v>
                </c:pt>
                <c:pt idx="72">
                  <c:v>44.75</c:v>
                </c:pt>
                <c:pt idx="73">
                  <c:v>45.75</c:v>
                </c:pt>
                <c:pt idx="74">
                  <c:v>47.5</c:v>
                </c:pt>
                <c:pt idx="75">
                  <c:v>50.25</c:v>
                </c:pt>
                <c:pt idx="76">
                  <c:v>41.0</c:v>
                </c:pt>
                <c:pt idx="77">
                  <c:v>51.0</c:v>
                </c:pt>
                <c:pt idx="78">
                  <c:v>40.0</c:v>
                </c:pt>
                <c:pt idx="79">
                  <c:v>50.25</c:v>
                </c:pt>
                <c:pt idx="80">
                  <c:v>38.75</c:v>
                </c:pt>
                <c:pt idx="81">
                  <c:v>55.5</c:v>
                </c:pt>
                <c:pt idx="82">
                  <c:v>42.75</c:v>
                </c:pt>
                <c:pt idx="83">
                  <c:v>51.5</c:v>
                </c:pt>
                <c:pt idx="84">
                  <c:v>42.25</c:v>
                </c:pt>
                <c:pt idx="85">
                  <c:v>47.25</c:v>
                </c:pt>
                <c:pt idx="86">
                  <c:v>44.75</c:v>
                </c:pt>
                <c:pt idx="87">
                  <c:v>43.75</c:v>
                </c:pt>
                <c:pt idx="88">
                  <c:v>45.75</c:v>
                </c:pt>
                <c:pt idx="89">
                  <c:v>38.0</c:v>
                </c:pt>
                <c:pt idx="90">
                  <c:v>46.75</c:v>
                </c:pt>
                <c:pt idx="91">
                  <c:v>39.25</c:v>
                </c:pt>
                <c:pt idx="92">
                  <c:v>51.5</c:v>
                </c:pt>
                <c:pt idx="93">
                  <c:v>44.25</c:v>
                </c:pt>
                <c:pt idx="94">
                  <c:v>50.0</c:v>
                </c:pt>
                <c:pt idx="95">
                  <c:v>44.75</c:v>
                </c:pt>
                <c:pt idx="96">
                  <c:v>46.75</c:v>
                </c:pt>
                <c:pt idx="97">
                  <c:v>50.25</c:v>
                </c:pt>
                <c:pt idx="98">
                  <c:v>38.5</c:v>
                </c:pt>
                <c:pt idx="99">
                  <c:v>49.5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'G-Utilization'!$N$1</c:f>
              <c:strCache>
                <c:ptCount val="1"/>
                <c:pt idx="0">
                  <c:v>Base-Average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'G-Utilization'!$N$2:$N$101</c:f>
              <c:numCache>
                <c:formatCode>General</c:formatCode>
                <c:ptCount val="100"/>
                <c:pt idx="0">
                  <c:v>7.5</c:v>
                </c:pt>
                <c:pt idx="1">
                  <c:v>2.75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1.0</c:v>
                </c:pt>
                <c:pt idx="11">
                  <c:v>45.5</c:v>
                </c:pt>
                <c:pt idx="12">
                  <c:v>98.0</c:v>
                </c:pt>
                <c:pt idx="13">
                  <c:v>60.0</c:v>
                </c:pt>
                <c:pt idx="14">
                  <c:v>11.75</c:v>
                </c:pt>
                <c:pt idx="15">
                  <c:v>1.75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4.75</c:v>
                </c:pt>
                <c:pt idx="23">
                  <c:v>3.75</c:v>
                </c:pt>
                <c:pt idx="24">
                  <c:v>0.25</c:v>
                </c:pt>
                <c:pt idx="25">
                  <c:v>37.25</c:v>
                </c:pt>
                <c:pt idx="26">
                  <c:v>87.25</c:v>
                </c:pt>
                <c:pt idx="27">
                  <c:v>79.75</c:v>
                </c:pt>
                <c:pt idx="28">
                  <c:v>26.25</c:v>
                </c:pt>
                <c:pt idx="29">
                  <c:v>2.5</c:v>
                </c:pt>
                <c:pt idx="30">
                  <c:v>1.5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7.0</c:v>
                </c:pt>
                <c:pt idx="37">
                  <c:v>0.25</c:v>
                </c:pt>
                <c:pt idx="38">
                  <c:v>1.25</c:v>
                </c:pt>
                <c:pt idx="39">
                  <c:v>41.5</c:v>
                </c:pt>
                <c:pt idx="40">
                  <c:v>98.0</c:v>
                </c:pt>
                <c:pt idx="41">
                  <c:v>92.75</c:v>
                </c:pt>
                <c:pt idx="42">
                  <c:v>1.25</c:v>
                </c:pt>
                <c:pt idx="43">
                  <c:v>3.25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0.25</c:v>
                </c:pt>
                <c:pt idx="50">
                  <c:v>6.0</c:v>
                </c:pt>
                <c:pt idx="51">
                  <c:v>1.25</c:v>
                </c:pt>
                <c:pt idx="52">
                  <c:v>2.5</c:v>
                </c:pt>
                <c:pt idx="53">
                  <c:v>61.0</c:v>
                </c:pt>
                <c:pt idx="54">
                  <c:v>98.0</c:v>
                </c:pt>
                <c:pt idx="55">
                  <c:v>56.5</c:v>
                </c:pt>
                <c:pt idx="56">
                  <c:v>2.75</c:v>
                </c:pt>
                <c:pt idx="57">
                  <c:v>2.25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5.5</c:v>
                </c:pt>
                <c:pt idx="65">
                  <c:v>6.0</c:v>
                </c:pt>
                <c:pt idx="66">
                  <c:v>1.0</c:v>
                </c:pt>
                <c:pt idx="67">
                  <c:v>34.25</c:v>
                </c:pt>
                <c:pt idx="68">
                  <c:v>96.0</c:v>
                </c:pt>
                <c:pt idx="69">
                  <c:v>73.25</c:v>
                </c:pt>
                <c:pt idx="70">
                  <c:v>18.0</c:v>
                </c:pt>
                <c:pt idx="71">
                  <c:v>2.25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5.0</c:v>
                </c:pt>
                <c:pt idx="79">
                  <c:v>5.0</c:v>
                </c:pt>
                <c:pt idx="80">
                  <c:v>3.0</c:v>
                </c:pt>
                <c:pt idx="81">
                  <c:v>49.0</c:v>
                </c:pt>
                <c:pt idx="82">
                  <c:v>93.0</c:v>
                </c:pt>
                <c:pt idx="83">
                  <c:v>66.0</c:v>
                </c:pt>
                <c:pt idx="84">
                  <c:v>19.0</c:v>
                </c:pt>
                <c:pt idx="85">
                  <c:v>1.75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0.75</c:v>
                </c:pt>
                <c:pt idx="92">
                  <c:v>6.5</c:v>
                </c:pt>
                <c:pt idx="93">
                  <c:v>3.25</c:v>
                </c:pt>
                <c:pt idx="94">
                  <c:v>6.75</c:v>
                </c:pt>
                <c:pt idx="95">
                  <c:v>76.5</c:v>
                </c:pt>
                <c:pt idx="96">
                  <c:v>96.5</c:v>
                </c:pt>
                <c:pt idx="97">
                  <c:v>35.25</c:v>
                </c:pt>
                <c:pt idx="98">
                  <c:v>4.0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68304"/>
        <c:axId val="1804884800"/>
      </c:scatterChart>
      <c:valAx>
        <c:axId val="-1959168304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84800"/>
        <c:crosses val="autoZero"/>
        <c:crossBetween val="midCat"/>
      </c:valAx>
      <c:valAx>
        <c:axId val="180488480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68304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Trainging</a:t>
            </a:r>
            <a:r>
              <a:rPr lang="zh-CN" altLang="en-US" b="1"/>
              <a:t> </a:t>
            </a:r>
            <a:r>
              <a:rPr lang="en-US" altLang="zh-CN" b="1"/>
              <a:t>Speed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'K40'!$M$1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'K40'!$M$2:$M$7</c:f>
              <c:numCache>
                <c:formatCode>General</c:formatCode>
                <c:ptCount val="6"/>
                <c:pt idx="0">
                  <c:v>1.77809692683972</c:v>
                </c:pt>
                <c:pt idx="1">
                  <c:v>3.15215603928816</c:v>
                </c:pt>
                <c:pt idx="2">
                  <c:v>5.69854861292345</c:v>
                </c:pt>
                <c:pt idx="3">
                  <c:v>9.4734291904851</c:v>
                </c:pt>
                <c:pt idx="4">
                  <c:v>16.2945061326026</c:v>
                </c:pt>
                <c:pt idx="5">
                  <c:v>36.3061345044304</c:v>
                </c:pt>
              </c:numCache>
            </c:numRef>
          </c:val>
        </c:ser>
        <c:ser>
          <c:idx val="2"/>
          <c:order val="1"/>
          <c:tx>
            <c:strRef>
              <c:f>'K40'!$N$1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'K40'!$N$2:$N$7</c:f>
              <c:numCache>
                <c:formatCode>General</c:formatCode>
                <c:ptCount val="6"/>
                <c:pt idx="0">
                  <c:v>47.6736793016132</c:v>
                </c:pt>
                <c:pt idx="1">
                  <c:v>45.7654864537088</c:v>
                </c:pt>
                <c:pt idx="2">
                  <c:v>45.3853802430002</c:v>
                </c:pt>
                <c:pt idx="3">
                  <c:v>45.7063614792294</c:v>
                </c:pt>
                <c:pt idx="4">
                  <c:v>45.6262098111604</c:v>
                </c:pt>
                <c:pt idx="5">
                  <c:v>47.7999263869391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74944"/>
        <c:axId val="-2019936464"/>
      </c:barChart>
      <c:catAx>
        <c:axId val="18241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936464"/>
        <c:crosses val="autoZero"/>
        <c:auto val="1"/>
        <c:lblAlgn val="ctr"/>
        <c:lblOffset val="100"/>
        <c:noMultiLvlLbl val="0"/>
      </c:catAx>
      <c:valAx>
        <c:axId val="-201993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Iteration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74944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Memory</a:t>
            </a:r>
            <a:r>
              <a:rPr lang="zh-CN" altLang="en-US" b="1"/>
              <a:t> </a:t>
            </a:r>
            <a:r>
              <a:rPr lang="en-US" altLang="zh-CN" b="1"/>
              <a:t>Consumption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'K40'!$O$1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'K40'!$O$2:$O$7</c:f>
              <c:numCache>
                <c:formatCode>General</c:formatCode>
                <c:ptCount val="6"/>
                <c:pt idx="0">
                  <c:v>8904.0</c:v>
                </c:pt>
                <c:pt idx="1">
                  <c:v>9294.0</c:v>
                </c:pt>
                <c:pt idx="2">
                  <c:v>10664.0</c:v>
                </c:pt>
                <c:pt idx="3">
                  <c:v>12580.0</c:v>
                </c:pt>
                <c:pt idx="4">
                  <c:v>16628.0</c:v>
                </c:pt>
                <c:pt idx="5">
                  <c:v>17220.0</c:v>
                </c:pt>
              </c:numCache>
            </c:numRef>
          </c:val>
        </c:ser>
        <c:ser>
          <c:idx val="2"/>
          <c:order val="1"/>
          <c:tx>
            <c:strRef>
              <c:f>'K40'!$P$1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'K40'!$P$2:$P$7</c:f>
              <c:numCache>
                <c:formatCode>General</c:formatCode>
                <c:ptCount val="6"/>
                <c:pt idx="0">
                  <c:v>12204.0</c:v>
                </c:pt>
                <c:pt idx="1">
                  <c:v>12828.0</c:v>
                </c:pt>
                <c:pt idx="2">
                  <c:v>13948.0</c:v>
                </c:pt>
                <c:pt idx="3">
                  <c:v>16532.0</c:v>
                </c:pt>
                <c:pt idx="4">
                  <c:v>22484.0</c:v>
                </c:pt>
                <c:pt idx="5">
                  <c:v>30020.0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761904"/>
        <c:axId val="1893458080"/>
      </c:barChart>
      <c:catAx>
        <c:axId val="18197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8080"/>
        <c:crosses val="autoZero"/>
        <c:auto val="1"/>
        <c:lblAlgn val="ctr"/>
        <c:lblOffset val="100"/>
        <c:noMultiLvlLbl val="0"/>
      </c:catAx>
      <c:valAx>
        <c:axId val="189345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Memory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(MB)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61904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Throughput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'K40'!$Q$1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'K40'!$Q$2:$Q$7</c:f>
              <c:numCache>
                <c:formatCode>General</c:formatCode>
                <c:ptCount val="6"/>
                <c:pt idx="0">
                  <c:v>2.249596149468271</c:v>
                </c:pt>
                <c:pt idx="1">
                  <c:v>2.537945425381483</c:v>
                </c:pt>
                <c:pt idx="2">
                  <c:v>2.807732474847088</c:v>
                </c:pt>
                <c:pt idx="3">
                  <c:v>3.37786870588953</c:v>
                </c:pt>
                <c:pt idx="4">
                  <c:v>3.927704189324685</c:v>
                </c:pt>
                <c:pt idx="5">
                  <c:v>3.525574995718156</c:v>
                </c:pt>
              </c:numCache>
            </c:numRef>
          </c:val>
        </c:ser>
        <c:ser>
          <c:idx val="2"/>
          <c:order val="1"/>
          <c:tx>
            <c:strRef>
              <c:f>'K40'!$R$1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'K40'!$R$2:$R$7</c:f>
              <c:numCache>
                <c:formatCode>General</c:formatCode>
                <c:ptCount val="6"/>
                <c:pt idx="0">
                  <c:v>0.0839037401475461</c:v>
                </c:pt>
                <c:pt idx="1">
                  <c:v>0.174804216450139</c:v>
                </c:pt>
                <c:pt idx="2">
                  <c:v>0.352536431651196</c:v>
                </c:pt>
                <c:pt idx="3">
                  <c:v>0.700121360886316</c:v>
                </c:pt>
                <c:pt idx="4">
                  <c:v>1.402702531393376</c:v>
                </c:pt>
                <c:pt idx="5">
                  <c:v>2.677828391697583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441472"/>
        <c:axId val="1771941472"/>
      </c:barChart>
      <c:catAx>
        <c:axId val="18054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41472"/>
        <c:crosses val="autoZero"/>
        <c:auto val="1"/>
        <c:lblAlgn val="ctr"/>
        <c:lblOffset val="100"/>
        <c:noMultiLvlLbl val="0"/>
      </c:catAx>
      <c:valAx>
        <c:axId val="177194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Throughput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(img/sec)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41472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16</xdr:row>
      <xdr:rowOff>38100</xdr:rowOff>
    </xdr:from>
    <xdr:to>
      <xdr:col>19</xdr:col>
      <xdr:colOff>463550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39</xdr:row>
      <xdr:rowOff>88900</xdr:rowOff>
    </xdr:from>
    <xdr:to>
      <xdr:col>19</xdr:col>
      <xdr:colOff>438150</xdr:colOff>
      <xdr:row>61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106</xdr:row>
      <xdr:rowOff>127000</xdr:rowOff>
    </xdr:from>
    <xdr:to>
      <xdr:col>16</xdr:col>
      <xdr:colOff>374650</xdr:colOff>
      <xdr:row>128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92</xdr:row>
      <xdr:rowOff>184150</xdr:rowOff>
    </xdr:from>
    <xdr:to>
      <xdr:col>25</xdr:col>
      <xdr:colOff>44450</xdr:colOff>
      <xdr:row>114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70</xdr:row>
      <xdr:rowOff>95250</xdr:rowOff>
    </xdr:from>
    <xdr:to>
      <xdr:col>22</xdr:col>
      <xdr:colOff>450850</xdr:colOff>
      <xdr:row>92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577850</xdr:colOff>
      <xdr:row>104</xdr:row>
      <xdr:rowOff>171450</xdr:rowOff>
    </xdr:from>
    <xdr:to>
      <xdr:col>17</xdr:col>
      <xdr:colOff>222250</xdr:colOff>
      <xdr:row>126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11</xdr:row>
      <xdr:rowOff>114300</xdr:rowOff>
    </xdr:from>
    <xdr:to>
      <xdr:col>18</xdr:col>
      <xdr:colOff>635000</xdr:colOff>
      <xdr:row>33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32</xdr:row>
      <xdr:rowOff>12700</xdr:rowOff>
    </xdr:from>
    <xdr:to>
      <xdr:col>17</xdr:col>
      <xdr:colOff>565150</xdr:colOff>
      <xdr:row>53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539750</xdr:colOff>
      <xdr:row>5</xdr:row>
      <xdr:rowOff>76200</xdr:rowOff>
    </xdr:from>
    <xdr:to>
      <xdr:col>27</xdr:col>
      <xdr:colOff>184150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11</xdr:row>
      <xdr:rowOff>114300</xdr:rowOff>
    </xdr:from>
    <xdr:to>
      <xdr:col>18</xdr:col>
      <xdr:colOff>635000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32</xdr:row>
      <xdr:rowOff>12700</xdr:rowOff>
    </xdr:from>
    <xdr:to>
      <xdr:col>17</xdr:col>
      <xdr:colOff>565150</xdr:colOff>
      <xdr:row>53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539750</xdr:colOff>
      <xdr:row>5</xdr:row>
      <xdr:rowOff>76200</xdr:rowOff>
    </xdr:from>
    <xdr:to>
      <xdr:col>27</xdr:col>
      <xdr:colOff>184150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ex-64-32-prof-2-214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lex-2-30737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lex-0-12879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se-02-66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6" sqref="I26"/>
    </sheetView>
  </sheetViews>
  <sheetFormatPr baseColWidth="10" defaultColWidth="8.83203125" defaultRowHeight="15" x14ac:dyDescent="0.2"/>
  <cols>
    <col min="1" max="1" width="81.1640625" bestFit="1" customWidth="1"/>
    <col min="2" max="2" width="11.1640625" bestFit="1" customWidth="1"/>
    <col min="3" max="3" width="16.5" bestFit="1" customWidth="1"/>
    <col min="4" max="4" width="16.33203125" bestFit="1" customWidth="1"/>
    <col min="5" max="5" width="20.5" bestFit="1" customWidth="1"/>
    <col min="6" max="6" width="27.83203125" bestFit="1" customWidth="1"/>
    <col min="7" max="7" width="19.5" bestFit="1" customWidth="1"/>
    <col min="8" max="8" width="11" bestFit="1" customWidth="1"/>
    <col min="9" max="9" width="12" bestFit="1" customWidth="1"/>
  </cols>
  <sheetData>
    <row r="1" spans="1:9" x14ac:dyDescent="0.2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">
      <c r="A2" t="s">
        <v>22</v>
      </c>
      <c r="B2">
        <v>80</v>
      </c>
      <c r="C2">
        <v>4655</v>
      </c>
      <c r="D2">
        <v>18</v>
      </c>
      <c r="E2">
        <v>0</v>
      </c>
      <c r="F2">
        <v>0</v>
      </c>
      <c r="G2">
        <v>0.06</v>
      </c>
      <c r="H2">
        <f>B2*C2</f>
        <v>372400</v>
      </c>
      <c r="I2">
        <f>B2*C2*G2</f>
        <v>22344</v>
      </c>
    </row>
    <row r="3" spans="1:9" x14ac:dyDescent="0.2">
      <c r="A3" t="s">
        <v>23</v>
      </c>
      <c r="B3">
        <v>160</v>
      </c>
      <c r="C3">
        <v>32133</v>
      </c>
      <c r="D3">
        <v>8</v>
      </c>
      <c r="E3">
        <v>0</v>
      </c>
      <c r="F3">
        <v>0</v>
      </c>
      <c r="G3">
        <v>0.38100000000000001</v>
      </c>
      <c r="H3">
        <f t="shared" ref="H3:H23" si="0">B3*C3</f>
        <v>5141280</v>
      </c>
      <c r="I3">
        <f t="shared" ref="I3:I23" si="1">B3*C3*G3</f>
        <v>1958827.68</v>
      </c>
    </row>
    <row r="4" spans="1:9" x14ac:dyDescent="0.2">
      <c r="A4" t="s">
        <v>24</v>
      </c>
      <c r="B4">
        <v>800</v>
      </c>
      <c r="C4">
        <v>46817</v>
      </c>
      <c r="D4">
        <v>8</v>
      </c>
      <c r="E4">
        <v>0</v>
      </c>
      <c r="F4">
        <v>0</v>
      </c>
      <c r="G4">
        <v>0.38900000000000001</v>
      </c>
      <c r="H4">
        <f t="shared" si="0"/>
        <v>37453600</v>
      </c>
      <c r="I4">
        <f t="shared" si="1"/>
        <v>14569450.4</v>
      </c>
    </row>
    <row r="5" spans="1:9" x14ac:dyDescent="0.2">
      <c r="A5" t="s">
        <v>40</v>
      </c>
      <c r="B5">
        <v>40</v>
      </c>
      <c r="C5">
        <v>193601</v>
      </c>
      <c r="D5">
        <v>40</v>
      </c>
      <c r="E5">
        <v>8704</v>
      </c>
      <c r="F5">
        <v>0</v>
      </c>
      <c r="G5">
        <v>0.63300000000000001</v>
      </c>
      <c r="H5">
        <f t="shared" si="0"/>
        <v>7744040</v>
      </c>
      <c r="I5">
        <f t="shared" si="1"/>
        <v>4901977.32</v>
      </c>
    </row>
    <row r="6" spans="1:9" x14ac:dyDescent="0.2">
      <c r="A6" t="s">
        <v>57</v>
      </c>
      <c r="B6">
        <v>40</v>
      </c>
      <c r="C6">
        <v>231335</v>
      </c>
      <c r="D6">
        <v>59</v>
      </c>
      <c r="E6">
        <v>144</v>
      </c>
      <c r="F6">
        <v>6144</v>
      </c>
      <c r="G6">
        <v>0.48399999999999999</v>
      </c>
      <c r="H6">
        <f t="shared" si="0"/>
        <v>9253400</v>
      </c>
      <c r="I6">
        <f t="shared" si="1"/>
        <v>4478645.5999999996</v>
      </c>
    </row>
    <row r="7" spans="1:9" x14ac:dyDescent="0.2">
      <c r="A7" t="s">
        <v>35</v>
      </c>
      <c r="B7">
        <v>80</v>
      </c>
      <c r="C7">
        <v>268939</v>
      </c>
      <c r="D7">
        <v>12</v>
      </c>
      <c r="E7">
        <v>512</v>
      </c>
      <c r="F7">
        <v>0</v>
      </c>
      <c r="G7">
        <v>0.85299999999999998</v>
      </c>
      <c r="H7">
        <f t="shared" si="0"/>
        <v>21515120</v>
      </c>
      <c r="I7">
        <f t="shared" si="1"/>
        <v>18352397.359999999</v>
      </c>
    </row>
    <row r="8" spans="1:9" x14ac:dyDescent="0.2">
      <c r="A8" t="s">
        <v>58</v>
      </c>
      <c r="B8">
        <v>40</v>
      </c>
      <c r="C8">
        <v>309591</v>
      </c>
      <c r="D8">
        <v>56</v>
      </c>
      <c r="E8">
        <v>272</v>
      </c>
      <c r="F8">
        <v>24576</v>
      </c>
      <c r="G8">
        <v>0.48299999999999998</v>
      </c>
      <c r="H8">
        <f t="shared" si="0"/>
        <v>12383640</v>
      </c>
      <c r="I8">
        <f t="shared" si="1"/>
        <v>5981298.1200000001</v>
      </c>
    </row>
    <row r="9" spans="1:9" x14ac:dyDescent="0.2">
      <c r="A9" t="s">
        <v>59</v>
      </c>
      <c r="B9">
        <v>120</v>
      </c>
      <c r="C9">
        <v>329227</v>
      </c>
      <c r="D9">
        <v>32</v>
      </c>
      <c r="E9">
        <v>9216</v>
      </c>
      <c r="F9">
        <v>0</v>
      </c>
      <c r="G9">
        <v>0.89500000000000002</v>
      </c>
      <c r="H9">
        <f t="shared" si="0"/>
        <v>39507240</v>
      </c>
      <c r="I9">
        <f t="shared" si="1"/>
        <v>35358979.799999997</v>
      </c>
    </row>
    <row r="10" spans="1:9" x14ac:dyDescent="0.2">
      <c r="A10" t="s">
        <v>43</v>
      </c>
      <c r="B10">
        <v>80</v>
      </c>
      <c r="C10">
        <v>428901</v>
      </c>
      <c r="D10">
        <v>64</v>
      </c>
      <c r="E10">
        <v>9216</v>
      </c>
      <c r="F10">
        <v>0</v>
      </c>
      <c r="G10">
        <v>0.48599999999999999</v>
      </c>
      <c r="H10">
        <f t="shared" si="0"/>
        <v>34312080</v>
      </c>
      <c r="I10">
        <f t="shared" si="1"/>
        <v>16675670.879999999</v>
      </c>
    </row>
    <row r="11" spans="1:9" x14ac:dyDescent="0.2">
      <c r="A11" t="s">
        <v>25</v>
      </c>
      <c r="B11">
        <v>160</v>
      </c>
      <c r="C11">
        <v>464097</v>
      </c>
      <c r="D11">
        <v>8</v>
      </c>
      <c r="E11">
        <v>0</v>
      </c>
      <c r="F11">
        <v>0</v>
      </c>
      <c r="G11">
        <v>0.82</v>
      </c>
      <c r="H11">
        <f t="shared" si="0"/>
        <v>74255520</v>
      </c>
      <c r="I11">
        <f t="shared" si="1"/>
        <v>60889526.399999999</v>
      </c>
    </row>
    <row r="12" spans="1:9" x14ac:dyDescent="0.2">
      <c r="A12" t="s">
        <v>44</v>
      </c>
      <c r="B12">
        <v>80</v>
      </c>
      <c r="C12">
        <v>521003</v>
      </c>
      <c r="D12">
        <v>17</v>
      </c>
      <c r="E12">
        <v>0</v>
      </c>
      <c r="F12">
        <v>0</v>
      </c>
      <c r="G12">
        <v>0.877</v>
      </c>
      <c r="H12">
        <f t="shared" si="0"/>
        <v>41680240</v>
      </c>
      <c r="I12">
        <f t="shared" si="1"/>
        <v>36553570.479999997</v>
      </c>
    </row>
    <row r="13" spans="1:9" x14ac:dyDescent="0.2">
      <c r="A13" t="s">
        <v>34</v>
      </c>
      <c r="B13">
        <v>30</v>
      </c>
      <c r="C13">
        <v>690188</v>
      </c>
      <c r="D13">
        <v>29</v>
      </c>
      <c r="E13">
        <v>0</v>
      </c>
      <c r="F13">
        <v>0</v>
      </c>
      <c r="G13">
        <v>0.89900000000000002</v>
      </c>
      <c r="H13">
        <f t="shared" si="0"/>
        <v>20705640</v>
      </c>
      <c r="I13">
        <f t="shared" si="1"/>
        <v>18614370.359999999</v>
      </c>
    </row>
    <row r="14" spans="1:9" x14ac:dyDescent="0.2">
      <c r="A14" t="s">
        <v>41</v>
      </c>
      <c r="B14">
        <v>80</v>
      </c>
      <c r="C14">
        <v>756934</v>
      </c>
      <c r="D14">
        <v>64</v>
      </c>
      <c r="E14">
        <v>24704</v>
      </c>
      <c r="F14">
        <v>0</v>
      </c>
      <c r="G14">
        <v>0.34100000000000003</v>
      </c>
      <c r="H14">
        <f t="shared" si="0"/>
        <v>60554720</v>
      </c>
      <c r="I14">
        <f t="shared" si="1"/>
        <v>20649159.520000003</v>
      </c>
    </row>
    <row r="15" spans="1:9" x14ac:dyDescent="0.2">
      <c r="A15" t="s">
        <v>42</v>
      </c>
      <c r="B15">
        <v>80</v>
      </c>
      <c r="C15">
        <v>837917</v>
      </c>
      <c r="D15">
        <v>64</v>
      </c>
      <c r="E15">
        <v>16896</v>
      </c>
      <c r="F15">
        <v>0</v>
      </c>
      <c r="G15">
        <v>0.435</v>
      </c>
      <c r="H15">
        <f t="shared" si="0"/>
        <v>67033360</v>
      </c>
      <c r="I15">
        <f t="shared" si="1"/>
        <v>29159511.600000001</v>
      </c>
    </row>
    <row r="16" spans="1:9" x14ac:dyDescent="0.2">
      <c r="A16" t="s">
        <v>60</v>
      </c>
      <c r="B16">
        <v>120</v>
      </c>
      <c r="C16">
        <v>906446</v>
      </c>
      <c r="D16">
        <v>62</v>
      </c>
      <c r="E16">
        <v>16640</v>
      </c>
      <c r="F16">
        <v>0</v>
      </c>
      <c r="G16">
        <v>0.46899999999999997</v>
      </c>
      <c r="H16">
        <f t="shared" si="0"/>
        <v>108773520</v>
      </c>
      <c r="I16">
        <f t="shared" si="1"/>
        <v>51014780.879999995</v>
      </c>
    </row>
    <row r="17" spans="1:9" x14ac:dyDescent="0.2">
      <c r="A17" t="s">
        <v>61</v>
      </c>
      <c r="B17">
        <v>120</v>
      </c>
      <c r="C17">
        <v>960784</v>
      </c>
      <c r="D17">
        <v>64</v>
      </c>
      <c r="E17">
        <v>22656</v>
      </c>
      <c r="F17">
        <v>0</v>
      </c>
      <c r="G17">
        <v>0.44500000000000001</v>
      </c>
      <c r="H17">
        <f t="shared" si="0"/>
        <v>115294080</v>
      </c>
      <c r="I17">
        <f t="shared" si="1"/>
        <v>51305865.600000001</v>
      </c>
    </row>
    <row r="18" spans="1:9" x14ac:dyDescent="0.2">
      <c r="A18" t="s">
        <v>38</v>
      </c>
      <c r="B18">
        <v>40</v>
      </c>
      <c r="C18">
        <v>1136932</v>
      </c>
      <c r="D18">
        <v>32</v>
      </c>
      <c r="E18">
        <v>144</v>
      </c>
      <c r="F18">
        <v>0</v>
      </c>
      <c r="G18">
        <v>0.96099999999999997</v>
      </c>
      <c r="H18">
        <f t="shared" si="0"/>
        <v>45477280</v>
      </c>
      <c r="I18">
        <f t="shared" si="1"/>
        <v>43703666.079999998</v>
      </c>
    </row>
    <row r="19" spans="1:9" x14ac:dyDescent="0.2">
      <c r="A19" t="s">
        <v>33</v>
      </c>
      <c r="B19">
        <v>30</v>
      </c>
      <c r="C19">
        <v>1188112</v>
      </c>
      <c r="D19">
        <v>32</v>
      </c>
      <c r="E19">
        <v>0</v>
      </c>
      <c r="F19">
        <v>0</v>
      </c>
      <c r="G19">
        <v>0.80800000000000005</v>
      </c>
      <c r="H19">
        <f t="shared" si="0"/>
        <v>35643360</v>
      </c>
      <c r="I19">
        <f t="shared" si="1"/>
        <v>28799834.880000003</v>
      </c>
    </row>
    <row r="20" spans="1:9" x14ac:dyDescent="0.2">
      <c r="A20" t="s">
        <v>36</v>
      </c>
      <c r="B20">
        <v>40</v>
      </c>
      <c r="C20">
        <v>1872783</v>
      </c>
      <c r="D20">
        <v>32</v>
      </c>
      <c r="E20">
        <v>400</v>
      </c>
      <c r="F20">
        <v>0</v>
      </c>
      <c r="G20">
        <v>0.95399999999999996</v>
      </c>
      <c r="H20">
        <f t="shared" si="0"/>
        <v>74911320</v>
      </c>
      <c r="I20">
        <f t="shared" si="1"/>
        <v>71465399.280000001</v>
      </c>
    </row>
    <row r="21" spans="1:9" x14ac:dyDescent="0.2">
      <c r="A21" t="s">
        <v>65</v>
      </c>
      <c r="B21">
        <v>40</v>
      </c>
      <c r="C21">
        <v>4504689</v>
      </c>
      <c r="D21">
        <v>128</v>
      </c>
      <c r="E21">
        <v>49152</v>
      </c>
      <c r="F21">
        <v>0</v>
      </c>
      <c r="G21">
        <v>0.248</v>
      </c>
      <c r="H21">
        <f t="shared" si="0"/>
        <v>180187560</v>
      </c>
      <c r="I21">
        <f t="shared" si="1"/>
        <v>44686514.880000003</v>
      </c>
    </row>
    <row r="22" spans="1:9" x14ac:dyDescent="0.2">
      <c r="A22" t="s">
        <v>66</v>
      </c>
      <c r="B22">
        <v>80</v>
      </c>
      <c r="C22">
        <v>4678408</v>
      </c>
      <c r="D22">
        <v>120</v>
      </c>
      <c r="E22">
        <v>12544</v>
      </c>
      <c r="F22">
        <v>0</v>
      </c>
      <c r="G22">
        <v>0.247</v>
      </c>
      <c r="H22">
        <f t="shared" si="0"/>
        <v>374272640</v>
      </c>
      <c r="I22">
        <f t="shared" si="1"/>
        <v>92445342.079999998</v>
      </c>
    </row>
    <row r="23" spans="1:9" x14ac:dyDescent="0.2">
      <c r="A23" t="s">
        <v>32</v>
      </c>
      <c r="B23">
        <v>120</v>
      </c>
      <c r="C23">
        <v>5106842</v>
      </c>
      <c r="D23">
        <v>120</v>
      </c>
      <c r="E23">
        <v>12288</v>
      </c>
      <c r="F23">
        <v>0</v>
      </c>
      <c r="G23">
        <v>0.247</v>
      </c>
      <c r="H23">
        <f t="shared" si="0"/>
        <v>612821040</v>
      </c>
      <c r="I23">
        <f t="shared" si="1"/>
        <v>151366796.88</v>
      </c>
    </row>
    <row r="24" spans="1:9" x14ac:dyDescent="0.2">
      <c r="H24">
        <f>SUM(H2:H23)</f>
        <v>1979293080</v>
      </c>
      <c r="I24">
        <f>SUM(I2:I23)</f>
        <v>802953930.08000004</v>
      </c>
    </row>
    <row r="25" spans="1:9" x14ac:dyDescent="0.2">
      <c r="I25">
        <f>I24/H24</f>
        <v>0.40567712694675823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" sqref="H1:I8"/>
    </sheetView>
  </sheetViews>
  <sheetFormatPr baseColWidth="10" defaultColWidth="8.83203125" defaultRowHeight="15" x14ac:dyDescent="0.2"/>
  <cols>
    <col min="1" max="1" width="81.1640625" bestFit="1" customWidth="1"/>
    <col min="2" max="2" width="11.1640625" bestFit="1" customWidth="1"/>
    <col min="3" max="3" width="16.5" bestFit="1" customWidth="1"/>
    <col min="4" max="4" width="16.33203125" bestFit="1" customWidth="1"/>
    <col min="5" max="5" width="20.5" bestFit="1" customWidth="1"/>
    <col min="6" max="6" width="27.83203125" bestFit="1" customWidth="1"/>
    <col min="7" max="7" width="19.5" bestFit="1" customWidth="1"/>
    <col min="8" max="8" width="11" bestFit="1" customWidth="1"/>
    <col min="9" max="9" width="12" bestFit="1" customWidth="1"/>
  </cols>
  <sheetData>
    <row r="1" spans="1:9" x14ac:dyDescent="0.2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">
      <c r="A2" t="s">
        <v>22</v>
      </c>
      <c r="B2">
        <v>320</v>
      </c>
      <c r="C2">
        <v>4450</v>
      </c>
      <c r="D2">
        <v>18</v>
      </c>
      <c r="E2">
        <v>0</v>
      </c>
      <c r="F2">
        <v>0</v>
      </c>
      <c r="G2">
        <v>0.06</v>
      </c>
      <c r="H2">
        <f>B2*C2</f>
        <v>1424000</v>
      </c>
      <c r="I2">
        <f>B2*C2*G2</f>
        <v>85440</v>
      </c>
    </row>
    <row r="3" spans="1:9" x14ac:dyDescent="0.2">
      <c r="A3" t="s">
        <v>23</v>
      </c>
      <c r="B3">
        <v>160</v>
      </c>
      <c r="C3">
        <v>32061</v>
      </c>
      <c r="D3">
        <v>8</v>
      </c>
      <c r="E3">
        <v>0</v>
      </c>
      <c r="F3">
        <v>0</v>
      </c>
      <c r="G3">
        <v>0.38100000000000001</v>
      </c>
      <c r="H3">
        <f t="shared" ref="H3:H20" si="0">B3*C3</f>
        <v>5129760</v>
      </c>
      <c r="I3">
        <f t="shared" ref="I3:I20" si="1">B3*C3*G3</f>
        <v>1954438.56</v>
      </c>
    </row>
    <row r="4" spans="1:9" x14ac:dyDescent="0.2">
      <c r="A4" t="s">
        <v>24</v>
      </c>
      <c r="B4">
        <v>1760</v>
      </c>
      <c r="C4">
        <v>46362</v>
      </c>
      <c r="D4">
        <v>8</v>
      </c>
      <c r="E4">
        <v>0</v>
      </c>
      <c r="F4">
        <v>0</v>
      </c>
      <c r="G4">
        <v>0.39</v>
      </c>
      <c r="H4">
        <f t="shared" si="0"/>
        <v>81597120</v>
      </c>
      <c r="I4">
        <f t="shared" si="1"/>
        <v>31822876.800000001</v>
      </c>
    </row>
    <row r="5" spans="1:9" x14ac:dyDescent="0.2">
      <c r="A5" t="s">
        <v>35</v>
      </c>
      <c r="B5">
        <v>320</v>
      </c>
      <c r="C5">
        <v>75339</v>
      </c>
      <c r="D5">
        <v>12</v>
      </c>
      <c r="E5">
        <v>512</v>
      </c>
      <c r="F5">
        <v>0</v>
      </c>
      <c r="G5">
        <v>0.84199999999999997</v>
      </c>
      <c r="H5">
        <f t="shared" si="0"/>
        <v>24108480</v>
      </c>
      <c r="I5">
        <f t="shared" si="1"/>
        <v>20299340.16</v>
      </c>
    </row>
    <row r="6" spans="1:9" x14ac:dyDescent="0.2">
      <c r="A6" t="s">
        <v>69</v>
      </c>
      <c r="B6">
        <v>160</v>
      </c>
      <c r="C6">
        <v>76579</v>
      </c>
      <c r="D6">
        <v>36</v>
      </c>
      <c r="E6">
        <v>144</v>
      </c>
      <c r="F6">
        <v>8192</v>
      </c>
      <c r="G6">
        <v>0.70199999999999996</v>
      </c>
      <c r="H6">
        <f t="shared" si="0"/>
        <v>12252640</v>
      </c>
      <c r="I6">
        <f t="shared" si="1"/>
        <v>8601353.2799999993</v>
      </c>
    </row>
    <row r="7" spans="1:9" x14ac:dyDescent="0.2">
      <c r="A7" t="s">
        <v>70</v>
      </c>
      <c r="B7">
        <v>160</v>
      </c>
      <c r="C7">
        <v>94070</v>
      </c>
      <c r="D7">
        <v>39</v>
      </c>
      <c r="E7">
        <v>272</v>
      </c>
      <c r="F7">
        <v>16384</v>
      </c>
      <c r="G7">
        <v>0.70799999999999996</v>
      </c>
      <c r="H7">
        <f t="shared" si="0"/>
        <v>15051200</v>
      </c>
      <c r="I7">
        <f t="shared" si="1"/>
        <v>10656249.6</v>
      </c>
    </row>
    <row r="8" spans="1:9" x14ac:dyDescent="0.2">
      <c r="A8" t="s">
        <v>25</v>
      </c>
      <c r="B8">
        <v>640</v>
      </c>
      <c r="C8">
        <v>111228</v>
      </c>
      <c r="D8">
        <v>8</v>
      </c>
      <c r="E8">
        <v>0</v>
      </c>
      <c r="F8">
        <v>0</v>
      </c>
      <c r="G8">
        <v>0.77400000000000002</v>
      </c>
      <c r="H8">
        <f t="shared" si="0"/>
        <v>71185920</v>
      </c>
      <c r="I8">
        <f t="shared" si="1"/>
        <v>55097902.079999998</v>
      </c>
    </row>
    <row r="9" spans="1:9" x14ac:dyDescent="0.2">
      <c r="A9" t="s">
        <v>44</v>
      </c>
      <c r="B9">
        <v>320</v>
      </c>
      <c r="C9">
        <v>138338</v>
      </c>
      <c r="D9">
        <v>17</v>
      </c>
      <c r="E9">
        <v>0</v>
      </c>
      <c r="F9">
        <v>0</v>
      </c>
      <c r="G9">
        <v>0.79200000000000004</v>
      </c>
      <c r="H9">
        <f t="shared" si="0"/>
        <v>44268160</v>
      </c>
      <c r="I9">
        <f t="shared" si="1"/>
        <v>35060382.719999999</v>
      </c>
    </row>
    <row r="10" spans="1:9" x14ac:dyDescent="0.2">
      <c r="A10" t="s">
        <v>34</v>
      </c>
      <c r="B10">
        <v>120</v>
      </c>
      <c r="C10">
        <v>177680</v>
      </c>
      <c r="D10">
        <v>29</v>
      </c>
      <c r="E10">
        <v>0</v>
      </c>
      <c r="F10">
        <v>0</v>
      </c>
      <c r="G10">
        <v>0.90100000000000002</v>
      </c>
      <c r="H10">
        <f t="shared" si="0"/>
        <v>21321600</v>
      </c>
      <c r="I10">
        <f t="shared" si="1"/>
        <v>19210761.600000001</v>
      </c>
    </row>
    <row r="11" spans="1:9" x14ac:dyDescent="0.2">
      <c r="A11" t="s">
        <v>40</v>
      </c>
      <c r="B11">
        <v>640</v>
      </c>
      <c r="C11">
        <v>188704</v>
      </c>
      <c r="D11">
        <v>40</v>
      </c>
      <c r="E11">
        <v>8704</v>
      </c>
      <c r="F11">
        <v>0</v>
      </c>
      <c r="G11">
        <v>0.63200000000000001</v>
      </c>
      <c r="H11">
        <f t="shared" si="0"/>
        <v>120770560</v>
      </c>
      <c r="I11">
        <f t="shared" si="1"/>
        <v>76326993.920000002</v>
      </c>
    </row>
    <row r="12" spans="1:9" x14ac:dyDescent="0.2">
      <c r="A12" t="s">
        <v>41</v>
      </c>
      <c r="B12">
        <v>320</v>
      </c>
      <c r="C12">
        <v>194760</v>
      </c>
      <c r="D12">
        <v>64</v>
      </c>
      <c r="E12">
        <v>24704</v>
      </c>
      <c r="F12">
        <v>0</v>
      </c>
      <c r="G12">
        <v>0.33800000000000002</v>
      </c>
      <c r="H12">
        <f t="shared" si="0"/>
        <v>62323200</v>
      </c>
      <c r="I12">
        <f t="shared" si="1"/>
        <v>21065241.600000001</v>
      </c>
    </row>
    <row r="13" spans="1:9" x14ac:dyDescent="0.2">
      <c r="A13" t="s">
        <v>42</v>
      </c>
      <c r="B13">
        <v>320</v>
      </c>
      <c r="C13">
        <v>211898</v>
      </c>
      <c r="D13">
        <v>64</v>
      </c>
      <c r="E13">
        <v>16896</v>
      </c>
      <c r="F13">
        <v>0</v>
      </c>
      <c r="G13">
        <v>0.434</v>
      </c>
      <c r="H13">
        <f t="shared" si="0"/>
        <v>67807360</v>
      </c>
      <c r="I13">
        <f t="shared" si="1"/>
        <v>29428394.239999998</v>
      </c>
    </row>
    <row r="14" spans="1:9" x14ac:dyDescent="0.2">
      <c r="A14" t="s">
        <v>57</v>
      </c>
      <c r="B14">
        <v>160</v>
      </c>
      <c r="C14">
        <v>223001</v>
      </c>
      <c r="D14">
        <v>59</v>
      </c>
      <c r="E14">
        <v>144</v>
      </c>
      <c r="F14">
        <v>6144</v>
      </c>
      <c r="G14">
        <v>0.48399999999999999</v>
      </c>
      <c r="H14">
        <f t="shared" si="0"/>
        <v>35680160</v>
      </c>
      <c r="I14">
        <f t="shared" si="1"/>
        <v>17269197.440000001</v>
      </c>
    </row>
    <row r="15" spans="1:9" x14ac:dyDescent="0.2">
      <c r="A15" t="s">
        <v>33</v>
      </c>
      <c r="B15">
        <v>120</v>
      </c>
      <c r="C15">
        <v>293203</v>
      </c>
      <c r="D15">
        <v>32</v>
      </c>
      <c r="E15">
        <v>0</v>
      </c>
      <c r="F15">
        <v>0</v>
      </c>
      <c r="G15">
        <v>0.80600000000000005</v>
      </c>
      <c r="H15">
        <f t="shared" si="0"/>
        <v>35184360</v>
      </c>
      <c r="I15">
        <f t="shared" si="1"/>
        <v>28358594.16</v>
      </c>
    </row>
    <row r="16" spans="1:9" x14ac:dyDescent="0.2">
      <c r="A16" t="s">
        <v>58</v>
      </c>
      <c r="B16">
        <v>160</v>
      </c>
      <c r="C16">
        <v>298795</v>
      </c>
      <c r="D16">
        <v>56</v>
      </c>
      <c r="E16">
        <v>272</v>
      </c>
      <c r="F16">
        <v>24576</v>
      </c>
      <c r="G16">
        <v>0.48399999999999999</v>
      </c>
      <c r="H16">
        <f t="shared" si="0"/>
        <v>47807200</v>
      </c>
      <c r="I16">
        <f t="shared" si="1"/>
        <v>23138684.800000001</v>
      </c>
    </row>
    <row r="17" spans="1:9" x14ac:dyDescent="0.2">
      <c r="A17" t="s">
        <v>43</v>
      </c>
      <c r="B17">
        <v>320</v>
      </c>
      <c r="C17">
        <v>422972</v>
      </c>
      <c r="D17">
        <v>64</v>
      </c>
      <c r="E17">
        <v>9216</v>
      </c>
      <c r="F17">
        <v>0</v>
      </c>
      <c r="G17">
        <v>0.48499999999999999</v>
      </c>
      <c r="H17">
        <f t="shared" si="0"/>
        <v>135351040</v>
      </c>
      <c r="I17">
        <f t="shared" si="1"/>
        <v>65645254.399999999</v>
      </c>
    </row>
    <row r="18" spans="1:9" x14ac:dyDescent="0.2">
      <c r="A18" t="s">
        <v>65</v>
      </c>
      <c r="B18">
        <v>320</v>
      </c>
      <c r="C18">
        <v>1119490</v>
      </c>
      <c r="D18">
        <v>128</v>
      </c>
      <c r="E18">
        <v>49152</v>
      </c>
      <c r="F18">
        <v>0</v>
      </c>
      <c r="G18">
        <v>0.24</v>
      </c>
      <c r="H18">
        <f t="shared" si="0"/>
        <v>358236800</v>
      </c>
      <c r="I18">
        <f t="shared" si="1"/>
        <v>85976832</v>
      </c>
    </row>
    <row r="19" spans="1:9" x14ac:dyDescent="0.2">
      <c r="A19" t="s">
        <v>32</v>
      </c>
      <c r="B19">
        <v>320</v>
      </c>
      <c r="C19">
        <v>1120738</v>
      </c>
      <c r="D19">
        <v>120</v>
      </c>
      <c r="E19">
        <v>12288</v>
      </c>
      <c r="F19">
        <v>0</v>
      </c>
      <c r="G19">
        <v>0.245</v>
      </c>
      <c r="H19">
        <f t="shared" si="0"/>
        <v>358636160</v>
      </c>
      <c r="I19">
        <f t="shared" si="1"/>
        <v>87865859.200000003</v>
      </c>
    </row>
    <row r="20" spans="1:9" x14ac:dyDescent="0.2">
      <c r="A20" t="s">
        <v>71</v>
      </c>
      <c r="B20">
        <v>320</v>
      </c>
      <c r="C20">
        <v>3906894</v>
      </c>
      <c r="D20">
        <v>128</v>
      </c>
      <c r="E20">
        <v>49152</v>
      </c>
      <c r="F20">
        <v>0</v>
      </c>
      <c r="G20">
        <v>0.247</v>
      </c>
      <c r="H20">
        <f t="shared" si="0"/>
        <v>1250206080</v>
      </c>
      <c r="I20">
        <f t="shared" si="1"/>
        <v>308800901.75999999</v>
      </c>
    </row>
    <row r="21" spans="1:9" x14ac:dyDescent="0.2">
      <c r="H21">
        <f>SUM(H2:H20)</f>
        <v>2748341800</v>
      </c>
      <c r="I21">
        <f>SUM(I2:I20)</f>
        <v>926664698.32000005</v>
      </c>
    </row>
    <row r="22" spans="1:9" x14ac:dyDescent="0.2">
      <c r="H22">
        <f>H21/1000000000/111</f>
        <v>2.4759836036036036E-2</v>
      </c>
      <c r="I22">
        <f>I21/H21</f>
        <v>0.33717228996771803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81.1640625" bestFit="1" customWidth="1"/>
    <col min="2" max="2" width="16.33203125" bestFit="1" customWidth="1"/>
    <col min="3" max="3" width="20.5" bestFit="1" customWidth="1"/>
    <col min="4" max="4" width="19.5" bestFit="1" customWidth="1"/>
    <col min="5" max="5" width="11.1640625" bestFit="1" customWidth="1"/>
    <col min="6" max="6" width="16.5" bestFit="1" customWidth="1"/>
    <col min="7" max="7" width="27.83203125" bestFit="1" customWidth="1"/>
    <col min="8" max="9" width="11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46</v>
      </c>
      <c r="I1" t="s">
        <v>47</v>
      </c>
    </row>
    <row r="2" spans="1:9" x14ac:dyDescent="0.2">
      <c r="A2" t="s">
        <v>22</v>
      </c>
      <c r="B2">
        <v>18</v>
      </c>
      <c r="C2">
        <v>0</v>
      </c>
      <c r="D2">
        <v>6.0999999999999999E-2</v>
      </c>
      <c r="E2">
        <v>320</v>
      </c>
      <c r="F2">
        <v>4286</v>
      </c>
      <c r="G2">
        <v>0</v>
      </c>
      <c r="H2">
        <f>E2*F2</f>
        <v>1371520</v>
      </c>
      <c r="I2">
        <f>D2*E2*F2</f>
        <v>83662.720000000001</v>
      </c>
    </row>
    <row r="3" spans="1:9" x14ac:dyDescent="0.2">
      <c r="A3" t="s">
        <v>23</v>
      </c>
      <c r="B3">
        <v>8</v>
      </c>
      <c r="C3">
        <v>0</v>
      </c>
      <c r="D3">
        <v>0.30299999999999999</v>
      </c>
      <c r="E3">
        <v>160</v>
      </c>
      <c r="F3">
        <v>6823</v>
      </c>
      <c r="G3">
        <v>0</v>
      </c>
      <c r="H3">
        <f t="shared" ref="H3:H25" si="0">E3*F3</f>
        <v>1091680</v>
      </c>
      <c r="I3">
        <f t="shared" ref="I3:I25" si="1">D3*E3*F3</f>
        <v>330779.03999999998</v>
      </c>
    </row>
    <row r="4" spans="1:9" x14ac:dyDescent="0.2">
      <c r="A4" t="s">
        <v>24</v>
      </c>
      <c r="B4">
        <v>8</v>
      </c>
      <c r="C4">
        <v>0</v>
      </c>
      <c r="D4">
        <v>0.313</v>
      </c>
      <c r="E4">
        <v>1760</v>
      </c>
      <c r="F4">
        <v>8148</v>
      </c>
      <c r="G4">
        <v>0</v>
      </c>
      <c r="H4">
        <f t="shared" si="0"/>
        <v>14340480</v>
      </c>
      <c r="I4">
        <f t="shared" si="1"/>
        <v>4488570.24</v>
      </c>
    </row>
    <row r="5" spans="1:9" x14ac:dyDescent="0.2">
      <c r="A5" t="s">
        <v>25</v>
      </c>
      <c r="B5">
        <v>8</v>
      </c>
      <c r="C5">
        <v>0</v>
      </c>
      <c r="D5">
        <v>0.85299999999999998</v>
      </c>
      <c r="E5">
        <v>640</v>
      </c>
      <c r="F5">
        <v>423868</v>
      </c>
      <c r="G5">
        <v>0</v>
      </c>
      <c r="H5">
        <f t="shared" si="0"/>
        <v>271275520</v>
      </c>
      <c r="I5">
        <f t="shared" si="1"/>
        <v>231398018.55999997</v>
      </c>
    </row>
    <row r="6" spans="1:9" x14ac:dyDescent="0.2">
      <c r="A6" t="s">
        <v>26</v>
      </c>
      <c r="B6">
        <v>12</v>
      </c>
      <c r="C6">
        <v>0</v>
      </c>
      <c r="D6">
        <v>0.115</v>
      </c>
      <c r="E6">
        <v>80</v>
      </c>
      <c r="F6">
        <v>4112</v>
      </c>
      <c r="G6">
        <v>0</v>
      </c>
      <c r="H6">
        <f t="shared" si="0"/>
        <v>328960</v>
      </c>
      <c r="I6">
        <f t="shared" si="1"/>
        <v>37830.400000000001</v>
      </c>
    </row>
    <row r="7" spans="1:9" x14ac:dyDescent="0.2">
      <c r="A7" t="s">
        <v>27</v>
      </c>
      <c r="B7">
        <v>16</v>
      </c>
      <c r="C7">
        <v>0</v>
      </c>
      <c r="D7">
        <v>0.69299999999999995</v>
      </c>
      <c r="E7">
        <v>40</v>
      </c>
      <c r="F7">
        <v>5993</v>
      </c>
      <c r="G7">
        <v>0</v>
      </c>
      <c r="H7">
        <f t="shared" si="0"/>
        <v>239720</v>
      </c>
      <c r="I7">
        <f t="shared" si="1"/>
        <v>166125.96</v>
      </c>
    </row>
    <row r="8" spans="1:9" x14ac:dyDescent="0.2">
      <c r="A8" t="s">
        <v>28</v>
      </c>
      <c r="B8">
        <v>14</v>
      </c>
      <c r="C8">
        <v>0</v>
      </c>
      <c r="D8">
        <v>0.34200000000000003</v>
      </c>
      <c r="E8">
        <v>80</v>
      </c>
      <c r="F8">
        <v>4808</v>
      </c>
      <c r="G8">
        <v>0</v>
      </c>
      <c r="H8">
        <f t="shared" si="0"/>
        <v>384640</v>
      </c>
      <c r="I8">
        <f t="shared" si="1"/>
        <v>131546.88</v>
      </c>
    </row>
    <row r="9" spans="1:9" x14ac:dyDescent="0.2">
      <c r="A9" t="s">
        <v>29</v>
      </c>
      <c r="B9">
        <v>124</v>
      </c>
      <c r="C9">
        <v>8192</v>
      </c>
      <c r="D9">
        <v>0.246</v>
      </c>
      <c r="E9">
        <v>40</v>
      </c>
      <c r="F9">
        <v>539289</v>
      </c>
      <c r="G9">
        <v>0</v>
      </c>
      <c r="H9">
        <f t="shared" si="0"/>
        <v>21571560</v>
      </c>
      <c r="I9">
        <f t="shared" si="1"/>
        <v>5306603.76</v>
      </c>
    </row>
    <row r="10" spans="1:9" x14ac:dyDescent="0.2">
      <c r="A10" t="s">
        <v>30</v>
      </c>
      <c r="B10">
        <v>128</v>
      </c>
      <c r="C10">
        <v>10240</v>
      </c>
      <c r="D10">
        <v>0.24299999999999999</v>
      </c>
      <c r="E10">
        <v>80</v>
      </c>
      <c r="F10">
        <v>3303644</v>
      </c>
      <c r="G10">
        <v>0</v>
      </c>
      <c r="H10">
        <f t="shared" si="0"/>
        <v>264291520</v>
      </c>
      <c r="I10">
        <f t="shared" si="1"/>
        <v>64222839.359999992</v>
      </c>
    </row>
    <row r="11" spans="1:9" x14ac:dyDescent="0.2">
      <c r="A11" t="s">
        <v>31</v>
      </c>
      <c r="B11">
        <v>128</v>
      </c>
      <c r="C11">
        <v>49152</v>
      </c>
      <c r="D11">
        <v>0.247</v>
      </c>
      <c r="E11">
        <v>560</v>
      </c>
      <c r="F11">
        <v>1865970</v>
      </c>
      <c r="G11">
        <v>0</v>
      </c>
      <c r="H11">
        <f t="shared" si="0"/>
        <v>1044943200</v>
      </c>
      <c r="I11">
        <f t="shared" si="1"/>
        <v>258100970.39999998</v>
      </c>
    </row>
    <row r="12" spans="1:9" x14ac:dyDescent="0.2">
      <c r="A12" t="s">
        <v>32</v>
      </c>
      <c r="B12">
        <v>120</v>
      </c>
      <c r="C12">
        <v>12288</v>
      </c>
      <c r="D12">
        <v>0.23300000000000001</v>
      </c>
      <c r="E12">
        <v>240</v>
      </c>
      <c r="F12">
        <v>859796</v>
      </c>
      <c r="G12">
        <v>0</v>
      </c>
      <c r="H12">
        <f t="shared" si="0"/>
        <v>206351040</v>
      </c>
      <c r="I12">
        <f t="shared" si="1"/>
        <v>48079792.32</v>
      </c>
    </row>
    <row r="13" spans="1:9" x14ac:dyDescent="0.2">
      <c r="A13" t="s">
        <v>33</v>
      </c>
      <c r="B13">
        <v>32</v>
      </c>
      <c r="C13">
        <v>0</v>
      </c>
      <c r="D13">
        <v>0.89400000000000002</v>
      </c>
      <c r="E13">
        <v>80</v>
      </c>
      <c r="F13">
        <v>765457</v>
      </c>
      <c r="G13">
        <v>0</v>
      </c>
      <c r="H13">
        <f t="shared" si="0"/>
        <v>61236560</v>
      </c>
      <c r="I13">
        <f t="shared" si="1"/>
        <v>54745484.640000001</v>
      </c>
    </row>
    <row r="14" spans="1:9" x14ac:dyDescent="0.2">
      <c r="A14" t="s">
        <v>34</v>
      </c>
      <c r="B14">
        <v>29</v>
      </c>
      <c r="C14">
        <v>0</v>
      </c>
      <c r="D14">
        <v>0.89100000000000001</v>
      </c>
      <c r="E14">
        <v>80</v>
      </c>
      <c r="F14">
        <v>470702</v>
      </c>
      <c r="G14">
        <v>0</v>
      </c>
      <c r="H14">
        <f t="shared" si="0"/>
        <v>37656160</v>
      </c>
      <c r="I14">
        <f t="shared" si="1"/>
        <v>33551638.560000002</v>
      </c>
    </row>
    <row r="15" spans="1:9" x14ac:dyDescent="0.2">
      <c r="A15" t="s">
        <v>35</v>
      </c>
      <c r="B15">
        <v>12</v>
      </c>
      <c r="C15">
        <v>512</v>
      </c>
      <c r="D15">
        <v>0.54200000000000004</v>
      </c>
      <c r="E15">
        <v>320</v>
      </c>
      <c r="F15">
        <v>295139</v>
      </c>
      <c r="G15">
        <v>0</v>
      </c>
      <c r="H15">
        <f t="shared" si="0"/>
        <v>94444480</v>
      </c>
      <c r="I15">
        <f t="shared" si="1"/>
        <v>51188908.159999996</v>
      </c>
    </row>
    <row r="16" spans="1:9" x14ac:dyDescent="0.2">
      <c r="A16" t="s">
        <v>36</v>
      </c>
      <c r="B16">
        <v>32</v>
      </c>
      <c r="C16">
        <v>400</v>
      </c>
      <c r="D16">
        <v>0.86399999999999999</v>
      </c>
      <c r="E16">
        <v>160</v>
      </c>
      <c r="F16">
        <v>1366209</v>
      </c>
      <c r="G16">
        <v>0</v>
      </c>
      <c r="H16">
        <f t="shared" si="0"/>
        <v>218593440</v>
      </c>
      <c r="I16">
        <f t="shared" si="1"/>
        <v>188864732.16000003</v>
      </c>
    </row>
    <row r="17" spans="1:9" x14ac:dyDescent="0.2">
      <c r="A17" t="s">
        <v>37</v>
      </c>
      <c r="B17">
        <v>64</v>
      </c>
      <c r="C17">
        <v>272</v>
      </c>
      <c r="D17">
        <v>0.48399999999999999</v>
      </c>
      <c r="E17">
        <v>160</v>
      </c>
      <c r="F17">
        <v>320034</v>
      </c>
      <c r="G17">
        <v>45056</v>
      </c>
      <c r="H17">
        <f t="shared" si="0"/>
        <v>51205440</v>
      </c>
      <c r="I17">
        <f t="shared" si="1"/>
        <v>24783432.960000001</v>
      </c>
    </row>
    <row r="18" spans="1:9" x14ac:dyDescent="0.2">
      <c r="A18" t="s">
        <v>38</v>
      </c>
      <c r="B18">
        <v>32</v>
      </c>
      <c r="C18">
        <v>144</v>
      </c>
      <c r="D18">
        <v>0.44500000000000001</v>
      </c>
      <c r="E18">
        <v>160</v>
      </c>
      <c r="F18">
        <v>895164</v>
      </c>
      <c r="G18">
        <v>0</v>
      </c>
      <c r="H18">
        <f t="shared" si="0"/>
        <v>143226240</v>
      </c>
      <c r="I18">
        <f t="shared" si="1"/>
        <v>63735676.800000004</v>
      </c>
    </row>
    <row r="19" spans="1:9" x14ac:dyDescent="0.2">
      <c r="A19" t="s">
        <v>39</v>
      </c>
      <c r="B19">
        <v>63</v>
      </c>
      <c r="C19">
        <v>144</v>
      </c>
      <c r="D19">
        <v>0.48</v>
      </c>
      <c r="E19">
        <v>160</v>
      </c>
      <c r="F19">
        <v>220872</v>
      </c>
      <c r="G19">
        <v>10240</v>
      </c>
      <c r="H19">
        <f t="shared" si="0"/>
        <v>35339520</v>
      </c>
      <c r="I19">
        <f t="shared" si="1"/>
        <v>16962969.599999998</v>
      </c>
    </row>
    <row r="20" spans="1:9" x14ac:dyDescent="0.2">
      <c r="A20" t="s">
        <v>40</v>
      </c>
      <c r="B20">
        <v>40</v>
      </c>
      <c r="C20">
        <v>8704</v>
      </c>
      <c r="D20">
        <v>0.438</v>
      </c>
      <c r="E20">
        <v>560</v>
      </c>
      <c r="F20">
        <v>34662</v>
      </c>
      <c r="G20">
        <v>0</v>
      </c>
      <c r="H20">
        <f t="shared" si="0"/>
        <v>19410720</v>
      </c>
      <c r="I20">
        <f t="shared" si="1"/>
        <v>8501895.3599999994</v>
      </c>
    </row>
    <row r="21" spans="1:9" x14ac:dyDescent="0.2">
      <c r="A21" t="s">
        <v>41</v>
      </c>
      <c r="B21">
        <v>64</v>
      </c>
      <c r="C21">
        <v>24704</v>
      </c>
      <c r="D21">
        <v>0.34599999999999997</v>
      </c>
      <c r="E21">
        <v>240</v>
      </c>
      <c r="F21">
        <v>366191</v>
      </c>
      <c r="G21">
        <v>0</v>
      </c>
      <c r="H21">
        <f t="shared" si="0"/>
        <v>87885840</v>
      </c>
      <c r="I21">
        <f t="shared" si="1"/>
        <v>30408500.639999997</v>
      </c>
    </row>
    <row r="22" spans="1:9" x14ac:dyDescent="0.2">
      <c r="A22" t="s">
        <v>42</v>
      </c>
      <c r="B22">
        <v>64</v>
      </c>
      <c r="C22">
        <v>16896</v>
      </c>
      <c r="D22">
        <v>0.442</v>
      </c>
      <c r="E22">
        <v>240</v>
      </c>
      <c r="F22">
        <v>451577</v>
      </c>
      <c r="G22">
        <v>0</v>
      </c>
      <c r="H22">
        <f t="shared" si="0"/>
        <v>108378480</v>
      </c>
      <c r="I22">
        <f t="shared" si="1"/>
        <v>47903288.159999996</v>
      </c>
    </row>
    <row r="23" spans="1:9" x14ac:dyDescent="0.2">
      <c r="A23" t="s">
        <v>43</v>
      </c>
      <c r="B23">
        <v>64</v>
      </c>
      <c r="C23">
        <v>9216</v>
      </c>
      <c r="D23">
        <v>0.42499999999999999</v>
      </c>
      <c r="E23">
        <v>240</v>
      </c>
      <c r="F23">
        <v>104137</v>
      </c>
      <c r="G23">
        <v>0</v>
      </c>
      <c r="H23">
        <f t="shared" si="0"/>
        <v>24992880</v>
      </c>
      <c r="I23">
        <f t="shared" si="1"/>
        <v>10621974</v>
      </c>
    </row>
    <row r="24" spans="1:9" x14ac:dyDescent="0.2">
      <c r="A24" t="s">
        <v>44</v>
      </c>
      <c r="B24">
        <v>17</v>
      </c>
      <c r="C24">
        <v>0</v>
      </c>
      <c r="D24">
        <v>0.879</v>
      </c>
      <c r="E24">
        <v>320</v>
      </c>
      <c r="F24">
        <v>414501</v>
      </c>
      <c r="G24">
        <v>0</v>
      </c>
      <c r="H24">
        <f t="shared" si="0"/>
        <v>132640320</v>
      </c>
      <c r="I24">
        <f t="shared" si="1"/>
        <v>116590841.27999999</v>
      </c>
    </row>
    <row r="25" spans="1:9" x14ac:dyDescent="0.2">
      <c r="A25" t="s">
        <v>45</v>
      </c>
      <c r="B25">
        <v>8</v>
      </c>
      <c r="C25">
        <v>0</v>
      </c>
      <c r="D25">
        <v>0.42599999999999999</v>
      </c>
      <c r="E25">
        <v>80</v>
      </c>
      <c r="F25">
        <v>3297</v>
      </c>
      <c r="G25">
        <v>0</v>
      </c>
      <c r="H25">
        <f t="shared" si="0"/>
        <v>263760</v>
      </c>
      <c r="I25">
        <f t="shared" si="1"/>
        <v>112361.76</v>
      </c>
    </row>
    <row r="26" spans="1:9" x14ac:dyDescent="0.2">
      <c r="H26">
        <f>SUM(H2:H25)</f>
        <v>2841463680</v>
      </c>
      <c r="I26">
        <f>SUM(I2:I25)</f>
        <v>1260318443.72</v>
      </c>
    </row>
    <row r="27" spans="1:9" x14ac:dyDescent="0.2">
      <c r="H27">
        <f>H26/1000000000</f>
        <v>2.8414636799999999</v>
      </c>
      <c r="I27">
        <f>I26/H26</f>
        <v>0.44354550529394765</v>
      </c>
    </row>
    <row r="28" spans="1:9" x14ac:dyDescent="0.2">
      <c r="H28">
        <f>H27/111</f>
        <v>2.5598771891891893E-2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F36" sqref="F36"/>
    </sheetView>
  </sheetViews>
  <sheetFormatPr baseColWidth="10" defaultColWidth="8.83203125" defaultRowHeight="15" x14ac:dyDescent="0.2"/>
  <cols>
    <col min="1" max="1" width="81.1640625" bestFit="1" customWidth="1"/>
    <col min="2" max="2" width="11.1640625" bestFit="1" customWidth="1"/>
    <col min="3" max="3" width="16.5" bestFit="1" customWidth="1"/>
    <col min="4" max="4" width="16.33203125" bestFit="1" customWidth="1"/>
    <col min="5" max="5" width="20.5" bestFit="1" customWidth="1"/>
    <col min="6" max="6" width="27.83203125" bestFit="1" customWidth="1"/>
    <col min="7" max="7" width="19.5" bestFit="1" customWidth="1"/>
    <col min="8" max="8" width="11" bestFit="1" customWidth="1"/>
  </cols>
  <sheetData>
    <row r="1" spans="1:9" x14ac:dyDescent="0.2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">
      <c r="A2" t="s">
        <v>48</v>
      </c>
      <c r="B2">
        <v>5</v>
      </c>
      <c r="C2">
        <v>3032</v>
      </c>
      <c r="D2">
        <v>8</v>
      </c>
      <c r="E2">
        <v>0</v>
      </c>
      <c r="F2">
        <v>0</v>
      </c>
      <c r="G2">
        <v>0.23100000000000001</v>
      </c>
      <c r="H2">
        <f>B2*C2</f>
        <v>15160</v>
      </c>
      <c r="I2">
        <f>B2*C2*G2</f>
        <v>3501.96</v>
      </c>
    </row>
    <row r="3" spans="1:9" x14ac:dyDescent="0.2">
      <c r="A3" t="s">
        <v>45</v>
      </c>
      <c r="B3">
        <v>15</v>
      </c>
      <c r="C3">
        <v>3580</v>
      </c>
      <c r="D3">
        <v>8</v>
      </c>
      <c r="E3">
        <v>0</v>
      </c>
      <c r="F3">
        <v>0</v>
      </c>
      <c r="G3">
        <v>0.51</v>
      </c>
      <c r="H3">
        <f t="shared" ref="H3:H44" si="0">B3*C3</f>
        <v>53700</v>
      </c>
      <c r="I3">
        <f t="shared" ref="I3:I44" si="1">B3*C3*G3</f>
        <v>27387</v>
      </c>
    </row>
    <row r="4" spans="1:9" x14ac:dyDescent="0.2">
      <c r="A4" t="s">
        <v>26</v>
      </c>
      <c r="B4">
        <v>15</v>
      </c>
      <c r="C4">
        <v>3947</v>
      </c>
      <c r="D4">
        <v>12</v>
      </c>
      <c r="E4">
        <v>0</v>
      </c>
      <c r="F4">
        <v>0</v>
      </c>
      <c r="G4">
        <v>0.108</v>
      </c>
      <c r="H4">
        <f t="shared" si="0"/>
        <v>59205</v>
      </c>
      <c r="I4">
        <f t="shared" si="1"/>
        <v>6394.14</v>
      </c>
    </row>
    <row r="5" spans="1:9" x14ac:dyDescent="0.2">
      <c r="A5" t="s">
        <v>22</v>
      </c>
      <c r="B5">
        <v>80</v>
      </c>
      <c r="C5">
        <v>4634</v>
      </c>
      <c r="D5">
        <v>18</v>
      </c>
      <c r="E5">
        <v>0</v>
      </c>
      <c r="F5">
        <v>0</v>
      </c>
      <c r="G5">
        <v>6.2E-2</v>
      </c>
      <c r="H5">
        <f t="shared" si="0"/>
        <v>370720</v>
      </c>
      <c r="I5">
        <f t="shared" si="1"/>
        <v>22984.639999999999</v>
      </c>
    </row>
    <row r="6" spans="1:9" x14ac:dyDescent="0.2">
      <c r="A6" t="s">
        <v>28</v>
      </c>
      <c r="B6">
        <v>15</v>
      </c>
      <c r="C6">
        <v>4900</v>
      </c>
      <c r="D6">
        <v>14</v>
      </c>
      <c r="E6">
        <v>0</v>
      </c>
      <c r="F6">
        <v>0</v>
      </c>
      <c r="G6">
        <v>0.28699999999999998</v>
      </c>
      <c r="H6">
        <f t="shared" si="0"/>
        <v>73500</v>
      </c>
      <c r="I6">
        <f t="shared" si="1"/>
        <v>21094.5</v>
      </c>
    </row>
    <row r="7" spans="1:9" x14ac:dyDescent="0.2">
      <c r="A7" t="s">
        <v>49</v>
      </c>
      <c r="B7">
        <v>5</v>
      </c>
      <c r="C7">
        <v>5105</v>
      </c>
      <c r="D7">
        <v>32</v>
      </c>
      <c r="E7">
        <v>0</v>
      </c>
      <c r="F7">
        <v>0</v>
      </c>
      <c r="G7">
        <v>1.6E-2</v>
      </c>
      <c r="H7">
        <f t="shared" si="0"/>
        <v>25525</v>
      </c>
      <c r="I7">
        <f t="shared" si="1"/>
        <v>408.40000000000003</v>
      </c>
    </row>
    <row r="8" spans="1:9" x14ac:dyDescent="0.2">
      <c r="A8" t="s">
        <v>27</v>
      </c>
      <c r="B8">
        <v>5</v>
      </c>
      <c r="C8">
        <v>6295</v>
      </c>
      <c r="D8">
        <v>16</v>
      </c>
      <c r="E8">
        <v>0</v>
      </c>
      <c r="F8">
        <v>0</v>
      </c>
      <c r="G8">
        <v>0.68500000000000005</v>
      </c>
      <c r="H8">
        <f t="shared" si="0"/>
        <v>31475</v>
      </c>
      <c r="I8">
        <f t="shared" si="1"/>
        <v>21560.375</v>
      </c>
    </row>
    <row r="9" spans="1:9" x14ac:dyDescent="0.2">
      <c r="A9" t="s">
        <v>50</v>
      </c>
      <c r="B9">
        <v>5</v>
      </c>
      <c r="C9">
        <v>7517</v>
      </c>
      <c r="D9">
        <v>32</v>
      </c>
      <c r="E9">
        <v>256</v>
      </c>
      <c r="F9">
        <v>0</v>
      </c>
      <c r="G9">
        <v>1.6E-2</v>
      </c>
      <c r="H9">
        <f t="shared" si="0"/>
        <v>37585</v>
      </c>
      <c r="I9">
        <f t="shared" si="1"/>
        <v>601.36</v>
      </c>
    </row>
    <row r="10" spans="1:9" x14ac:dyDescent="0.2">
      <c r="A10" t="s">
        <v>51</v>
      </c>
      <c r="B10">
        <v>20</v>
      </c>
      <c r="C10">
        <v>8055</v>
      </c>
      <c r="D10">
        <v>11</v>
      </c>
      <c r="E10">
        <v>0</v>
      </c>
      <c r="F10">
        <v>0</v>
      </c>
      <c r="G10">
        <v>0.78500000000000003</v>
      </c>
      <c r="H10">
        <f t="shared" si="0"/>
        <v>161100</v>
      </c>
      <c r="I10">
        <f t="shared" si="1"/>
        <v>126463.5</v>
      </c>
    </row>
    <row r="11" spans="1:9" x14ac:dyDescent="0.2">
      <c r="A11" t="s">
        <v>52</v>
      </c>
      <c r="B11">
        <v>5</v>
      </c>
      <c r="C11">
        <v>8535</v>
      </c>
      <c r="D11">
        <v>23</v>
      </c>
      <c r="E11">
        <v>0</v>
      </c>
      <c r="F11">
        <v>2048</v>
      </c>
      <c r="G11">
        <v>0.39400000000000002</v>
      </c>
      <c r="H11">
        <f t="shared" si="0"/>
        <v>42675</v>
      </c>
      <c r="I11">
        <f t="shared" si="1"/>
        <v>16813.95</v>
      </c>
    </row>
    <row r="12" spans="1:9" x14ac:dyDescent="0.2">
      <c r="A12" t="s">
        <v>53</v>
      </c>
      <c r="B12">
        <v>5</v>
      </c>
      <c r="C12">
        <v>12175</v>
      </c>
      <c r="D12">
        <v>25</v>
      </c>
      <c r="E12">
        <v>0</v>
      </c>
      <c r="F12">
        <v>2048</v>
      </c>
      <c r="G12">
        <v>0.39700000000000002</v>
      </c>
      <c r="H12">
        <f t="shared" si="0"/>
        <v>60875</v>
      </c>
      <c r="I12">
        <f t="shared" si="1"/>
        <v>24167.375</v>
      </c>
    </row>
    <row r="13" spans="1:9" x14ac:dyDescent="0.2">
      <c r="A13" t="s">
        <v>54</v>
      </c>
      <c r="B13">
        <v>20</v>
      </c>
      <c r="C13">
        <v>13679</v>
      </c>
      <c r="D13">
        <v>27</v>
      </c>
      <c r="E13">
        <v>16</v>
      </c>
      <c r="F13">
        <v>0</v>
      </c>
      <c r="G13">
        <v>0.248</v>
      </c>
      <c r="H13">
        <f t="shared" si="0"/>
        <v>273580</v>
      </c>
      <c r="I13">
        <f t="shared" si="1"/>
        <v>67847.839999999997</v>
      </c>
    </row>
    <row r="14" spans="1:9" x14ac:dyDescent="0.2">
      <c r="A14" t="s">
        <v>40</v>
      </c>
      <c r="B14">
        <v>90</v>
      </c>
      <c r="C14">
        <v>69602</v>
      </c>
      <c r="D14">
        <v>40</v>
      </c>
      <c r="E14">
        <v>8704</v>
      </c>
      <c r="F14">
        <v>0</v>
      </c>
      <c r="G14">
        <v>0.47899999999999998</v>
      </c>
      <c r="H14">
        <f t="shared" si="0"/>
        <v>6264180</v>
      </c>
      <c r="I14">
        <f t="shared" si="1"/>
        <v>3000542.2199999997</v>
      </c>
    </row>
    <row r="15" spans="1:9" x14ac:dyDescent="0.2">
      <c r="A15" t="s">
        <v>55</v>
      </c>
      <c r="B15">
        <v>5</v>
      </c>
      <c r="C15">
        <v>107584</v>
      </c>
      <c r="D15">
        <v>30</v>
      </c>
      <c r="E15">
        <v>0</v>
      </c>
      <c r="F15">
        <v>0</v>
      </c>
      <c r="G15">
        <v>0.84099999999999997</v>
      </c>
      <c r="H15">
        <f t="shared" si="0"/>
        <v>537920</v>
      </c>
      <c r="I15">
        <f t="shared" si="1"/>
        <v>452390.72</v>
      </c>
    </row>
    <row r="16" spans="1:9" x14ac:dyDescent="0.2">
      <c r="A16" t="s">
        <v>23</v>
      </c>
      <c r="B16">
        <v>360</v>
      </c>
      <c r="C16">
        <v>121821</v>
      </c>
      <c r="D16">
        <v>8</v>
      </c>
      <c r="E16">
        <v>0</v>
      </c>
      <c r="F16">
        <v>0</v>
      </c>
      <c r="G16">
        <v>0.36099999999999999</v>
      </c>
      <c r="H16">
        <f t="shared" si="0"/>
        <v>43855560</v>
      </c>
      <c r="I16">
        <f t="shared" si="1"/>
        <v>15831857.16</v>
      </c>
    </row>
    <row r="17" spans="1:9" x14ac:dyDescent="0.2">
      <c r="A17" t="s">
        <v>56</v>
      </c>
      <c r="B17">
        <v>5</v>
      </c>
      <c r="C17">
        <v>144099</v>
      </c>
      <c r="D17">
        <v>32</v>
      </c>
      <c r="E17">
        <v>0</v>
      </c>
      <c r="F17">
        <v>0</v>
      </c>
      <c r="G17">
        <v>0.86499999999999999</v>
      </c>
      <c r="H17">
        <f t="shared" si="0"/>
        <v>720495</v>
      </c>
      <c r="I17">
        <f t="shared" si="1"/>
        <v>623228.17500000005</v>
      </c>
    </row>
    <row r="18" spans="1:9" x14ac:dyDescent="0.2">
      <c r="A18" t="s">
        <v>24</v>
      </c>
      <c r="B18">
        <v>1440</v>
      </c>
      <c r="C18">
        <v>181925</v>
      </c>
      <c r="D18">
        <v>8</v>
      </c>
      <c r="E18">
        <v>0</v>
      </c>
      <c r="F18">
        <v>0</v>
      </c>
      <c r="G18">
        <v>0.371</v>
      </c>
      <c r="H18">
        <f t="shared" si="0"/>
        <v>261972000</v>
      </c>
      <c r="I18">
        <f t="shared" si="1"/>
        <v>97191612</v>
      </c>
    </row>
    <row r="19" spans="1:9" x14ac:dyDescent="0.2">
      <c r="A19" t="s">
        <v>57</v>
      </c>
      <c r="B19">
        <v>20</v>
      </c>
      <c r="C19">
        <v>228514</v>
      </c>
      <c r="D19">
        <v>59</v>
      </c>
      <c r="E19">
        <v>144</v>
      </c>
      <c r="F19">
        <v>6144</v>
      </c>
      <c r="G19">
        <v>0.48299999999999998</v>
      </c>
      <c r="H19">
        <f t="shared" si="0"/>
        <v>4570280</v>
      </c>
      <c r="I19">
        <f t="shared" si="1"/>
        <v>2207445.2399999998</v>
      </c>
    </row>
    <row r="20" spans="1:9" x14ac:dyDescent="0.2">
      <c r="A20" t="s">
        <v>43</v>
      </c>
      <c r="B20">
        <v>65</v>
      </c>
      <c r="C20">
        <v>306601</v>
      </c>
      <c r="D20">
        <v>64</v>
      </c>
      <c r="E20">
        <v>9216</v>
      </c>
      <c r="F20">
        <v>0</v>
      </c>
      <c r="G20">
        <v>0.47899999999999998</v>
      </c>
      <c r="H20">
        <f t="shared" si="0"/>
        <v>19929065</v>
      </c>
      <c r="I20">
        <f t="shared" si="1"/>
        <v>9546022.1349999998</v>
      </c>
    </row>
    <row r="21" spans="1:9" x14ac:dyDescent="0.2">
      <c r="A21" t="s">
        <v>58</v>
      </c>
      <c r="B21">
        <v>20</v>
      </c>
      <c r="C21">
        <v>308060</v>
      </c>
      <c r="D21">
        <v>56</v>
      </c>
      <c r="E21">
        <v>272</v>
      </c>
      <c r="F21">
        <v>24576</v>
      </c>
      <c r="G21">
        <v>0.48299999999999998</v>
      </c>
      <c r="H21">
        <f t="shared" si="0"/>
        <v>6161200</v>
      </c>
      <c r="I21">
        <f t="shared" si="1"/>
        <v>2975859.6</v>
      </c>
    </row>
    <row r="22" spans="1:9" x14ac:dyDescent="0.2">
      <c r="A22" t="s">
        <v>59</v>
      </c>
      <c r="B22">
        <v>60</v>
      </c>
      <c r="C22">
        <v>329724</v>
      </c>
      <c r="D22">
        <v>32</v>
      </c>
      <c r="E22">
        <v>9216</v>
      </c>
      <c r="F22">
        <v>0</v>
      </c>
      <c r="G22">
        <v>0.89400000000000002</v>
      </c>
      <c r="H22">
        <f t="shared" si="0"/>
        <v>19783440</v>
      </c>
      <c r="I22">
        <f t="shared" si="1"/>
        <v>17686395.359999999</v>
      </c>
    </row>
    <row r="23" spans="1:9" x14ac:dyDescent="0.2">
      <c r="A23" t="s">
        <v>60</v>
      </c>
      <c r="B23">
        <v>60</v>
      </c>
      <c r="C23">
        <v>906266</v>
      </c>
      <c r="D23">
        <v>62</v>
      </c>
      <c r="E23">
        <v>16640</v>
      </c>
      <c r="F23">
        <v>0</v>
      </c>
      <c r="G23">
        <v>0.46899999999999997</v>
      </c>
      <c r="H23">
        <f t="shared" si="0"/>
        <v>54375960</v>
      </c>
      <c r="I23">
        <f t="shared" si="1"/>
        <v>25502325.239999998</v>
      </c>
    </row>
    <row r="24" spans="1:9" x14ac:dyDescent="0.2">
      <c r="A24" t="s">
        <v>61</v>
      </c>
      <c r="B24">
        <v>60</v>
      </c>
      <c r="C24">
        <v>962112</v>
      </c>
      <c r="D24">
        <v>64</v>
      </c>
      <c r="E24">
        <v>22656</v>
      </c>
      <c r="F24">
        <v>0</v>
      </c>
      <c r="G24">
        <v>0.44500000000000001</v>
      </c>
      <c r="H24">
        <f t="shared" si="0"/>
        <v>57726720</v>
      </c>
      <c r="I24">
        <f t="shared" si="1"/>
        <v>25688390.400000002</v>
      </c>
    </row>
    <row r="25" spans="1:9" x14ac:dyDescent="0.2">
      <c r="A25" t="s">
        <v>62</v>
      </c>
      <c r="B25">
        <v>20</v>
      </c>
      <c r="C25">
        <v>1100147</v>
      </c>
      <c r="D25">
        <v>153</v>
      </c>
      <c r="E25">
        <v>16912</v>
      </c>
      <c r="F25">
        <v>0</v>
      </c>
      <c r="G25">
        <v>0.182</v>
      </c>
      <c r="H25">
        <f t="shared" si="0"/>
        <v>22002940</v>
      </c>
      <c r="I25">
        <f t="shared" si="1"/>
        <v>4004535.08</v>
      </c>
    </row>
    <row r="26" spans="1:9" x14ac:dyDescent="0.2">
      <c r="A26" t="s">
        <v>63</v>
      </c>
      <c r="B26">
        <v>20</v>
      </c>
      <c r="C26">
        <v>1145788</v>
      </c>
      <c r="D26">
        <v>128</v>
      </c>
      <c r="E26">
        <v>16912</v>
      </c>
      <c r="F26">
        <v>0</v>
      </c>
      <c r="G26">
        <v>0.23599999999999999</v>
      </c>
      <c r="H26">
        <f t="shared" si="0"/>
        <v>22915760</v>
      </c>
      <c r="I26">
        <f t="shared" si="1"/>
        <v>5408119.3599999994</v>
      </c>
    </row>
    <row r="27" spans="1:9" x14ac:dyDescent="0.2">
      <c r="A27" t="s">
        <v>64</v>
      </c>
      <c r="B27">
        <v>20</v>
      </c>
      <c r="C27">
        <v>1202877</v>
      </c>
      <c r="D27">
        <v>153</v>
      </c>
      <c r="E27">
        <v>16912</v>
      </c>
      <c r="F27">
        <v>0</v>
      </c>
      <c r="G27">
        <v>0.16300000000000001</v>
      </c>
      <c r="H27">
        <f t="shared" si="0"/>
        <v>24057540</v>
      </c>
      <c r="I27">
        <f t="shared" si="1"/>
        <v>3921379.02</v>
      </c>
    </row>
    <row r="28" spans="1:9" x14ac:dyDescent="0.2">
      <c r="A28" t="s">
        <v>35</v>
      </c>
      <c r="B28">
        <v>80</v>
      </c>
      <c r="C28">
        <v>1263522</v>
      </c>
      <c r="D28">
        <v>12</v>
      </c>
      <c r="E28">
        <v>512</v>
      </c>
      <c r="F28">
        <v>0</v>
      </c>
      <c r="G28">
        <v>0.7</v>
      </c>
      <c r="H28">
        <f t="shared" si="0"/>
        <v>101081760</v>
      </c>
      <c r="I28">
        <f t="shared" si="1"/>
        <v>70757232</v>
      </c>
    </row>
    <row r="29" spans="1:9" x14ac:dyDescent="0.2">
      <c r="A29" t="s">
        <v>41</v>
      </c>
      <c r="B29">
        <v>65</v>
      </c>
      <c r="C29">
        <v>1594343</v>
      </c>
      <c r="D29">
        <v>64</v>
      </c>
      <c r="E29">
        <v>24704</v>
      </c>
      <c r="F29">
        <v>0</v>
      </c>
      <c r="G29">
        <v>0.34200000000000003</v>
      </c>
      <c r="H29">
        <f t="shared" si="0"/>
        <v>103632295</v>
      </c>
      <c r="I29">
        <f t="shared" si="1"/>
        <v>35442244.890000001</v>
      </c>
    </row>
    <row r="30" spans="1:9" x14ac:dyDescent="0.2">
      <c r="A30" t="s">
        <v>42</v>
      </c>
      <c r="B30">
        <v>65</v>
      </c>
      <c r="C30">
        <v>1760095</v>
      </c>
      <c r="D30">
        <v>64</v>
      </c>
      <c r="E30">
        <v>16896</v>
      </c>
      <c r="F30">
        <v>0</v>
      </c>
      <c r="G30">
        <v>0.435</v>
      </c>
      <c r="H30">
        <f t="shared" si="0"/>
        <v>114406175</v>
      </c>
      <c r="I30">
        <f t="shared" si="1"/>
        <v>49766686.125</v>
      </c>
    </row>
    <row r="31" spans="1:9" x14ac:dyDescent="0.2">
      <c r="A31" t="s">
        <v>25</v>
      </c>
      <c r="B31">
        <v>160</v>
      </c>
      <c r="C31">
        <v>1866738</v>
      </c>
      <c r="D31">
        <v>8</v>
      </c>
      <c r="E31">
        <v>0</v>
      </c>
      <c r="F31">
        <v>0</v>
      </c>
      <c r="G31">
        <v>0.82699999999999996</v>
      </c>
      <c r="H31">
        <f t="shared" si="0"/>
        <v>298678080</v>
      </c>
      <c r="I31">
        <f t="shared" si="1"/>
        <v>247006772.16</v>
      </c>
    </row>
    <row r="32" spans="1:9" x14ac:dyDescent="0.2">
      <c r="A32" t="s">
        <v>44</v>
      </c>
      <c r="B32">
        <v>80</v>
      </c>
      <c r="C32">
        <v>1880671</v>
      </c>
      <c r="D32">
        <v>17</v>
      </c>
      <c r="E32">
        <v>0</v>
      </c>
      <c r="F32">
        <v>0</v>
      </c>
      <c r="G32">
        <v>0.93100000000000005</v>
      </c>
      <c r="H32">
        <f t="shared" si="0"/>
        <v>150453680</v>
      </c>
      <c r="I32">
        <f t="shared" si="1"/>
        <v>140072376.08000001</v>
      </c>
    </row>
    <row r="33" spans="1:9" x14ac:dyDescent="0.2">
      <c r="A33" t="s">
        <v>34</v>
      </c>
      <c r="B33">
        <v>25</v>
      </c>
      <c r="C33">
        <v>1898340</v>
      </c>
      <c r="D33">
        <v>29</v>
      </c>
      <c r="E33">
        <v>0</v>
      </c>
      <c r="F33">
        <v>0</v>
      </c>
      <c r="G33">
        <v>0.89500000000000002</v>
      </c>
      <c r="H33">
        <f t="shared" si="0"/>
        <v>47458500</v>
      </c>
      <c r="I33">
        <f t="shared" si="1"/>
        <v>42475357.5</v>
      </c>
    </row>
    <row r="34" spans="1:9" x14ac:dyDescent="0.2">
      <c r="A34" t="s">
        <v>33</v>
      </c>
      <c r="B34">
        <v>25</v>
      </c>
      <c r="C34">
        <v>3152254</v>
      </c>
      <c r="D34">
        <v>32</v>
      </c>
      <c r="E34">
        <v>0</v>
      </c>
      <c r="F34">
        <v>0</v>
      </c>
      <c r="G34">
        <v>0.84399999999999997</v>
      </c>
      <c r="H34">
        <f t="shared" si="0"/>
        <v>78806350</v>
      </c>
      <c r="I34">
        <f t="shared" si="1"/>
        <v>66512559.399999999</v>
      </c>
    </row>
    <row r="35" spans="1:9" x14ac:dyDescent="0.2">
      <c r="A35" t="s">
        <v>38</v>
      </c>
      <c r="B35">
        <v>60</v>
      </c>
      <c r="C35">
        <v>3368969</v>
      </c>
      <c r="D35">
        <v>32</v>
      </c>
      <c r="E35">
        <v>144</v>
      </c>
      <c r="F35">
        <v>0</v>
      </c>
      <c r="G35">
        <v>0.93899999999999995</v>
      </c>
      <c r="H35">
        <f t="shared" si="0"/>
        <v>202138140</v>
      </c>
      <c r="I35">
        <f t="shared" si="1"/>
        <v>189807713.45999998</v>
      </c>
    </row>
    <row r="36" spans="1:9" x14ac:dyDescent="0.2">
      <c r="A36" t="s">
        <v>29</v>
      </c>
      <c r="B36">
        <v>5</v>
      </c>
      <c r="C36">
        <v>4037455</v>
      </c>
      <c r="D36">
        <v>124</v>
      </c>
      <c r="E36">
        <v>8192</v>
      </c>
      <c r="F36">
        <v>0</v>
      </c>
      <c r="G36">
        <v>0.247</v>
      </c>
      <c r="H36">
        <f t="shared" si="0"/>
        <v>20187275</v>
      </c>
      <c r="I36">
        <f t="shared" si="1"/>
        <v>4986256.9249999998</v>
      </c>
    </row>
    <row r="37" spans="1:9" x14ac:dyDescent="0.2">
      <c r="A37" t="s">
        <v>65</v>
      </c>
      <c r="B37">
        <v>20</v>
      </c>
      <c r="C37">
        <v>4434636</v>
      </c>
      <c r="D37">
        <v>128</v>
      </c>
      <c r="E37">
        <v>49152</v>
      </c>
      <c r="F37">
        <v>0</v>
      </c>
      <c r="G37">
        <v>0.248</v>
      </c>
      <c r="H37">
        <f t="shared" si="0"/>
        <v>88692720</v>
      </c>
      <c r="I37">
        <f t="shared" si="1"/>
        <v>21995794.559999999</v>
      </c>
    </row>
    <row r="38" spans="1:9" x14ac:dyDescent="0.2">
      <c r="A38" t="s">
        <v>66</v>
      </c>
      <c r="B38">
        <v>40</v>
      </c>
      <c r="C38">
        <v>4585296</v>
      </c>
      <c r="D38">
        <v>120</v>
      </c>
      <c r="E38">
        <v>12544</v>
      </c>
      <c r="F38">
        <v>0</v>
      </c>
      <c r="G38">
        <v>0.247</v>
      </c>
      <c r="H38">
        <f t="shared" si="0"/>
        <v>183411840</v>
      </c>
      <c r="I38">
        <f t="shared" si="1"/>
        <v>45302724.479999997</v>
      </c>
    </row>
    <row r="39" spans="1:9" x14ac:dyDescent="0.2">
      <c r="A39" t="s">
        <v>32</v>
      </c>
      <c r="B39">
        <v>60</v>
      </c>
      <c r="C39">
        <v>5022356</v>
      </c>
      <c r="D39">
        <v>120</v>
      </c>
      <c r="E39">
        <v>12288</v>
      </c>
      <c r="F39">
        <v>0</v>
      </c>
      <c r="G39">
        <v>0.247</v>
      </c>
      <c r="H39">
        <f t="shared" si="0"/>
        <v>301341360</v>
      </c>
      <c r="I39">
        <f t="shared" si="1"/>
        <v>74431315.920000002</v>
      </c>
    </row>
    <row r="40" spans="1:9" x14ac:dyDescent="0.2">
      <c r="A40" t="s">
        <v>36</v>
      </c>
      <c r="B40">
        <v>60</v>
      </c>
      <c r="C40">
        <v>5580146</v>
      </c>
      <c r="D40">
        <v>32</v>
      </c>
      <c r="E40">
        <v>400</v>
      </c>
      <c r="F40">
        <v>0</v>
      </c>
      <c r="G40">
        <v>0.92800000000000005</v>
      </c>
      <c r="H40">
        <f t="shared" si="0"/>
        <v>334808760</v>
      </c>
      <c r="I40">
        <f t="shared" si="1"/>
        <v>310702529.28000003</v>
      </c>
    </row>
    <row r="41" spans="1:9" x14ac:dyDescent="0.2">
      <c r="A41" t="s">
        <v>67</v>
      </c>
      <c r="B41">
        <v>25</v>
      </c>
      <c r="C41">
        <v>6630055</v>
      </c>
      <c r="D41">
        <v>116</v>
      </c>
      <c r="E41">
        <v>16384</v>
      </c>
      <c r="F41">
        <v>0</v>
      </c>
      <c r="G41">
        <v>0.24</v>
      </c>
      <c r="H41">
        <f t="shared" si="0"/>
        <v>165751375</v>
      </c>
      <c r="I41">
        <f t="shared" si="1"/>
        <v>39780330</v>
      </c>
    </row>
    <row r="42" spans="1:9" x14ac:dyDescent="0.2">
      <c r="A42" t="s">
        <v>31</v>
      </c>
      <c r="B42">
        <v>70</v>
      </c>
      <c r="C42">
        <v>15374399</v>
      </c>
      <c r="D42">
        <v>128</v>
      </c>
      <c r="E42">
        <v>49152</v>
      </c>
      <c r="F42">
        <v>0</v>
      </c>
      <c r="G42">
        <v>0.249</v>
      </c>
      <c r="H42">
        <f t="shared" si="0"/>
        <v>1076207930</v>
      </c>
      <c r="I42">
        <f t="shared" si="1"/>
        <v>267975774.56999999</v>
      </c>
    </row>
    <row r="43" spans="1:9" x14ac:dyDescent="0.2">
      <c r="A43" t="s">
        <v>68</v>
      </c>
      <c r="B43">
        <v>5</v>
      </c>
      <c r="C43">
        <v>16439447</v>
      </c>
      <c r="D43">
        <v>128</v>
      </c>
      <c r="E43">
        <v>34816</v>
      </c>
      <c r="F43">
        <v>0</v>
      </c>
      <c r="G43">
        <v>0.249</v>
      </c>
      <c r="H43">
        <f>B43*C43</f>
        <v>82197235</v>
      </c>
      <c r="I43">
        <f>B43*C43*G43</f>
        <v>20467111.515000001</v>
      </c>
    </row>
    <row r="44" spans="1:9" x14ac:dyDescent="0.2">
      <c r="A44" t="s">
        <v>30</v>
      </c>
      <c r="B44">
        <v>10</v>
      </c>
      <c r="C44">
        <v>25365813</v>
      </c>
      <c r="D44">
        <v>128</v>
      </c>
      <c r="E44">
        <v>10240</v>
      </c>
      <c r="F44">
        <v>0</v>
      </c>
      <c r="G44">
        <v>0.24199999999999999</v>
      </c>
      <c r="H44">
        <f t="shared" si="0"/>
        <v>253658130</v>
      </c>
      <c r="I44">
        <f t="shared" si="1"/>
        <v>61385267.460000001</v>
      </c>
    </row>
    <row r="45" spans="1:9" x14ac:dyDescent="0.2">
      <c r="H45">
        <f>SUM(H2:H44)</f>
        <v>4148989765</v>
      </c>
      <c r="I45">
        <f>SUM(I2:I44)</f>
        <v>1903247373.075</v>
      </c>
    </row>
    <row r="46" spans="1:9" x14ac:dyDescent="0.2">
      <c r="H46">
        <f>H45/1000000000</f>
        <v>4.1489897649999996</v>
      </c>
      <c r="I46">
        <f>I45/H45</f>
        <v>0.45872549243924204</v>
      </c>
    </row>
    <row r="47" spans="1:9" x14ac:dyDescent="0.2">
      <c r="H47">
        <f>H46/264</f>
        <v>1.5715870321969694E-2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102" workbookViewId="0">
      <selection activeCell="H117" sqref="H117"/>
    </sheetView>
  </sheetViews>
  <sheetFormatPr baseColWidth="10" defaultColWidth="8.83203125" defaultRowHeight="15" x14ac:dyDescent="0.2"/>
  <sheetData>
    <row r="1" spans="1:13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89</v>
      </c>
      <c r="G1" t="s">
        <v>81</v>
      </c>
      <c r="H1" t="s">
        <v>82</v>
      </c>
      <c r="I1" t="s">
        <v>83</v>
      </c>
      <c r="J1" t="s">
        <v>84</v>
      </c>
      <c r="K1" t="s">
        <v>90</v>
      </c>
      <c r="L1" t="s">
        <v>87</v>
      </c>
      <c r="M1" t="s">
        <v>88</v>
      </c>
    </row>
    <row r="2" spans="1:13" x14ac:dyDescent="0.2">
      <c r="A2">
        <v>1</v>
      </c>
      <c r="B2">
        <v>2</v>
      </c>
      <c r="C2">
        <v>0</v>
      </c>
      <c r="D2">
        <v>2</v>
      </c>
      <c r="E2">
        <v>1</v>
      </c>
      <c r="F2">
        <f>SUM(B2:E2)/4</f>
        <v>1.25</v>
      </c>
      <c r="G2">
        <v>0</v>
      </c>
      <c r="H2">
        <v>0</v>
      </c>
      <c r="I2">
        <v>0</v>
      </c>
      <c r="J2">
        <v>0</v>
      </c>
      <c r="K2">
        <f>SUM(G2:J2)/4</f>
        <v>0</v>
      </c>
      <c r="L2">
        <v>5</v>
      </c>
      <c r="M2">
        <v>0</v>
      </c>
    </row>
    <row r="3" spans="1:13" x14ac:dyDescent="0.2">
      <c r="A3">
        <v>2</v>
      </c>
      <c r="B3">
        <v>2</v>
      </c>
      <c r="C3">
        <v>2</v>
      </c>
      <c r="D3">
        <v>11</v>
      </c>
      <c r="E3">
        <v>2</v>
      </c>
      <c r="F3">
        <f t="shared" ref="F3:F68" si="0">SUM(B3:E3)/4</f>
        <v>4.25</v>
      </c>
      <c r="G3">
        <v>2</v>
      </c>
      <c r="H3">
        <v>2</v>
      </c>
      <c r="I3">
        <v>1</v>
      </c>
      <c r="J3">
        <v>2</v>
      </c>
      <c r="K3">
        <f t="shared" ref="K3:K67" si="1">SUM(G3:J3)/4</f>
        <v>1.75</v>
      </c>
      <c r="L3">
        <v>17</v>
      </c>
      <c r="M3">
        <v>7</v>
      </c>
    </row>
    <row r="4" spans="1:13" x14ac:dyDescent="0.2">
      <c r="A4">
        <v>3</v>
      </c>
      <c r="B4">
        <v>0</v>
      </c>
      <c r="C4">
        <v>5</v>
      </c>
      <c r="D4">
        <v>0</v>
      </c>
      <c r="E4">
        <v>1</v>
      </c>
      <c r="F4">
        <f t="shared" si="0"/>
        <v>1.5</v>
      </c>
      <c r="G4">
        <v>3</v>
      </c>
      <c r="H4">
        <v>3</v>
      </c>
      <c r="I4">
        <v>2</v>
      </c>
      <c r="J4">
        <v>3</v>
      </c>
      <c r="K4">
        <f t="shared" si="1"/>
        <v>2.75</v>
      </c>
      <c r="L4">
        <v>6</v>
      </c>
      <c r="M4">
        <v>11</v>
      </c>
    </row>
    <row r="5" spans="1:13" x14ac:dyDescent="0.2">
      <c r="A5">
        <v>4</v>
      </c>
      <c r="B5">
        <v>0</v>
      </c>
      <c r="C5">
        <v>2</v>
      </c>
      <c r="D5">
        <v>0</v>
      </c>
      <c r="E5">
        <v>0</v>
      </c>
      <c r="F5">
        <f t="shared" si="0"/>
        <v>0.5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v>2</v>
      </c>
      <c r="M5">
        <v>0</v>
      </c>
    </row>
    <row r="6" spans="1:13" x14ac:dyDescent="0.2">
      <c r="A6">
        <v>5</v>
      </c>
      <c r="B6">
        <v>2</v>
      </c>
      <c r="C6">
        <v>2</v>
      </c>
      <c r="D6">
        <v>7</v>
      </c>
      <c r="E6">
        <v>1</v>
      </c>
      <c r="F6">
        <f t="shared" si="0"/>
        <v>3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v>12</v>
      </c>
      <c r="M6">
        <v>0</v>
      </c>
    </row>
    <row r="7" spans="1:13" x14ac:dyDescent="0.2">
      <c r="A7">
        <v>6</v>
      </c>
      <c r="B7">
        <v>2</v>
      </c>
      <c r="C7">
        <v>2</v>
      </c>
      <c r="D7">
        <v>6</v>
      </c>
      <c r="E7">
        <v>1</v>
      </c>
      <c r="F7">
        <f t="shared" si="0"/>
        <v>2.75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v>11</v>
      </c>
      <c r="M7">
        <v>0</v>
      </c>
    </row>
    <row r="8" spans="1:13" x14ac:dyDescent="0.2">
      <c r="A8">
        <v>7</v>
      </c>
      <c r="B8">
        <v>2</v>
      </c>
      <c r="C8">
        <v>2</v>
      </c>
      <c r="D8">
        <v>6</v>
      </c>
      <c r="E8">
        <v>2</v>
      </c>
      <c r="F8">
        <f t="shared" si="0"/>
        <v>3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v>12</v>
      </c>
      <c r="M8">
        <v>0</v>
      </c>
    </row>
    <row r="9" spans="1:13" x14ac:dyDescent="0.2">
      <c r="A9">
        <v>8</v>
      </c>
      <c r="B9">
        <v>2</v>
      </c>
      <c r="C9">
        <v>2</v>
      </c>
      <c r="D9">
        <v>9</v>
      </c>
      <c r="E9">
        <v>1</v>
      </c>
      <c r="F9">
        <f t="shared" si="0"/>
        <v>3.5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v>14</v>
      </c>
      <c r="M9">
        <v>0</v>
      </c>
    </row>
    <row r="10" spans="1:13" x14ac:dyDescent="0.2">
      <c r="A10">
        <v>9</v>
      </c>
      <c r="B10">
        <v>2</v>
      </c>
      <c r="C10">
        <v>2</v>
      </c>
      <c r="D10">
        <v>6</v>
      </c>
      <c r="E10">
        <v>1</v>
      </c>
      <c r="F10">
        <f t="shared" si="0"/>
        <v>2.75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v>11</v>
      </c>
      <c r="M10">
        <v>0</v>
      </c>
    </row>
    <row r="11" spans="1:13" x14ac:dyDescent="0.2">
      <c r="A11">
        <v>10</v>
      </c>
      <c r="B11">
        <v>2</v>
      </c>
      <c r="C11">
        <v>2</v>
      </c>
      <c r="D11">
        <v>0</v>
      </c>
      <c r="E11">
        <v>0</v>
      </c>
      <c r="F11">
        <f t="shared" si="0"/>
        <v>1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v>4</v>
      </c>
      <c r="M11">
        <v>0</v>
      </c>
    </row>
    <row r="12" spans="1:13" x14ac:dyDescent="0.2">
      <c r="A12">
        <v>11</v>
      </c>
      <c r="B12">
        <v>2</v>
      </c>
      <c r="C12">
        <v>2</v>
      </c>
      <c r="D12">
        <v>5</v>
      </c>
      <c r="E12">
        <v>3</v>
      </c>
      <c r="F12">
        <f t="shared" si="0"/>
        <v>3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v>12</v>
      </c>
      <c r="M12">
        <v>0</v>
      </c>
    </row>
    <row r="13" spans="1:13" x14ac:dyDescent="0.2">
      <c r="A13">
        <v>12</v>
      </c>
      <c r="B13">
        <v>4</v>
      </c>
      <c r="C13">
        <v>6</v>
      </c>
      <c r="D13">
        <v>0</v>
      </c>
      <c r="E13">
        <v>3</v>
      </c>
      <c r="F13">
        <f t="shared" si="0"/>
        <v>3.25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v>13</v>
      </c>
      <c r="M13">
        <v>0</v>
      </c>
    </row>
    <row r="14" spans="1:13" x14ac:dyDescent="0.2">
      <c r="A14">
        <v>13</v>
      </c>
      <c r="B14">
        <v>0</v>
      </c>
      <c r="C14">
        <v>3</v>
      </c>
      <c r="D14">
        <v>0</v>
      </c>
      <c r="E14">
        <v>0</v>
      </c>
      <c r="F14">
        <f t="shared" si="0"/>
        <v>0.75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v>3</v>
      </c>
      <c r="M14">
        <v>0</v>
      </c>
    </row>
    <row r="15" spans="1:13" x14ac:dyDescent="0.2">
      <c r="A15">
        <v>14</v>
      </c>
      <c r="B15">
        <v>9</v>
      </c>
      <c r="C15">
        <v>9</v>
      </c>
      <c r="D15">
        <v>0</v>
      </c>
      <c r="E15">
        <v>0</v>
      </c>
      <c r="F15">
        <f t="shared" si="0"/>
        <v>4.5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v>18</v>
      </c>
      <c r="M15">
        <v>0</v>
      </c>
    </row>
    <row r="16" spans="1:13" x14ac:dyDescent="0.2">
      <c r="A16">
        <v>15</v>
      </c>
      <c r="B16">
        <v>9</v>
      </c>
      <c r="C16">
        <v>10</v>
      </c>
      <c r="D16">
        <v>5</v>
      </c>
      <c r="E16">
        <v>1</v>
      </c>
      <c r="F16">
        <f t="shared" si="0"/>
        <v>6.25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v>25</v>
      </c>
      <c r="M16">
        <v>0</v>
      </c>
    </row>
    <row r="17" spans="1:13" x14ac:dyDescent="0.2">
      <c r="A17">
        <v>16</v>
      </c>
      <c r="B17">
        <v>0</v>
      </c>
      <c r="C17">
        <v>2</v>
      </c>
      <c r="D17">
        <v>3</v>
      </c>
      <c r="E17">
        <v>2</v>
      </c>
      <c r="F17">
        <f t="shared" si="0"/>
        <v>1.75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v>7</v>
      </c>
      <c r="M17">
        <v>0</v>
      </c>
    </row>
    <row r="18" spans="1:13" x14ac:dyDescent="0.2">
      <c r="A18">
        <v>17</v>
      </c>
      <c r="B18">
        <v>0</v>
      </c>
      <c r="C18">
        <v>0</v>
      </c>
      <c r="D18">
        <v>5</v>
      </c>
      <c r="E18">
        <v>1</v>
      </c>
      <c r="F18">
        <f t="shared" si="0"/>
        <v>1.5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v>6</v>
      </c>
      <c r="M18">
        <v>0</v>
      </c>
    </row>
    <row r="19" spans="1:13" x14ac:dyDescent="0.2">
      <c r="A19">
        <v>18</v>
      </c>
      <c r="B19">
        <v>2</v>
      </c>
      <c r="C19">
        <v>2</v>
      </c>
      <c r="D19">
        <v>0</v>
      </c>
      <c r="E19">
        <v>0</v>
      </c>
      <c r="F19">
        <f t="shared" si="0"/>
        <v>1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v>4</v>
      </c>
      <c r="M19">
        <v>0</v>
      </c>
    </row>
    <row r="20" spans="1:13" x14ac:dyDescent="0.2">
      <c r="A20">
        <v>19</v>
      </c>
      <c r="B20">
        <v>2</v>
      </c>
      <c r="C20">
        <v>2</v>
      </c>
      <c r="D20">
        <v>5</v>
      </c>
      <c r="E20">
        <v>1</v>
      </c>
      <c r="F20">
        <f t="shared" si="0"/>
        <v>2.5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v>10</v>
      </c>
      <c r="M20">
        <v>0</v>
      </c>
    </row>
    <row r="21" spans="1:13" x14ac:dyDescent="0.2">
      <c r="A21">
        <v>20</v>
      </c>
      <c r="B21">
        <v>0</v>
      </c>
      <c r="C21">
        <v>0</v>
      </c>
      <c r="D21">
        <v>4</v>
      </c>
      <c r="E21">
        <v>1</v>
      </c>
      <c r="F21">
        <f t="shared" si="0"/>
        <v>1.25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v>5</v>
      </c>
      <c r="M21">
        <v>0</v>
      </c>
    </row>
    <row r="22" spans="1:13" x14ac:dyDescent="0.2">
      <c r="A22">
        <v>21</v>
      </c>
      <c r="B22">
        <v>2</v>
      </c>
      <c r="C22">
        <v>2</v>
      </c>
      <c r="D22">
        <v>5</v>
      </c>
      <c r="E22">
        <v>1</v>
      </c>
      <c r="F22">
        <f t="shared" si="0"/>
        <v>2.5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v>10</v>
      </c>
      <c r="M22">
        <v>0</v>
      </c>
    </row>
    <row r="23" spans="1:13" x14ac:dyDescent="0.2">
      <c r="A23">
        <v>22</v>
      </c>
      <c r="B23">
        <v>4</v>
      </c>
      <c r="C23">
        <v>2</v>
      </c>
      <c r="D23">
        <v>6</v>
      </c>
      <c r="E23">
        <v>2</v>
      </c>
      <c r="F23">
        <f t="shared" si="0"/>
        <v>3.5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v>14</v>
      </c>
      <c r="M23">
        <v>0</v>
      </c>
    </row>
    <row r="24" spans="1:13" x14ac:dyDescent="0.2">
      <c r="A24">
        <v>23</v>
      </c>
      <c r="B24">
        <v>0</v>
      </c>
      <c r="C24">
        <v>4</v>
      </c>
      <c r="D24">
        <v>1</v>
      </c>
      <c r="E24">
        <v>2</v>
      </c>
      <c r="F24">
        <f t="shared" si="0"/>
        <v>1.75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v>7</v>
      </c>
      <c r="M24">
        <v>0</v>
      </c>
    </row>
    <row r="25" spans="1:13" x14ac:dyDescent="0.2">
      <c r="A25">
        <v>24</v>
      </c>
      <c r="B25">
        <v>4</v>
      </c>
      <c r="C25">
        <v>4</v>
      </c>
      <c r="D25">
        <v>5</v>
      </c>
      <c r="E25">
        <v>1</v>
      </c>
      <c r="F25">
        <f t="shared" si="0"/>
        <v>3.5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v>14</v>
      </c>
      <c r="M25">
        <v>0</v>
      </c>
    </row>
    <row r="26" spans="1:13" x14ac:dyDescent="0.2">
      <c r="A26">
        <v>25</v>
      </c>
      <c r="B26">
        <v>4</v>
      </c>
      <c r="C26">
        <v>4</v>
      </c>
      <c r="D26">
        <v>11</v>
      </c>
      <c r="E26">
        <v>9</v>
      </c>
      <c r="F26">
        <f t="shared" si="0"/>
        <v>7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v>28</v>
      </c>
      <c r="M26">
        <v>0</v>
      </c>
    </row>
    <row r="27" spans="1:1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v>0</v>
      </c>
      <c r="M27">
        <v>0</v>
      </c>
    </row>
    <row r="28" spans="1:13" x14ac:dyDescent="0.2">
      <c r="A28">
        <v>27</v>
      </c>
      <c r="B28">
        <v>4</v>
      </c>
      <c r="C28">
        <v>4</v>
      </c>
      <c r="D28">
        <v>0</v>
      </c>
      <c r="E28">
        <v>0</v>
      </c>
      <c r="F28">
        <f t="shared" si="0"/>
        <v>2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v>8</v>
      </c>
      <c r="M28">
        <v>0</v>
      </c>
    </row>
    <row r="29" spans="1:13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v>0</v>
      </c>
      <c r="M29">
        <v>0</v>
      </c>
    </row>
    <row r="30" spans="1:13" x14ac:dyDescent="0.2">
      <c r="A30">
        <v>29</v>
      </c>
      <c r="B30">
        <v>4</v>
      </c>
      <c r="C30">
        <v>7</v>
      </c>
      <c r="D30">
        <v>0</v>
      </c>
      <c r="E30">
        <v>0</v>
      </c>
      <c r="F30">
        <f t="shared" si="0"/>
        <v>2.75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v>11</v>
      </c>
      <c r="M30">
        <v>0</v>
      </c>
    </row>
    <row r="31" spans="1:13" x14ac:dyDescent="0.2">
      <c r="A31">
        <v>30</v>
      </c>
      <c r="B31">
        <v>7</v>
      </c>
      <c r="C31">
        <v>0</v>
      </c>
      <c r="D31">
        <v>0</v>
      </c>
      <c r="E31">
        <v>0</v>
      </c>
      <c r="F31">
        <f t="shared" si="0"/>
        <v>1.75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v>7</v>
      </c>
      <c r="M31">
        <v>0</v>
      </c>
    </row>
    <row r="32" spans="1:13" x14ac:dyDescent="0.2">
      <c r="A32">
        <v>31</v>
      </c>
      <c r="B32">
        <v>17</v>
      </c>
      <c r="C32">
        <v>18</v>
      </c>
      <c r="D32">
        <v>5</v>
      </c>
      <c r="E32">
        <v>2</v>
      </c>
      <c r="F32">
        <f t="shared" si="0"/>
        <v>10.5</v>
      </c>
      <c r="G32">
        <v>5</v>
      </c>
      <c r="H32">
        <v>5</v>
      </c>
      <c r="I32">
        <v>5</v>
      </c>
      <c r="J32">
        <v>5</v>
      </c>
      <c r="K32">
        <f t="shared" si="1"/>
        <v>5</v>
      </c>
      <c r="L32">
        <v>42</v>
      </c>
      <c r="M32">
        <v>20</v>
      </c>
    </row>
    <row r="33" spans="1:13" x14ac:dyDescent="0.2">
      <c r="A33">
        <v>32</v>
      </c>
      <c r="B33">
        <v>3</v>
      </c>
      <c r="C33">
        <v>3</v>
      </c>
      <c r="D33">
        <v>4</v>
      </c>
      <c r="E33">
        <v>2</v>
      </c>
      <c r="F33">
        <f t="shared" si="0"/>
        <v>3</v>
      </c>
      <c r="G33">
        <v>0</v>
      </c>
      <c r="H33">
        <v>0</v>
      </c>
      <c r="I33">
        <v>1</v>
      </c>
      <c r="J33">
        <v>0</v>
      </c>
      <c r="K33">
        <f t="shared" si="1"/>
        <v>0.25</v>
      </c>
      <c r="L33">
        <v>12</v>
      </c>
      <c r="M33">
        <v>1</v>
      </c>
    </row>
    <row r="34" spans="1:13" x14ac:dyDescent="0.2">
      <c r="A34">
        <v>33</v>
      </c>
      <c r="B34">
        <v>3</v>
      </c>
      <c r="C34">
        <v>0</v>
      </c>
      <c r="D34">
        <v>4</v>
      </c>
      <c r="E34">
        <v>2</v>
      </c>
      <c r="F34">
        <f t="shared" si="0"/>
        <v>2.25</v>
      </c>
      <c r="G34">
        <v>0</v>
      </c>
      <c r="H34">
        <v>0</v>
      </c>
      <c r="I34">
        <v>0</v>
      </c>
      <c r="J34">
        <v>0</v>
      </c>
      <c r="K34">
        <f>SUM(G34:J34)/4</f>
        <v>0</v>
      </c>
      <c r="L34">
        <v>9</v>
      </c>
      <c r="M34">
        <v>0</v>
      </c>
    </row>
    <row r="35" spans="1:13" x14ac:dyDescent="0.2">
      <c r="A35">
        <v>34</v>
      </c>
      <c r="B35">
        <v>3</v>
      </c>
      <c r="C35">
        <v>3</v>
      </c>
      <c r="D35">
        <v>0</v>
      </c>
      <c r="E35">
        <v>0</v>
      </c>
      <c r="F35">
        <f t="shared" si="0"/>
        <v>1.5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v>6</v>
      </c>
      <c r="M35">
        <v>0</v>
      </c>
    </row>
    <row r="36" spans="1:13" x14ac:dyDescent="0.2">
      <c r="A36">
        <v>35</v>
      </c>
      <c r="B36">
        <v>3</v>
      </c>
      <c r="C36">
        <v>3</v>
      </c>
      <c r="D36">
        <v>4</v>
      </c>
      <c r="E36">
        <v>2</v>
      </c>
      <c r="F36">
        <f t="shared" si="0"/>
        <v>3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v>12</v>
      </c>
      <c r="M36">
        <v>0</v>
      </c>
    </row>
    <row r="37" spans="1:13" x14ac:dyDescent="0.2">
      <c r="A37">
        <v>36</v>
      </c>
      <c r="B37">
        <v>0</v>
      </c>
      <c r="C37">
        <v>4</v>
      </c>
      <c r="D37">
        <v>5</v>
      </c>
      <c r="E37">
        <v>2</v>
      </c>
      <c r="F37">
        <f>SUM(B37:E37)/4</f>
        <v>2.75</v>
      </c>
      <c r="G37">
        <v>1</v>
      </c>
      <c r="H37">
        <v>1</v>
      </c>
      <c r="I37">
        <v>1</v>
      </c>
      <c r="J37">
        <v>1</v>
      </c>
      <c r="K37">
        <f t="shared" si="1"/>
        <v>1</v>
      </c>
      <c r="L37">
        <v>11</v>
      </c>
      <c r="M37">
        <v>4</v>
      </c>
    </row>
    <row r="38" spans="1:13" x14ac:dyDescent="0.2">
      <c r="A38">
        <v>37</v>
      </c>
      <c r="B38">
        <v>0</v>
      </c>
      <c r="C38">
        <v>3</v>
      </c>
      <c r="D38">
        <v>10</v>
      </c>
      <c r="E38">
        <v>4</v>
      </c>
      <c r="F38">
        <f t="shared" si="0"/>
        <v>4.25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v>17</v>
      </c>
      <c r="M38">
        <v>0</v>
      </c>
    </row>
    <row r="39" spans="1:13" x14ac:dyDescent="0.2">
      <c r="A39">
        <v>38</v>
      </c>
      <c r="B39">
        <v>3</v>
      </c>
      <c r="C39">
        <v>3</v>
      </c>
      <c r="D39">
        <v>9</v>
      </c>
      <c r="E39">
        <v>4</v>
      </c>
      <c r="F39">
        <f t="shared" si="0"/>
        <v>4.75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v>19</v>
      </c>
      <c r="M39">
        <v>0</v>
      </c>
    </row>
    <row r="40" spans="1:13" x14ac:dyDescent="0.2">
      <c r="A40">
        <v>39</v>
      </c>
      <c r="B40">
        <v>3</v>
      </c>
      <c r="C40">
        <v>0</v>
      </c>
      <c r="D40">
        <v>1</v>
      </c>
      <c r="E40">
        <v>0</v>
      </c>
      <c r="F40">
        <f t="shared" si="0"/>
        <v>1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v>4</v>
      </c>
      <c r="M40">
        <v>0</v>
      </c>
    </row>
    <row r="41" spans="1:13" x14ac:dyDescent="0.2">
      <c r="A41">
        <v>40</v>
      </c>
      <c r="B41">
        <v>3</v>
      </c>
      <c r="C41">
        <v>3</v>
      </c>
      <c r="D41">
        <v>4</v>
      </c>
      <c r="E41">
        <v>6</v>
      </c>
      <c r="F41">
        <f t="shared" si="0"/>
        <v>4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v>16</v>
      </c>
      <c r="M41">
        <v>0</v>
      </c>
    </row>
    <row r="42" spans="1:13" x14ac:dyDescent="0.2">
      <c r="A42">
        <v>41</v>
      </c>
      <c r="B42">
        <v>3</v>
      </c>
      <c r="C42">
        <v>5</v>
      </c>
      <c r="D42">
        <v>0</v>
      </c>
      <c r="E42">
        <v>0</v>
      </c>
      <c r="F42">
        <f t="shared" si="0"/>
        <v>2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v>8</v>
      </c>
      <c r="M42">
        <v>0</v>
      </c>
    </row>
    <row r="43" spans="1:13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v>41</v>
      </c>
      <c r="H43">
        <v>39</v>
      </c>
      <c r="I43">
        <v>39</v>
      </c>
      <c r="J43">
        <v>39</v>
      </c>
      <c r="K43">
        <f t="shared" si="1"/>
        <v>39.5</v>
      </c>
      <c r="L43">
        <v>0</v>
      </c>
      <c r="M43">
        <v>158</v>
      </c>
    </row>
    <row r="44" spans="1:13" x14ac:dyDescent="0.2">
      <c r="A44">
        <v>43</v>
      </c>
      <c r="B44">
        <v>13</v>
      </c>
      <c r="C44">
        <v>12</v>
      </c>
      <c r="D44">
        <v>4</v>
      </c>
      <c r="E44">
        <v>2</v>
      </c>
      <c r="F44">
        <f t="shared" si="0"/>
        <v>7.75</v>
      </c>
      <c r="G44">
        <v>39</v>
      </c>
      <c r="H44">
        <v>41</v>
      </c>
      <c r="I44">
        <v>43</v>
      </c>
      <c r="J44">
        <v>41</v>
      </c>
      <c r="K44">
        <f t="shared" si="1"/>
        <v>41</v>
      </c>
      <c r="L44">
        <v>31</v>
      </c>
      <c r="M44">
        <v>164</v>
      </c>
    </row>
    <row r="45" spans="1:13" x14ac:dyDescent="0.2">
      <c r="A45">
        <v>44</v>
      </c>
      <c r="B45">
        <v>3</v>
      </c>
      <c r="C45">
        <v>3</v>
      </c>
      <c r="D45">
        <v>4</v>
      </c>
      <c r="E45">
        <v>1</v>
      </c>
      <c r="F45">
        <f t="shared" si="0"/>
        <v>2.75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v>11</v>
      </c>
      <c r="M45">
        <v>0</v>
      </c>
    </row>
    <row r="46" spans="1:13" x14ac:dyDescent="0.2">
      <c r="A46">
        <v>45</v>
      </c>
      <c r="B46">
        <v>3</v>
      </c>
      <c r="C46">
        <v>3</v>
      </c>
      <c r="D46">
        <v>4</v>
      </c>
      <c r="E46">
        <v>1</v>
      </c>
      <c r="F46">
        <f t="shared" si="0"/>
        <v>2.75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v>11</v>
      </c>
      <c r="M46">
        <v>0</v>
      </c>
    </row>
    <row r="47" spans="1:13" x14ac:dyDescent="0.2">
      <c r="A47">
        <v>46</v>
      </c>
      <c r="B47">
        <v>3</v>
      </c>
      <c r="C47">
        <v>3</v>
      </c>
      <c r="D47">
        <v>6</v>
      </c>
      <c r="E47">
        <v>1</v>
      </c>
      <c r="F47">
        <f t="shared" si="0"/>
        <v>3.25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v>13</v>
      </c>
      <c r="M47">
        <v>0</v>
      </c>
    </row>
    <row r="48" spans="1:13" x14ac:dyDescent="0.2">
      <c r="A48">
        <v>47</v>
      </c>
      <c r="B48">
        <v>3</v>
      </c>
      <c r="C48">
        <v>3</v>
      </c>
      <c r="D48">
        <v>8</v>
      </c>
      <c r="E48">
        <v>1</v>
      </c>
      <c r="F48">
        <f t="shared" si="0"/>
        <v>3.75</v>
      </c>
      <c r="G48">
        <v>2</v>
      </c>
      <c r="H48">
        <v>2</v>
      </c>
      <c r="I48">
        <v>2</v>
      </c>
      <c r="J48">
        <v>2</v>
      </c>
      <c r="K48">
        <f t="shared" si="1"/>
        <v>2</v>
      </c>
      <c r="L48">
        <v>15</v>
      </c>
      <c r="M48">
        <v>8</v>
      </c>
    </row>
    <row r="49" spans="1:13" x14ac:dyDescent="0.2">
      <c r="A49">
        <v>48</v>
      </c>
      <c r="B49">
        <v>3</v>
      </c>
      <c r="C49">
        <v>3</v>
      </c>
      <c r="D49">
        <v>5</v>
      </c>
      <c r="E49">
        <v>1</v>
      </c>
      <c r="F49">
        <f>SUM(B49:E49)/4</f>
        <v>3</v>
      </c>
      <c r="G49">
        <v>3</v>
      </c>
      <c r="H49">
        <v>3</v>
      </c>
      <c r="I49">
        <v>3</v>
      </c>
      <c r="J49">
        <v>3</v>
      </c>
      <c r="K49">
        <f t="shared" si="1"/>
        <v>3</v>
      </c>
      <c r="L49">
        <v>12</v>
      </c>
      <c r="M49">
        <v>12</v>
      </c>
    </row>
    <row r="50" spans="1:13" x14ac:dyDescent="0.2">
      <c r="A50">
        <v>49</v>
      </c>
      <c r="B50">
        <v>6</v>
      </c>
      <c r="C50">
        <v>6</v>
      </c>
      <c r="D50">
        <v>8</v>
      </c>
      <c r="E50">
        <v>3</v>
      </c>
      <c r="F50">
        <f t="shared" si="0"/>
        <v>5.75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v>23</v>
      </c>
      <c r="M50">
        <v>0</v>
      </c>
    </row>
    <row r="51" spans="1:13" x14ac:dyDescent="0.2">
      <c r="A51">
        <v>50</v>
      </c>
      <c r="B51">
        <v>3</v>
      </c>
      <c r="C51">
        <v>3</v>
      </c>
      <c r="D51">
        <v>8</v>
      </c>
      <c r="E51">
        <v>3</v>
      </c>
      <c r="F51">
        <f t="shared" si="0"/>
        <v>4.25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v>17</v>
      </c>
      <c r="M51">
        <v>0</v>
      </c>
    </row>
    <row r="52" spans="1:13" x14ac:dyDescent="0.2">
      <c r="A52">
        <v>51</v>
      </c>
      <c r="B52">
        <v>3</v>
      </c>
      <c r="C52">
        <v>3</v>
      </c>
      <c r="D52">
        <v>8</v>
      </c>
      <c r="E52">
        <v>5</v>
      </c>
      <c r="F52">
        <f t="shared" si="0"/>
        <v>4.75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v>19</v>
      </c>
      <c r="M52">
        <v>0</v>
      </c>
    </row>
    <row r="53" spans="1:13" x14ac:dyDescent="0.2">
      <c r="A53">
        <v>52</v>
      </c>
      <c r="B53">
        <v>0</v>
      </c>
      <c r="C53">
        <v>0</v>
      </c>
      <c r="D53">
        <v>4</v>
      </c>
      <c r="E53">
        <v>0</v>
      </c>
      <c r="F53">
        <f t="shared" si="0"/>
        <v>1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v>4</v>
      </c>
      <c r="M53">
        <v>0</v>
      </c>
    </row>
    <row r="54" spans="1:13" x14ac:dyDescent="0.2">
      <c r="A54">
        <v>53</v>
      </c>
      <c r="B54">
        <v>3</v>
      </c>
      <c r="C54">
        <v>3</v>
      </c>
      <c r="D54">
        <v>0</v>
      </c>
      <c r="E54">
        <v>0</v>
      </c>
      <c r="F54">
        <f t="shared" si="0"/>
        <v>1.5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v>6</v>
      </c>
      <c r="M54">
        <v>0</v>
      </c>
    </row>
    <row r="55" spans="1:13" x14ac:dyDescent="0.2">
      <c r="A55">
        <v>54</v>
      </c>
      <c r="B55">
        <v>0</v>
      </c>
      <c r="C55">
        <v>2</v>
      </c>
      <c r="D55">
        <v>0</v>
      </c>
      <c r="E55">
        <v>0</v>
      </c>
      <c r="F55">
        <f t="shared" si="0"/>
        <v>0.5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v>2</v>
      </c>
      <c r="M55">
        <v>0</v>
      </c>
    </row>
    <row r="56" spans="1:13" x14ac:dyDescent="0.2">
      <c r="A56">
        <v>55</v>
      </c>
      <c r="B56">
        <v>3</v>
      </c>
      <c r="C56">
        <v>0</v>
      </c>
      <c r="D56">
        <v>0</v>
      </c>
      <c r="E56">
        <v>0</v>
      </c>
      <c r="F56">
        <f t="shared" si="0"/>
        <v>0.75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v>3</v>
      </c>
      <c r="M56">
        <v>0</v>
      </c>
    </row>
    <row r="57" spans="1:13" x14ac:dyDescent="0.2">
      <c r="A57">
        <v>56</v>
      </c>
      <c r="B57">
        <v>0</v>
      </c>
      <c r="C57">
        <v>5</v>
      </c>
      <c r="D57">
        <v>0</v>
      </c>
      <c r="E57">
        <v>0</v>
      </c>
      <c r="F57">
        <f t="shared" si="0"/>
        <v>1.25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v>5</v>
      </c>
      <c r="M57">
        <v>0</v>
      </c>
    </row>
    <row r="58" spans="1:13" x14ac:dyDescent="0.2">
      <c r="A58">
        <v>57</v>
      </c>
      <c r="B58">
        <v>14</v>
      </c>
      <c r="C58">
        <v>11</v>
      </c>
      <c r="D58">
        <v>0</v>
      </c>
      <c r="E58">
        <v>0</v>
      </c>
      <c r="F58">
        <f t="shared" si="0"/>
        <v>6.25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v>25</v>
      </c>
      <c r="M58">
        <v>0</v>
      </c>
    </row>
    <row r="59" spans="1:13" x14ac:dyDescent="0.2">
      <c r="A59">
        <v>58</v>
      </c>
      <c r="B59">
        <v>12</v>
      </c>
      <c r="C59">
        <v>11</v>
      </c>
      <c r="D59">
        <v>3</v>
      </c>
      <c r="E59">
        <v>0</v>
      </c>
      <c r="F59">
        <f t="shared" si="0"/>
        <v>6.5</v>
      </c>
      <c r="G59">
        <v>0</v>
      </c>
      <c r="H59">
        <v>0</v>
      </c>
      <c r="I59">
        <v>0</v>
      </c>
      <c r="J59">
        <v>0</v>
      </c>
      <c r="K59">
        <f>SUM(G59:J59)/4</f>
        <v>0</v>
      </c>
      <c r="L59">
        <v>26</v>
      </c>
      <c r="M59">
        <v>0</v>
      </c>
    </row>
    <row r="60" spans="1:13" x14ac:dyDescent="0.2">
      <c r="A60">
        <v>59</v>
      </c>
      <c r="B60">
        <v>0</v>
      </c>
      <c r="C60">
        <v>2</v>
      </c>
      <c r="D60">
        <v>3</v>
      </c>
      <c r="E60">
        <v>1</v>
      </c>
      <c r="F60">
        <f t="shared" si="0"/>
        <v>1.5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v>6</v>
      </c>
      <c r="M60">
        <v>0</v>
      </c>
    </row>
    <row r="61" spans="1:13" x14ac:dyDescent="0.2">
      <c r="A61">
        <v>60</v>
      </c>
      <c r="B61">
        <v>2</v>
      </c>
      <c r="C61">
        <v>0</v>
      </c>
      <c r="D61">
        <v>0</v>
      </c>
      <c r="E61">
        <v>0</v>
      </c>
      <c r="F61">
        <f t="shared" si="0"/>
        <v>0.5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v>2</v>
      </c>
      <c r="M61">
        <v>0</v>
      </c>
    </row>
    <row r="62" spans="1:13" x14ac:dyDescent="0.2">
      <c r="A62">
        <v>61</v>
      </c>
      <c r="B62">
        <v>2</v>
      </c>
      <c r="C62">
        <v>0</v>
      </c>
      <c r="D62">
        <v>3</v>
      </c>
      <c r="E62">
        <v>1</v>
      </c>
      <c r="F62">
        <f t="shared" si="0"/>
        <v>1.5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v>6</v>
      </c>
      <c r="M62">
        <v>0</v>
      </c>
    </row>
    <row r="63" spans="1:13" x14ac:dyDescent="0.2">
      <c r="A63">
        <v>62</v>
      </c>
      <c r="B63">
        <v>0</v>
      </c>
      <c r="C63">
        <v>2</v>
      </c>
      <c r="D63">
        <v>3</v>
      </c>
      <c r="E63">
        <v>1</v>
      </c>
      <c r="F63">
        <f t="shared" si="0"/>
        <v>1.5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v>6</v>
      </c>
      <c r="M63">
        <v>0</v>
      </c>
    </row>
    <row r="64" spans="1:13" x14ac:dyDescent="0.2">
      <c r="A64">
        <v>63</v>
      </c>
      <c r="B64">
        <v>2</v>
      </c>
      <c r="C64">
        <v>0</v>
      </c>
      <c r="D64">
        <v>0</v>
      </c>
      <c r="E64">
        <v>0</v>
      </c>
      <c r="F64">
        <f t="shared" si="0"/>
        <v>0.5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v>2</v>
      </c>
      <c r="M64">
        <v>0</v>
      </c>
    </row>
    <row r="65" spans="1:13" x14ac:dyDescent="0.2">
      <c r="A65">
        <v>64</v>
      </c>
      <c r="B65">
        <v>2</v>
      </c>
      <c r="C65">
        <v>0</v>
      </c>
      <c r="D65">
        <v>3</v>
      </c>
      <c r="E65">
        <v>1</v>
      </c>
      <c r="F65">
        <f t="shared" si="0"/>
        <v>1.5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v>6</v>
      </c>
      <c r="M65">
        <v>0</v>
      </c>
    </row>
    <row r="66" spans="1:13" x14ac:dyDescent="0.2">
      <c r="A66">
        <v>65</v>
      </c>
      <c r="B66">
        <v>0</v>
      </c>
      <c r="C66">
        <v>2</v>
      </c>
      <c r="D66">
        <v>3</v>
      </c>
      <c r="E66">
        <v>0</v>
      </c>
      <c r="F66">
        <f t="shared" si="0"/>
        <v>1.25</v>
      </c>
      <c r="G66">
        <v>0</v>
      </c>
      <c r="H66">
        <v>0</v>
      </c>
      <c r="I66">
        <v>0</v>
      </c>
      <c r="J66">
        <v>0</v>
      </c>
      <c r="K66">
        <f>SUM(G66:J66)/4</f>
        <v>0</v>
      </c>
      <c r="L66">
        <v>5</v>
      </c>
      <c r="M66">
        <v>0</v>
      </c>
    </row>
    <row r="67" spans="1:13" x14ac:dyDescent="0.2">
      <c r="A67">
        <v>66</v>
      </c>
      <c r="B67">
        <v>2</v>
      </c>
      <c r="C67">
        <v>0</v>
      </c>
      <c r="D67">
        <v>3</v>
      </c>
      <c r="E67">
        <v>1</v>
      </c>
      <c r="F67">
        <f>SUM(B67:E67)/4</f>
        <v>1.5</v>
      </c>
      <c r="G67">
        <v>0</v>
      </c>
      <c r="H67">
        <v>0</v>
      </c>
      <c r="I67">
        <v>0</v>
      </c>
      <c r="J67">
        <v>0</v>
      </c>
      <c r="K67">
        <f t="shared" si="1"/>
        <v>0</v>
      </c>
      <c r="L67">
        <v>6</v>
      </c>
      <c r="M67">
        <v>0</v>
      </c>
    </row>
    <row r="68" spans="1:13" x14ac:dyDescent="0.2">
      <c r="A68">
        <v>67</v>
      </c>
      <c r="B68">
        <v>0</v>
      </c>
      <c r="C68">
        <v>3</v>
      </c>
      <c r="D68">
        <v>3</v>
      </c>
      <c r="E68">
        <v>1</v>
      </c>
      <c r="F68">
        <f t="shared" si="0"/>
        <v>1.75</v>
      </c>
      <c r="G68">
        <v>0</v>
      </c>
      <c r="H68">
        <v>0</v>
      </c>
      <c r="I68">
        <v>0</v>
      </c>
      <c r="J68">
        <v>0</v>
      </c>
      <c r="K68">
        <f t="shared" ref="K68:K83" si="2">SUM(G68:J68)/4</f>
        <v>0</v>
      </c>
      <c r="L68">
        <v>7</v>
      </c>
      <c r="M68">
        <v>0</v>
      </c>
    </row>
    <row r="69" spans="1:13" x14ac:dyDescent="0.2">
      <c r="A69">
        <v>68</v>
      </c>
      <c r="B69">
        <v>0</v>
      </c>
      <c r="C69">
        <v>0</v>
      </c>
      <c r="D69">
        <v>3</v>
      </c>
      <c r="E69">
        <v>1</v>
      </c>
      <c r="F69">
        <f t="shared" ref="F69:F80" si="3">SUM(B69:E69)/4</f>
        <v>1</v>
      </c>
      <c r="G69">
        <v>0</v>
      </c>
      <c r="H69">
        <v>0</v>
      </c>
      <c r="I69">
        <v>0</v>
      </c>
      <c r="J69">
        <v>0</v>
      </c>
      <c r="K69">
        <f t="shared" si="2"/>
        <v>0</v>
      </c>
      <c r="L69">
        <v>4</v>
      </c>
      <c r="M69">
        <v>0</v>
      </c>
    </row>
    <row r="70" spans="1:13" x14ac:dyDescent="0.2">
      <c r="A70">
        <v>69</v>
      </c>
      <c r="B70">
        <v>3</v>
      </c>
      <c r="C70">
        <v>3</v>
      </c>
      <c r="D70">
        <v>4</v>
      </c>
      <c r="E70">
        <v>1</v>
      </c>
      <c r="F70">
        <f t="shared" si="3"/>
        <v>2.75</v>
      </c>
      <c r="G70">
        <v>0</v>
      </c>
      <c r="H70">
        <v>0</v>
      </c>
      <c r="I70">
        <v>0</v>
      </c>
      <c r="J70">
        <v>0</v>
      </c>
      <c r="K70">
        <f t="shared" si="2"/>
        <v>0</v>
      </c>
      <c r="L70">
        <v>11</v>
      </c>
      <c r="M70">
        <v>0</v>
      </c>
    </row>
    <row r="71" spans="1:13" x14ac:dyDescent="0.2">
      <c r="A71">
        <v>70</v>
      </c>
      <c r="B71">
        <v>1</v>
      </c>
      <c r="C71">
        <v>0</v>
      </c>
      <c r="D71">
        <v>1</v>
      </c>
      <c r="E71">
        <v>1</v>
      </c>
      <c r="F71">
        <f t="shared" si="3"/>
        <v>0.75</v>
      </c>
      <c r="G71">
        <v>0</v>
      </c>
      <c r="H71">
        <v>0</v>
      </c>
      <c r="I71">
        <v>0</v>
      </c>
      <c r="J71">
        <v>0</v>
      </c>
      <c r="K71">
        <f t="shared" si="2"/>
        <v>0</v>
      </c>
      <c r="L71">
        <v>3</v>
      </c>
      <c r="M71">
        <v>0</v>
      </c>
    </row>
    <row r="72" spans="1:13" x14ac:dyDescent="0.2">
      <c r="A72">
        <v>71</v>
      </c>
      <c r="B72">
        <v>2</v>
      </c>
      <c r="C72">
        <v>2</v>
      </c>
      <c r="D72">
        <v>4</v>
      </c>
      <c r="E72">
        <v>1</v>
      </c>
      <c r="F72">
        <f t="shared" si="3"/>
        <v>2.25</v>
      </c>
      <c r="G72">
        <v>0</v>
      </c>
      <c r="H72">
        <v>0</v>
      </c>
      <c r="I72">
        <v>0</v>
      </c>
      <c r="J72">
        <v>0</v>
      </c>
      <c r="K72">
        <f t="shared" si="2"/>
        <v>0</v>
      </c>
      <c r="L72">
        <v>9</v>
      </c>
      <c r="M72">
        <v>0</v>
      </c>
    </row>
    <row r="73" spans="1:13" x14ac:dyDescent="0.2">
      <c r="A73">
        <v>72</v>
      </c>
      <c r="B73">
        <v>2</v>
      </c>
      <c r="C73">
        <v>2</v>
      </c>
      <c r="D73">
        <v>4</v>
      </c>
      <c r="E73">
        <v>1</v>
      </c>
      <c r="F73">
        <f t="shared" si="3"/>
        <v>2.25</v>
      </c>
      <c r="G73">
        <v>0</v>
      </c>
      <c r="H73">
        <v>0</v>
      </c>
      <c r="I73">
        <v>0</v>
      </c>
      <c r="J73">
        <v>0</v>
      </c>
      <c r="K73">
        <f t="shared" si="2"/>
        <v>0</v>
      </c>
      <c r="L73">
        <v>9</v>
      </c>
      <c r="M73">
        <v>0</v>
      </c>
    </row>
    <row r="74" spans="1:13" x14ac:dyDescent="0.2">
      <c r="A74">
        <v>73</v>
      </c>
      <c r="B74">
        <v>5</v>
      </c>
      <c r="C74">
        <v>7</v>
      </c>
      <c r="D74">
        <v>8</v>
      </c>
      <c r="E74">
        <v>5</v>
      </c>
      <c r="F74">
        <f t="shared" si="3"/>
        <v>6.25</v>
      </c>
      <c r="G74">
        <v>0</v>
      </c>
      <c r="H74">
        <v>0</v>
      </c>
      <c r="I74">
        <v>0</v>
      </c>
      <c r="J74">
        <v>0</v>
      </c>
      <c r="K74">
        <f t="shared" si="2"/>
        <v>0</v>
      </c>
      <c r="L74">
        <v>25</v>
      </c>
      <c r="M74">
        <v>0</v>
      </c>
    </row>
    <row r="75" spans="1:13" x14ac:dyDescent="0.2">
      <c r="A75">
        <v>74</v>
      </c>
      <c r="B75">
        <v>7</v>
      </c>
      <c r="C75">
        <v>4</v>
      </c>
      <c r="D75">
        <v>4</v>
      </c>
      <c r="E75">
        <v>4</v>
      </c>
      <c r="F75">
        <f t="shared" si="3"/>
        <v>4.75</v>
      </c>
      <c r="G75">
        <v>0</v>
      </c>
      <c r="H75">
        <v>0</v>
      </c>
      <c r="I75">
        <v>0</v>
      </c>
      <c r="J75">
        <v>0</v>
      </c>
      <c r="K75">
        <f t="shared" si="2"/>
        <v>0</v>
      </c>
      <c r="L75">
        <v>19</v>
      </c>
      <c r="M75">
        <v>0</v>
      </c>
    </row>
    <row r="76" spans="1:13" x14ac:dyDescent="0.2">
      <c r="A76">
        <v>75</v>
      </c>
      <c r="B76">
        <v>15</v>
      </c>
      <c r="C76">
        <v>11</v>
      </c>
      <c r="D76">
        <v>0</v>
      </c>
      <c r="E76">
        <v>0</v>
      </c>
      <c r="F76">
        <f t="shared" si="3"/>
        <v>6.5</v>
      </c>
      <c r="G76">
        <v>0</v>
      </c>
      <c r="H76">
        <v>0</v>
      </c>
      <c r="I76">
        <v>0</v>
      </c>
      <c r="J76">
        <v>0</v>
      </c>
      <c r="K76">
        <f t="shared" si="2"/>
        <v>0</v>
      </c>
      <c r="L76">
        <v>26</v>
      </c>
      <c r="M76">
        <v>0</v>
      </c>
    </row>
    <row r="77" spans="1:13" x14ac:dyDescent="0.2">
      <c r="A77">
        <v>76</v>
      </c>
      <c r="B77">
        <v>7</v>
      </c>
      <c r="C77">
        <v>7</v>
      </c>
      <c r="D77">
        <v>0</v>
      </c>
      <c r="E77">
        <v>0</v>
      </c>
      <c r="F77">
        <f t="shared" si="3"/>
        <v>3.5</v>
      </c>
      <c r="G77">
        <v>0</v>
      </c>
      <c r="H77">
        <v>0</v>
      </c>
      <c r="I77">
        <v>0</v>
      </c>
      <c r="J77">
        <v>0</v>
      </c>
      <c r="K77">
        <f t="shared" si="2"/>
        <v>0</v>
      </c>
      <c r="L77">
        <v>14</v>
      </c>
      <c r="M77">
        <v>0</v>
      </c>
    </row>
    <row r="78" spans="1:13" x14ac:dyDescent="0.2">
      <c r="A78">
        <v>77</v>
      </c>
      <c r="B78">
        <v>0</v>
      </c>
      <c r="C78">
        <v>2</v>
      </c>
      <c r="D78">
        <v>7</v>
      </c>
      <c r="E78">
        <v>1</v>
      </c>
      <c r="F78">
        <f t="shared" si="3"/>
        <v>2.5</v>
      </c>
      <c r="G78">
        <v>3</v>
      </c>
      <c r="H78">
        <v>4</v>
      </c>
      <c r="I78">
        <v>3</v>
      </c>
      <c r="J78">
        <v>4</v>
      </c>
      <c r="K78">
        <f t="shared" si="2"/>
        <v>3.5</v>
      </c>
      <c r="L78">
        <v>10</v>
      </c>
      <c r="M78">
        <v>14</v>
      </c>
    </row>
    <row r="79" spans="1:13" x14ac:dyDescent="0.2">
      <c r="A79">
        <v>78</v>
      </c>
      <c r="B79">
        <v>0</v>
      </c>
      <c r="C79">
        <v>2</v>
      </c>
      <c r="D79">
        <v>0</v>
      </c>
      <c r="E79">
        <v>1</v>
      </c>
      <c r="F79">
        <f t="shared" si="3"/>
        <v>0.75</v>
      </c>
      <c r="G79">
        <v>3</v>
      </c>
      <c r="H79">
        <v>0</v>
      </c>
      <c r="I79">
        <v>1</v>
      </c>
      <c r="J79">
        <v>0</v>
      </c>
      <c r="K79">
        <f t="shared" si="2"/>
        <v>1</v>
      </c>
      <c r="L79">
        <v>3</v>
      </c>
      <c r="M79">
        <v>4</v>
      </c>
    </row>
    <row r="80" spans="1:13" x14ac:dyDescent="0.2">
      <c r="A80">
        <v>79</v>
      </c>
      <c r="B80">
        <v>2</v>
      </c>
      <c r="C80">
        <v>0</v>
      </c>
      <c r="D80">
        <v>6</v>
      </c>
      <c r="E80">
        <v>1</v>
      </c>
      <c r="F80">
        <f t="shared" si="3"/>
        <v>2.25</v>
      </c>
      <c r="G80">
        <v>0</v>
      </c>
      <c r="H80">
        <v>0</v>
      </c>
      <c r="I80">
        <v>0</v>
      </c>
      <c r="J80">
        <v>0</v>
      </c>
      <c r="K80">
        <f t="shared" si="2"/>
        <v>0</v>
      </c>
      <c r="L80">
        <v>9</v>
      </c>
      <c r="M80">
        <v>0</v>
      </c>
    </row>
    <row r="81" spans="1:13" x14ac:dyDescent="0.2">
      <c r="A81">
        <v>80</v>
      </c>
      <c r="B81">
        <v>0</v>
      </c>
      <c r="C81">
        <v>2</v>
      </c>
      <c r="D81">
        <v>0</v>
      </c>
      <c r="E81">
        <v>1</v>
      </c>
      <c r="F81">
        <f>SUM(B81:E81)/4</f>
        <v>0.75</v>
      </c>
      <c r="G81">
        <v>0</v>
      </c>
      <c r="H81">
        <v>0</v>
      </c>
      <c r="I81">
        <v>0</v>
      </c>
      <c r="J81">
        <v>0</v>
      </c>
      <c r="K81">
        <f t="shared" si="2"/>
        <v>0</v>
      </c>
      <c r="L81">
        <v>3</v>
      </c>
      <c r="M81">
        <v>0</v>
      </c>
    </row>
    <row r="82" spans="1:13" x14ac:dyDescent="0.2">
      <c r="A82">
        <v>81</v>
      </c>
      <c r="B82">
        <v>2</v>
      </c>
      <c r="C82">
        <v>5</v>
      </c>
      <c r="D82">
        <v>6</v>
      </c>
      <c r="E82">
        <v>1</v>
      </c>
      <c r="F82">
        <f t="shared" ref="F82:F103" si="4">SUM(B82:E82)/4</f>
        <v>3.5</v>
      </c>
      <c r="G82">
        <v>1</v>
      </c>
      <c r="H82">
        <v>1</v>
      </c>
      <c r="I82">
        <v>0</v>
      </c>
      <c r="J82">
        <v>1</v>
      </c>
      <c r="K82">
        <f t="shared" si="2"/>
        <v>0.75</v>
      </c>
      <c r="L82">
        <v>14</v>
      </c>
      <c r="M82">
        <v>3</v>
      </c>
    </row>
    <row r="83" spans="1:13" x14ac:dyDescent="0.2">
      <c r="A83">
        <v>82</v>
      </c>
      <c r="B83">
        <v>1</v>
      </c>
      <c r="C83">
        <v>2</v>
      </c>
      <c r="D83">
        <v>0</v>
      </c>
      <c r="E83">
        <v>1</v>
      </c>
      <c r="F83">
        <f t="shared" si="4"/>
        <v>1</v>
      </c>
      <c r="G83">
        <v>1</v>
      </c>
      <c r="H83">
        <v>1</v>
      </c>
      <c r="I83">
        <v>0</v>
      </c>
      <c r="J83">
        <v>1</v>
      </c>
      <c r="K83">
        <f t="shared" si="2"/>
        <v>0.75</v>
      </c>
      <c r="L83">
        <v>4</v>
      </c>
      <c r="M83">
        <v>3</v>
      </c>
    </row>
    <row r="84" spans="1:13" x14ac:dyDescent="0.2">
      <c r="A84">
        <v>83</v>
      </c>
      <c r="B84">
        <v>2</v>
      </c>
      <c r="C84">
        <v>2</v>
      </c>
      <c r="D84">
        <v>6</v>
      </c>
      <c r="E84">
        <v>1</v>
      </c>
      <c r="F84">
        <f t="shared" si="4"/>
        <v>2.75</v>
      </c>
      <c r="G84">
        <v>0</v>
      </c>
      <c r="H84">
        <v>0</v>
      </c>
      <c r="I84">
        <v>0</v>
      </c>
      <c r="J84">
        <v>0</v>
      </c>
      <c r="K84">
        <f>SUM(G84:J84)/4</f>
        <v>0</v>
      </c>
      <c r="L84">
        <v>11</v>
      </c>
      <c r="M84">
        <v>0</v>
      </c>
    </row>
    <row r="85" spans="1:13" x14ac:dyDescent="0.2">
      <c r="A85">
        <v>84</v>
      </c>
      <c r="B85">
        <v>2</v>
      </c>
      <c r="C85">
        <v>2</v>
      </c>
      <c r="D85">
        <v>0</v>
      </c>
      <c r="E85">
        <v>1</v>
      </c>
      <c r="F85">
        <f t="shared" si="4"/>
        <v>1.25</v>
      </c>
      <c r="G85">
        <v>0</v>
      </c>
      <c r="H85">
        <v>0</v>
      </c>
      <c r="I85">
        <v>0</v>
      </c>
      <c r="J85">
        <v>0</v>
      </c>
      <c r="K85">
        <f t="shared" ref="K85:K103" si="5">SUM(G85:J85)/4</f>
        <v>0</v>
      </c>
      <c r="L85">
        <v>5</v>
      </c>
      <c r="M85">
        <v>0</v>
      </c>
    </row>
    <row r="86" spans="1:13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f t="shared" si="4"/>
        <v>0</v>
      </c>
      <c r="G86">
        <v>0</v>
      </c>
      <c r="H86">
        <v>0</v>
      </c>
      <c r="I86">
        <v>0</v>
      </c>
      <c r="J86">
        <v>0</v>
      </c>
      <c r="K86">
        <f t="shared" si="5"/>
        <v>0</v>
      </c>
      <c r="L86">
        <v>0</v>
      </c>
      <c r="M86">
        <v>0</v>
      </c>
    </row>
    <row r="87" spans="1:13" x14ac:dyDescent="0.2">
      <c r="A87">
        <v>86</v>
      </c>
      <c r="B87">
        <v>2</v>
      </c>
      <c r="C87">
        <v>0</v>
      </c>
      <c r="D87">
        <v>7</v>
      </c>
      <c r="E87">
        <v>1</v>
      </c>
      <c r="F87">
        <f t="shared" si="4"/>
        <v>2.5</v>
      </c>
      <c r="G87">
        <v>10</v>
      </c>
      <c r="H87">
        <v>8</v>
      </c>
      <c r="I87">
        <v>2</v>
      </c>
      <c r="J87">
        <v>7</v>
      </c>
      <c r="K87">
        <f t="shared" si="5"/>
        <v>6.75</v>
      </c>
      <c r="L87">
        <v>10</v>
      </c>
      <c r="M87">
        <v>27</v>
      </c>
    </row>
    <row r="88" spans="1:13" x14ac:dyDescent="0.2">
      <c r="A88">
        <v>87</v>
      </c>
      <c r="B88">
        <v>2</v>
      </c>
      <c r="C88">
        <v>0</v>
      </c>
      <c r="D88">
        <v>5</v>
      </c>
      <c r="E88">
        <v>1</v>
      </c>
      <c r="F88">
        <f t="shared" si="4"/>
        <v>2</v>
      </c>
      <c r="G88">
        <v>42</v>
      </c>
      <c r="H88">
        <v>42</v>
      </c>
      <c r="I88">
        <v>42</v>
      </c>
      <c r="J88">
        <v>42</v>
      </c>
      <c r="K88">
        <f t="shared" si="5"/>
        <v>42</v>
      </c>
      <c r="L88">
        <v>8</v>
      </c>
      <c r="M88">
        <v>168</v>
      </c>
    </row>
    <row r="89" spans="1:13" x14ac:dyDescent="0.2">
      <c r="A89">
        <v>88</v>
      </c>
      <c r="B89">
        <v>0</v>
      </c>
      <c r="C89">
        <v>0</v>
      </c>
      <c r="D89">
        <v>5</v>
      </c>
      <c r="E89">
        <v>2</v>
      </c>
      <c r="F89">
        <f t="shared" si="4"/>
        <v>1.75</v>
      </c>
      <c r="G89">
        <v>23</v>
      </c>
      <c r="H89">
        <v>25</v>
      </c>
      <c r="I89">
        <v>31</v>
      </c>
      <c r="J89">
        <v>26</v>
      </c>
      <c r="K89">
        <f t="shared" si="5"/>
        <v>26.25</v>
      </c>
      <c r="L89">
        <v>7</v>
      </c>
      <c r="M89">
        <v>105</v>
      </c>
    </row>
    <row r="90" spans="1:13" x14ac:dyDescent="0.2">
      <c r="A90">
        <v>89</v>
      </c>
      <c r="B90">
        <v>2</v>
      </c>
      <c r="C90">
        <v>2</v>
      </c>
      <c r="D90">
        <v>6</v>
      </c>
      <c r="E90">
        <v>0</v>
      </c>
      <c r="F90">
        <f t="shared" si="4"/>
        <v>2.5</v>
      </c>
      <c r="G90">
        <v>0</v>
      </c>
      <c r="H90">
        <v>0</v>
      </c>
      <c r="I90">
        <v>0</v>
      </c>
      <c r="J90">
        <v>0</v>
      </c>
      <c r="K90">
        <f t="shared" si="5"/>
        <v>0</v>
      </c>
      <c r="L90">
        <v>10</v>
      </c>
      <c r="M90">
        <v>0</v>
      </c>
    </row>
    <row r="91" spans="1:13" x14ac:dyDescent="0.2">
      <c r="A91">
        <v>90</v>
      </c>
      <c r="B91">
        <v>4</v>
      </c>
      <c r="C91">
        <v>2</v>
      </c>
      <c r="D91">
        <v>6</v>
      </c>
      <c r="E91">
        <v>4</v>
      </c>
      <c r="F91">
        <f t="shared" si="4"/>
        <v>4</v>
      </c>
      <c r="G91">
        <v>0</v>
      </c>
      <c r="H91">
        <v>0</v>
      </c>
      <c r="I91">
        <v>0</v>
      </c>
      <c r="J91">
        <v>0</v>
      </c>
      <c r="K91">
        <f t="shared" si="5"/>
        <v>0</v>
      </c>
      <c r="L91">
        <v>16</v>
      </c>
      <c r="M91">
        <v>0</v>
      </c>
    </row>
    <row r="92" spans="1:13" x14ac:dyDescent="0.2">
      <c r="A92">
        <v>91</v>
      </c>
      <c r="B92">
        <v>2</v>
      </c>
      <c r="C92">
        <v>2</v>
      </c>
      <c r="D92">
        <v>0</v>
      </c>
      <c r="E92">
        <v>0</v>
      </c>
      <c r="F92">
        <f t="shared" si="4"/>
        <v>1</v>
      </c>
      <c r="G92">
        <v>0</v>
      </c>
      <c r="H92">
        <v>0</v>
      </c>
      <c r="I92">
        <v>0</v>
      </c>
      <c r="J92">
        <v>0</v>
      </c>
      <c r="K92">
        <f t="shared" si="5"/>
        <v>0</v>
      </c>
      <c r="L92">
        <v>4</v>
      </c>
      <c r="M92">
        <v>0</v>
      </c>
    </row>
    <row r="93" spans="1:13" x14ac:dyDescent="0.2">
      <c r="A93">
        <v>92</v>
      </c>
      <c r="B93">
        <v>2</v>
      </c>
      <c r="C93">
        <v>2</v>
      </c>
      <c r="D93">
        <v>0</v>
      </c>
      <c r="E93">
        <v>0</v>
      </c>
      <c r="F93">
        <f t="shared" si="4"/>
        <v>1</v>
      </c>
      <c r="G93">
        <v>0</v>
      </c>
      <c r="H93">
        <v>0</v>
      </c>
      <c r="I93">
        <v>0</v>
      </c>
      <c r="J93">
        <v>0</v>
      </c>
      <c r="K93">
        <f t="shared" si="5"/>
        <v>0</v>
      </c>
      <c r="L93">
        <v>4</v>
      </c>
      <c r="M93">
        <v>0</v>
      </c>
    </row>
    <row r="94" spans="1:13" x14ac:dyDescent="0.2">
      <c r="A94">
        <v>93</v>
      </c>
      <c r="B94">
        <v>2</v>
      </c>
      <c r="C94">
        <v>3</v>
      </c>
      <c r="D94">
        <v>0</v>
      </c>
      <c r="E94">
        <v>0</v>
      </c>
      <c r="F94">
        <f t="shared" si="4"/>
        <v>1.25</v>
      </c>
      <c r="G94">
        <v>0</v>
      </c>
      <c r="H94">
        <v>0</v>
      </c>
      <c r="I94">
        <v>0</v>
      </c>
      <c r="J94">
        <v>0</v>
      </c>
      <c r="K94">
        <f t="shared" si="5"/>
        <v>0</v>
      </c>
      <c r="L94">
        <v>5</v>
      </c>
      <c r="M94">
        <v>0</v>
      </c>
    </row>
    <row r="95" spans="1:13" x14ac:dyDescent="0.2">
      <c r="A95">
        <v>94</v>
      </c>
      <c r="B95">
        <v>3</v>
      </c>
      <c r="C95">
        <v>3</v>
      </c>
      <c r="D95">
        <v>0</v>
      </c>
      <c r="E95">
        <v>0</v>
      </c>
      <c r="F95">
        <f t="shared" si="4"/>
        <v>1.5</v>
      </c>
      <c r="G95">
        <v>0</v>
      </c>
      <c r="H95">
        <v>0</v>
      </c>
      <c r="I95">
        <v>0</v>
      </c>
      <c r="J95">
        <v>0</v>
      </c>
      <c r="K95">
        <f t="shared" si="5"/>
        <v>0</v>
      </c>
      <c r="L95">
        <v>6</v>
      </c>
      <c r="M95">
        <v>0</v>
      </c>
    </row>
    <row r="96" spans="1:13" x14ac:dyDescent="0.2">
      <c r="A96">
        <v>95</v>
      </c>
      <c r="B96">
        <v>12</v>
      </c>
      <c r="C96">
        <v>8</v>
      </c>
      <c r="D96">
        <v>0</v>
      </c>
      <c r="E96">
        <v>1</v>
      </c>
      <c r="F96">
        <f t="shared" si="4"/>
        <v>5.25</v>
      </c>
      <c r="G96">
        <v>0</v>
      </c>
      <c r="H96">
        <v>0</v>
      </c>
      <c r="I96">
        <v>0</v>
      </c>
      <c r="J96">
        <v>0</v>
      </c>
      <c r="K96">
        <f t="shared" si="5"/>
        <v>0</v>
      </c>
      <c r="L96">
        <v>21</v>
      </c>
      <c r="M96">
        <v>0</v>
      </c>
    </row>
    <row r="97" spans="1:13" x14ac:dyDescent="0.2">
      <c r="A97">
        <v>96</v>
      </c>
      <c r="B97">
        <v>8</v>
      </c>
      <c r="C97">
        <v>10</v>
      </c>
      <c r="D97">
        <v>5</v>
      </c>
      <c r="E97">
        <v>1</v>
      </c>
      <c r="F97">
        <f t="shared" si="4"/>
        <v>6</v>
      </c>
      <c r="G97">
        <v>2</v>
      </c>
      <c r="H97">
        <v>2</v>
      </c>
      <c r="I97">
        <v>5</v>
      </c>
      <c r="J97">
        <v>2</v>
      </c>
      <c r="K97">
        <f t="shared" si="5"/>
        <v>2.75</v>
      </c>
      <c r="L97">
        <v>24</v>
      </c>
      <c r="M97">
        <v>11</v>
      </c>
    </row>
    <row r="98" spans="1:13" x14ac:dyDescent="0.2">
      <c r="A98">
        <v>97</v>
      </c>
      <c r="B98">
        <v>2</v>
      </c>
      <c r="C98">
        <v>4</v>
      </c>
      <c r="D98">
        <v>5</v>
      </c>
      <c r="E98">
        <v>1</v>
      </c>
      <c r="F98">
        <f t="shared" si="4"/>
        <v>3</v>
      </c>
      <c r="G98">
        <v>2</v>
      </c>
      <c r="H98">
        <v>2</v>
      </c>
      <c r="I98">
        <v>0</v>
      </c>
      <c r="J98">
        <v>2</v>
      </c>
      <c r="K98">
        <f t="shared" si="5"/>
        <v>1.5</v>
      </c>
      <c r="L98">
        <v>12</v>
      </c>
      <c r="M98">
        <v>6</v>
      </c>
    </row>
    <row r="99" spans="1:13" x14ac:dyDescent="0.2">
      <c r="A99">
        <v>98</v>
      </c>
      <c r="B99">
        <v>2</v>
      </c>
      <c r="C99">
        <v>2</v>
      </c>
      <c r="D99">
        <v>0</v>
      </c>
      <c r="E99">
        <v>1</v>
      </c>
      <c r="F99">
        <f t="shared" si="4"/>
        <v>1.25</v>
      </c>
      <c r="G99">
        <v>0</v>
      </c>
      <c r="H99">
        <v>0</v>
      </c>
      <c r="I99">
        <v>0</v>
      </c>
      <c r="J99">
        <v>0</v>
      </c>
      <c r="K99">
        <f t="shared" si="5"/>
        <v>0</v>
      </c>
      <c r="L99">
        <v>5</v>
      </c>
      <c r="M99">
        <v>0</v>
      </c>
    </row>
    <row r="100" spans="1:13" x14ac:dyDescent="0.2">
      <c r="A100">
        <v>99</v>
      </c>
      <c r="B100">
        <v>2</v>
      </c>
      <c r="C100">
        <v>2</v>
      </c>
      <c r="D100">
        <v>5</v>
      </c>
      <c r="E100">
        <v>1</v>
      </c>
      <c r="F100">
        <f t="shared" si="4"/>
        <v>2.5</v>
      </c>
      <c r="G100">
        <v>0</v>
      </c>
      <c r="H100">
        <v>0</v>
      </c>
      <c r="I100">
        <v>0</v>
      </c>
      <c r="J100">
        <v>0</v>
      </c>
      <c r="K100">
        <f t="shared" si="5"/>
        <v>0</v>
      </c>
      <c r="L100">
        <v>10</v>
      </c>
      <c r="M100">
        <v>0</v>
      </c>
    </row>
    <row r="101" spans="1:13" x14ac:dyDescent="0.2">
      <c r="A101">
        <v>100</v>
      </c>
      <c r="B101">
        <v>4</v>
      </c>
      <c r="C101">
        <v>2</v>
      </c>
      <c r="D101">
        <v>5</v>
      </c>
      <c r="E101">
        <v>2</v>
      </c>
      <c r="F101">
        <f t="shared" si="4"/>
        <v>3.25</v>
      </c>
      <c r="G101">
        <v>0</v>
      </c>
      <c r="H101">
        <v>0</v>
      </c>
      <c r="I101">
        <v>0</v>
      </c>
      <c r="J101">
        <v>0</v>
      </c>
      <c r="K101">
        <f t="shared" si="5"/>
        <v>0</v>
      </c>
      <c r="L101">
        <v>13</v>
      </c>
      <c r="M101">
        <v>0</v>
      </c>
    </row>
    <row r="102" spans="1:13" x14ac:dyDescent="0.2">
      <c r="B102">
        <f>SUM(B1:B101)</f>
        <v>296</v>
      </c>
      <c r="C102">
        <f t="shared" ref="C102:K102" si="6">SUM(C1:C101)</f>
        <v>304</v>
      </c>
      <c r="D102">
        <f t="shared" si="6"/>
        <v>333</v>
      </c>
      <c r="E102">
        <f t="shared" si="6"/>
        <v>122</v>
      </c>
      <c r="F102">
        <f t="shared" si="4"/>
        <v>263.75</v>
      </c>
      <c r="G102">
        <f t="shared" si="6"/>
        <v>183</v>
      </c>
      <c r="H102">
        <f t="shared" si="6"/>
        <v>181</v>
      </c>
      <c r="I102">
        <f t="shared" si="6"/>
        <v>181</v>
      </c>
      <c r="J102">
        <f t="shared" si="6"/>
        <v>181</v>
      </c>
      <c r="K102">
        <f t="shared" si="5"/>
        <v>181.5</v>
      </c>
      <c r="L102">
        <v>1055</v>
      </c>
      <c r="M102">
        <v>726</v>
      </c>
    </row>
    <row r="103" spans="1:13" x14ac:dyDescent="0.2">
      <c r="B103">
        <f>B102/100</f>
        <v>2.96</v>
      </c>
      <c r="C103">
        <f t="shared" ref="C103:K103" si="7">C102/100</f>
        <v>3.04</v>
      </c>
      <c r="D103">
        <f t="shared" si="7"/>
        <v>3.33</v>
      </c>
      <c r="E103">
        <f t="shared" si="7"/>
        <v>1.22</v>
      </c>
      <c r="F103">
        <f t="shared" si="4"/>
        <v>2.6375000000000002</v>
      </c>
      <c r="G103">
        <f t="shared" si="7"/>
        <v>1.83</v>
      </c>
      <c r="H103">
        <f t="shared" si="7"/>
        <v>1.81</v>
      </c>
      <c r="I103">
        <f t="shared" si="7"/>
        <v>1.81</v>
      </c>
      <c r="J103">
        <f t="shared" si="7"/>
        <v>1.81</v>
      </c>
      <c r="K103">
        <f t="shared" si="5"/>
        <v>1.8149999999999999</v>
      </c>
      <c r="L103">
        <v>10.55</v>
      </c>
      <c r="M103">
        <v>7.26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F101" workbookViewId="0">
      <selection activeCell="T120" sqref="T120"/>
    </sheetView>
  </sheetViews>
  <sheetFormatPr baseColWidth="10" defaultColWidth="8.83203125" defaultRowHeight="15" x14ac:dyDescent="0.2"/>
  <sheetData>
    <row r="1" spans="1:14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2</v>
      </c>
      <c r="G1" t="s">
        <v>81</v>
      </c>
      <c r="H1" t="s">
        <v>82</v>
      </c>
      <c r="I1" t="s">
        <v>83</v>
      </c>
      <c r="J1" t="s">
        <v>84</v>
      </c>
      <c r="K1" t="s">
        <v>2</v>
      </c>
      <c r="M1" t="s">
        <v>89</v>
      </c>
      <c r="N1" t="s">
        <v>90</v>
      </c>
    </row>
    <row r="2" spans="1:14" x14ac:dyDescent="0.2">
      <c r="A2">
        <v>1</v>
      </c>
      <c r="B2">
        <v>43</v>
      </c>
      <c r="C2">
        <v>51</v>
      </c>
      <c r="D2">
        <v>74</v>
      </c>
      <c r="E2">
        <v>13</v>
      </c>
      <c r="F2">
        <f>SUM(B2:E2)</f>
        <v>181</v>
      </c>
      <c r="G2">
        <v>13</v>
      </c>
      <c r="H2">
        <v>4</v>
      </c>
      <c r="I2">
        <v>2</v>
      </c>
      <c r="J2">
        <v>11</v>
      </c>
      <c r="K2">
        <f>SUM(G2:J2)</f>
        <v>30</v>
      </c>
      <c r="M2">
        <f>F2/4</f>
        <v>45.25</v>
      </c>
      <c r="N2">
        <f>K2/4</f>
        <v>7.5</v>
      </c>
    </row>
    <row r="3" spans="1:14" x14ac:dyDescent="0.2">
      <c r="A3">
        <v>2</v>
      </c>
      <c r="B3">
        <v>79</v>
      </c>
      <c r="C3">
        <v>65</v>
      </c>
      <c r="D3">
        <v>36</v>
      </c>
      <c r="E3">
        <v>8</v>
      </c>
      <c r="F3">
        <f t="shared" ref="F3:F66" si="0">SUM(B3:E3)</f>
        <v>188</v>
      </c>
      <c r="G3">
        <v>2</v>
      </c>
      <c r="H3">
        <v>2</v>
      </c>
      <c r="I3">
        <v>3</v>
      </c>
      <c r="J3">
        <v>4</v>
      </c>
      <c r="K3">
        <f t="shared" ref="K3:K66" si="1">SUM(G3:J3)</f>
        <v>11</v>
      </c>
      <c r="M3">
        <f t="shared" ref="M3:M67" si="2">F3/4</f>
        <v>47</v>
      </c>
      <c r="N3">
        <f t="shared" ref="N3:N66" si="3">K3/4</f>
        <v>2.75</v>
      </c>
    </row>
    <row r="4" spans="1:14" x14ac:dyDescent="0.2">
      <c r="A4">
        <v>3</v>
      </c>
      <c r="B4">
        <v>56</v>
      </c>
      <c r="C4">
        <v>55</v>
      </c>
      <c r="D4">
        <v>63</v>
      </c>
      <c r="E4">
        <v>13</v>
      </c>
      <c r="F4">
        <f t="shared" si="0"/>
        <v>187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M4">
        <f t="shared" si="2"/>
        <v>46.75</v>
      </c>
      <c r="N4">
        <f t="shared" si="3"/>
        <v>0</v>
      </c>
    </row>
    <row r="5" spans="1:14" x14ac:dyDescent="0.2">
      <c r="A5">
        <v>4</v>
      </c>
      <c r="B5">
        <v>67</v>
      </c>
      <c r="C5">
        <v>67</v>
      </c>
      <c r="D5">
        <v>47</v>
      </c>
      <c r="E5">
        <v>5</v>
      </c>
      <c r="F5">
        <f t="shared" si="0"/>
        <v>186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M5">
        <f t="shared" si="2"/>
        <v>46.5</v>
      </c>
      <c r="N5">
        <f t="shared" si="3"/>
        <v>0</v>
      </c>
    </row>
    <row r="6" spans="1:14" x14ac:dyDescent="0.2">
      <c r="A6">
        <v>5</v>
      </c>
      <c r="B6">
        <v>60</v>
      </c>
      <c r="C6">
        <v>64</v>
      </c>
      <c r="D6">
        <v>62</v>
      </c>
      <c r="E6">
        <v>6</v>
      </c>
      <c r="F6">
        <f t="shared" si="0"/>
        <v>192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M6">
        <f t="shared" si="2"/>
        <v>48</v>
      </c>
      <c r="N6">
        <f t="shared" si="3"/>
        <v>0</v>
      </c>
    </row>
    <row r="7" spans="1:14" x14ac:dyDescent="0.2">
      <c r="A7">
        <v>6</v>
      </c>
      <c r="B7">
        <v>68</v>
      </c>
      <c r="C7">
        <v>74</v>
      </c>
      <c r="D7">
        <v>59</v>
      </c>
      <c r="E7">
        <v>7</v>
      </c>
      <c r="F7">
        <f t="shared" si="0"/>
        <v>208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M7">
        <f t="shared" si="2"/>
        <v>52</v>
      </c>
      <c r="N7">
        <f t="shared" si="3"/>
        <v>0</v>
      </c>
    </row>
    <row r="8" spans="1:14" x14ac:dyDescent="0.2">
      <c r="A8">
        <v>7</v>
      </c>
      <c r="B8">
        <v>65</v>
      </c>
      <c r="C8">
        <v>64</v>
      </c>
      <c r="D8">
        <v>33</v>
      </c>
      <c r="E8">
        <v>7</v>
      </c>
      <c r="F8">
        <f t="shared" si="0"/>
        <v>169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M8">
        <f t="shared" si="2"/>
        <v>42.25</v>
      </c>
      <c r="N8">
        <f t="shared" si="3"/>
        <v>0</v>
      </c>
    </row>
    <row r="9" spans="1:14" x14ac:dyDescent="0.2">
      <c r="A9">
        <v>8</v>
      </c>
      <c r="B9">
        <v>58</v>
      </c>
      <c r="C9">
        <v>62</v>
      </c>
      <c r="D9">
        <v>67</v>
      </c>
      <c r="E9">
        <v>7</v>
      </c>
      <c r="F9">
        <f t="shared" si="0"/>
        <v>194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M9">
        <f t="shared" si="2"/>
        <v>48.5</v>
      </c>
      <c r="N9">
        <f t="shared" si="3"/>
        <v>0</v>
      </c>
    </row>
    <row r="10" spans="1:14" x14ac:dyDescent="0.2">
      <c r="A10">
        <v>9</v>
      </c>
      <c r="B10">
        <v>61</v>
      </c>
      <c r="C10">
        <v>61</v>
      </c>
      <c r="D10">
        <v>37</v>
      </c>
      <c r="E10">
        <v>5</v>
      </c>
      <c r="F10">
        <f t="shared" si="0"/>
        <v>164</v>
      </c>
      <c r="G10">
        <v>2</v>
      </c>
      <c r="H10">
        <v>2</v>
      </c>
      <c r="I10">
        <v>9</v>
      </c>
      <c r="J10">
        <v>3</v>
      </c>
      <c r="K10">
        <f t="shared" si="1"/>
        <v>16</v>
      </c>
      <c r="M10">
        <f t="shared" si="2"/>
        <v>41</v>
      </c>
      <c r="N10">
        <f t="shared" si="3"/>
        <v>4</v>
      </c>
    </row>
    <row r="11" spans="1:14" x14ac:dyDescent="0.2">
      <c r="A11">
        <v>10</v>
      </c>
      <c r="B11">
        <v>48</v>
      </c>
      <c r="C11">
        <v>55</v>
      </c>
      <c r="D11">
        <v>69</v>
      </c>
      <c r="E11">
        <v>11</v>
      </c>
      <c r="F11">
        <f t="shared" si="0"/>
        <v>183</v>
      </c>
      <c r="G11">
        <v>1</v>
      </c>
      <c r="H11">
        <v>0</v>
      </c>
      <c r="I11">
        <v>2</v>
      </c>
      <c r="J11">
        <v>1</v>
      </c>
      <c r="K11">
        <f t="shared" si="1"/>
        <v>4</v>
      </c>
      <c r="M11">
        <f t="shared" si="2"/>
        <v>45.75</v>
      </c>
      <c r="N11">
        <f t="shared" si="3"/>
        <v>1</v>
      </c>
    </row>
    <row r="12" spans="1:14" x14ac:dyDescent="0.2">
      <c r="A12">
        <v>11</v>
      </c>
      <c r="B12">
        <v>67</v>
      </c>
      <c r="C12">
        <v>65</v>
      </c>
      <c r="D12">
        <v>31</v>
      </c>
      <c r="E12">
        <v>5</v>
      </c>
      <c r="F12">
        <f t="shared" si="0"/>
        <v>168</v>
      </c>
      <c r="G12">
        <v>0</v>
      </c>
      <c r="H12">
        <v>1</v>
      </c>
      <c r="I12">
        <v>2</v>
      </c>
      <c r="J12">
        <v>1</v>
      </c>
      <c r="K12">
        <f t="shared" si="1"/>
        <v>4</v>
      </c>
      <c r="M12">
        <f t="shared" si="2"/>
        <v>42</v>
      </c>
      <c r="N12">
        <f t="shared" si="3"/>
        <v>1</v>
      </c>
    </row>
    <row r="13" spans="1:14" x14ac:dyDescent="0.2">
      <c r="A13">
        <v>12</v>
      </c>
      <c r="B13">
        <v>51</v>
      </c>
      <c r="C13">
        <v>57</v>
      </c>
      <c r="D13">
        <v>75</v>
      </c>
      <c r="E13">
        <v>14</v>
      </c>
      <c r="F13">
        <f t="shared" si="0"/>
        <v>197</v>
      </c>
      <c r="G13">
        <v>44</v>
      </c>
      <c r="H13">
        <v>53</v>
      </c>
      <c r="I13">
        <v>46</v>
      </c>
      <c r="J13">
        <v>39</v>
      </c>
      <c r="K13">
        <f t="shared" si="1"/>
        <v>182</v>
      </c>
      <c r="M13">
        <f t="shared" si="2"/>
        <v>49.25</v>
      </c>
      <c r="N13">
        <f t="shared" si="3"/>
        <v>45.5</v>
      </c>
    </row>
    <row r="14" spans="1:14" x14ac:dyDescent="0.2">
      <c r="A14">
        <v>13</v>
      </c>
      <c r="B14">
        <v>75</v>
      </c>
      <c r="C14">
        <v>59</v>
      </c>
      <c r="D14">
        <v>37</v>
      </c>
      <c r="E14">
        <v>7</v>
      </c>
      <c r="F14">
        <f t="shared" si="0"/>
        <v>178</v>
      </c>
      <c r="G14">
        <v>98</v>
      </c>
      <c r="H14">
        <v>98</v>
      </c>
      <c r="I14">
        <v>99</v>
      </c>
      <c r="J14">
        <v>97</v>
      </c>
      <c r="K14">
        <f t="shared" si="1"/>
        <v>392</v>
      </c>
      <c r="M14">
        <f t="shared" si="2"/>
        <v>44.5</v>
      </c>
      <c r="N14">
        <f t="shared" si="3"/>
        <v>98</v>
      </c>
    </row>
    <row r="15" spans="1:14" x14ac:dyDescent="0.2">
      <c r="A15">
        <v>14</v>
      </c>
      <c r="B15">
        <v>55</v>
      </c>
      <c r="C15">
        <v>61</v>
      </c>
      <c r="D15">
        <v>53</v>
      </c>
      <c r="E15">
        <v>12</v>
      </c>
      <c r="F15">
        <f t="shared" si="0"/>
        <v>181</v>
      </c>
      <c r="G15">
        <v>74</v>
      </c>
      <c r="H15">
        <v>24</v>
      </c>
      <c r="I15">
        <v>69</v>
      </c>
      <c r="J15">
        <v>73</v>
      </c>
      <c r="K15">
        <f t="shared" si="1"/>
        <v>240</v>
      </c>
      <c r="M15">
        <f t="shared" si="2"/>
        <v>45.25</v>
      </c>
      <c r="N15">
        <f t="shared" si="3"/>
        <v>60</v>
      </c>
    </row>
    <row r="16" spans="1:14" x14ac:dyDescent="0.2">
      <c r="A16">
        <v>15</v>
      </c>
      <c r="B16">
        <v>74</v>
      </c>
      <c r="C16">
        <v>68</v>
      </c>
      <c r="D16">
        <v>45</v>
      </c>
      <c r="E16">
        <v>7</v>
      </c>
      <c r="F16">
        <f t="shared" si="0"/>
        <v>194</v>
      </c>
      <c r="G16">
        <v>15</v>
      </c>
      <c r="H16">
        <v>5</v>
      </c>
      <c r="I16">
        <v>13</v>
      </c>
      <c r="J16">
        <v>14</v>
      </c>
      <c r="K16">
        <f t="shared" si="1"/>
        <v>47</v>
      </c>
      <c r="M16">
        <f t="shared" si="2"/>
        <v>48.5</v>
      </c>
      <c r="N16">
        <f t="shared" si="3"/>
        <v>11.75</v>
      </c>
    </row>
    <row r="17" spans="1:14" x14ac:dyDescent="0.2">
      <c r="A17">
        <v>16</v>
      </c>
      <c r="B17">
        <v>61</v>
      </c>
      <c r="C17">
        <v>55</v>
      </c>
      <c r="D17">
        <v>47</v>
      </c>
      <c r="E17">
        <v>7</v>
      </c>
      <c r="F17">
        <f t="shared" si="0"/>
        <v>170</v>
      </c>
      <c r="G17">
        <v>2</v>
      </c>
      <c r="H17">
        <v>0</v>
      </c>
      <c r="I17">
        <v>3</v>
      </c>
      <c r="J17">
        <v>2</v>
      </c>
      <c r="K17">
        <f t="shared" si="1"/>
        <v>7</v>
      </c>
      <c r="M17">
        <f t="shared" si="2"/>
        <v>42.5</v>
      </c>
      <c r="N17">
        <f t="shared" si="3"/>
        <v>1.75</v>
      </c>
    </row>
    <row r="18" spans="1:14" x14ac:dyDescent="0.2">
      <c r="A18">
        <v>17</v>
      </c>
      <c r="B18">
        <v>64</v>
      </c>
      <c r="C18">
        <v>79</v>
      </c>
      <c r="D18">
        <v>54</v>
      </c>
      <c r="E18">
        <v>7</v>
      </c>
      <c r="F18">
        <f t="shared" si="0"/>
        <v>204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M18">
        <f t="shared" si="2"/>
        <v>51</v>
      </c>
      <c r="N18">
        <f t="shared" si="3"/>
        <v>0</v>
      </c>
    </row>
    <row r="19" spans="1:14" x14ac:dyDescent="0.2">
      <c r="A19">
        <v>18</v>
      </c>
      <c r="B19">
        <v>70</v>
      </c>
      <c r="C19">
        <v>39</v>
      </c>
      <c r="D19">
        <v>42</v>
      </c>
      <c r="E19">
        <v>6</v>
      </c>
      <c r="F19">
        <f t="shared" si="0"/>
        <v>157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M19">
        <f t="shared" si="2"/>
        <v>39.25</v>
      </c>
      <c r="N19">
        <f t="shared" si="3"/>
        <v>0</v>
      </c>
    </row>
    <row r="20" spans="1:14" x14ac:dyDescent="0.2">
      <c r="A20">
        <v>19</v>
      </c>
      <c r="B20">
        <v>56</v>
      </c>
      <c r="C20">
        <v>78</v>
      </c>
      <c r="D20">
        <v>69</v>
      </c>
      <c r="E20">
        <v>8</v>
      </c>
      <c r="F20">
        <f t="shared" si="0"/>
        <v>211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M20">
        <f t="shared" si="2"/>
        <v>52.75</v>
      </c>
      <c r="N20">
        <f t="shared" si="3"/>
        <v>0</v>
      </c>
    </row>
    <row r="21" spans="1:14" x14ac:dyDescent="0.2">
      <c r="A21">
        <v>20</v>
      </c>
      <c r="B21">
        <v>66</v>
      </c>
      <c r="C21">
        <v>50</v>
      </c>
      <c r="D21">
        <v>41</v>
      </c>
      <c r="E21">
        <v>6</v>
      </c>
      <c r="F21">
        <f t="shared" si="0"/>
        <v>163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M21">
        <f t="shared" si="2"/>
        <v>40.75</v>
      </c>
      <c r="N21">
        <f t="shared" si="3"/>
        <v>0</v>
      </c>
    </row>
    <row r="22" spans="1:14" x14ac:dyDescent="0.2">
      <c r="A22">
        <v>21</v>
      </c>
      <c r="B22">
        <v>51</v>
      </c>
      <c r="C22">
        <v>75</v>
      </c>
      <c r="D22">
        <v>71</v>
      </c>
      <c r="E22">
        <v>12</v>
      </c>
      <c r="F22">
        <f t="shared" si="0"/>
        <v>209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M22">
        <f t="shared" si="2"/>
        <v>52.25</v>
      </c>
      <c r="N22">
        <f t="shared" si="3"/>
        <v>0</v>
      </c>
    </row>
    <row r="23" spans="1:14" x14ac:dyDescent="0.2">
      <c r="A23">
        <v>22</v>
      </c>
      <c r="B23">
        <v>63</v>
      </c>
      <c r="C23">
        <v>54</v>
      </c>
      <c r="D23">
        <v>34</v>
      </c>
      <c r="E23">
        <v>9</v>
      </c>
      <c r="F23">
        <f t="shared" si="0"/>
        <v>160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M23">
        <f t="shared" si="2"/>
        <v>40</v>
      </c>
      <c r="N23">
        <f t="shared" si="3"/>
        <v>0</v>
      </c>
    </row>
    <row r="24" spans="1:14" x14ac:dyDescent="0.2">
      <c r="A24">
        <v>23</v>
      </c>
      <c r="B24">
        <v>51</v>
      </c>
      <c r="C24">
        <v>60</v>
      </c>
      <c r="D24">
        <v>67</v>
      </c>
      <c r="E24">
        <v>11</v>
      </c>
      <c r="F24">
        <f t="shared" si="0"/>
        <v>189</v>
      </c>
      <c r="G24">
        <v>3</v>
      </c>
      <c r="H24">
        <v>5</v>
      </c>
      <c r="I24">
        <v>8</v>
      </c>
      <c r="J24">
        <v>3</v>
      </c>
      <c r="K24">
        <f t="shared" si="1"/>
        <v>19</v>
      </c>
      <c r="M24">
        <f t="shared" si="2"/>
        <v>47.25</v>
      </c>
      <c r="N24">
        <f t="shared" si="3"/>
        <v>4.75</v>
      </c>
    </row>
    <row r="25" spans="1:14" x14ac:dyDescent="0.2">
      <c r="A25">
        <v>24</v>
      </c>
      <c r="B25">
        <v>68</v>
      </c>
      <c r="C25">
        <v>65</v>
      </c>
      <c r="D25">
        <v>37</v>
      </c>
      <c r="E25">
        <v>7</v>
      </c>
      <c r="F25">
        <f t="shared" si="0"/>
        <v>177</v>
      </c>
      <c r="G25">
        <v>3</v>
      </c>
      <c r="H25">
        <v>1</v>
      </c>
      <c r="I25">
        <v>8</v>
      </c>
      <c r="J25">
        <v>3</v>
      </c>
      <c r="K25">
        <f t="shared" si="1"/>
        <v>15</v>
      </c>
      <c r="M25">
        <f t="shared" si="2"/>
        <v>44.25</v>
      </c>
      <c r="N25">
        <f t="shared" si="3"/>
        <v>3.75</v>
      </c>
    </row>
    <row r="26" spans="1:14" x14ac:dyDescent="0.2">
      <c r="A26">
        <v>25</v>
      </c>
      <c r="B26">
        <v>60</v>
      </c>
      <c r="C26">
        <v>57</v>
      </c>
      <c r="D26">
        <v>49</v>
      </c>
      <c r="E26">
        <v>11</v>
      </c>
      <c r="F26">
        <f>SUM(B26:E26)</f>
        <v>177</v>
      </c>
      <c r="G26">
        <v>0</v>
      </c>
      <c r="H26">
        <v>0</v>
      </c>
      <c r="I26">
        <v>1</v>
      </c>
      <c r="J26">
        <v>0</v>
      </c>
      <c r="K26">
        <f t="shared" si="1"/>
        <v>1</v>
      </c>
      <c r="M26">
        <f t="shared" si="2"/>
        <v>44.25</v>
      </c>
      <c r="N26">
        <f t="shared" si="3"/>
        <v>0.25</v>
      </c>
    </row>
    <row r="27" spans="1:14" x14ac:dyDescent="0.2">
      <c r="A27">
        <v>26</v>
      </c>
      <c r="B27">
        <v>73</v>
      </c>
      <c r="C27">
        <v>69</v>
      </c>
      <c r="D27">
        <v>49</v>
      </c>
      <c r="E27">
        <v>6</v>
      </c>
      <c r="F27">
        <f t="shared" si="0"/>
        <v>197</v>
      </c>
      <c r="G27">
        <v>24</v>
      </c>
      <c r="H27">
        <v>73</v>
      </c>
      <c r="I27">
        <v>26</v>
      </c>
      <c r="J27">
        <v>26</v>
      </c>
      <c r="K27">
        <f t="shared" si="1"/>
        <v>149</v>
      </c>
      <c r="M27">
        <f t="shared" si="2"/>
        <v>49.25</v>
      </c>
      <c r="N27">
        <f t="shared" si="3"/>
        <v>37.25</v>
      </c>
    </row>
    <row r="28" spans="1:14" x14ac:dyDescent="0.2">
      <c r="A28">
        <v>27</v>
      </c>
      <c r="B28">
        <v>64</v>
      </c>
      <c r="C28">
        <v>45</v>
      </c>
      <c r="D28">
        <v>43</v>
      </c>
      <c r="E28">
        <v>6</v>
      </c>
      <c r="F28">
        <f t="shared" si="0"/>
        <v>158</v>
      </c>
      <c r="G28">
        <v>83</v>
      </c>
      <c r="H28">
        <v>98</v>
      </c>
      <c r="I28">
        <v>84</v>
      </c>
      <c r="J28">
        <v>84</v>
      </c>
      <c r="K28">
        <f t="shared" si="1"/>
        <v>349</v>
      </c>
      <c r="M28">
        <f t="shared" si="2"/>
        <v>39.5</v>
      </c>
      <c r="N28">
        <f t="shared" si="3"/>
        <v>87.25</v>
      </c>
    </row>
    <row r="29" spans="1:14" x14ac:dyDescent="0.2">
      <c r="A29">
        <v>28</v>
      </c>
      <c r="B29">
        <v>58</v>
      </c>
      <c r="C29">
        <v>77</v>
      </c>
      <c r="D29">
        <v>56</v>
      </c>
      <c r="E29">
        <v>6</v>
      </c>
      <c r="F29">
        <f t="shared" si="0"/>
        <v>197</v>
      </c>
      <c r="G29">
        <v>89</v>
      </c>
      <c r="H29">
        <v>55</v>
      </c>
      <c r="I29">
        <v>88</v>
      </c>
      <c r="J29">
        <v>87</v>
      </c>
      <c r="K29">
        <f t="shared" si="1"/>
        <v>319</v>
      </c>
      <c r="M29">
        <f t="shared" si="2"/>
        <v>49.25</v>
      </c>
      <c r="N29">
        <f t="shared" si="3"/>
        <v>79.75</v>
      </c>
    </row>
    <row r="30" spans="1:14" x14ac:dyDescent="0.2">
      <c r="A30">
        <v>29</v>
      </c>
      <c r="B30">
        <v>61</v>
      </c>
      <c r="C30">
        <v>44</v>
      </c>
      <c r="D30">
        <v>41</v>
      </c>
      <c r="E30">
        <v>6</v>
      </c>
      <c r="F30">
        <f t="shared" si="0"/>
        <v>152</v>
      </c>
      <c r="G30">
        <v>36</v>
      </c>
      <c r="H30">
        <v>1</v>
      </c>
      <c r="I30">
        <v>35</v>
      </c>
      <c r="J30">
        <v>33</v>
      </c>
      <c r="K30">
        <f t="shared" si="1"/>
        <v>105</v>
      </c>
      <c r="M30">
        <f t="shared" si="2"/>
        <v>38</v>
      </c>
      <c r="N30">
        <f t="shared" si="3"/>
        <v>26.25</v>
      </c>
    </row>
    <row r="31" spans="1:14" x14ac:dyDescent="0.2">
      <c r="A31">
        <v>30</v>
      </c>
      <c r="B31">
        <v>54</v>
      </c>
      <c r="C31">
        <v>77</v>
      </c>
      <c r="D31">
        <v>67</v>
      </c>
      <c r="E31">
        <v>10</v>
      </c>
      <c r="F31">
        <f t="shared" si="0"/>
        <v>208</v>
      </c>
      <c r="G31">
        <v>2</v>
      </c>
      <c r="H31">
        <v>3</v>
      </c>
      <c r="I31">
        <v>3</v>
      </c>
      <c r="J31">
        <v>2</v>
      </c>
      <c r="K31">
        <f t="shared" si="1"/>
        <v>10</v>
      </c>
      <c r="M31">
        <f t="shared" si="2"/>
        <v>52</v>
      </c>
      <c r="N31">
        <f t="shared" si="3"/>
        <v>2.5</v>
      </c>
    </row>
    <row r="32" spans="1:14" x14ac:dyDescent="0.2">
      <c r="A32">
        <v>31</v>
      </c>
      <c r="B32">
        <v>64</v>
      </c>
      <c r="C32">
        <v>55</v>
      </c>
      <c r="D32">
        <v>48</v>
      </c>
      <c r="E32">
        <v>8</v>
      </c>
      <c r="F32">
        <f t="shared" si="0"/>
        <v>175</v>
      </c>
      <c r="G32">
        <v>2</v>
      </c>
      <c r="H32">
        <v>0</v>
      </c>
      <c r="I32">
        <v>2</v>
      </c>
      <c r="J32">
        <v>2</v>
      </c>
      <c r="K32">
        <f t="shared" si="1"/>
        <v>6</v>
      </c>
      <c r="M32">
        <f t="shared" si="2"/>
        <v>43.75</v>
      </c>
      <c r="N32">
        <f>K32/4</f>
        <v>1.5</v>
      </c>
    </row>
    <row r="33" spans="1:14" x14ac:dyDescent="0.2">
      <c r="A33">
        <v>32</v>
      </c>
      <c r="B33">
        <v>54</v>
      </c>
      <c r="C33">
        <v>69</v>
      </c>
      <c r="D33">
        <v>63</v>
      </c>
      <c r="E33">
        <v>10</v>
      </c>
      <c r="F33">
        <f t="shared" si="0"/>
        <v>196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M33">
        <f t="shared" si="2"/>
        <v>49</v>
      </c>
      <c r="N33">
        <f t="shared" si="3"/>
        <v>0</v>
      </c>
    </row>
    <row r="34" spans="1:14" x14ac:dyDescent="0.2">
      <c r="A34">
        <v>33</v>
      </c>
      <c r="B34">
        <v>67</v>
      </c>
      <c r="C34">
        <v>61</v>
      </c>
      <c r="D34">
        <v>45</v>
      </c>
      <c r="E34">
        <v>8</v>
      </c>
      <c r="F34">
        <f t="shared" si="0"/>
        <v>181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M34">
        <f>F34/4</f>
        <v>45.25</v>
      </c>
      <c r="N34">
        <f t="shared" si="3"/>
        <v>0</v>
      </c>
    </row>
    <row r="35" spans="1:14" x14ac:dyDescent="0.2">
      <c r="A35">
        <v>34</v>
      </c>
      <c r="B35">
        <v>59</v>
      </c>
      <c r="C35">
        <v>71</v>
      </c>
      <c r="D35">
        <v>55</v>
      </c>
      <c r="E35">
        <v>10</v>
      </c>
      <c r="F35">
        <f t="shared" si="0"/>
        <v>195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M35">
        <f t="shared" si="2"/>
        <v>48.75</v>
      </c>
      <c r="N35">
        <f t="shared" si="3"/>
        <v>0</v>
      </c>
    </row>
    <row r="36" spans="1:14" x14ac:dyDescent="0.2">
      <c r="A36">
        <v>35</v>
      </c>
      <c r="B36">
        <v>73</v>
      </c>
      <c r="C36">
        <v>67</v>
      </c>
      <c r="D36">
        <v>45</v>
      </c>
      <c r="E36">
        <v>10</v>
      </c>
      <c r="F36">
        <f t="shared" si="0"/>
        <v>195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M36">
        <f t="shared" si="2"/>
        <v>48.75</v>
      </c>
      <c r="N36">
        <f t="shared" si="3"/>
        <v>0</v>
      </c>
    </row>
    <row r="37" spans="1:14" x14ac:dyDescent="0.2">
      <c r="A37">
        <v>36</v>
      </c>
      <c r="B37">
        <v>64</v>
      </c>
      <c r="C37">
        <v>51</v>
      </c>
      <c r="D37">
        <v>45</v>
      </c>
      <c r="E37">
        <v>9</v>
      </c>
      <c r="F37">
        <f t="shared" si="0"/>
        <v>169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M37">
        <f t="shared" si="2"/>
        <v>42.25</v>
      </c>
      <c r="N37">
        <f t="shared" si="3"/>
        <v>0</v>
      </c>
    </row>
    <row r="38" spans="1:14" x14ac:dyDescent="0.2">
      <c r="A38">
        <v>37</v>
      </c>
      <c r="B38">
        <v>67</v>
      </c>
      <c r="C38">
        <v>68</v>
      </c>
      <c r="D38">
        <v>51</v>
      </c>
      <c r="E38">
        <v>5</v>
      </c>
      <c r="F38">
        <f t="shared" si="0"/>
        <v>191</v>
      </c>
      <c r="G38">
        <v>4</v>
      </c>
      <c r="H38">
        <v>4</v>
      </c>
      <c r="I38">
        <v>14</v>
      </c>
      <c r="J38">
        <v>6</v>
      </c>
      <c r="K38">
        <f t="shared" si="1"/>
        <v>28</v>
      </c>
      <c r="M38">
        <f t="shared" si="2"/>
        <v>47.75</v>
      </c>
      <c r="N38">
        <f t="shared" si="3"/>
        <v>7</v>
      </c>
    </row>
    <row r="39" spans="1:14" x14ac:dyDescent="0.2">
      <c r="A39">
        <v>38</v>
      </c>
      <c r="B39">
        <v>66</v>
      </c>
      <c r="C39">
        <v>48</v>
      </c>
      <c r="D39">
        <v>46</v>
      </c>
      <c r="E39">
        <v>6</v>
      </c>
      <c r="F39">
        <f t="shared" si="0"/>
        <v>166</v>
      </c>
      <c r="G39">
        <v>0</v>
      </c>
      <c r="H39">
        <v>1</v>
      </c>
      <c r="I39">
        <v>0</v>
      </c>
      <c r="J39">
        <v>0</v>
      </c>
      <c r="K39">
        <f t="shared" si="1"/>
        <v>1</v>
      </c>
      <c r="M39">
        <f t="shared" si="2"/>
        <v>41.5</v>
      </c>
      <c r="N39">
        <f t="shared" si="3"/>
        <v>0.25</v>
      </c>
    </row>
    <row r="40" spans="1:14" x14ac:dyDescent="0.2">
      <c r="A40">
        <v>39</v>
      </c>
      <c r="B40">
        <v>62</v>
      </c>
      <c r="C40">
        <v>78</v>
      </c>
      <c r="D40">
        <v>58</v>
      </c>
      <c r="E40">
        <v>11</v>
      </c>
      <c r="F40">
        <f t="shared" si="0"/>
        <v>209</v>
      </c>
      <c r="G40">
        <v>1</v>
      </c>
      <c r="H40">
        <v>1</v>
      </c>
      <c r="I40">
        <v>2</v>
      </c>
      <c r="J40">
        <v>1</v>
      </c>
      <c r="K40">
        <f t="shared" si="1"/>
        <v>5</v>
      </c>
      <c r="M40">
        <f t="shared" si="2"/>
        <v>52.25</v>
      </c>
      <c r="N40">
        <f t="shared" si="3"/>
        <v>1.25</v>
      </c>
    </row>
    <row r="41" spans="1:14" x14ac:dyDescent="0.2">
      <c r="A41">
        <v>40</v>
      </c>
      <c r="B41">
        <v>45</v>
      </c>
      <c r="C41">
        <v>47</v>
      </c>
      <c r="D41">
        <v>45</v>
      </c>
      <c r="E41">
        <v>6</v>
      </c>
      <c r="F41">
        <f t="shared" si="0"/>
        <v>143</v>
      </c>
      <c r="G41">
        <v>38</v>
      </c>
      <c r="H41">
        <v>52</v>
      </c>
      <c r="I41">
        <v>41</v>
      </c>
      <c r="J41">
        <v>35</v>
      </c>
      <c r="K41">
        <f t="shared" si="1"/>
        <v>166</v>
      </c>
      <c r="M41">
        <f t="shared" si="2"/>
        <v>35.75</v>
      </c>
      <c r="N41">
        <f t="shared" si="3"/>
        <v>41.5</v>
      </c>
    </row>
    <row r="42" spans="1:14" x14ac:dyDescent="0.2">
      <c r="A42">
        <v>41</v>
      </c>
      <c r="B42">
        <v>78</v>
      </c>
      <c r="C42">
        <v>81</v>
      </c>
      <c r="D42">
        <v>62</v>
      </c>
      <c r="E42">
        <v>7</v>
      </c>
      <c r="F42">
        <f t="shared" si="0"/>
        <v>228</v>
      </c>
      <c r="G42">
        <v>98</v>
      </c>
      <c r="H42">
        <v>98</v>
      </c>
      <c r="I42">
        <v>98</v>
      </c>
      <c r="J42">
        <v>98</v>
      </c>
      <c r="K42">
        <f t="shared" si="1"/>
        <v>392</v>
      </c>
      <c r="M42">
        <f t="shared" si="2"/>
        <v>57</v>
      </c>
      <c r="N42">
        <f t="shared" si="3"/>
        <v>98</v>
      </c>
    </row>
    <row r="43" spans="1:14" x14ac:dyDescent="0.2">
      <c r="A43">
        <v>42</v>
      </c>
      <c r="B43">
        <v>54</v>
      </c>
      <c r="C43">
        <v>59</v>
      </c>
      <c r="D43">
        <v>46</v>
      </c>
      <c r="E43">
        <v>11</v>
      </c>
      <c r="F43">
        <f t="shared" si="0"/>
        <v>170</v>
      </c>
      <c r="G43">
        <v>99</v>
      </c>
      <c r="H43">
        <v>75</v>
      </c>
      <c r="I43">
        <v>98</v>
      </c>
      <c r="J43">
        <v>99</v>
      </c>
      <c r="K43">
        <f t="shared" si="1"/>
        <v>371</v>
      </c>
      <c r="M43">
        <f t="shared" si="2"/>
        <v>42.5</v>
      </c>
      <c r="N43">
        <f t="shared" si="3"/>
        <v>92.75</v>
      </c>
    </row>
    <row r="44" spans="1:14" x14ac:dyDescent="0.2">
      <c r="A44">
        <v>43</v>
      </c>
      <c r="B44">
        <v>64</v>
      </c>
      <c r="C44">
        <v>71</v>
      </c>
      <c r="D44">
        <v>60</v>
      </c>
      <c r="E44">
        <v>7</v>
      </c>
      <c r="F44">
        <f t="shared" si="0"/>
        <v>202</v>
      </c>
      <c r="G44">
        <v>0</v>
      </c>
      <c r="H44">
        <v>4</v>
      </c>
      <c r="I44">
        <v>1</v>
      </c>
      <c r="J44">
        <v>0</v>
      </c>
      <c r="K44">
        <f t="shared" si="1"/>
        <v>5</v>
      </c>
      <c r="M44">
        <f t="shared" si="2"/>
        <v>50.5</v>
      </c>
      <c r="N44">
        <f t="shared" si="3"/>
        <v>1.25</v>
      </c>
    </row>
    <row r="45" spans="1:14" x14ac:dyDescent="0.2">
      <c r="A45">
        <v>44</v>
      </c>
      <c r="B45">
        <v>66</v>
      </c>
      <c r="C45">
        <v>61</v>
      </c>
      <c r="D45">
        <v>47</v>
      </c>
      <c r="E45">
        <v>7</v>
      </c>
      <c r="F45">
        <f t="shared" si="0"/>
        <v>181</v>
      </c>
      <c r="G45">
        <v>3</v>
      </c>
      <c r="H45">
        <v>2</v>
      </c>
      <c r="I45">
        <v>4</v>
      </c>
      <c r="J45">
        <v>4</v>
      </c>
      <c r="K45">
        <f t="shared" si="1"/>
        <v>13</v>
      </c>
      <c r="M45">
        <f t="shared" si="2"/>
        <v>45.25</v>
      </c>
      <c r="N45">
        <f t="shared" si="3"/>
        <v>3.25</v>
      </c>
    </row>
    <row r="46" spans="1:14" x14ac:dyDescent="0.2">
      <c r="A46">
        <v>45</v>
      </c>
      <c r="B46">
        <v>61</v>
      </c>
      <c r="C46">
        <v>71</v>
      </c>
      <c r="D46">
        <v>58</v>
      </c>
      <c r="E46">
        <v>10</v>
      </c>
      <c r="F46">
        <f t="shared" si="0"/>
        <v>200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M46">
        <f t="shared" si="2"/>
        <v>50</v>
      </c>
      <c r="N46">
        <f t="shared" si="3"/>
        <v>0</v>
      </c>
    </row>
    <row r="47" spans="1:14" x14ac:dyDescent="0.2">
      <c r="A47">
        <v>46</v>
      </c>
      <c r="B47">
        <v>74</v>
      </c>
      <c r="C47">
        <v>62</v>
      </c>
      <c r="D47">
        <v>48</v>
      </c>
      <c r="E47">
        <v>7</v>
      </c>
      <c r="F47">
        <f t="shared" si="0"/>
        <v>191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M47">
        <f t="shared" si="2"/>
        <v>47.75</v>
      </c>
      <c r="N47">
        <f>K47/4</f>
        <v>0</v>
      </c>
    </row>
    <row r="48" spans="1:14" x14ac:dyDescent="0.2">
      <c r="A48">
        <v>47</v>
      </c>
      <c r="B48">
        <v>44</v>
      </c>
      <c r="C48">
        <v>58</v>
      </c>
      <c r="D48">
        <v>49</v>
      </c>
      <c r="E48">
        <v>12</v>
      </c>
      <c r="F48">
        <f t="shared" si="0"/>
        <v>163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M48">
        <f t="shared" si="2"/>
        <v>40.75</v>
      </c>
      <c r="N48">
        <f t="shared" si="3"/>
        <v>0</v>
      </c>
    </row>
    <row r="49" spans="1:14" x14ac:dyDescent="0.2">
      <c r="A49">
        <v>48</v>
      </c>
      <c r="B49">
        <v>88</v>
      </c>
      <c r="C49">
        <v>66</v>
      </c>
      <c r="D49">
        <v>45</v>
      </c>
      <c r="E49">
        <v>3</v>
      </c>
      <c r="F49">
        <f t="shared" si="0"/>
        <v>202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M49">
        <f t="shared" si="2"/>
        <v>50.5</v>
      </c>
      <c r="N49">
        <f t="shared" si="3"/>
        <v>0</v>
      </c>
    </row>
    <row r="50" spans="1:14" x14ac:dyDescent="0.2">
      <c r="A50">
        <v>49</v>
      </c>
      <c r="B50">
        <v>54</v>
      </c>
      <c r="C50">
        <v>57</v>
      </c>
      <c r="D50">
        <v>51</v>
      </c>
      <c r="E50">
        <v>15</v>
      </c>
      <c r="F50">
        <f t="shared" si="0"/>
        <v>177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M50">
        <f t="shared" si="2"/>
        <v>44.25</v>
      </c>
      <c r="N50">
        <f t="shared" si="3"/>
        <v>0</v>
      </c>
    </row>
    <row r="51" spans="1:14" x14ac:dyDescent="0.2">
      <c r="A51">
        <v>50</v>
      </c>
      <c r="B51">
        <v>82</v>
      </c>
      <c r="C51">
        <v>65</v>
      </c>
      <c r="D51">
        <v>50</v>
      </c>
      <c r="E51">
        <v>4</v>
      </c>
      <c r="F51">
        <f t="shared" si="0"/>
        <v>201</v>
      </c>
      <c r="G51">
        <v>0</v>
      </c>
      <c r="H51">
        <v>1</v>
      </c>
      <c r="I51">
        <v>0</v>
      </c>
      <c r="J51">
        <v>0</v>
      </c>
      <c r="K51">
        <f t="shared" si="1"/>
        <v>1</v>
      </c>
      <c r="M51">
        <f t="shared" si="2"/>
        <v>50.25</v>
      </c>
      <c r="N51">
        <f t="shared" si="3"/>
        <v>0.25</v>
      </c>
    </row>
    <row r="52" spans="1:14" x14ac:dyDescent="0.2">
      <c r="A52">
        <v>51</v>
      </c>
      <c r="B52">
        <v>53</v>
      </c>
      <c r="C52">
        <v>55</v>
      </c>
      <c r="D52">
        <v>48</v>
      </c>
      <c r="E52">
        <v>15</v>
      </c>
      <c r="F52">
        <f t="shared" si="0"/>
        <v>171</v>
      </c>
      <c r="G52">
        <v>3</v>
      </c>
      <c r="H52">
        <v>3</v>
      </c>
      <c r="I52">
        <v>13</v>
      </c>
      <c r="J52">
        <v>5</v>
      </c>
      <c r="K52">
        <f t="shared" si="1"/>
        <v>24</v>
      </c>
      <c r="M52">
        <f>F52/4</f>
        <v>42.75</v>
      </c>
      <c r="N52">
        <f t="shared" si="3"/>
        <v>6</v>
      </c>
    </row>
    <row r="53" spans="1:14" x14ac:dyDescent="0.2">
      <c r="A53">
        <v>52</v>
      </c>
      <c r="B53">
        <v>79</v>
      </c>
      <c r="C53">
        <v>66</v>
      </c>
      <c r="D53">
        <v>59</v>
      </c>
      <c r="E53">
        <v>6</v>
      </c>
      <c r="F53">
        <f t="shared" si="0"/>
        <v>210</v>
      </c>
      <c r="G53">
        <v>1</v>
      </c>
      <c r="H53">
        <v>1</v>
      </c>
      <c r="I53">
        <v>2</v>
      </c>
      <c r="J53">
        <v>1</v>
      </c>
      <c r="K53">
        <f t="shared" si="1"/>
        <v>5</v>
      </c>
      <c r="M53">
        <f t="shared" si="2"/>
        <v>52.5</v>
      </c>
      <c r="N53">
        <f t="shared" si="3"/>
        <v>1.25</v>
      </c>
    </row>
    <row r="54" spans="1:14" x14ac:dyDescent="0.2">
      <c r="A54">
        <v>53</v>
      </c>
      <c r="B54">
        <v>54</v>
      </c>
      <c r="C54">
        <v>58</v>
      </c>
      <c r="D54">
        <v>51</v>
      </c>
      <c r="E54">
        <v>9</v>
      </c>
      <c r="F54">
        <f t="shared" si="0"/>
        <v>172</v>
      </c>
      <c r="G54">
        <v>1</v>
      </c>
      <c r="H54">
        <v>6</v>
      </c>
      <c r="I54">
        <v>2</v>
      </c>
      <c r="J54">
        <v>1</v>
      </c>
      <c r="K54">
        <f t="shared" si="1"/>
        <v>10</v>
      </c>
      <c r="M54">
        <f t="shared" si="2"/>
        <v>43</v>
      </c>
      <c r="N54">
        <f t="shared" si="3"/>
        <v>2.5</v>
      </c>
    </row>
    <row r="55" spans="1:14" x14ac:dyDescent="0.2">
      <c r="A55">
        <v>54</v>
      </c>
      <c r="B55">
        <v>73</v>
      </c>
      <c r="C55">
        <v>72</v>
      </c>
      <c r="D55">
        <v>50</v>
      </c>
      <c r="E55">
        <v>6</v>
      </c>
      <c r="F55">
        <f t="shared" si="0"/>
        <v>201</v>
      </c>
      <c r="G55">
        <v>56</v>
      </c>
      <c r="H55">
        <v>64</v>
      </c>
      <c r="I55">
        <v>66</v>
      </c>
      <c r="J55">
        <v>58</v>
      </c>
      <c r="K55">
        <f t="shared" si="1"/>
        <v>244</v>
      </c>
      <c r="M55">
        <f t="shared" si="2"/>
        <v>50.25</v>
      </c>
      <c r="N55">
        <f t="shared" si="3"/>
        <v>61</v>
      </c>
    </row>
    <row r="56" spans="1:14" x14ac:dyDescent="0.2">
      <c r="A56">
        <v>55</v>
      </c>
      <c r="B56">
        <v>57</v>
      </c>
      <c r="C56">
        <v>66</v>
      </c>
      <c r="D56">
        <v>39</v>
      </c>
      <c r="E56">
        <v>11</v>
      </c>
      <c r="F56">
        <f t="shared" si="0"/>
        <v>173</v>
      </c>
      <c r="G56">
        <v>98</v>
      </c>
      <c r="H56">
        <v>98</v>
      </c>
      <c r="I56">
        <v>98</v>
      </c>
      <c r="J56">
        <v>98</v>
      </c>
      <c r="K56">
        <f t="shared" si="1"/>
        <v>392</v>
      </c>
      <c r="M56">
        <f t="shared" si="2"/>
        <v>43.25</v>
      </c>
      <c r="N56">
        <f t="shared" si="3"/>
        <v>98</v>
      </c>
    </row>
    <row r="57" spans="1:14" x14ac:dyDescent="0.2">
      <c r="A57">
        <v>56</v>
      </c>
      <c r="B57">
        <v>66</v>
      </c>
      <c r="C57">
        <v>82</v>
      </c>
      <c r="D57">
        <v>62</v>
      </c>
      <c r="E57">
        <v>9</v>
      </c>
      <c r="F57">
        <f t="shared" si="0"/>
        <v>219</v>
      </c>
      <c r="G57">
        <v>61</v>
      </c>
      <c r="H57">
        <v>49</v>
      </c>
      <c r="I57">
        <v>59</v>
      </c>
      <c r="J57">
        <v>57</v>
      </c>
      <c r="K57">
        <f t="shared" si="1"/>
        <v>226</v>
      </c>
      <c r="M57">
        <f t="shared" si="2"/>
        <v>54.75</v>
      </c>
      <c r="N57">
        <f t="shared" si="3"/>
        <v>56.5</v>
      </c>
    </row>
    <row r="58" spans="1:14" x14ac:dyDescent="0.2">
      <c r="A58">
        <v>57</v>
      </c>
      <c r="B58">
        <v>68</v>
      </c>
      <c r="C58">
        <v>64</v>
      </c>
      <c r="D58">
        <v>37</v>
      </c>
      <c r="E58">
        <v>9</v>
      </c>
      <c r="F58">
        <f t="shared" si="0"/>
        <v>178</v>
      </c>
      <c r="G58">
        <v>3</v>
      </c>
      <c r="H58">
        <v>3</v>
      </c>
      <c r="I58">
        <v>3</v>
      </c>
      <c r="J58">
        <v>2</v>
      </c>
      <c r="K58">
        <f t="shared" si="1"/>
        <v>11</v>
      </c>
      <c r="M58">
        <f t="shared" si="2"/>
        <v>44.5</v>
      </c>
      <c r="N58">
        <f>K58/4</f>
        <v>2.75</v>
      </c>
    </row>
    <row r="59" spans="1:14" x14ac:dyDescent="0.2">
      <c r="A59">
        <v>58</v>
      </c>
      <c r="B59">
        <v>59</v>
      </c>
      <c r="C59">
        <v>69</v>
      </c>
      <c r="D59">
        <v>71</v>
      </c>
      <c r="E59">
        <v>8</v>
      </c>
      <c r="F59">
        <f t="shared" si="0"/>
        <v>207</v>
      </c>
      <c r="G59">
        <v>2</v>
      </c>
      <c r="H59">
        <v>2</v>
      </c>
      <c r="I59">
        <v>3</v>
      </c>
      <c r="J59">
        <v>2</v>
      </c>
      <c r="K59">
        <f t="shared" si="1"/>
        <v>9</v>
      </c>
      <c r="M59">
        <f t="shared" si="2"/>
        <v>51.75</v>
      </c>
      <c r="N59">
        <f t="shared" si="3"/>
        <v>2.25</v>
      </c>
    </row>
    <row r="60" spans="1:14" x14ac:dyDescent="0.2">
      <c r="A60">
        <v>59</v>
      </c>
      <c r="B60">
        <v>63</v>
      </c>
      <c r="C60">
        <v>61</v>
      </c>
      <c r="D60">
        <v>18</v>
      </c>
      <c r="E60">
        <v>5</v>
      </c>
      <c r="F60">
        <f t="shared" si="0"/>
        <v>147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M60">
        <f t="shared" si="2"/>
        <v>36.75</v>
      </c>
      <c r="N60">
        <f t="shared" si="3"/>
        <v>0</v>
      </c>
    </row>
    <row r="61" spans="1:14" x14ac:dyDescent="0.2">
      <c r="A61">
        <v>60</v>
      </c>
      <c r="B61">
        <v>43</v>
      </c>
      <c r="C61">
        <v>50</v>
      </c>
      <c r="D61">
        <v>74</v>
      </c>
      <c r="E61">
        <v>13</v>
      </c>
      <c r="F61">
        <f t="shared" si="0"/>
        <v>180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M61">
        <f t="shared" si="2"/>
        <v>45</v>
      </c>
      <c r="N61">
        <f t="shared" si="3"/>
        <v>0</v>
      </c>
    </row>
    <row r="62" spans="1:14" x14ac:dyDescent="0.2">
      <c r="A62">
        <v>61</v>
      </c>
      <c r="B62">
        <v>83</v>
      </c>
      <c r="C62">
        <v>67</v>
      </c>
      <c r="D62">
        <v>36</v>
      </c>
      <c r="E62">
        <v>8</v>
      </c>
      <c r="F62">
        <f t="shared" si="0"/>
        <v>194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M62">
        <f t="shared" si="2"/>
        <v>48.5</v>
      </c>
      <c r="N62">
        <f t="shared" si="3"/>
        <v>0</v>
      </c>
    </row>
    <row r="63" spans="1:14" x14ac:dyDescent="0.2">
      <c r="A63">
        <v>62</v>
      </c>
      <c r="B63">
        <v>57</v>
      </c>
      <c r="C63">
        <v>56</v>
      </c>
      <c r="D63">
        <v>68</v>
      </c>
      <c r="E63">
        <v>13</v>
      </c>
      <c r="F63">
        <f t="shared" si="0"/>
        <v>194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M63">
        <f t="shared" si="2"/>
        <v>48.5</v>
      </c>
      <c r="N63">
        <f t="shared" si="3"/>
        <v>0</v>
      </c>
    </row>
    <row r="64" spans="1:14" x14ac:dyDescent="0.2">
      <c r="A64">
        <v>63</v>
      </c>
      <c r="B64">
        <v>73</v>
      </c>
      <c r="C64">
        <v>61</v>
      </c>
      <c r="D64">
        <v>39</v>
      </c>
      <c r="E64">
        <v>5</v>
      </c>
      <c r="F64">
        <f t="shared" si="0"/>
        <v>178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M64">
        <f t="shared" si="2"/>
        <v>44.5</v>
      </c>
      <c r="N64">
        <f t="shared" si="3"/>
        <v>0</v>
      </c>
    </row>
    <row r="65" spans="1:14" x14ac:dyDescent="0.2">
      <c r="A65">
        <v>64</v>
      </c>
      <c r="B65">
        <v>58</v>
      </c>
      <c r="C65">
        <v>60</v>
      </c>
      <c r="D65">
        <v>56</v>
      </c>
      <c r="E65">
        <v>11</v>
      </c>
      <c r="F65">
        <f t="shared" si="0"/>
        <v>185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M65">
        <f t="shared" si="2"/>
        <v>46.25</v>
      </c>
      <c r="N65">
        <f t="shared" si="3"/>
        <v>0</v>
      </c>
    </row>
    <row r="66" spans="1:14" x14ac:dyDescent="0.2">
      <c r="A66">
        <v>65</v>
      </c>
      <c r="B66">
        <v>70</v>
      </c>
      <c r="C66">
        <v>65</v>
      </c>
      <c r="D66">
        <v>43</v>
      </c>
      <c r="E66">
        <v>7</v>
      </c>
      <c r="F66">
        <f t="shared" si="0"/>
        <v>185</v>
      </c>
      <c r="G66">
        <v>3</v>
      </c>
      <c r="H66">
        <v>3</v>
      </c>
      <c r="I66">
        <v>12</v>
      </c>
      <c r="J66">
        <v>4</v>
      </c>
      <c r="K66">
        <f t="shared" si="1"/>
        <v>22</v>
      </c>
      <c r="M66">
        <f t="shared" si="2"/>
        <v>46.25</v>
      </c>
      <c r="N66">
        <f t="shared" si="3"/>
        <v>5.5</v>
      </c>
    </row>
    <row r="67" spans="1:14" x14ac:dyDescent="0.2">
      <c r="A67">
        <v>66</v>
      </c>
      <c r="B67">
        <v>62</v>
      </c>
      <c r="C67">
        <v>60</v>
      </c>
      <c r="D67">
        <v>38</v>
      </c>
      <c r="E67">
        <v>7</v>
      </c>
      <c r="F67">
        <f t="shared" ref="F67:F101" si="4">SUM(B67:E67)</f>
        <v>167</v>
      </c>
      <c r="G67">
        <v>4</v>
      </c>
      <c r="H67">
        <v>3</v>
      </c>
      <c r="I67">
        <v>12</v>
      </c>
      <c r="J67">
        <v>5</v>
      </c>
      <c r="K67">
        <f t="shared" ref="K67:K101" si="5">SUM(G67:J67)</f>
        <v>24</v>
      </c>
      <c r="M67">
        <f t="shared" si="2"/>
        <v>41.75</v>
      </c>
      <c r="N67">
        <f t="shared" ref="N67:N80" si="6">K67/4</f>
        <v>6</v>
      </c>
    </row>
    <row r="68" spans="1:14" x14ac:dyDescent="0.2">
      <c r="A68">
        <v>67</v>
      </c>
      <c r="B68">
        <v>60</v>
      </c>
      <c r="C68">
        <v>67</v>
      </c>
      <c r="D68">
        <v>64</v>
      </c>
      <c r="E68">
        <v>8</v>
      </c>
      <c r="F68">
        <f t="shared" si="4"/>
        <v>199</v>
      </c>
      <c r="G68">
        <v>0</v>
      </c>
      <c r="H68">
        <v>1</v>
      </c>
      <c r="I68">
        <v>2</v>
      </c>
      <c r="J68">
        <v>1</v>
      </c>
      <c r="K68">
        <f t="shared" si="5"/>
        <v>4</v>
      </c>
      <c r="M68">
        <f t="shared" ref="M68:M103" si="7">F68/4</f>
        <v>49.75</v>
      </c>
      <c r="N68">
        <f t="shared" si="6"/>
        <v>1</v>
      </c>
    </row>
    <row r="69" spans="1:14" x14ac:dyDescent="0.2">
      <c r="A69">
        <v>68</v>
      </c>
      <c r="B69">
        <v>68</v>
      </c>
      <c r="C69">
        <v>64</v>
      </c>
      <c r="D69">
        <v>33</v>
      </c>
      <c r="E69">
        <v>5</v>
      </c>
      <c r="F69">
        <f t="shared" si="4"/>
        <v>170</v>
      </c>
      <c r="G69">
        <v>30</v>
      </c>
      <c r="H69">
        <v>42</v>
      </c>
      <c r="I69">
        <v>33</v>
      </c>
      <c r="J69">
        <v>32</v>
      </c>
      <c r="K69">
        <f t="shared" si="5"/>
        <v>137</v>
      </c>
      <c r="M69">
        <f t="shared" si="7"/>
        <v>42.5</v>
      </c>
      <c r="N69">
        <f t="shared" si="6"/>
        <v>34.25</v>
      </c>
    </row>
    <row r="70" spans="1:14" x14ac:dyDescent="0.2">
      <c r="A70">
        <v>69</v>
      </c>
      <c r="B70">
        <v>45</v>
      </c>
      <c r="C70">
        <v>56</v>
      </c>
      <c r="D70">
        <v>63</v>
      </c>
      <c r="E70">
        <v>8</v>
      </c>
      <c r="F70">
        <f t="shared" si="4"/>
        <v>172</v>
      </c>
      <c r="G70">
        <v>95</v>
      </c>
      <c r="H70">
        <v>95</v>
      </c>
      <c r="I70">
        <v>97</v>
      </c>
      <c r="J70">
        <v>97</v>
      </c>
      <c r="K70">
        <f t="shared" si="5"/>
        <v>384</v>
      </c>
      <c r="M70">
        <f t="shared" si="7"/>
        <v>43</v>
      </c>
      <c r="N70">
        <f t="shared" si="6"/>
        <v>96</v>
      </c>
    </row>
    <row r="71" spans="1:14" x14ac:dyDescent="0.2">
      <c r="A71">
        <v>70</v>
      </c>
      <c r="B71">
        <v>62</v>
      </c>
      <c r="C71">
        <v>53</v>
      </c>
      <c r="D71">
        <v>34</v>
      </c>
      <c r="E71">
        <v>9</v>
      </c>
      <c r="F71">
        <f t="shared" si="4"/>
        <v>158</v>
      </c>
      <c r="G71">
        <v>84</v>
      </c>
      <c r="H71">
        <v>44</v>
      </c>
      <c r="I71">
        <v>82</v>
      </c>
      <c r="J71">
        <v>83</v>
      </c>
      <c r="K71">
        <f t="shared" si="5"/>
        <v>293</v>
      </c>
      <c r="M71">
        <f t="shared" si="7"/>
        <v>39.5</v>
      </c>
      <c r="N71">
        <f t="shared" si="6"/>
        <v>73.25</v>
      </c>
    </row>
    <row r="72" spans="1:14" x14ac:dyDescent="0.2">
      <c r="A72">
        <v>71</v>
      </c>
      <c r="B72">
        <v>50</v>
      </c>
      <c r="C72">
        <v>66</v>
      </c>
      <c r="D72">
        <v>72</v>
      </c>
      <c r="E72">
        <v>12</v>
      </c>
      <c r="F72">
        <f t="shared" si="4"/>
        <v>200</v>
      </c>
      <c r="G72">
        <v>27</v>
      </c>
      <c r="H72">
        <v>4</v>
      </c>
      <c r="I72">
        <v>17</v>
      </c>
      <c r="J72">
        <v>24</v>
      </c>
      <c r="K72">
        <f t="shared" si="5"/>
        <v>72</v>
      </c>
      <c r="M72">
        <f t="shared" si="7"/>
        <v>50</v>
      </c>
      <c r="N72">
        <f t="shared" si="6"/>
        <v>18</v>
      </c>
    </row>
    <row r="73" spans="1:14" x14ac:dyDescent="0.2">
      <c r="A73">
        <v>72</v>
      </c>
      <c r="B73">
        <v>69</v>
      </c>
      <c r="C73">
        <v>52</v>
      </c>
      <c r="D73">
        <v>44</v>
      </c>
      <c r="E73">
        <v>8</v>
      </c>
      <c r="F73">
        <f t="shared" si="4"/>
        <v>173</v>
      </c>
      <c r="G73">
        <v>4</v>
      </c>
      <c r="H73">
        <v>0</v>
      </c>
      <c r="I73">
        <v>3</v>
      </c>
      <c r="J73">
        <v>2</v>
      </c>
      <c r="K73">
        <f t="shared" si="5"/>
        <v>9</v>
      </c>
      <c r="M73">
        <f t="shared" si="7"/>
        <v>43.25</v>
      </c>
      <c r="N73">
        <f t="shared" si="6"/>
        <v>2.25</v>
      </c>
    </row>
    <row r="74" spans="1:14" x14ac:dyDescent="0.2">
      <c r="A74">
        <v>73</v>
      </c>
      <c r="B74">
        <v>51</v>
      </c>
      <c r="C74">
        <v>59</v>
      </c>
      <c r="D74">
        <v>56</v>
      </c>
      <c r="E74">
        <v>13</v>
      </c>
      <c r="F74">
        <f t="shared" si="4"/>
        <v>179</v>
      </c>
      <c r="G74">
        <v>0</v>
      </c>
      <c r="H74">
        <v>0</v>
      </c>
      <c r="I74">
        <v>0</v>
      </c>
      <c r="J74">
        <v>0</v>
      </c>
      <c r="K74">
        <f t="shared" si="5"/>
        <v>0</v>
      </c>
      <c r="M74">
        <f t="shared" si="7"/>
        <v>44.75</v>
      </c>
      <c r="N74">
        <f t="shared" si="6"/>
        <v>0</v>
      </c>
    </row>
    <row r="75" spans="1:14" x14ac:dyDescent="0.2">
      <c r="A75">
        <v>74</v>
      </c>
      <c r="B75">
        <v>74</v>
      </c>
      <c r="C75">
        <v>64</v>
      </c>
      <c r="D75">
        <v>41</v>
      </c>
      <c r="E75">
        <v>4</v>
      </c>
      <c r="F75">
        <f t="shared" si="4"/>
        <v>183</v>
      </c>
      <c r="G75">
        <v>0</v>
      </c>
      <c r="H75">
        <v>0</v>
      </c>
      <c r="I75">
        <v>0</v>
      </c>
      <c r="J75">
        <v>0</v>
      </c>
      <c r="K75">
        <f t="shared" si="5"/>
        <v>0</v>
      </c>
      <c r="M75">
        <f t="shared" si="7"/>
        <v>45.75</v>
      </c>
      <c r="N75">
        <f t="shared" si="6"/>
        <v>0</v>
      </c>
    </row>
    <row r="76" spans="1:14" x14ac:dyDescent="0.2">
      <c r="A76">
        <v>75</v>
      </c>
      <c r="B76">
        <v>67</v>
      </c>
      <c r="C76">
        <v>65</v>
      </c>
      <c r="D76">
        <v>48</v>
      </c>
      <c r="E76">
        <v>10</v>
      </c>
      <c r="F76">
        <f t="shared" si="4"/>
        <v>190</v>
      </c>
      <c r="G76">
        <v>0</v>
      </c>
      <c r="H76">
        <v>0</v>
      </c>
      <c r="I76">
        <v>0</v>
      </c>
      <c r="J76">
        <v>0</v>
      </c>
      <c r="K76">
        <f t="shared" si="5"/>
        <v>0</v>
      </c>
      <c r="M76">
        <f t="shared" si="7"/>
        <v>47.5</v>
      </c>
      <c r="N76">
        <f t="shared" si="6"/>
        <v>0</v>
      </c>
    </row>
    <row r="77" spans="1:14" x14ac:dyDescent="0.2">
      <c r="A77">
        <v>76</v>
      </c>
      <c r="B77">
        <v>72</v>
      </c>
      <c r="C77">
        <v>73</v>
      </c>
      <c r="D77">
        <v>50</v>
      </c>
      <c r="E77">
        <v>6</v>
      </c>
      <c r="F77">
        <f t="shared" si="4"/>
        <v>201</v>
      </c>
      <c r="G77">
        <v>0</v>
      </c>
      <c r="H77">
        <v>0</v>
      </c>
      <c r="I77">
        <v>0</v>
      </c>
      <c r="J77">
        <v>0</v>
      </c>
      <c r="K77">
        <f t="shared" si="5"/>
        <v>0</v>
      </c>
      <c r="M77">
        <f t="shared" si="7"/>
        <v>50.25</v>
      </c>
      <c r="N77">
        <f t="shared" si="6"/>
        <v>0</v>
      </c>
    </row>
    <row r="78" spans="1:14" x14ac:dyDescent="0.2">
      <c r="A78">
        <v>77</v>
      </c>
      <c r="B78">
        <v>63</v>
      </c>
      <c r="C78">
        <v>48</v>
      </c>
      <c r="D78">
        <v>47</v>
      </c>
      <c r="E78">
        <v>6</v>
      </c>
      <c r="F78">
        <f t="shared" si="4"/>
        <v>164</v>
      </c>
      <c r="G78">
        <v>0</v>
      </c>
      <c r="H78">
        <v>0</v>
      </c>
      <c r="I78">
        <v>0</v>
      </c>
      <c r="J78">
        <v>0</v>
      </c>
      <c r="K78">
        <f t="shared" si="5"/>
        <v>0</v>
      </c>
      <c r="M78">
        <f t="shared" si="7"/>
        <v>41</v>
      </c>
      <c r="N78">
        <f t="shared" si="6"/>
        <v>0</v>
      </c>
    </row>
    <row r="79" spans="1:14" x14ac:dyDescent="0.2">
      <c r="A79">
        <v>78</v>
      </c>
      <c r="B79">
        <v>66</v>
      </c>
      <c r="C79">
        <v>78</v>
      </c>
      <c r="D79">
        <v>54</v>
      </c>
      <c r="E79">
        <v>6</v>
      </c>
      <c r="F79">
        <f t="shared" si="4"/>
        <v>204</v>
      </c>
      <c r="G79">
        <v>0</v>
      </c>
      <c r="H79">
        <v>0</v>
      </c>
      <c r="I79">
        <v>0</v>
      </c>
      <c r="J79">
        <v>0</v>
      </c>
      <c r="K79">
        <f t="shared" si="5"/>
        <v>0</v>
      </c>
      <c r="M79">
        <f t="shared" si="7"/>
        <v>51</v>
      </c>
      <c r="N79">
        <f t="shared" si="6"/>
        <v>0</v>
      </c>
    </row>
    <row r="80" spans="1:14" x14ac:dyDescent="0.2">
      <c r="A80">
        <v>79</v>
      </c>
      <c r="B80">
        <v>67</v>
      </c>
      <c r="C80">
        <v>41</v>
      </c>
      <c r="D80">
        <v>46</v>
      </c>
      <c r="E80">
        <v>6</v>
      </c>
      <c r="F80">
        <f t="shared" si="4"/>
        <v>160</v>
      </c>
      <c r="G80">
        <v>3</v>
      </c>
      <c r="H80">
        <v>4</v>
      </c>
      <c r="I80">
        <v>9</v>
      </c>
      <c r="J80">
        <v>4</v>
      </c>
      <c r="K80">
        <f t="shared" si="5"/>
        <v>20</v>
      </c>
      <c r="M80">
        <f t="shared" si="7"/>
        <v>40</v>
      </c>
      <c r="N80">
        <f t="shared" si="6"/>
        <v>5</v>
      </c>
    </row>
    <row r="81" spans="1:14" x14ac:dyDescent="0.2">
      <c r="A81">
        <v>80</v>
      </c>
      <c r="B81">
        <v>56</v>
      </c>
      <c r="C81">
        <v>77</v>
      </c>
      <c r="D81">
        <v>60</v>
      </c>
      <c r="E81">
        <v>8</v>
      </c>
      <c r="F81">
        <f t="shared" si="4"/>
        <v>201</v>
      </c>
      <c r="G81">
        <v>4</v>
      </c>
      <c r="H81">
        <v>1</v>
      </c>
      <c r="I81">
        <v>11</v>
      </c>
      <c r="J81">
        <v>4</v>
      </c>
      <c r="K81">
        <f t="shared" si="5"/>
        <v>20</v>
      </c>
      <c r="M81">
        <f t="shared" si="7"/>
        <v>50.25</v>
      </c>
      <c r="N81">
        <f>K81/4</f>
        <v>5</v>
      </c>
    </row>
    <row r="82" spans="1:14" x14ac:dyDescent="0.2">
      <c r="A82">
        <v>81</v>
      </c>
      <c r="B82">
        <v>65</v>
      </c>
      <c r="C82">
        <v>44</v>
      </c>
      <c r="D82">
        <v>41</v>
      </c>
      <c r="E82">
        <v>5</v>
      </c>
      <c r="F82">
        <f t="shared" si="4"/>
        <v>155</v>
      </c>
      <c r="G82">
        <v>0</v>
      </c>
      <c r="H82">
        <v>11</v>
      </c>
      <c r="I82">
        <v>1</v>
      </c>
      <c r="J82">
        <v>0</v>
      </c>
      <c r="K82">
        <f t="shared" si="5"/>
        <v>12</v>
      </c>
      <c r="M82">
        <f t="shared" si="7"/>
        <v>38.75</v>
      </c>
      <c r="N82">
        <f t="shared" ref="N82:N100" si="8">K82/4</f>
        <v>3</v>
      </c>
    </row>
    <row r="83" spans="1:14" x14ac:dyDescent="0.2">
      <c r="A83">
        <v>82</v>
      </c>
      <c r="B83">
        <v>55</v>
      </c>
      <c r="C83">
        <v>83</v>
      </c>
      <c r="D83">
        <v>73</v>
      </c>
      <c r="E83">
        <v>11</v>
      </c>
      <c r="F83">
        <f t="shared" si="4"/>
        <v>222</v>
      </c>
      <c r="G83">
        <v>38</v>
      </c>
      <c r="H83">
        <v>83</v>
      </c>
      <c r="I83">
        <v>39</v>
      </c>
      <c r="J83">
        <v>36</v>
      </c>
      <c r="K83">
        <f t="shared" si="5"/>
        <v>196</v>
      </c>
      <c r="M83">
        <f t="shared" si="7"/>
        <v>55.5</v>
      </c>
      <c r="N83">
        <f t="shared" si="8"/>
        <v>49</v>
      </c>
    </row>
    <row r="84" spans="1:14" x14ac:dyDescent="0.2">
      <c r="A84">
        <v>83</v>
      </c>
      <c r="B84">
        <v>64</v>
      </c>
      <c r="C84">
        <v>58</v>
      </c>
      <c r="D84">
        <v>41</v>
      </c>
      <c r="E84">
        <v>8</v>
      </c>
      <c r="F84">
        <f t="shared" si="4"/>
        <v>171</v>
      </c>
      <c r="G84">
        <v>88</v>
      </c>
      <c r="H84">
        <v>98</v>
      </c>
      <c r="I84">
        <v>97</v>
      </c>
      <c r="J84">
        <v>89</v>
      </c>
      <c r="K84">
        <f t="shared" si="5"/>
        <v>372</v>
      </c>
      <c r="M84">
        <f t="shared" si="7"/>
        <v>42.75</v>
      </c>
      <c r="N84">
        <f t="shared" si="8"/>
        <v>93</v>
      </c>
    </row>
    <row r="85" spans="1:14" x14ac:dyDescent="0.2">
      <c r="A85">
        <v>84</v>
      </c>
      <c r="B85">
        <v>55</v>
      </c>
      <c r="C85">
        <v>73</v>
      </c>
      <c r="D85">
        <v>67</v>
      </c>
      <c r="E85">
        <v>11</v>
      </c>
      <c r="F85">
        <f t="shared" si="4"/>
        <v>206</v>
      </c>
      <c r="G85">
        <v>77</v>
      </c>
      <c r="H85">
        <v>36</v>
      </c>
      <c r="I85">
        <v>76</v>
      </c>
      <c r="J85">
        <v>75</v>
      </c>
      <c r="K85">
        <f t="shared" si="5"/>
        <v>264</v>
      </c>
      <c r="M85">
        <f t="shared" si="7"/>
        <v>51.5</v>
      </c>
      <c r="N85">
        <f t="shared" si="8"/>
        <v>66</v>
      </c>
    </row>
    <row r="86" spans="1:14" x14ac:dyDescent="0.2">
      <c r="A86">
        <v>85</v>
      </c>
      <c r="B86">
        <v>61</v>
      </c>
      <c r="C86">
        <v>56</v>
      </c>
      <c r="D86">
        <v>44</v>
      </c>
      <c r="E86">
        <v>8</v>
      </c>
      <c r="F86">
        <f t="shared" si="4"/>
        <v>169</v>
      </c>
      <c r="G86">
        <v>25</v>
      </c>
      <c r="H86">
        <v>4</v>
      </c>
      <c r="I86">
        <v>24</v>
      </c>
      <c r="J86">
        <v>23</v>
      </c>
      <c r="K86">
        <f t="shared" si="5"/>
        <v>76</v>
      </c>
      <c r="M86">
        <f t="shared" si="7"/>
        <v>42.25</v>
      </c>
      <c r="N86">
        <f t="shared" si="8"/>
        <v>19</v>
      </c>
    </row>
    <row r="87" spans="1:14" x14ac:dyDescent="0.2">
      <c r="A87">
        <v>86</v>
      </c>
      <c r="B87">
        <v>56</v>
      </c>
      <c r="C87">
        <v>61</v>
      </c>
      <c r="D87">
        <v>61</v>
      </c>
      <c r="E87">
        <v>11</v>
      </c>
      <c r="F87">
        <f t="shared" si="4"/>
        <v>189</v>
      </c>
      <c r="G87">
        <v>2</v>
      </c>
      <c r="H87">
        <v>0</v>
      </c>
      <c r="I87">
        <v>3</v>
      </c>
      <c r="J87">
        <v>2</v>
      </c>
      <c r="K87">
        <f t="shared" si="5"/>
        <v>7</v>
      </c>
      <c r="M87">
        <f t="shared" si="7"/>
        <v>47.25</v>
      </c>
      <c r="N87">
        <f t="shared" si="8"/>
        <v>1.75</v>
      </c>
    </row>
    <row r="88" spans="1:14" x14ac:dyDescent="0.2">
      <c r="A88">
        <v>87</v>
      </c>
      <c r="B88">
        <v>67</v>
      </c>
      <c r="C88">
        <v>66</v>
      </c>
      <c r="D88">
        <v>39</v>
      </c>
      <c r="E88">
        <v>7</v>
      </c>
      <c r="F88">
        <f t="shared" si="4"/>
        <v>179</v>
      </c>
      <c r="G88">
        <v>0</v>
      </c>
      <c r="H88">
        <v>0</v>
      </c>
      <c r="I88">
        <v>0</v>
      </c>
      <c r="J88">
        <v>0</v>
      </c>
      <c r="K88">
        <f t="shared" si="5"/>
        <v>0</v>
      </c>
      <c r="M88">
        <f t="shared" si="7"/>
        <v>44.75</v>
      </c>
      <c r="N88">
        <f t="shared" si="8"/>
        <v>0</v>
      </c>
    </row>
    <row r="89" spans="1:14" x14ac:dyDescent="0.2">
      <c r="A89">
        <v>88</v>
      </c>
      <c r="B89">
        <v>60</v>
      </c>
      <c r="C89">
        <v>54</v>
      </c>
      <c r="D89">
        <v>51</v>
      </c>
      <c r="E89">
        <v>10</v>
      </c>
      <c r="F89">
        <f t="shared" si="4"/>
        <v>175</v>
      </c>
      <c r="G89">
        <v>0</v>
      </c>
      <c r="H89">
        <v>0</v>
      </c>
      <c r="I89">
        <v>0</v>
      </c>
      <c r="J89">
        <v>0</v>
      </c>
      <c r="K89">
        <f t="shared" si="5"/>
        <v>0</v>
      </c>
      <c r="M89">
        <f t="shared" si="7"/>
        <v>43.75</v>
      </c>
      <c r="N89">
        <f t="shared" si="8"/>
        <v>0</v>
      </c>
    </row>
    <row r="90" spans="1:14" x14ac:dyDescent="0.2">
      <c r="A90">
        <v>89</v>
      </c>
      <c r="B90">
        <v>70</v>
      </c>
      <c r="C90">
        <v>63</v>
      </c>
      <c r="D90">
        <v>44</v>
      </c>
      <c r="E90">
        <v>6</v>
      </c>
      <c r="F90">
        <f t="shared" si="4"/>
        <v>183</v>
      </c>
      <c r="G90">
        <v>0</v>
      </c>
      <c r="H90">
        <v>0</v>
      </c>
      <c r="I90">
        <v>0</v>
      </c>
      <c r="J90">
        <v>0</v>
      </c>
      <c r="K90">
        <f t="shared" si="5"/>
        <v>0</v>
      </c>
      <c r="M90">
        <f t="shared" si="7"/>
        <v>45.75</v>
      </c>
      <c r="N90">
        <f t="shared" si="8"/>
        <v>0</v>
      </c>
    </row>
    <row r="91" spans="1:14" x14ac:dyDescent="0.2">
      <c r="A91">
        <v>90</v>
      </c>
      <c r="B91">
        <v>57</v>
      </c>
      <c r="C91">
        <v>43</v>
      </c>
      <c r="D91">
        <v>45</v>
      </c>
      <c r="E91">
        <v>7</v>
      </c>
      <c r="F91">
        <f t="shared" si="4"/>
        <v>152</v>
      </c>
      <c r="G91">
        <v>0</v>
      </c>
      <c r="H91">
        <v>0</v>
      </c>
      <c r="I91">
        <v>0</v>
      </c>
      <c r="J91">
        <v>0</v>
      </c>
      <c r="K91">
        <f t="shared" si="5"/>
        <v>0</v>
      </c>
      <c r="M91">
        <f t="shared" si="7"/>
        <v>38</v>
      </c>
      <c r="N91">
        <f t="shared" si="8"/>
        <v>0</v>
      </c>
    </row>
    <row r="92" spans="1:14" x14ac:dyDescent="0.2">
      <c r="A92">
        <v>91</v>
      </c>
      <c r="B92">
        <v>54</v>
      </c>
      <c r="C92">
        <v>69</v>
      </c>
      <c r="D92">
        <v>56</v>
      </c>
      <c r="E92">
        <v>8</v>
      </c>
      <c r="F92">
        <f t="shared" si="4"/>
        <v>187</v>
      </c>
      <c r="G92">
        <v>0</v>
      </c>
      <c r="H92">
        <v>0</v>
      </c>
      <c r="I92">
        <v>0</v>
      </c>
      <c r="J92">
        <v>0</v>
      </c>
      <c r="K92">
        <f t="shared" si="5"/>
        <v>0</v>
      </c>
      <c r="M92">
        <f t="shared" si="7"/>
        <v>46.75</v>
      </c>
      <c r="N92">
        <f t="shared" si="8"/>
        <v>0</v>
      </c>
    </row>
    <row r="93" spans="1:14" x14ac:dyDescent="0.2">
      <c r="A93">
        <v>92</v>
      </c>
      <c r="B93">
        <v>63</v>
      </c>
      <c r="C93">
        <v>45</v>
      </c>
      <c r="D93">
        <v>43</v>
      </c>
      <c r="E93">
        <v>6</v>
      </c>
      <c r="F93">
        <f t="shared" si="4"/>
        <v>157</v>
      </c>
      <c r="G93">
        <v>0</v>
      </c>
      <c r="H93">
        <v>3</v>
      </c>
      <c r="I93">
        <v>0</v>
      </c>
      <c r="J93">
        <v>0</v>
      </c>
      <c r="K93">
        <f t="shared" si="5"/>
        <v>3</v>
      </c>
      <c r="M93">
        <f t="shared" si="7"/>
        <v>39.25</v>
      </c>
      <c r="N93">
        <f t="shared" si="8"/>
        <v>0.75</v>
      </c>
    </row>
    <row r="94" spans="1:14" x14ac:dyDescent="0.2">
      <c r="A94">
        <v>93</v>
      </c>
      <c r="B94">
        <v>53</v>
      </c>
      <c r="C94">
        <v>79</v>
      </c>
      <c r="D94">
        <v>65</v>
      </c>
      <c r="E94">
        <v>9</v>
      </c>
      <c r="F94">
        <f t="shared" si="4"/>
        <v>206</v>
      </c>
      <c r="G94">
        <v>6</v>
      </c>
      <c r="H94">
        <v>5</v>
      </c>
      <c r="I94">
        <v>8</v>
      </c>
      <c r="J94">
        <v>7</v>
      </c>
      <c r="K94">
        <f t="shared" si="5"/>
        <v>26</v>
      </c>
      <c r="M94">
        <f t="shared" si="7"/>
        <v>51.5</v>
      </c>
      <c r="N94">
        <f t="shared" si="8"/>
        <v>6.5</v>
      </c>
    </row>
    <row r="95" spans="1:14" x14ac:dyDescent="0.2">
      <c r="A95">
        <v>94</v>
      </c>
      <c r="B95">
        <v>63</v>
      </c>
      <c r="C95">
        <v>61</v>
      </c>
      <c r="D95">
        <v>45</v>
      </c>
      <c r="E95">
        <v>8</v>
      </c>
      <c r="F95">
        <f t="shared" si="4"/>
        <v>177</v>
      </c>
      <c r="G95">
        <v>1</v>
      </c>
      <c r="H95">
        <v>1</v>
      </c>
      <c r="I95">
        <v>10</v>
      </c>
      <c r="J95">
        <v>1</v>
      </c>
      <c r="K95">
        <f t="shared" si="5"/>
        <v>13</v>
      </c>
      <c r="M95">
        <f t="shared" si="7"/>
        <v>44.25</v>
      </c>
      <c r="N95">
        <f t="shared" si="8"/>
        <v>3.25</v>
      </c>
    </row>
    <row r="96" spans="1:14" x14ac:dyDescent="0.2">
      <c r="A96">
        <v>95</v>
      </c>
      <c r="B96">
        <v>58</v>
      </c>
      <c r="C96">
        <v>74</v>
      </c>
      <c r="D96">
        <v>58</v>
      </c>
      <c r="E96">
        <v>10</v>
      </c>
      <c r="F96">
        <f t="shared" si="4"/>
        <v>200</v>
      </c>
      <c r="G96">
        <v>0</v>
      </c>
      <c r="H96">
        <v>24</v>
      </c>
      <c r="I96">
        <v>2</v>
      </c>
      <c r="J96">
        <v>1</v>
      </c>
      <c r="K96">
        <f t="shared" si="5"/>
        <v>27</v>
      </c>
      <c r="M96">
        <f t="shared" si="7"/>
        <v>50</v>
      </c>
      <c r="N96">
        <f t="shared" si="8"/>
        <v>6.75</v>
      </c>
    </row>
    <row r="97" spans="1:14" x14ac:dyDescent="0.2">
      <c r="A97">
        <v>96</v>
      </c>
      <c r="B97">
        <v>66</v>
      </c>
      <c r="C97">
        <v>59</v>
      </c>
      <c r="D97">
        <v>46</v>
      </c>
      <c r="E97">
        <v>8</v>
      </c>
      <c r="F97">
        <f t="shared" si="4"/>
        <v>179</v>
      </c>
      <c r="G97">
        <v>85</v>
      </c>
      <c r="H97">
        <v>89</v>
      </c>
      <c r="I97">
        <v>45</v>
      </c>
      <c r="J97">
        <v>87</v>
      </c>
      <c r="K97">
        <f t="shared" si="5"/>
        <v>306</v>
      </c>
      <c r="M97">
        <f t="shared" si="7"/>
        <v>44.75</v>
      </c>
      <c r="N97">
        <f t="shared" si="8"/>
        <v>76.5</v>
      </c>
    </row>
    <row r="98" spans="1:14" x14ac:dyDescent="0.2">
      <c r="A98">
        <v>97</v>
      </c>
      <c r="B98">
        <v>59</v>
      </c>
      <c r="C98">
        <v>65</v>
      </c>
      <c r="D98">
        <v>53</v>
      </c>
      <c r="E98">
        <v>10</v>
      </c>
      <c r="F98">
        <f t="shared" si="4"/>
        <v>187</v>
      </c>
      <c r="G98">
        <v>99</v>
      </c>
      <c r="H98">
        <v>89</v>
      </c>
      <c r="I98">
        <v>99</v>
      </c>
      <c r="J98">
        <v>99</v>
      </c>
      <c r="K98">
        <f t="shared" si="5"/>
        <v>386</v>
      </c>
      <c r="M98">
        <f t="shared" si="7"/>
        <v>46.75</v>
      </c>
      <c r="N98">
        <f t="shared" si="8"/>
        <v>96.5</v>
      </c>
    </row>
    <row r="99" spans="1:14" x14ac:dyDescent="0.2">
      <c r="A99">
        <v>98</v>
      </c>
      <c r="B99">
        <v>84</v>
      </c>
      <c r="C99">
        <v>65</v>
      </c>
      <c r="D99">
        <v>44</v>
      </c>
      <c r="E99">
        <v>8</v>
      </c>
      <c r="F99">
        <f t="shared" si="4"/>
        <v>201</v>
      </c>
      <c r="G99">
        <v>38</v>
      </c>
      <c r="H99">
        <v>27</v>
      </c>
      <c r="I99">
        <v>34</v>
      </c>
      <c r="J99">
        <v>42</v>
      </c>
      <c r="K99">
        <f t="shared" si="5"/>
        <v>141</v>
      </c>
      <c r="M99">
        <f t="shared" si="7"/>
        <v>50.25</v>
      </c>
      <c r="N99">
        <f t="shared" si="8"/>
        <v>35.25</v>
      </c>
    </row>
    <row r="100" spans="1:14" x14ac:dyDescent="0.2">
      <c r="A100">
        <v>99</v>
      </c>
      <c r="B100">
        <v>44</v>
      </c>
      <c r="C100">
        <v>52</v>
      </c>
      <c r="D100">
        <v>44</v>
      </c>
      <c r="E100">
        <v>14</v>
      </c>
      <c r="F100">
        <f t="shared" si="4"/>
        <v>154</v>
      </c>
      <c r="G100">
        <v>4</v>
      </c>
      <c r="H100">
        <v>3</v>
      </c>
      <c r="I100">
        <v>5</v>
      </c>
      <c r="J100">
        <v>4</v>
      </c>
      <c r="K100">
        <f t="shared" si="5"/>
        <v>16</v>
      </c>
      <c r="M100">
        <f t="shared" si="7"/>
        <v>38.5</v>
      </c>
      <c r="N100">
        <f t="shared" si="8"/>
        <v>4</v>
      </c>
    </row>
    <row r="101" spans="1:14" x14ac:dyDescent="0.2">
      <c r="A101">
        <v>100</v>
      </c>
      <c r="B101">
        <v>86</v>
      </c>
      <c r="C101">
        <v>63</v>
      </c>
      <c r="D101">
        <v>49</v>
      </c>
      <c r="E101">
        <v>0</v>
      </c>
      <c r="F101">
        <f t="shared" si="4"/>
        <v>198</v>
      </c>
      <c r="G101">
        <v>0</v>
      </c>
      <c r="H101">
        <v>0</v>
      </c>
      <c r="I101">
        <v>0</v>
      </c>
      <c r="J101">
        <v>0</v>
      </c>
      <c r="K101">
        <f t="shared" si="5"/>
        <v>0</v>
      </c>
      <c r="M101">
        <f t="shared" si="7"/>
        <v>49.5</v>
      </c>
      <c r="N101">
        <f>K101/4</f>
        <v>0</v>
      </c>
    </row>
    <row r="102" spans="1:14" x14ac:dyDescent="0.2">
      <c r="B102">
        <f>SUM(B1:B101)</f>
        <v>6261</v>
      </c>
      <c r="C102">
        <f t="shared" ref="C102:K102" si="9">SUM(C1:C101)</f>
        <v>6226</v>
      </c>
      <c r="D102">
        <f t="shared" si="9"/>
        <v>5082</v>
      </c>
      <c r="E102">
        <f t="shared" si="9"/>
        <v>827</v>
      </c>
      <c r="F102">
        <f t="shared" si="9"/>
        <v>18396</v>
      </c>
      <c r="G102">
        <f t="shared" si="9"/>
        <v>1678</v>
      </c>
      <c r="H102">
        <f t="shared" si="9"/>
        <v>1559</v>
      </c>
      <c r="I102">
        <f t="shared" si="9"/>
        <v>1728</v>
      </c>
      <c r="J102">
        <f t="shared" si="9"/>
        <v>1674</v>
      </c>
      <c r="K102">
        <f t="shared" si="9"/>
        <v>6639</v>
      </c>
      <c r="M102">
        <f t="shared" si="7"/>
        <v>4599</v>
      </c>
      <c r="N102">
        <f t="shared" ref="N102:N103" si="10">K102/4</f>
        <v>1659.75</v>
      </c>
    </row>
    <row r="103" spans="1:14" x14ac:dyDescent="0.2">
      <c r="B103">
        <f>B102/100</f>
        <v>62.61</v>
      </c>
      <c r="C103">
        <f t="shared" ref="C103:K103" si="11">C102/100</f>
        <v>62.26</v>
      </c>
      <c r="D103">
        <f t="shared" si="11"/>
        <v>50.82</v>
      </c>
      <c r="E103">
        <f t="shared" si="11"/>
        <v>8.27</v>
      </c>
      <c r="F103">
        <f t="shared" si="11"/>
        <v>183.96</v>
      </c>
      <c r="G103">
        <f t="shared" si="11"/>
        <v>16.78</v>
      </c>
      <c r="H103">
        <f t="shared" si="11"/>
        <v>15.59</v>
      </c>
      <c r="I103">
        <f t="shared" si="11"/>
        <v>17.28</v>
      </c>
      <c r="J103">
        <f t="shared" si="11"/>
        <v>16.739999999999998</v>
      </c>
      <c r="K103">
        <f t="shared" si="11"/>
        <v>66.39</v>
      </c>
      <c r="M103">
        <f t="shared" si="7"/>
        <v>45.99</v>
      </c>
      <c r="N103">
        <f t="shared" si="10"/>
        <v>16.5975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X1" workbookViewId="0">
      <selection activeCell="Q1" sqref="Q1:R7"/>
    </sheetView>
  </sheetViews>
  <sheetFormatPr baseColWidth="10" defaultColWidth="8.83203125" defaultRowHeight="15" x14ac:dyDescent="0.2"/>
  <sheetData>
    <row r="1" spans="1:18" x14ac:dyDescent="0.2">
      <c r="A1" t="s">
        <v>6</v>
      </c>
      <c r="B1" t="s">
        <v>0</v>
      </c>
      <c r="C1" t="s">
        <v>1</v>
      </c>
      <c r="G1" t="s">
        <v>2</v>
      </c>
      <c r="I1" t="s">
        <v>7</v>
      </c>
      <c r="L1" t="s">
        <v>6</v>
      </c>
      <c r="M1" t="s">
        <v>85</v>
      </c>
      <c r="N1" t="s">
        <v>86</v>
      </c>
      <c r="O1" t="s">
        <v>85</v>
      </c>
      <c r="P1" t="s">
        <v>86</v>
      </c>
      <c r="Q1" t="s">
        <v>85</v>
      </c>
      <c r="R1" t="s">
        <v>86</v>
      </c>
    </row>
    <row r="2" spans="1:18" x14ac:dyDescent="0.2">
      <c r="A2">
        <v>1</v>
      </c>
      <c r="B2">
        <v>1.77809692683972</v>
      </c>
      <c r="C2">
        <v>2067</v>
      </c>
      <c r="D2">
        <v>2067</v>
      </c>
      <c r="E2">
        <v>1574</v>
      </c>
      <c r="F2">
        <v>3196</v>
      </c>
      <c r="G2">
        <f>SUM(C2:F2)</f>
        <v>8904</v>
      </c>
      <c r="H2" t="s">
        <v>8</v>
      </c>
      <c r="I2">
        <f>A2*4/B2</f>
        <v>2.249596149468271</v>
      </c>
      <c r="L2">
        <v>1</v>
      </c>
      <c r="M2">
        <v>1.77809692683972</v>
      </c>
      <c r="N2">
        <v>47.673679301613198</v>
      </c>
      <c r="O2">
        <v>8904</v>
      </c>
      <c r="P2">
        <v>12204</v>
      </c>
      <c r="Q2">
        <v>2.249596149468271</v>
      </c>
      <c r="R2">
        <v>8.3903740147546077E-2</v>
      </c>
    </row>
    <row r="3" spans="1:18" x14ac:dyDescent="0.2">
      <c r="A3">
        <v>2</v>
      </c>
      <c r="B3">
        <v>3.15215603928816</v>
      </c>
      <c r="C3">
        <v>2269</v>
      </c>
      <c r="D3">
        <v>2269</v>
      </c>
      <c r="E3">
        <v>1560</v>
      </c>
      <c r="F3">
        <v>3196</v>
      </c>
      <c r="G3">
        <f>SUM(C3:F3)</f>
        <v>9294</v>
      </c>
      <c r="H3" t="s">
        <v>11</v>
      </c>
      <c r="I3">
        <f>A3*4/B3</f>
        <v>2.537945425381483</v>
      </c>
      <c r="L3">
        <v>2</v>
      </c>
      <c r="M3">
        <v>3.15215603928816</v>
      </c>
      <c r="N3">
        <v>45.765486453708803</v>
      </c>
      <c r="O3">
        <v>9294</v>
      </c>
      <c r="P3">
        <v>12828</v>
      </c>
      <c r="Q3">
        <v>2.537945425381483</v>
      </c>
      <c r="R3">
        <v>0.17480421645013861</v>
      </c>
    </row>
    <row r="4" spans="1:18" x14ac:dyDescent="0.2">
      <c r="A4">
        <v>4</v>
      </c>
      <c r="B4">
        <v>5.6985486129234504</v>
      </c>
      <c r="C4">
        <v>2877</v>
      </c>
      <c r="D4">
        <v>2877</v>
      </c>
      <c r="E4">
        <v>1712</v>
      </c>
      <c r="F4">
        <v>3198</v>
      </c>
      <c r="G4">
        <f>SUM(C4:F4)</f>
        <v>10664</v>
      </c>
      <c r="H4" t="s">
        <v>10</v>
      </c>
      <c r="I4">
        <f>A4*4/B4</f>
        <v>2.807732474847088</v>
      </c>
      <c r="L4">
        <v>4</v>
      </c>
      <c r="M4">
        <v>5.6985486129234504</v>
      </c>
      <c r="N4">
        <v>45.385380243000199</v>
      </c>
      <c r="O4">
        <v>10664</v>
      </c>
      <c r="P4">
        <v>13948</v>
      </c>
      <c r="Q4">
        <v>2.807732474847088</v>
      </c>
      <c r="R4">
        <v>0.35253643165119641</v>
      </c>
    </row>
    <row r="5" spans="1:18" x14ac:dyDescent="0.2">
      <c r="A5">
        <v>8</v>
      </c>
      <c r="B5">
        <v>9.4734291904850991</v>
      </c>
      <c r="C5">
        <v>3835</v>
      </c>
      <c r="D5">
        <v>3835</v>
      </c>
      <c r="E5">
        <v>1712</v>
      </c>
      <c r="F5">
        <v>3198</v>
      </c>
      <c r="G5">
        <f t="shared" ref="G5:G8" si="0">SUM(C5:F5)</f>
        <v>12580</v>
      </c>
      <c r="H5" t="s">
        <v>13</v>
      </c>
      <c r="I5">
        <f t="shared" ref="I5:I6" si="1">A5*4/B5</f>
        <v>3.3778687058895303</v>
      </c>
      <c r="L5">
        <v>8</v>
      </c>
      <c r="M5">
        <v>9.4734291904850991</v>
      </c>
      <c r="N5">
        <v>45.7063614792294</v>
      </c>
      <c r="O5">
        <v>12580</v>
      </c>
      <c r="P5">
        <v>16532</v>
      </c>
      <c r="Q5">
        <v>3.3778687058895303</v>
      </c>
      <c r="R5">
        <v>0.70012136088631649</v>
      </c>
    </row>
    <row r="6" spans="1:18" s="1" customFormat="1" x14ac:dyDescent="0.2">
      <c r="A6">
        <v>16</v>
      </c>
      <c r="B6">
        <v>16.294506132602599</v>
      </c>
      <c r="C6">
        <v>5859</v>
      </c>
      <c r="D6">
        <v>5859</v>
      </c>
      <c r="E6">
        <v>1712</v>
      </c>
      <c r="F6">
        <v>3198</v>
      </c>
      <c r="G6">
        <f t="shared" si="0"/>
        <v>16628</v>
      </c>
      <c r="H6" t="s">
        <v>14</v>
      </c>
      <c r="I6">
        <f t="shared" si="1"/>
        <v>3.9277041893246851</v>
      </c>
      <c r="L6">
        <v>16</v>
      </c>
      <c r="M6">
        <v>16.294506132602599</v>
      </c>
      <c r="N6">
        <v>45.6262098111604</v>
      </c>
      <c r="O6">
        <v>16628</v>
      </c>
      <c r="P6">
        <v>22484</v>
      </c>
      <c r="Q6">
        <v>3.9277041893246851</v>
      </c>
      <c r="R6">
        <v>1.4027025313933763</v>
      </c>
    </row>
    <row r="7" spans="1:18" x14ac:dyDescent="0.2">
      <c r="A7">
        <v>32</v>
      </c>
      <c r="B7">
        <f>18.1530672522152*2</f>
        <v>36.306134504430403</v>
      </c>
      <c r="C7">
        <v>6155</v>
      </c>
      <c r="D7">
        <v>6155</v>
      </c>
      <c r="E7">
        <v>1712</v>
      </c>
      <c r="F7">
        <v>3198</v>
      </c>
      <c r="G7">
        <f t="shared" si="0"/>
        <v>17220</v>
      </c>
      <c r="H7" t="s">
        <v>4</v>
      </c>
      <c r="I7">
        <f>A7*4/B7</f>
        <v>3.5255749957181557</v>
      </c>
      <c r="L7">
        <v>32</v>
      </c>
      <c r="M7">
        <f>18.1530672522152*2</f>
        <v>36.306134504430403</v>
      </c>
      <c r="N7">
        <v>47.799926386939099</v>
      </c>
      <c r="O7">
        <v>17220</v>
      </c>
      <c r="P7">
        <v>30020</v>
      </c>
      <c r="Q7">
        <v>3.5255749957181557</v>
      </c>
      <c r="R7">
        <v>2.6778283916975831</v>
      </c>
    </row>
    <row r="8" spans="1:18" x14ac:dyDescent="0.2">
      <c r="A8" s="1">
        <v>64</v>
      </c>
      <c r="B8" s="1">
        <f>28.7776793109046*4</f>
        <v>115.1107172436184</v>
      </c>
      <c r="C8" s="1">
        <v>6939</v>
      </c>
      <c r="D8" s="1">
        <v>6939</v>
      </c>
      <c r="E8" s="1">
        <v>3426</v>
      </c>
      <c r="F8" s="1">
        <v>3220</v>
      </c>
      <c r="G8" s="1">
        <f t="shared" si="0"/>
        <v>20524</v>
      </c>
      <c r="H8" s="1" t="s">
        <v>5</v>
      </c>
      <c r="I8">
        <f>A8*4/B8</f>
        <v>2.2239458334553324</v>
      </c>
    </row>
    <row r="10" spans="1:18" x14ac:dyDescent="0.2">
      <c r="A10" t="s">
        <v>3</v>
      </c>
    </row>
    <row r="11" spans="1:18" x14ac:dyDescent="0.2">
      <c r="A11" t="s">
        <v>6</v>
      </c>
      <c r="B11" t="s">
        <v>0</v>
      </c>
      <c r="C11" t="s">
        <v>1</v>
      </c>
      <c r="G11" t="s">
        <v>2</v>
      </c>
      <c r="I11" t="s">
        <v>7</v>
      </c>
    </row>
    <row r="12" spans="1:18" x14ac:dyDescent="0.2">
      <c r="A12">
        <v>1</v>
      </c>
      <c r="B12">
        <v>47.673679301613198</v>
      </c>
      <c r="C12">
        <v>3051</v>
      </c>
      <c r="D12">
        <v>3051</v>
      </c>
      <c r="E12">
        <v>3051</v>
      </c>
      <c r="F12">
        <v>3051</v>
      </c>
      <c r="G12">
        <f t="shared" ref="G12:G17" si="2">SUM(C12:F12)</f>
        <v>12204</v>
      </c>
      <c r="I12">
        <f>A12*4/B12</f>
        <v>8.3903740147546077E-2</v>
      </c>
    </row>
    <row r="13" spans="1:18" x14ac:dyDescent="0.2">
      <c r="A13">
        <v>2</v>
      </c>
      <c r="B13">
        <v>45.765486453708803</v>
      </c>
      <c r="C13">
        <v>3207</v>
      </c>
      <c r="D13">
        <v>3207</v>
      </c>
      <c r="E13">
        <v>3207</v>
      </c>
      <c r="F13">
        <v>3207</v>
      </c>
      <c r="G13">
        <f t="shared" si="2"/>
        <v>12828</v>
      </c>
      <c r="I13">
        <f>A13*4/B13</f>
        <v>0.17480421645013861</v>
      </c>
    </row>
    <row r="14" spans="1:18" x14ac:dyDescent="0.2">
      <c r="A14">
        <v>4</v>
      </c>
      <c r="B14">
        <v>45.385380243000199</v>
      </c>
      <c r="C14">
        <v>3487</v>
      </c>
      <c r="D14">
        <v>3487</v>
      </c>
      <c r="E14">
        <v>3487</v>
      </c>
      <c r="F14">
        <v>3487</v>
      </c>
      <c r="G14">
        <f t="shared" si="2"/>
        <v>13948</v>
      </c>
      <c r="I14">
        <f>A14*4/B14</f>
        <v>0.35253643165119641</v>
      </c>
    </row>
    <row r="15" spans="1:18" x14ac:dyDescent="0.2">
      <c r="A15">
        <v>8</v>
      </c>
      <c r="B15">
        <v>45.7063614792294</v>
      </c>
      <c r="C15">
        <v>4133</v>
      </c>
      <c r="D15">
        <v>4133</v>
      </c>
      <c r="E15">
        <v>4133</v>
      </c>
      <c r="F15">
        <v>4133</v>
      </c>
      <c r="G15">
        <f t="shared" si="2"/>
        <v>16532</v>
      </c>
      <c r="I15">
        <f t="shared" ref="I15:I16" si="3">A15*4/B15</f>
        <v>0.70012136088631649</v>
      </c>
    </row>
    <row r="16" spans="1:18" x14ac:dyDescent="0.2">
      <c r="A16">
        <v>16</v>
      </c>
      <c r="B16">
        <v>45.6262098111604</v>
      </c>
      <c r="C16">
        <v>5621</v>
      </c>
      <c r="D16">
        <v>5621</v>
      </c>
      <c r="E16">
        <v>5621</v>
      </c>
      <c r="F16">
        <v>5621</v>
      </c>
      <c r="G16">
        <f t="shared" si="2"/>
        <v>22484</v>
      </c>
      <c r="I16">
        <f t="shared" si="3"/>
        <v>1.4027025313933763</v>
      </c>
    </row>
    <row r="17" spans="1:9" x14ac:dyDescent="0.2">
      <c r="A17">
        <v>32</v>
      </c>
      <c r="B17">
        <v>47.799926386939099</v>
      </c>
      <c r="C17">
        <v>7505</v>
      </c>
      <c r="D17">
        <v>7505</v>
      </c>
      <c r="E17">
        <v>7505</v>
      </c>
      <c r="F17">
        <v>7505</v>
      </c>
      <c r="G17">
        <f t="shared" si="2"/>
        <v>30020</v>
      </c>
      <c r="I17">
        <f>A17*4/B17</f>
        <v>2.6778283916975831</v>
      </c>
    </row>
    <row r="18" spans="1:9" x14ac:dyDescent="0.2">
      <c r="A18">
        <v>64</v>
      </c>
    </row>
    <row r="26" spans="1:9" x14ac:dyDescent="0.2">
      <c r="A26" t="s">
        <v>6</v>
      </c>
      <c r="B26" t="s">
        <v>0</v>
      </c>
      <c r="C26" t="s">
        <v>1</v>
      </c>
      <c r="G26" t="s">
        <v>2</v>
      </c>
      <c r="I26" t="s">
        <v>7</v>
      </c>
    </row>
    <row r="27" spans="1:9" x14ac:dyDescent="0.2">
      <c r="A27">
        <v>1</v>
      </c>
      <c r="B27">
        <v>0.291185148300663</v>
      </c>
      <c r="C27">
        <v>1573</v>
      </c>
      <c r="D27">
        <v>1573</v>
      </c>
      <c r="E27">
        <v>1117</v>
      </c>
      <c r="F27">
        <v>2793</v>
      </c>
      <c r="G27">
        <f>SUM(C27:F27)</f>
        <v>7056</v>
      </c>
      <c r="H27" t="s">
        <v>9</v>
      </c>
      <c r="I27">
        <f>A27*4/B27</f>
        <v>13.736964345000876</v>
      </c>
    </row>
    <row r="28" spans="1:9" x14ac:dyDescent="0.2">
      <c r="A28">
        <v>2</v>
      </c>
      <c r="B28">
        <v>0.44548326446896502</v>
      </c>
      <c r="C28">
        <v>2011</v>
      </c>
      <c r="D28">
        <v>2011</v>
      </c>
      <c r="E28">
        <v>1405</v>
      </c>
      <c r="F28">
        <v>2795</v>
      </c>
      <c r="G28">
        <f>SUM(C28:F28)</f>
        <v>8222</v>
      </c>
      <c r="H28" t="s">
        <v>12</v>
      </c>
      <c r="I28">
        <f>A28*4/B28</f>
        <v>17.95802589696908</v>
      </c>
    </row>
    <row r="29" spans="1:9" x14ac:dyDescent="0.2">
      <c r="A29">
        <v>4</v>
      </c>
      <c r="B29">
        <v>0.57374237775802595</v>
      </c>
      <c r="C29">
        <v>2487</v>
      </c>
      <c r="D29">
        <v>2487</v>
      </c>
      <c r="E29">
        <v>1507</v>
      </c>
      <c r="F29">
        <v>2795</v>
      </c>
      <c r="G29">
        <f>SUM(C29:F29)</f>
        <v>9276</v>
      </c>
      <c r="H29" t="s">
        <v>10</v>
      </c>
      <c r="I29">
        <f>A29*4/B29</f>
        <v>27.887080718217316</v>
      </c>
    </row>
    <row r="30" spans="1:9" x14ac:dyDescent="0.2">
      <c r="A30">
        <v>8</v>
      </c>
      <c r="B30">
        <v>0.88520528078079197</v>
      </c>
      <c r="C30">
        <v>3445</v>
      </c>
      <c r="D30">
        <v>3477</v>
      </c>
      <c r="E30">
        <v>1507</v>
      </c>
      <c r="F30">
        <v>2795</v>
      </c>
      <c r="G30">
        <f t="shared" ref="G30:G35" si="4">SUM(C30:F30)</f>
        <v>11224</v>
      </c>
      <c r="H30" t="s">
        <v>13</v>
      </c>
      <c r="I30">
        <f t="shared" ref="I30:I31" si="5">A30*4/B30</f>
        <v>36.149806937182433</v>
      </c>
    </row>
    <row r="31" spans="1:9" x14ac:dyDescent="0.2">
      <c r="A31">
        <v>16</v>
      </c>
      <c r="B31">
        <v>1.56358306031478</v>
      </c>
      <c r="C31">
        <v>4883</v>
      </c>
      <c r="D31">
        <v>4845</v>
      </c>
      <c r="E31">
        <v>1851</v>
      </c>
      <c r="F31">
        <v>2795</v>
      </c>
      <c r="G31">
        <f t="shared" si="4"/>
        <v>14374</v>
      </c>
      <c r="H31" t="s">
        <v>14</v>
      </c>
      <c r="I31">
        <f t="shared" si="5"/>
        <v>40.931627890056284</v>
      </c>
    </row>
    <row r="32" spans="1:9" x14ac:dyDescent="0.2">
      <c r="A32">
        <v>32</v>
      </c>
      <c r="B32">
        <v>2.9396344109585399</v>
      </c>
      <c r="C32">
        <v>6299</v>
      </c>
      <c r="D32">
        <v>4901</v>
      </c>
      <c r="E32">
        <v>2057</v>
      </c>
      <c r="F32">
        <v>2795</v>
      </c>
      <c r="G32">
        <f t="shared" si="4"/>
        <v>16052</v>
      </c>
      <c r="H32" t="s">
        <v>72</v>
      </c>
      <c r="I32">
        <f>A32*4/B32</f>
        <v>43.542829517450933</v>
      </c>
    </row>
    <row r="33" spans="1:9" x14ac:dyDescent="0.2">
      <c r="A33" s="1">
        <v>32</v>
      </c>
      <c r="B33" s="1">
        <v>2.4632007071846398</v>
      </c>
      <c r="C33" s="1">
        <v>8243</v>
      </c>
      <c r="D33" s="1">
        <v>6513</v>
      </c>
      <c r="E33" s="1">
        <v>1857</v>
      </c>
      <c r="F33">
        <v>2801</v>
      </c>
      <c r="G33" s="1">
        <f t="shared" si="4"/>
        <v>19414</v>
      </c>
      <c r="H33" s="1" t="s">
        <v>73</v>
      </c>
      <c r="I33">
        <f>A33*4/B33</f>
        <v>51.964908757394738</v>
      </c>
    </row>
    <row r="34" spans="1:9" x14ac:dyDescent="0.2">
      <c r="A34">
        <v>32</v>
      </c>
      <c r="B34">
        <v>2.2218232782263501</v>
      </c>
      <c r="C34">
        <v>10167</v>
      </c>
      <c r="D34">
        <v>10167</v>
      </c>
      <c r="E34">
        <v>3637</v>
      </c>
      <c r="F34">
        <v>2815</v>
      </c>
      <c r="G34">
        <f t="shared" si="4"/>
        <v>26786</v>
      </c>
      <c r="H34" t="s">
        <v>74</v>
      </c>
      <c r="I34">
        <f>A34*4/B34</f>
        <v>57.610342485105555</v>
      </c>
    </row>
    <row r="35" spans="1:9" x14ac:dyDescent="0.2">
      <c r="A35">
        <v>64</v>
      </c>
      <c r="B35">
        <f>2.22182327822635*2</f>
        <v>4.4436465564527001</v>
      </c>
      <c r="C35">
        <v>10167</v>
      </c>
      <c r="D35">
        <v>10167</v>
      </c>
      <c r="E35">
        <v>3637</v>
      </c>
      <c r="F35">
        <v>2815</v>
      </c>
      <c r="G35">
        <f t="shared" si="4"/>
        <v>26786</v>
      </c>
      <c r="H35" t="s">
        <v>75</v>
      </c>
    </row>
    <row r="36" spans="1:9" x14ac:dyDescent="0.2">
      <c r="A36" t="s">
        <v>3</v>
      </c>
    </row>
    <row r="37" spans="1:9" x14ac:dyDescent="0.2">
      <c r="A37" t="s">
        <v>6</v>
      </c>
      <c r="B37" t="s">
        <v>0</v>
      </c>
      <c r="C37" t="s">
        <v>1</v>
      </c>
      <c r="G37" t="s">
        <v>2</v>
      </c>
      <c r="I37" t="s">
        <v>7</v>
      </c>
    </row>
    <row r="38" spans="1:9" x14ac:dyDescent="0.2">
      <c r="A38">
        <v>1</v>
      </c>
      <c r="B38">
        <v>12.116659427943899</v>
      </c>
      <c r="C38">
        <v>2817</v>
      </c>
      <c r="D38">
        <v>2817</v>
      </c>
      <c r="E38">
        <v>2817</v>
      </c>
      <c r="F38">
        <v>2817</v>
      </c>
      <c r="G38">
        <f t="shared" ref="G38:G44" si="6">SUM(C38:F38)</f>
        <v>11268</v>
      </c>
      <c r="I38">
        <f>A38*4/B38</f>
        <v>0.3301239936458929</v>
      </c>
    </row>
    <row r="39" spans="1:9" x14ac:dyDescent="0.2">
      <c r="A39">
        <v>2</v>
      </c>
      <c r="B39">
        <v>12.2229029379392</v>
      </c>
      <c r="C39">
        <v>3045</v>
      </c>
      <c r="D39">
        <v>3045</v>
      </c>
      <c r="E39">
        <v>3045</v>
      </c>
      <c r="F39">
        <v>3045</v>
      </c>
      <c r="G39">
        <f t="shared" si="6"/>
        <v>12180</v>
      </c>
      <c r="I39">
        <f>A39*4/B39</f>
        <v>0.6545090017174604</v>
      </c>
    </row>
    <row r="40" spans="1:9" x14ac:dyDescent="0.2">
      <c r="A40">
        <v>4</v>
      </c>
      <c r="B40">
        <v>12.4979243153019</v>
      </c>
      <c r="C40">
        <v>3433</v>
      </c>
      <c r="D40">
        <v>3433</v>
      </c>
      <c r="E40">
        <v>3433</v>
      </c>
      <c r="F40">
        <v>3433</v>
      </c>
      <c r="G40">
        <f t="shared" si="6"/>
        <v>13732</v>
      </c>
      <c r="I40">
        <f>A40*4/B40</f>
        <v>1.2802125854139088</v>
      </c>
    </row>
    <row r="41" spans="1:9" x14ac:dyDescent="0.2">
      <c r="A41">
        <v>8</v>
      </c>
      <c r="B41">
        <v>12.5146363659908</v>
      </c>
      <c r="C41">
        <v>3975</v>
      </c>
      <c r="D41">
        <v>3975</v>
      </c>
      <c r="E41">
        <v>3975</v>
      </c>
      <c r="F41">
        <v>3975</v>
      </c>
      <c r="G41">
        <f t="shared" si="6"/>
        <v>15900</v>
      </c>
      <c r="I41">
        <f t="shared" ref="I41:I42" si="7">A41*4/B41</f>
        <v>2.5570059779732577</v>
      </c>
    </row>
    <row r="42" spans="1:9" x14ac:dyDescent="0.2">
      <c r="A42">
        <v>16</v>
      </c>
      <c r="B42">
        <v>12.5070218914433</v>
      </c>
      <c r="C42">
        <v>5025</v>
      </c>
      <c r="D42">
        <v>5025</v>
      </c>
      <c r="E42">
        <v>5025</v>
      </c>
      <c r="F42">
        <v>5025</v>
      </c>
      <c r="G42">
        <f t="shared" si="6"/>
        <v>20100</v>
      </c>
      <c r="I42">
        <f t="shared" si="7"/>
        <v>5.1171254480481645</v>
      </c>
    </row>
    <row r="43" spans="1:9" x14ac:dyDescent="0.2">
      <c r="A43">
        <v>32</v>
      </c>
      <c r="B43">
        <v>12.9977615005091</v>
      </c>
      <c r="C43">
        <v>7053</v>
      </c>
      <c r="D43">
        <v>7053</v>
      </c>
      <c r="E43">
        <v>7053</v>
      </c>
      <c r="F43">
        <v>7053</v>
      </c>
      <c r="G43">
        <f t="shared" si="6"/>
        <v>28212</v>
      </c>
      <c r="I43">
        <f>A43*4/B43</f>
        <v>9.8478495697114052</v>
      </c>
    </row>
    <row r="44" spans="1:9" x14ac:dyDescent="0.2">
      <c r="A44">
        <v>64</v>
      </c>
      <c r="B44">
        <v>14.424346434442599</v>
      </c>
      <c r="C44">
        <v>11771</v>
      </c>
      <c r="D44">
        <v>11771</v>
      </c>
      <c r="E44">
        <v>11771</v>
      </c>
      <c r="F44">
        <v>11771</v>
      </c>
      <c r="G44">
        <f t="shared" si="6"/>
        <v>47084</v>
      </c>
      <c r="I44">
        <f>A44*4/B44</f>
        <v>17.747771184191794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I3" workbookViewId="0">
      <selection activeCell="S9" sqref="S9"/>
    </sheetView>
  </sheetViews>
  <sheetFormatPr baseColWidth="10" defaultColWidth="8.83203125" defaultRowHeight="15" x14ac:dyDescent="0.2"/>
  <sheetData>
    <row r="1" spans="1:18" x14ac:dyDescent="0.2">
      <c r="A1" t="s">
        <v>6</v>
      </c>
      <c r="B1" t="s">
        <v>0</v>
      </c>
      <c r="C1" t="s">
        <v>1</v>
      </c>
      <c r="G1" t="s">
        <v>2</v>
      </c>
      <c r="I1" t="s">
        <v>7</v>
      </c>
      <c r="L1" t="s">
        <v>6</v>
      </c>
      <c r="M1" t="s">
        <v>85</v>
      </c>
      <c r="N1" t="s">
        <v>86</v>
      </c>
      <c r="O1" t="s">
        <v>85</v>
      </c>
      <c r="P1" t="s">
        <v>86</v>
      </c>
      <c r="Q1" t="s">
        <v>85</v>
      </c>
      <c r="R1" t="s">
        <v>86</v>
      </c>
    </row>
    <row r="2" spans="1:18" x14ac:dyDescent="0.2">
      <c r="A2">
        <v>1</v>
      </c>
      <c r="B2">
        <v>1.77809692683972</v>
      </c>
      <c r="C2">
        <v>2067</v>
      </c>
      <c r="D2">
        <v>2067</v>
      </c>
      <c r="E2">
        <v>1574</v>
      </c>
      <c r="F2">
        <v>3196</v>
      </c>
      <c r="G2">
        <f>SUM(C2:F2)</f>
        <v>8904</v>
      </c>
      <c r="H2" t="s">
        <v>8</v>
      </c>
      <c r="I2">
        <f>A2*4/B2</f>
        <v>2.249596149468271</v>
      </c>
      <c r="L2">
        <v>1</v>
      </c>
      <c r="M2">
        <v>0.291185148300663</v>
      </c>
      <c r="N2">
        <v>12.116659427943899</v>
      </c>
      <c r="O2">
        <v>7056</v>
      </c>
      <c r="P2">
        <v>11268</v>
      </c>
      <c r="Q2">
        <v>13.736964345000876</v>
      </c>
      <c r="R2">
        <v>0.3301239936458929</v>
      </c>
    </row>
    <row r="3" spans="1:18" x14ac:dyDescent="0.2">
      <c r="A3">
        <v>2</v>
      </c>
      <c r="B3">
        <v>3.15215603928816</v>
      </c>
      <c r="C3">
        <v>2269</v>
      </c>
      <c r="D3">
        <v>2269</v>
      </c>
      <c r="E3">
        <v>1560</v>
      </c>
      <c r="F3">
        <v>3196</v>
      </c>
      <c r="G3">
        <f>SUM(C3:F3)</f>
        <v>9294</v>
      </c>
      <c r="H3" t="s">
        <v>11</v>
      </c>
      <c r="I3">
        <f>A3*4/B3</f>
        <v>2.537945425381483</v>
      </c>
      <c r="L3">
        <v>2</v>
      </c>
      <c r="M3">
        <v>0.44548326446896502</v>
      </c>
      <c r="N3">
        <v>12.2229029379392</v>
      </c>
      <c r="O3">
        <v>8222</v>
      </c>
      <c r="P3">
        <v>12180</v>
      </c>
      <c r="Q3">
        <v>17.95802589696908</v>
      </c>
      <c r="R3">
        <v>0.6545090017174604</v>
      </c>
    </row>
    <row r="4" spans="1:18" x14ac:dyDescent="0.2">
      <c r="A4">
        <v>4</v>
      </c>
      <c r="B4">
        <v>5.6985486129234504</v>
      </c>
      <c r="C4">
        <v>2877</v>
      </c>
      <c r="D4">
        <v>2877</v>
      </c>
      <c r="E4">
        <v>1712</v>
      </c>
      <c r="F4">
        <v>3198</v>
      </c>
      <c r="G4">
        <f>SUM(C4:F4)</f>
        <v>10664</v>
      </c>
      <c r="H4" t="s">
        <v>10</v>
      </c>
      <c r="I4">
        <f>A4*4/B4</f>
        <v>2.807732474847088</v>
      </c>
      <c r="L4">
        <v>4</v>
      </c>
      <c r="M4">
        <v>0.57374237775802595</v>
      </c>
      <c r="N4">
        <v>12.4979243153019</v>
      </c>
      <c r="O4">
        <v>9276</v>
      </c>
      <c r="P4">
        <v>13732</v>
      </c>
      <c r="Q4">
        <v>27.887080718217316</v>
      </c>
      <c r="R4">
        <v>1.2802125854139088</v>
      </c>
    </row>
    <row r="5" spans="1:18" x14ac:dyDescent="0.2">
      <c r="A5">
        <v>8</v>
      </c>
      <c r="B5">
        <v>9.4734291904850991</v>
      </c>
      <c r="C5">
        <v>3835</v>
      </c>
      <c r="D5">
        <v>3835</v>
      </c>
      <c r="E5">
        <v>1712</v>
      </c>
      <c r="F5">
        <v>3198</v>
      </c>
      <c r="G5">
        <f t="shared" ref="G5:G8" si="0">SUM(C5:F5)</f>
        <v>12580</v>
      </c>
      <c r="H5" t="s">
        <v>13</v>
      </c>
      <c r="I5">
        <f t="shared" ref="I5:I6" si="1">A5*4/B5</f>
        <v>3.3778687058895303</v>
      </c>
      <c r="L5">
        <v>8</v>
      </c>
      <c r="M5">
        <v>0.88520528078079197</v>
      </c>
      <c r="N5">
        <v>12.5146363659908</v>
      </c>
      <c r="O5">
        <v>11224</v>
      </c>
      <c r="P5">
        <v>15900</v>
      </c>
      <c r="Q5">
        <v>36.149806937182433</v>
      </c>
      <c r="R5">
        <v>2.5570059779732577</v>
      </c>
    </row>
    <row r="6" spans="1:18" s="1" customFormat="1" x14ac:dyDescent="0.2">
      <c r="A6">
        <v>16</v>
      </c>
      <c r="B6">
        <v>16.294506132602599</v>
      </c>
      <c r="C6">
        <v>5859</v>
      </c>
      <c r="D6">
        <v>5859</v>
      </c>
      <c r="E6">
        <v>1712</v>
      </c>
      <c r="F6">
        <v>3198</v>
      </c>
      <c r="G6">
        <f t="shared" si="0"/>
        <v>16628</v>
      </c>
      <c r="H6" t="s">
        <v>14</v>
      </c>
      <c r="I6">
        <f t="shared" si="1"/>
        <v>3.9277041893246851</v>
      </c>
      <c r="L6">
        <v>16</v>
      </c>
      <c r="M6">
        <v>1.56358306031478</v>
      </c>
      <c r="N6">
        <v>12.5070218914433</v>
      </c>
      <c r="O6">
        <v>14374</v>
      </c>
      <c r="P6">
        <v>20100</v>
      </c>
      <c r="Q6">
        <v>40.931627890056284</v>
      </c>
      <c r="R6">
        <v>5.1171254480481645</v>
      </c>
    </row>
    <row r="7" spans="1:18" x14ac:dyDescent="0.2">
      <c r="A7">
        <v>32</v>
      </c>
      <c r="B7">
        <f>18.1530672522152*2</f>
        <v>36.306134504430403</v>
      </c>
      <c r="C7">
        <v>6155</v>
      </c>
      <c r="D7">
        <v>6155</v>
      </c>
      <c r="E7">
        <v>1712</v>
      </c>
      <c r="F7">
        <v>3198</v>
      </c>
      <c r="G7">
        <f t="shared" si="0"/>
        <v>17220</v>
      </c>
      <c r="H7" t="s">
        <v>4</v>
      </c>
      <c r="I7">
        <f>A7*4/B7</f>
        <v>3.5255749957181557</v>
      </c>
      <c r="L7">
        <v>32</v>
      </c>
      <c r="M7">
        <v>2.9396344109585399</v>
      </c>
      <c r="N7">
        <v>12.9977615005091</v>
      </c>
      <c r="O7">
        <v>16052</v>
      </c>
      <c r="P7">
        <v>28212</v>
      </c>
      <c r="Q7">
        <v>43.542829517450933</v>
      </c>
      <c r="R7">
        <v>9.8478495697114052</v>
      </c>
    </row>
    <row r="8" spans="1:18" x14ac:dyDescent="0.2">
      <c r="A8" s="1">
        <v>64</v>
      </c>
      <c r="B8" s="1">
        <f>28.7776793109046*4</f>
        <v>115.1107172436184</v>
      </c>
      <c r="C8" s="1">
        <v>6939</v>
      </c>
      <c r="D8" s="1">
        <v>6939</v>
      </c>
      <c r="E8" s="1">
        <v>3426</v>
      </c>
      <c r="F8" s="1">
        <v>3220</v>
      </c>
      <c r="G8" s="1">
        <f t="shared" si="0"/>
        <v>20524</v>
      </c>
      <c r="H8" s="1" t="s">
        <v>5</v>
      </c>
      <c r="I8">
        <f>A8*4/B8</f>
        <v>2.2239458334553324</v>
      </c>
    </row>
    <row r="10" spans="1:18" x14ac:dyDescent="0.2">
      <c r="A10" t="s">
        <v>3</v>
      </c>
    </row>
    <row r="11" spans="1:18" x14ac:dyDescent="0.2">
      <c r="A11" t="s">
        <v>6</v>
      </c>
      <c r="B11" t="s">
        <v>0</v>
      </c>
      <c r="C11" t="s">
        <v>1</v>
      </c>
      <c r="G11" t="s">
        <v>2</v>
      </c>
      <c r="I11" t="s">
        <v>7</v>
      </c>
    </row>
    <row r="12" spans="1:18" x14ac:dyDescent="0.2">
      <c r="A12">
        <v>1</v>
      </c>
      <c r="B12">
        <v>47.673679301613198</v>
      </c>
      <c r="C12">
        <v>3051</v>
      </c>
      <c r="D12">
        <v>3051</v>
      </c>
      <c r="E12">
        <v>3051</v>
      </c>
      <c r="F12">
        <v>3051</v>
      </c>
      <c r="G12">
        <f t="shared" ref="G12:G17" si="2">SUM(C12:F12)</f>
        <v>12204</v>
      </c>
      <c r="I12">
        <f>A12*4/B12</f>
        <v>8.3903740147546077E-2</v>
      </c>
    </row>
    <row r="13" spans="1:18" x14ac:dyDescent="0.2">
      <c r="A13">
        <v>2</v>
      </c>
      <c r="B13">
        <v>45.765486453708803</v>
      </c>
      <c r="C13">
        <v>3207</v>
      </c>
      <c r="D13">
        <v>3207</v>
      </c>
      <c r="E13">
        <v>3207</v>
      </c>
      <c r="F13">
        <v>3207</v>
      </c>
      <c r="G13">
        <f t="shared" si="2"/>
        <v>12828</v>
      </c>
      <c r="I13">
        <f>A13*4/B13</f>
        <v>0.17480421645013861</v>
      </c>
    </row>
    <row r="14" spans="1:18" x14ac:dyDescent="0.2">
      <c r="A14">
        <v>4</v>
      </c>
      <c r="B14">
        <v>45.385380243000199</v>
      </c>
      <c r="C14">
        <v>3487</v>
      </c>
      <c r="D14">
        <v>3487</v>
      </c>
      <c r="E14">
        <v>3487</v>
      </c>
      <c r="F14">
        <v>3487</v>
      </c>
      <c r="G14">
        <f t="shared" si="2"/>
        <v>13948</v>
      </c>
      <c r="I14">
        <f>A14*4/B14</f>
        <v>0.35253643165119641</v>
      </c>
    </row>
    <row r="15" spans="1:18" x14ac:dyDescent="0.2">
      <c r="A15">
        <v>8</v>
      </c>
      <c r="B15">
        <v>45.7063614792294</v>
      </c>
      <c r="C15">
        <v>4133</v>
      </c>
      <c r="D15">
        <v>4133</v>
      </c>
      <c r="E15">
        <v>4133</v>
      </c>
      <c r="F15">
        <v>4133</v>
      </c>
      <c r="G15">
        <f t="shared" si="2"/>
        <v>16532</v>
      </c>
      <c r="I15">
        <f t="shared" ref="I15:I16" si="3">A15*4/B15</f>
        <v>0.70012136088631649</v>
      </c>
    </row>
    <row r="16" spans="1:18" x14ac:dyDescent="0.2">
      <c r="A16">
        <v>16</v>
      </c>
      <c r="B16">
        <v>45.6262098111604</v>
      </c>
      <c r="C16">
        <v>5621</v>
      </c>
      <c r="D16">
        <v>5621</v>
      </c>
      <c r="E16">
        <v>5621</v>
      </c>
      <c r="F16">
        <v>5621</v>
      </c>
      <c r="G16">
        <f t="shared" si="2"/>
        <v>22484</v>
      </c>
      <c r="I16">
        <f t="shared" si="3"/>
        <v>1.4027025313933763</v>
      </c>
    </row>
    <row r="17" spans="1:9" x14ac:dyDescent="0.2">
      <c r="A17">
        <v>32</v>
      </c>
      <c r="B17">
        <v>47.799926386939099</v>
      </c>
      <c r="C17">
        <v>7505</v>
      </c>
      <c r="D17">
        <v>7505</v>
      </c>
      <c r="E17">
        <v>7505</v>
      </c>
      <c r="F17">
        <v>7505</v>
      </c>
      <c r="G17">
        <f t="shared" si="2"/>
        <v>30020</v>
      </c>
      <c r="I17">
        <f>A17*4/B17</f>
        <v>2.6778283916975831</v>
      </c>
    </row>
    <row r="18" spans="1:9" x14ac:dyDescent="0.2">
      <c r="A18">
        <v>64</v>
      </c>
    </row>
    <row r="26" spans="1:9" x14ac:dyDescent="0.2">
      <c r="A26" t="s">
        <v>6</v>
      </c>
      <c r="B26" t="s">
        <v>0</v>
      </c>
      <c r="C26" t="s">
        <v>1</v>
      </c>
      <c r="G26" t="s">
        <v>2</v>
      </c>
      <c r="I26" t="s">
        <v>7</v>
      </c>
    </row>
    <row r="27" spans="1:9" x14ac:dyDescent="0.2">
      <c r="A27">
        <v>1</v>
      </c>
      <c r="B27">
        <v>0.291185148300663</v>
      </c>
      <c r="C27">
        <v>1573</v>
      </c>
      <c r="D27">
        <v>1573</v>
      </c>
      <c r="E27">
        <v>1117</v>
      </c>
      <c r="F27">
        <v>2793</v>
      </c>
      <c r="G27">
        <f>SUM(C27:F27)</f>
        <v>7056</v>
      </c>
      <c r="H27" t="s">
        <v>9</v>
      </c>
      <c r="I27">
        <f>A27*4/B27</f>
        <v>13.736964345000876</v>
      </c>
    </row>
    <row r="28" spans="1:9" x14ac:dyDescent="0.2">
      <c r="A28">
        <v>2</v>
      </c>
      <c r="B28">
        <v>0.44548326446896502</v>
      </c>
      <c r="C28">
        <v>2011</v>
      </c>
      <c r="D28">
        <v>2011</v>
      </c>
      <c r="E28">
        <v>1405</v>
      </c>
      <c r="F28">
        <v>2795</v>
      </c>
      <c r="G28">
        <f>SUM(C28:F28)</f>
        <v>8222</v>
      </c>
      <c r="H28" t="s">
        <v>12</v>
      </c>
      <c r="I28">
        <f>A28*4/B28</f>
        <v>17.95802589696908</v>
      </c>
    </row>
    <row r="29" spans="1:9" x14ac:dyDescent="0.2">
      <c r="A29">
        <v>4</v>
      </c>
      <c r="B29">
        <v>0.57374237775802595</v>
      </c>
      <c r="C29">
        <v>2487</v>
      </c>
      <c r="D29">
        <v>2487</v>
      </c>
      <c r="E29">
        <v>1507</v>
      </c>
      <c r="F29">
        <v>2795</v>
      </c>
      <c r="G29">
        <f>SUM(C29:F29)</f>
        <v>9276</v>
      </c>
      <c r="H29" t="s">
        <v>10</v>
      </c>
      <c r="I29">
        <f>A29*4/B29</f>
        <v>27.887080718217316</v>
      </c>
    </row>
    <row r="30" spans="1:9" x14ac:dyDescent="0.2">
      <c r="A30">
        <v>8</v>
      </c>
      <c r="B30">
        <v>0.88520528078079197</v>
      </c>
      <c r="C30">
        <v>3445</v>
      </c>
      <c r="D30">
        <v>3477</v>
      </c>
      <c r="E30">
        <v>1507</v>
      </c>
      <c r="F30">
        <v>2795</v>
      </c>
      <c r="G30">
        <f t="shared" ref="G30:G35" si="4">SUM(C30:F30)</f>
        <v>11224</v>
      </c>
      <c r="H30" t="s">
        <v>13</v>
      </c>
      <c r="I30">
        <f t="shared" ref="I30:I31" si="5">A30*4/B30</f>
        <v>36.149806937182433</v>
      </c>
    </row>
    <row r="31" spans="1:9" x14ac:dyDescent="0.2">
      <c r="A31">
        <v>16</v>
      </c>
      <c r="B31">
        <v>1.56358306031478</v>
      </c>
      <c r="C31">
        <v>4883</v>
      </c>
      <c r="D31">
        <v>4845</v>
      </c>
      <c r="E31">
        <v>1851</v>
      </c>
      <c r="F31">
        <v>2795</v>
      </c>
      <c r="G31">
        <f t="shared" si="4"/>
        <v>14374</v>
      </c>
      <c r="H31" t="s">
        <v>14</v>
      </c>
      <c r="I31">
        <f t="shared" si="5"/>
        <v>40.931627890056284</v>
      </c>
    </row>
    <row r="32" spans="1:9" x14ac:dyDescent="0.2">
      <c r="A32">
        <v>32</v>
      </c>
      <c r="B32">
        <v>2.9396344109585399</v>
      </c>
      <c r="C32">
        <v>6299</v>
      </c>
      <c r="D32">
        <v>4901</v>
      </c>
      <c r="E32">
        <v>2057</v>
      </c>
      <c r="F32">
        <v>2795</v>
      </c>
      <c r="G32">
        <f t="shared" si="4"/>
        <v>16052</v>
      </c>
      <c r="H32" t="s">
        <v>72</v>
      </c>
      <c r="I32">
        <f>A32*4/B32</f>
        <v>43.542829517450933</v>
      </c>
    </row>
    <row r="33" spans="1:9" x14ac:dyDescent="0.2">
      <c r="A33" s="1">
        <v>32</v>
      </c>
      <c r="B33" s="1">
        <v>2.4632007071846398</v>
      </c>
      <c r="C33" s="1">
        <v>8243</v>
      </c>
      <c r="D33" s="1">
        <v>6513</v>
      </c>
      <c r="E33" s="1">
        <v>1857</v>
      </c>
      <c r="F33">
        <v>2801</v>
      </c>
      <c r="G33" s="1">
        <f t="shared" si="4"/>
        <v>19414</v>
      </c>
      <c r="H33" s="1" t="s">
        <v>73</v>
      </c>
      <c r="I33">
        <f>A33*4/B33</f>
        <v>51.964908757394738</v>
      </c>
    </row>
    <row r="34" spans="1:9" x14ac:dyDescent="0.2">
      <c r="A34">
        <v>32</v>
      </c>
      <c r="B34">
        <v>2.2218232782263501</v>
      </c>
      <c r="C34">
        <v>10167</v>
      </c>
      <c r="D34">
        <v>10167</v>
      </c>
      <c r="E34">
        <v>3637</v>
      </c>
      <c r="F34">
        <v>2815</v>
      </c>
      <c r="G34">
        <f t="shared" si="4"/>
        <v>26786</v>
      </c>
      <c r="H34" t="s">
        <v>74</v>
      </c>
      <c r="I34">
        <f>A34*4/B34</f>
        <v>57.610342485105555</v>
      </c>
    </row>
    <row r="35" spans="1:9" x14ac:dyDescent="0.2">
      <c r="A35">
        <v>64</v>
      </c>
      <c r="B35">
        <f>2.22182327822635*2</f>
        <v>4.4436465564527001</v>
      </c>
      <c r="C35">
        <v>10167</v>
      </c>
      <c r="D35">
        <v>10167</v>
      </c>
      <c r="E35">
        <v>3637</v>
      </c>
      <c r="F35">
        <v>2815</v>
      </c>
      <c r="G35">
        <f t="shared" si="4"/>
        <v>26786</v>
      </c>
      <c r="H35" t="s">
        <v>75</v>
      </c>
    </row>
    <row r="36" spans="1:9" x14ac:dyDescent="0.2">
      <c r="A36" t="s">
        <v>3</v>
      </c>
    </row>
    <row r="37" spans="1:9" x14ac:dyDescent="0.2">
      <c r="A37" t="s">
        <v>6</v>
      </c>
      <c r="B37" t="s">
        <v>0</v>
      </c>
      <c r="C37" t="s">
        <v>1</v>
      </c>
      <c r="G37" t="s">
        <v>2</v>
      </c>
      <c r="I37" t="s">
        <v>7</v>
      </c>
    </row>
    <row r="38" spans="1:9" x14ac:dyDescent="0.2">
      <c r="A38">
        <v>1</v>
      </c>
      <c r="B38">
        <v>12.116659427943899</v>
      </c>
      <c r="C38">
        <v>2817</v>
      </c>
      <c r="D38">
        <v>2817</v>
      </c>
      <c r="E38">
        <v>2817</v>
      </c>
      <c r="F38">
        <v>2817</v>
      </c>
      <c r="G38">
        <f t="shared" ref="G38:G44" si="6">SUM(C38:F38)</f>
        <v>11268</v>
      </c>
      <c r="I38">
        <f>A38*4/B38</f>
        <v>0.3301239936458929</v>
      </c>
    </row>
    <row r="39" spans="1:9" x14ac:dyDescent="0.2">
      <c r="A39">
        <v>2</v>
      </c>
      <c r="B39">
        <v>12.2229029379392</v>
      </c>
      <c r="C39">
        <v>3045</v>
      </c>
      <c r="D39">
        <v>3045</v>
      </c>
      <c r="E39">
        <v>3045</v>
      </c>
      <c r="F39">
        <v>3045</v>
      </c>
      <c r="G39">
        <f t="shared" si="6"/>
        <v>12180</v>
      </c>
      <c r="I39">
        <f>A39*4/B39</f>
        <v>0.6545090017174604</v>
      </c>
    </row>
    <row r="40" spans="1:9" x14ac:dyDescent="0.2">
      <c r="A40">
        <v>4</v>
      </c>
      <c r="B40">
        <v>12.4979243153019</v>
      </c>
      <c r="C40">
        <v>3433</v>
      </c>
      <c r="D40">
        <v>3433</v>
      </c>
      <c r="E40">
        <v>3433</v>
      </c>
      <c r="F40">
        <v>3433</v>
      </c>
      <c r="G40">
        <f t="shared" si="6"/>
        <v>13732</v>
      </c>
      <c r="I40">
        <f>A40*4/B40</f>
        <v>1.2802125854139088</v>
      </c>
    </row>
    <row r="41" spans="1:9" x14ac:dyDescent="0.2">
      <c r="A41">
        <v>8</v>
      </c>
      <c r="B41">
        <v>12.5146363659908</v>
      </c>
      <c r="C41">
        <v>3975</v>
      </c>
      <c r="D41">
        <v>3975</v>
      </c>
      <c r="E41">
        <v>3975</v>
      </c>
      <c r="F41">
        <v>3975</v>
      </c>
      <c r="G41">
        <f t="shared" si="6"/>
        <v>15900</v>
      </c>
      <c r="I41">
        <f t="shared" ref="I41:I42" si="7">A41*4/B41</f>
        <v>2.5570059779732577</v>
      </c>
    </row>
    <row r="42" spans="1:9" x14ac:dyDescent="0.2">
      <c r="A42">
        <v>16</v>
      </c>
      <c r="B42">
        <v>12.5070218914433</v>
      </c>
      <c r="C42">
        <v>5025</v>
      </c>
      <c r="D42">
        <v>5025</v>
      </c>
      <c r="E42">
        <v>5025</v>
      </c>
      <c r="F42">
        <v>5025</v>
      </c>
      <c r="G42">
        <f t="shared" si="6"/>
        <v>20100</v>
      </c>
      <c r="I42">
        <f t="shared" si="7"/>
        <v>5.1171254480481645</v>
      </c>
    </row>
    <row r="43" spans="1:9" x14ac:dyDescent="0.2">
      <c r="A43">
        <v>32</v>
      </c>
      <c r="B43">
        <v>12.9977615005091</v>
      </c>
      <c r="C43">
        <v>7053</v>
      </c>
      <c r="D43">
        <v>7053</v>
      </c>
      <c r="E43">
        <v>7053</v>
      </c>
      <c r="F43">
        <v>7053</v>
      </c>
      <c r="G43">
        <f t="shared" si="6"/>
        <v>28212</v>
      </c>
      <c r="I43">
        <f>A43*4/B43</f>
        <v>9.8478495697114052</v>
      </c>
    </row>
    <row r="44" spans="1:9" x14ac:dyDescent="0.2">
      <c r="A44">
        <v>64</v>
      </c>
      <c r="B44">
        <v>14.424346434442599</v>
      </c>
      <c r="C44">
        <v>11771</v>
      </c>
      <c r="D44">
        <v>11771</v>
      </c>
      <c r="E44">
        <v>11771</v>
      </c>
      <c r="F44">
        <v>11771</v>
      </c>
      <c r="G44">
        <f t="shared" si="6"/>
        <v>47084</v>
      </c>
      <c r="I44">
        <f>A44*4/B44</f>
        <v>17.747771184191794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Baidu-Flex-2</vt:lpstr>
      <vt:lpstr>Baidu-Flex-0</vt:lpstr>
      <vt:lpstr>Baidu-Base-3</vt:lpstr>
      <vt:lpstr>Baidu-Utilization</vt:lpstr>
      <vt:lpstr>G-Utilization</vt:lpstr>
      <vt:lpstr>K40</vt:lpstr>
      <vt:lpstr>K40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gengjinkun</dc:creator>
  <cp:lastModifiedBy>Microsoft Office User</cp:lastModifiedBy>
  <dcterms:created xsi:type="dcterms:W3CDTF">2019-06-19T07:37:18Z</dcterms:created>
  <dcterms:modified xsi:type="dcterms:W3CDTF">2019-06-21T08:22:37Z</dcterms:modified>
</cp:coreProperties>
</file>