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1"/>
  </bookViews>
  <sheets>
    <sheet name="Calculations" sheetId="1" state="visible" r:id="rId2"/>
    <sheet name="Result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<sst xmlns="http://schemas.openxmlformats.org/spreadsheetml/2006/main" count="318" uniqueCount="50">
  <si>
    <t>Run001</t>
  </si>
  <si>
    <t>charging correction</t>
  </si>
  <si>
    <t>Host-Guest</t>
  </si>
  <si>
    <t>DG COR</t>
  </si>
  <si>
    <t>std.dev</t>
  </si>
  <si>
    <t>DG_CB_HG</t>
  </si>
  <si>
    <t>std.err</t>
  </si>
  <si>
    <t>DG_CB_G</t>
  </si>
  <si>
    <t>DG_DIR_CB</t>
  </si>
  <si>
    <t>DG_BA_HG</t>
  </si>
  <si>
    <t>DG_BA_G</t>
  </si>
  <si>
    <t>DG_DIR_BA</t>
  </si>
  <si>
    <t>DG_PSUM</t>
  </si>
  <si>
    <t>n_samples</t>
  </si>
  <si>
    <t>Guest-free</t>
  </si>
  <si>
    <t>DG_POL=NP-PBC</t>
  </si>
  <si>
    <t>DGPSUM</t>
  </si>
  <si>
    <t>DG_DIR=NP-PBC</t>
  </si>
  <si>
    <t>free</t>
  </si>
  <si>
    <t>CBC-G10</t>
  </si>
  <si>
    <t>With-ions</t>
  </si>
  <si>
    <t>neutral atmosphere</t>
  </si>
  <si>
    <t>CBC-G9</t>
  </si>
  <si>
    <t>CBC-G8</t>
  </si>
  <si>
    <t>CBC-G7</t>
  </si>
  <si>
    <t>CBC-G6</t>
  </si>
  <si>
    <t>CBC-G5</t>
  </si>
  <si>
    <t>CBC-G4</t>
  </si>
  <si>
    <t>CBC-G3</t>
  </si>
  <si>
    <t>CBC-G2</t>
  </si>
  <si>
    <t>CBC-G1</t>
  </si>
  <si>
    <t>Run002</t>
  </si>
  <si>
    <t>mol</t>
  </si>
  <si>
    <t>model C</t>
  </si>
  <si>
    <t>err</t>
  </si>
  <si>
    <t>DG_COR=free-bound</t>
  </si>
  <si>
    <t>model D</t>
  </si>
  <si>
    <t>Exp</t>
  </si>
  <si>
    <t>Average model D</t>
  </si>
  <si>
    <t>Ligand Charge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</si>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</sst>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66FFFF"/>
        <bgColor rgb="FF33FF99"/>
      </patternFill>
    </fill>
    <fill>
      <patternFill patternType="solid">
        <fgColor rgb="FF33FF99"/>
        <bgColor rgb="FF00FFFF"/>
      </patternFill>
    </fill>
    <fill>
      <patternFill patternType="solid">
        <fgColor rgb="FFCC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M28" activeCellId="0" sqref="AM28"/>
    </sheetView>
  </sheetViews>
  <sheetFormatPr defaultRowHeight="12.8"/>
  <cols>
    <col collapsed="false" hidden="false" max="1" min="1" style="0" width="16.8112244897959"/>
    <col collapsed="false" hidden="false" max="2" min="2" style="0" width="17.8265306122449"/>
    <col collapsed="false" hidden="false" max="3" min="3" style="0" width="7.95408163265306"/>
    <col collapsed="false" hidden="false" max="4" min="4" style="0" width="17.8265306122449"/>
    <col collapsed="false" hidden="false" max="5" min="5" style="0" width="7.95408163265306"/>
    <col collapsed="false" hidden="false" max="6" min="6" style="0" width="17.8265306122449"/>
    <col collapsed="false" hidden="false" max="8" min="7" style="0" width="13.1938775510204"/>
    <col collapsed="false" hidden="false" max="10" min="9" style="0" width="17.8265306122449"/>
    <col collapsed="false" hidden="false" max="12" min="11" style="0" width="12.3673469387755"/>
    <col collapsed="false" hidden="false" max="18" min="13" style="0" width="11.5204081632653"/>
    <col collapsed="false" hidden="false" max="19" min="19" style="0" width="17.0918367346939"/>
    <col collapsed="false" hidden="false" max="37" min="20" style="0" width="11.5204081632653"/>
    <col collapsed="false" hidden="false" max="38" min="38" style="0" width="16.1071428571429"/>
    <col collapsed="false" hidden="false" max="39" min="39" style="0" width="17.3622448979592"/>
    <col collapsed="false" hidden="false" max="42" min="40" style="0" width="11.5204081632653"/>
    <col collapsed="false" hidden="false" max="43" min="43" style="0" width="17.9183673469388"/>
    <col collapsed="false" hidden="false" max="44" min="44" style="0" width="17.6377551020408"/>
    <col collapsed="false" hidden="false" max="45" min="45" style="0" width="11.5204081632653"/>
    <col collapsed="false" hidden="false" max="46" min="46" style="0" width="15.4183673469388"/>
    <col collapsed="false" hidden="false" max="1025" min="47" style="0" width="11.5204081632653"/>
  </cols>
  <sheetData>
    <row r="1" customFormat="false" ht="15" hidden="false" customHeight="false" outlineLevel="0" collapsed="false">
      <c r="A1" s="1" t="s">
        <v>0</v>
      </c>
      <c r="S1" s="2"/>
    </row>
    <row r="2" customFormat="false" ht="12.8" hidden="false" customHeight="false" outlineLevel="0" collapsed="false">
      <c r="D2" s="3"/>
      <c r="E2" s="3"/>
      <c r="F2" s="4"/>
      <c r="G2" s="4"/>
      <c r="H2" s="4" t="s">
        <v>1</v>
      </c>
      <c r="I2" s="4"/>
      <c r="J2" s="3"/>
      <c r="K2" s="3"/>
      <c r="L2" s="3"/>
      <c r="M2" s="3"/>
      <c r="N2" s="3"/>
      <c r="S2" s="2"/>
      <c r="V2" s="3"/>
      <c r="W2" s="3"/>
      <c r="X2" s="4"/>
      <c r="Y2" s="4"/>
      <c r="Z2" s="4" t="s">
        <v>1</v>
      </c>
      <c r="AA2" s="4"/>
      <c r="AB2" s="3"/>
      <c r="AC2" s="3"/>
      <c r="AD2" s="3"/>
      <c r="AE2" s="3"/>
      <c r="AF2" s="3"/>
    </row>
    <row r="3" customFormat="false" ht="15" hidden="false" customHeight="false" outlineLevel="0" collapsed="false">
      <c r="A3" s="1" t="s">
        <v>2</v>
      </c>
      <c r="B3" s="5" t="s">
        <v>3</v>
      </c>
      <c r="C3" s="5" t="s">
        <v>4</v>
      </c>
      <c r="D3" s="6" t="s">
        <v>5</v>
      </c>
      <c r="E3" s="6" t="s">
        <v>6</v>
      </c>
      <c r="F3" s="6" t="s">
        <v>7</v>
      </c>
      <c r="G3" s="6" t="s">
        <v>6</v>
      </c>
      <c r="H3" s="6" t="s">
        <v>8</v>
      </c>
      <c r="I3" s="6" t="s">
        <v>6</v>
      </c>
      <c r="J3" s="7" t="s">
        <v>9</v>
      </c>
      <c r="K3" s="7" t="s">
        <v>6</v>
      </c>
      <c r="L3" s="7" t="s">
        <v>10</v>
      </c>
      <c r="M3" s="7" t="s">
        <v>6</v>
      </c>
      <c r="N3" s="7" t="s">
        <v>11</v>
      </c>
      <c r="O3" s="8" t="s">
        <v>6</v>
      </c>
      <c r="P3" s="9" t="s">
        <v>12</v>
      </c>
      <c r="Q3" s="9" t="s">
        <v>6</v>
      </c>
      <c r="R3" s="5" t="s">
        <v>13</v>
      </c>
      <c r="S3" s="10" t="s">
        <v>14</v>
      </c>
      <c r="T3" s="5" t="s">
        <v>3</v>
      </c>
      <c r="U3" s="5" t="s">
        <v>4</v>
      </c>
      <c r="V3" s="6" t="s">
        <v>5</v>
      </c>
      <c r="W3" s="6" t="s">
        <v>6</v>
      </c>
      <c r="X3" s="6" t="s">
        <v>7</v>
      </c>
      <c r="Y3" s="6" t="s">
        <v>6</v>
      </c>
      <c r="Z3" s="6" t="s">
        <v>8</v>
      </c>
      <c r="AA3" s="6" t="s">
        <v>6</v>
      </c>
      <c r="AB3" s="7" t="s">
        <v>9</v>
      </c>
      <c r="AC3" s="7" t="s">
        <v>6</v>
      </c>
      <c r="AD3" s="7" t="s">
        <v>10</v>
      </c>
      <c r="AE3" s="7" t="s">
        <v>6</v>
      </c>
      <c r="AF3" s="7" t="s">
        <v>11</v>
      </c>
      <c r="AG3" s="8" t="s">
        <v>6</v>
      </c>
      <c r="AH3" s="9" t="s">
        <v>12</v>
      </c>
      <c r="AI3" s="9" t="s">
        <v>6</v>
      </c>
      <c r="AJ3" s="5" t="s">
        <v>13</v>
      </c>
      <c r="AL3" s="5" t="s">
        <v>2</v>
      </c>
      <c r="AM3" s="5" t="s">
        <v>15</v>
      </c>
      <c r="AN3" s="5" t="s">
        <v>16</v>
      </c>
      <c r="AO3" s="5" t="s">
        <v>17</v>
      </c>
      <c r="AP3" s="5"/>
      <c r="AQ3" s="5" t="s">
        <v>18</v>
      </c>
      <c r="AR3" s="5" t="s">
        <v>15</v>
      </c>
      <c r="AS3" s="5" t="s">
        <v>16</v>
      </c>
      <c r="AT3" s="5" t="s">
        <v>17</v>
      </c>
    </row>
    <row r="4" customFormat="false" ht="12.8" hidden="false" customHeight="false" outlineLevel="0" collapsed="false">
      <c r="A4" s="5" t="s">
        <v>19</v>
      </c>
      <c r="B4" s="0" t="n">
        <v>-42.69</v>
      </c>
      <c r="C4" s="0" t="n">
        <v>0.67</v>
      </c>
      <c r="D4" s="0" t="n">
        <v>52.03</v>
      </c>
      <c r="E4" s="0" t="n">
        <v>0.25</v>
      </c>
      <c r="F4" s="0" t="n">
        <v>82.39</v>
      </c>
      <c r="G4" s="0" t="n">
        <v>0.33</v>
      </c>
      <c r="H4" s="0" t="n">
        <v>-388.52</v>
      </c>
      <c r="I4" s="0" t="n">
        <v>1.02</v>
      </c>
      <c r="J4" s="0" t="n">
        <v>7.26</v>
      </c>
      <c r="K4" s="0" t="n">
        <v>0.18</v>
      </c>
      <c r="L4" s="0" t="n">
        <v>19.94</v>
      </c>
      <c r="M4" s="0" t="n">
        <v>0.27</v>
      </c>
      <c r="N4" s="0" t="n">
        <v>-251.15</v>
      </c>
      <c r="O4" s="0" t="n">
        <v>0.89</v>
      </c>
      <c r="P4" s="0" t="n">
        <v>-12.56</v>
      </c>
      <c r="Q4" s="0" t="n">
        <v>0.04</v>
      </c>
      <c r="R4" s="0" t="n">
        <v>40</v>
      </c>
      <c r="S4" s="5" t="s">
        <v>19</v>
      </c>
      <c r="T4" s="0" t="n">
        <v>-43.35</v>
      </c>
      <c r="U4" s="0" t="n">
        <v>0.36</v>
      </c>
      <c r="V4" s="0" t="n">
        <v>-25.97</v>
      </c>
      <c r="W4" s="0" t="n">
        <v>0.01</v>
      </c>
      <c r="X4" s="0" t="n">
        <v>0</v>
      </c>
      <c r="Y4" s="0" t="n">
        <v>0</v>
      </c>
      <c r="Z4" s="0" t="n">
        <v>-199.23</v>
      </c>
      <c r="AA4" s="0" t="n">
        <v>0.08</v>
      </c>
      <c r="AB4" s="0" t="n">
        <v>-7.87</v>
      </c>
      <c r="AC4" s="0" t="n">
        <v>0.01</v>
      </c>
      <c r="AD4" s="0" t="n">
        <v>0</v>
      </c>
      <c r="AE4" s="0" t="n">
        <v>0</v>
      </c>
      <c r="AF4" s="0" t="n">
        <v>-188.71</v>
      </c>
      <c r="AG4" s="0" t="n">
        <v>0.07</v>
      </c>
      <c r="AH4" s="0" t="n">
        <v>-14.73</v>
      </c>
      <c r="AI4" s="0" t="n">
        <v>0.06</v>
      </c>
      <c r="AJ4" s="0" t="n">
        <v>40</v>
      </c>
      <c r="AL4" s="0" t="str">
        <f aca="false">A4</f>
        <v>CBC-G10</v>
      </c>
      <c r="AM4" s="0" t="n">
        <f aca="false">(D4+F4)-(J4+L4)</f>
        <v>107.22</v>
      </c>
      <c r="AN4" s="0" t="n">
        <f aca="false">P4</f>
        <v>-12.56</v>
      </c>
      <c r="AO4" s="0" t="n">
        <f aca="false">N4-AF4</f>
        <v>-62.44</v>
      </c>
      <c r="AQ4" s="11" t="s">
        <v>19</v>
      </c>
      <c r="AR4" s="0" t="n">
        <f aca="false">V4-AB4</f>
        <v>-18.1</v>
      </c>
      <c r="AS4" s="0" t="n">
        <f aca="false">AH4</f>
        <v>-14.73</v>
      </c>
      <c r="AT4" s="0" t="n">
        <f aca="false">Z4-AF4</f>
        <v>-10.52</v>
      </c>
    </row>
    <row r="5" customFormat="false" ht="12.8" hidden="false" customHeight="false" outlineLevel="0" collapsed="false">
      <c r="A5" s="0" t="s">
        <v>20</v>
      </c>
      <c r="B5" s="0" t="n">
        <v>-44.03</v>
      </c>
      <c r="C5" s="0" t="n">
        <v>1.12</v>
      </c>
      <c r="D5" s="0" t="n">
        <v>29.51</v>
      </c>
      <c r="E5" s="0" t="n">
        <v>1.16</v>
      </c>
      <c r="F5" s="0" t="n">
        <v>59.7</v>
      </c>
      <c r="G5" s="0" t="n">
        <v>1.2</v>
      </c>
      <c r="H5" s="0" t="n">
        <v>-342.41</v>
      </c>
      <c r="I5" s="0" t="n">
        <v>2.5</v>
      </c>
      <c r="J5" s="0" t="n">
        <v>6.63</v>
      </c>
      <c r="K5" s="0" t="n">
        <v>0.28</v>
      </c>
      <c r="L5" s="0" t="n">
        <v>19.41</v>
      </c>
      <c r="M5" s="0" t="n">
        <v>0.37</v>
      </c>
      <c r="N5" s="0" t="n">
        <v>-247.76</v>
      </c>
      <c r="O5" s="0" t="n">
        <v>1.03</v>
      </c>
      <c r="P5" s="0" t="n">
        <v>-12.56</v>
      </c>
      <c r="Q5" s="0" t="n">
        <v>0.04</v>
      </c>
      <c r="R5" s="0" t="n">
        <v>40</v>
      </c>
      <c r="S5" s="0" t="s">
        <v>20</v>
      </c>
      <c r="T5" s="0" t="n">
        <v>-42.28</v>
      </c>
      <c r="U5" s="0" t="n">
        <v>0.86</v>
      </c>
      <c r="V5" s="0" t="n">
        <v>-18.71</v>
      </c>
      <c r="W5" s="0" t="n">
        <v>0.51</v>
      </c>
      <c r="X5" s="0" t="n">
        <v>7.26</v>
      </c>
      <c r="Y5" s="0" t="n">
        <v>0.51</v>
      </c>
      <c r="Z5" s="0" t="n">
        <v>-213.91</v>
      </c>
      <c r="AA5" s="0" t="n">
        <v>1.02</v>
      </c>
      <c r="AB5" s="0" t="n">
        <v>-7.92</v>
      </c>
      <c r="AC5" s="0" t="n">
        <v>0.14</v>
      </c>
      <c r="AD5" s="0" t="n">
        <v>-0.16</v>
      </c>
      <c r="AE5" s="0" t="n">
        <v>0.15</v>
      </c>
      <c r="AF5" s="0" t="n">
        <v>-189.75</v>
      </c>
      <c r="AG5" s="0" t="n">
        <v>0.41</v>
      </c>
      <c r="AH5" s="0" t="n">
        <v>-14.73</v>
      </c>
      <c r="AI5" s="0" t="n">
        <v>0.06</v>
      </c>
      <c r="AJ5" s="0" t="n">
        <v>40</v>
      </c>
      <c r="AL5" s="0" t="str">
        <f aca="false">A5</f>
        <v>With-ions</v>
      </c>
      <c r="AM5" s="0" t="n">
        <f aca="false">(D5+F5)-(J5+L5)</f>
        <v>63.17</v>
      </c>
      <c r="AN5" s="0" t="n">
        <f aca="false">P5</f>
        <v>-12.56</v>
      </c>
      <c r="AO5" s="0" t="n">
        <f aca="false">N5-AF5</f>
        <v>-58.01</v>
      </c>
      <c r="AQ5" s="11" t="s">
        <v>20</v>
      </c>
      <c r="AR5" s="0" t="n">
        <f aca="false">V5-AB5</f>
        <v>-10.79</v>
      </c>
      <c r="AS5" s="0" t="n">
        <f aca="false">AH5</f>
        <v>-14.73</v>
      </c>
      <c r="AT5" s="0" t="n">
        <f aca="false">Z5-AF5</f>
        <v>-24.16</v>
      </c>
    </row>
    <row r="6" customFormat="false" ht="12.8" hidden="false" customHeight="false" outlineLevel="0" collapsed="false">
      <c r="A6" s="0" t="s">
        <v>21</v>
      </c>
      <c r="B6" s="0" t="n">
        <v>-63.88</v>
      </c>
      <c r="C6" s="0" t="n">
        <v>0.84</v>
      </c>
      <c r="D6" s="0" t="n">
        <v>-18.82</v>
      </c>
      <c r="E6" s="0" t="n">
        <v>0.21</v>
      </c>
      <c r="F6" s="0" t="n">
        <v>10.57</v>
      </c>
      <c r="G6" s="0" t="n">
        <v>0.3</v>
      </c>
      <c r="H6" s="0" t="n">
        <v>-242.46</v>
      </c>
      <c r="I6" s="0" t="n">
        <v>0.95</v>
      </c>
      <c r="J6" s="0" t="n">
        <v>7.33</v>
      </c>
      <c r="K6" s="0" t="n">
        <v>0.2</v>
      </c>
      <c r="L6" s="0" t="n">
        <v>20.02</v>
      </c>
      <c r="M6" s="0" t="n">
        <v>0.28</v>
      </c>
      <c r="N6" s="0" t="n">
        <v>-226.7</v>
      </c>
      <c r="O6" s="0" t="n">
        <v>0.87</v>
      </c>
      <c r="P6" s="0" t="n">
        <v>-12.56</v>
      </c>
      <c r="Q6" s="0" t="n">
        <v>0.04</v>
      </c>
      <c r="R6" s="0" t="n">
        <v>40</v>
      </c>
      <c r="S6" s="0" t="s">
        <v>21</v>
      </c>
      <c r="T6" s="0" t="n">
        <v>-43.35</v>
      </c>
      <c r="U6" s="0" t="n">
        <v>0.36</v>
      </c>
      <c r="V6" s="0" t="n">
        <v>-25.97</v>
      </c>
      <c r="W6" s="0" t="n">
        <v>0.01</v>
      </c>
      <c r="X6" s="0" t="n">
        <v>0</v>
      </c>
      <c r="Y6" s="0" t="n">
        <v>0</v>
      </c>
      <c r="Z6" s="0" t="n">
        <v>-199.23</v>
      </c>
      <c r="AA6" s="0" t="n">
        <v>0.08</v>
      </c>
      <c r="AB6" s="0" t="n">
        <v>-7.87</v>
      </c>
      <c r="AC6" s="0" t="n">
        <v>0.01</v>
      </c>
      <c r="AD6" s="0" t="n">
        <v>0</v>
      </c>
      <c r="AE6" s="0" t="n">
        <v>0</v>
      </c>
      <c r="AF6" s="0" t="n">
        <v>-188.71</v>
      </c>
      <c r="AG6" s="0" t="n">
        <v>0.07</v>
      </c>
      <c r="AH6" s="0" t="n">
        <v>-14.73</v>
      </c>
      <c r="AI6" s="0" t="n">
        <v>0.06</v>
      </c>
      <c r="AJ6" s="0" t="n">
        <v>40</v>
      </c>
      <c r="AL6" s="0" t="str">
        <f aca="false">A6</f>
        <v>neutral atmosphere</v>
      </c>
      <c r="AM6" s="0" t="n">
        <f aca="false">(D6+F6)-(J6+L6)</f>
        <v>-35.6</v>
      </c>
      <c r="AN6" s="0" t="n">
        <f aca="false">P6</f>
        <v>-12.56</v>
      </c>
      <c r="AO6" s="0" t="n">
        <f aca="false">N6-AF6</f>
        <v>-37.99</v>
      </c>
      <c r="AQ6" s="11" t="s">
        <v>21</v>
      </c>
      <c r="AR6" s="0" t="n">
        <f aca="false">V6-AB6</f>
        <v>-18.1</v>
      </c>
      <c r="AS6" s="0" t="n">
        <f aca="false">AH6</f>
        <v>-14.73</v>
      </c>
      <c r="AT6" s="0" t="n">
        <f aca="false">Z6-AF6</f>
        <v>-10.52</v>
      </c>
    </row>
    <row r="7" customFormat="false" ht="12.8" hidden="false" customHeight="false" outlineLevel="0" collapsed="false">
      <c r="A7" s="5" t="s">
        <v>22</v>
      </c>
      <c r="B7" s="0" t="n">
        <v>-75.49</v>
      </c>
      <c r="C7" s="0" t="n">
        <v>0.77</v>
      </c>
      <c r="D7" s="0" t="n">
        <v>46.94</v>
      </c>
      <c r="E7" s="0" t="n">
        <v>0.36</v>
      </c>
      <c r="F7" s="0" t="n">
        <v>78.15</v>
      </c>
      <c r="G7" s="0" t="n">
        <v>0.44</v>
      </c>
      <c r="H7" s="0" t="n">
        <v>-673.4</v>
      </c>
      <c r="I7" s="0" t="n">
        <v>1.39</v>
      </c>
      <c r="J7" s="0" t="n">
        <v>2.82</v>
      </c>
      <c r="K7" s="0" t="n">
        <v>0.26</v>
      </c>
      <c r="L7" s="0" t="n">
        <v>15.15</v>
      </c>
      <c r="M7" s="0" t="n">
        <v>0.33</v>
      </c>
      <c r="N7" s="0" t="n">
        <v>-503.45</v>
      </c>
      <c r="O7" s="0" t="n">
        <v>1.2</v>
      </c>
      <c r="P7" s="0" t="n">
        <v>-12.66</v>
      </c>
      <c r="Q7" s="0" t="n">
        <v>0.06</v>
      </c>
      <c r="R7" s="0" t="n">
        <v>40</v>
      </c>
      <c r="S7" s="5" t="s">
        <v>22</v>
      </c>
      <c r="T7" s="0" t="n">
        <v>-77.24</v>
      </c>
      <c r="U7" s="0" t="n">
        <v>0.48</v>
      </c>
      <c r="V7" s="0" t="n">
        <v>-28.68</v>
      </c>
      <c r="W7" s="0" t="n">
        <v>0.03</v>
      </c>
      <c r="X7" s="0" t="n">
        <v>0</v>
      </c>
      <c r="Y7" s="0" t="n">
        <v>0</v>
      </c>
      <c r="Z7" s="0" t="n">
        <v>-499.7</v>
      </c>
      <c r="AA7" s="0" t="n">
        <v>0.17</v>
      </c>
      <c r="AB7" s="0" t="n">
        <v>-10</v>
      </c>
      <c r="AC7" s="0" t="n">
        <v>0.03</v>
      </c>
      <c r="AD7" s="0" t="n">
        <v>0</v>
      </c>
      <c r="AE7" s="0" t="n">
        <v>0</v>
      </c>
      <c r="AF7" s="0" t="n">
        <v>-456.08</v>
      </c>
      <c r="AG7" s="0" t="n">
        <v>0.16</v>
      </c>
      <c r="AH7" s="0" t="n">
        <v>-14.92</v>
      </c>
      <c r="AI7" s="0" t="n">
        <v>0.08</v>
      </c>
      <c r="AJ7" s="0" t="n">
        <v>40</v>
      </c>
      <c r="AL7" s="0" t="str">
        <f aca="false">A7</f>
        <v>CBC-G9</v>
      </c>
      <c r="AM7" s="0" t="n">
        <f aca="false">(D7+F7)-(J7+L7)</f>
        <v>107.12</v>
      </c>
      <c r="AN7" s="0" t="n">
        <f aca="false">P7</f>
        <v>-12.66</v>
      </c>
      <c r="AO7" s="0" t="n">
        <f aca="false">N7-AF7</f>
        <v>-47.37</v>
      </c>
      <c r="AQ7" s="11" t="s">
        <v>22</v>
      </c>
      <c r="AR7" s="0" t="n">
        <f aca="false">V7-AB7</f>
        <v>-18.68</v>
      </c>
      <c r="AS7" s="0" t="n">
        <f aca="false">AH7</f>
        <v>-14.92</v>
      </c>
      <c r="AT7" s="0" t="n">
        <f aca="false">Z7-AF7</f>
        <v>-43.62</v>
      </c>
    </row>
    <row r="8" customFormat="false" ht="12.8" hidden="false" customHeight="false" outlineLevel="0" collapsed="false">
      <c r="A8" s="0" t="s">
        <v>20</v>
      </c>
      <c r="B8" s="0" t="n">
        <v>-76.71</v>
      </c>
      <c r="C8" s="0" t="n">
        <v>0.82</v>
      </c>
      <c r="D8" s="0" t="n">
        <v>23.46</v>
      </c>
      <c r="E8" s="0" t="n">
        <v>1</v>
      </c>
      <c r="F8" s="0" t="n">
        <v>54.71</v>
      </c>
      <c r="G8" s="0" t="n">
        <v>1.04</v>
      </c>
      <c r="H8" s="0" t="n">
        <v>-625.83</v>
      </c>
      <c r="I8" s="0" t="n">
        <v>2.33</v>
      </c>
      <c r="J8" s="0" t="n">
        <v>3.17</v>
      </c>
      <c r="K8" s="0" t="n">
        <v>0.31</v>
      </c>
      <c r="L8" s="0" t="n">
        <v>15.78</v>
      </c>
      <c r="M8" s="0" t="n">
        <v>0.37</v>
      </c>
      <c r="N8" s="0" t="n">
        <v>-502.56</v>
      </c>
      <c r="O8" s="0" t="n">
        <v>1.26</v>
      </c>
      <c r="P8" s="0" t="n">
        <v>-12.66</v>
      </c>
      <c r="Q8" s="0" t="n">
        <v>0.06</v>
      </c>
      <c r="R8" s="0" t="n">
        <v>40</v>
      </c>
      <c r="S8" s="0" t="s">
        <v>20</v>
      </c>
      <c r="T8" s="0" t="n">
        <v>-76.29</v>
      </c>
      <c r="U8" s="0" t="n">
        <v>0.51</v>
      </c>
      <c r="V8" s="0" t="n">
        <v>-19.02</v>
      </c>
      <c r="W8" s="0" t="n">
        <v>0.8</v>
      </c>
      <c r="X8" s="0" t="n">
        <v>9.74</v>
      </c>
      <c r="Y8" s="0" t="n">
        <v>0.85</v>
      </c>
      <c r="Z8" s="0" t="n">
        <v>-519.51</v>
      </c>
      <c r="AA8" s="0" t="n">
        <v>1.75</v>
      </c>
      <c r="AB8" s="0" t="n">
        <v>-9.88</v>
      </c>
      <c r="AC8" s="0" t="n">
        <v>0.24</v>
      </c>
      <c r="AD8" s="0" t="n">
        <v>0.08</v>
      </c>
      <c r="AE8" s="0" t="n">
        <v>0.27</v>
      </c>
      <c r="AF8" s="0" t="n">
        <v>-457.63</v>
      </c>
      <c r="AG8" s="0" t="n">
        <v>0.61</v>
      </c>
      <c r="AH8" s="0" t="n">
        <v>-14.92</v>
      </c>
      <c r="AI8" s="0" t="n">
        <v>0.08</v>
      </c>
      <c r="AJ8" s="0" t="n">
        <v>40</v>
      </c>
      <c r="AL8" s="0" t="str">
        <f aca="false">A8</f>
        <v>With-ions</v>
      </c>
      <c r="AM8" s="0" t="n">
        <f aca="false">(D8+F8)-(J8+L8)</f>
        <v>59.22</v>
      </c>
      <c r="AN8" s="0" t="n">
        <f aca="false">P8</f>
        <v>-12.66</v>
      </c>
      <c r="AO8" s="0" t="n">
        <f aca="false">N8-AF8</f>
        <v>-44.93</v>
      </c>
      <c r="AQ8" s="11" t="s">
        <v>20</v>
      </c>
      <c r="AR8" s="0" t="n">
        <f aca="false">V8-AB8</f>
        <v>-9.14</v>
      </c>
      <c r="AS8" s="0" t="n">
        <f aca="false">AH8</f>
        <v>-14.92</v>
      </c>
      <c r="AT8" s="0" t="n">
        <f aca="false">Z8-AF8</f>
        <v>-61.88</v>
      </c>
    </row>
    <row r="9" customFormat="false" ht="12.8" hidden="false" customHeight="false" outlineLevel="0" collapsed="false">
      <c r="A9" s="0" t="s">
        <v>21</v>
      </c>
      <c r="B9" s="0" t="n">
        <v>-97.23</v>
      </c>
      <c r="C9" s="0" t="n">
        <v>1.02</v>
      </c>
      <c r="D9" s="0" t="n">
        <v>-24.06</v>
      </c>
      <c r="E9" s="0" t="n">
        <v>0.33</v>
      </c>
      <c r="F9" s="0" t="n">
        <v>6.16</v>
      </c>
      <c r="G9" s="0" t="n">
        <v>0.41</v>
      </c>
      <c r="H9" s="0" t="n">
        <v>-527.01</v>
      </c>
      <c r="I9" s="0" t="n">
        <v>1.31</v>
      </c>
      <c r="J9" s="0" t="n">
        <v>2.84</v>
      </c>
      <c r="K9" s="0" t="n">
        <v>0.26</v>
      </c>
      <c r="L9" s="0" t="n">
        <v>15.14</v>
      </c>
      <c r="M9" s="0" t="n">
        <v>0.33</v>
      </c>
      <c r="N9" s="0" t="n">
        <v>-478.29</v>
      </c>
      <c r="O9" s="0" t="n">
        <v>1.19</v>
      </c>
      <c r="P9" s="0" t="n">
        <v>-12.66</v>
      </c>
      <c r="Q9" s="0" t="n">
        <v>0.06</v>
      </c>
      <c r="R9" s="0" t="n">
        <v>40</v>
      </c>
      <c r="S9" s="0" t="s">
        <v>21</v>
      </c>
      <c r="T9" s="0" t="n">
        <v>-77.24</v>
      </c>
      <c r="U9" s="0" t="n">
        <v>0.48</v>
      </c>
      <c r="V9" s="0" t="n">
        <v>-28.68</v>
      </c>
      <c r="W9" s="0" t="n">
        <v>0.03</v>
      </c>
      <c r="X9" s="0" t="n">
        <v>0</v>
      </c>
      <c r="Y9" s="0" t="n">
        <v>0</v>
      </c>
      <c r="Z9" s="0" t="n">
        <v>-499.7</v>
      </c>
      <c r="AA9" s="0" t="n">
        <v>0.17</v>
      </c>
      <c r="AB9" s="0" t="n">
        <v>-10</v>
      </c>
      <c r="AC9" s="0" t="n">
        <v>0.03</v>
      </c>
      <c r="AD9" s="0" t="n">
        <v>0</v>
      </c>
      <c r="AE9" s="0" t="n">
        <v>0</v>
      </c>
      <c r="AF9" s="0" t="n">
        <v>-456.08</v>
      </c>
      <c r="AG9" s="0" t="n">
        <v>0.16</v>
      </c>
      <c r="AH9" s="0" t="n">
        <v>-14.92</v>
      </c>
      <c r="AI9" s="0" t="n">
        <v>0.08</v>
      </c>
      <c r="AJ9" s="0" t="n">
        <v>40</v>
      </c>
      <c r="AL9" s="0" t="str">
        <f aca="false">A9</f>
        <v>neutral atmosphere</v>
      </c>
      <c r="AM9" s="0" t="n">
        <f aca="false">(D9+F9)-(J9+L9)</f>
        <v>-35.88</v>
      </c>
      <c r="AN9" s="0" t="n">
        <f aca="false">P9</f>
        <v>-12.66</v>
      </c>
      <c r="AO9" s="0" t="n">
        <f aca="false">N9-AF9</f>
        <v>-22.21</v>
      </c>
      <c r="AQ9" s="11" t="s">
        <v>21</v>
      </c>
      <c r="AR9" s="0" t="n">
        <f aca="false">V9-AB9</f>
        <v>-18.68</v>
      </c>
      <c r="AS9" s="0" t="n">
        <f aca="false">AH9</f>
        <v>-14.92</v>
      </c>
      <c r="AT9" s="0" t="n">
        <f aca="false">Z9-AF9</f>
        <v>-43.62</v>
      </c>
    </row>
    <row r="10" customFormat="false" ht="12.8" hidden="false" customHeight="false" outlineLevel="0" collapsed="false">
      <c r="A10" s="5" t="s">
        <v>23</v>
      </c>
      <c r="B10" s="0" t="n">
        <v>-35.95</v>
      </c>
      <c r="C10" s="0" t="n">
        <v>0.68</v>
      </c>
      <c r="D10" s="0" t="n">
        <v>45.86</v>
      </c>
      <c r="E10" s="0" t="n">
        <v>0.27</v>
      </c>
      <c r="F10" s="0" t="n">
        <v>71.89</v>
      </c>
      <c r="G10" s="0" t="n">
        <v>0.36</v>
      </c>
      <c r="H10" s="0" t="n">
        <v>-300.02</v>
      </c>
      <c r="I10" s="0" t="n">
        <v>1.03</v>
      </c>
      <c r="J10" s="0" t="n">
        <v>3.76</v>
      </c>
      <c r="K10" s="0" t="n">
        <v>0.18</v>
      </c>
      <c r="L10" s="0" t="n">
        <v>13.17</v>
      </c>
      <c r="M10" s="0" t="n">
        <v>0.3</v>
      </c>
      <c r="N10" s="0" t="n">
        <v>-175.5</v>
      </c>
      <c r="O10" s="0" t="n">
        <v>0.85</v>
      </c>
      <c r="P10" s="0" t="n">
        <v>-12.28</v>
      </c>
      <c r="Q10" s="0" t="n">
        <v>0.04</v>
      </c>
      <c r="R10" s="0" t="n">
        <v>40</v>
      </c>
      <c r="S10" s="5" t="s">
        <v>23</v>
      </c>
      <c r="T10" s="0" t="n">
        <v>-36.75</v>
      </c>
      <c r="U10" s="0" t="n">
        <v>0.3</v>
      </c>
      <c r="V10" s="0" t="n">
        <v>-23.26</v>
      </c>
      <c r="W10" s="0" t="n">
        <v>0.02</v>
      </c>
      <c r="X10" s="0" t="n">
        <v>0</v>
      </c>
      <c r="Y10" s="0" t="n">
        <v>0</v>
      </c>
      <c r="Z10" s="0" t="n">
        <v>-140.91</v>
      </c>
      <c r="AA10" s="0" t="n">
        <v>0.08</v>
      </c>
      <c r="AB10" s="0" t="n">
        <v>-6.3</v>
      </c>
      <c r="AC10" s="0" t="n">
        <v>0.01</v>
      </c>
      <c r="AD10" s="0" t="n">
        <v>0</v>
      </c>
      <c r="AE10" s="0" t="n">
        <v>0</v>
      </c>
      <c r="AF10" s="0" t="n">
        <v>-135.37</v>
      </c>
      <c r="AG10" s="0" t="n">
        <v>0.08</v>
      </c>
      <c r="AH10" s="0" t="n">
        <v>-14.25</v>
      </c>
      <c r="AI10" s="0" t="n">
        <v>0.05</v>
      </c>
      <c r="AJ10" s="0" t="n">
        <v>40</v>
      </c>
      <c r="AL10" s="0" t="str">
        <f aca="false">A10</f>
        <v>CBC-G8</v>
      </c>
      <c r="AM10" s="0" t="n">
        <f aca="false">(D10+F10)-(J10+L10)</f>
        <v>100.82</v>
      </c>
      <c r="AN10" s="0" t="n">
        <f aca="false">P10</f>
        <v>-12.28</v>
      </c>
      <c r="AO10" s="0" t="n">
        <f aca="false">N10-AF10</f>
        <v>-40.13</v>
      </c>
      <c r="AQ10" s="11" t="s">
        <v>23</v>
      </c>
      <c r="AR10" s="0" t="n">
        <f aca="false">V10-AB10</f>
        <v>-16.96</v>
      </c>
      <c r="AS10" s="0" t="n">
        <f aca="false">AH10</f>
        <v>-14.25</v>
      </c>
      <c r="AT10" s="0" t="n">
        <f aca="false">Z10-AF10</f>
        <v>-5.53999999999999</v>
      </c>
    </row>
    <row r="11" customFormat="false" ht="12.8" hidden="false" customHeight="false" outlineLevel="0" collapsed="false">
      <c r="A11" s="0" t="s">
        <v>20</v>
      </c>
      <c r="B11" s="0" t="n">
        <v>-37.29</v>
      </c>
      <c r="C11" s="0" t="n">
        <v>0.75</v>
      </c>
      <c r="D11" s="0" t="n">
        <v>22.5</v>
      </c>
      <c r="E11" s="0" t="n">
        <v>1.06</v>
      </c>
      <c r="F11" s="0" t="n">
        <v>48.49</v>
      </c>
      <c r="G11" s="0" t="n">
        <v>1.13</v>
      </c>
      <c r="H11" s="0" t="n">
        <v>-252.53</v>
      </c>
      <c r="I11" s="0" t="n">
        <v>2.4</v>
      </c>
      <c r="J11" s="0" t="n">
        <v>3.74</v>
      </c>
      <c r="K11" s="0" t="n">
        <v>0.29</v>
      </c>
      <c r="L11" s="0" t="n">
        <v>13.28</v>
      </c>
      <c r="M11" s="0" t="n">
        <v>0.4</v>
      </c>
      <c r="N11" s="0" t="n">
        <v>-173.52</v>
      </c>
      <c r="O11" s="0" t="n">
        <v>1.06</v>
      </c>
      <c r="P11" s="0" t="n">
        <v>-12.28</v>
      </c>
      <c r="Q11" s="0" t="n">
        <v>0.04</v>
      </c>
      <c r="R11" s="0" t="n">
        <v>40</v>
      </c>
      <c r="S11" s="0" t="s">
        <v>20</v>
      </c>
      <c r="T11" s="0" t="n">
        <v>-36.05</v>
      </c>
      <c r="U11" s="0" t="n">
        <v>0.31</v>
      </c>
      <c r="V11" s="0" t="n">
        <v>-15.51</v>
      </c>
      <c r="W11" s="0" t="n">
        <v>0.53</v>
      </c>
      <c r="X11" s="0" t="n">
        <v>7.79</v>
      </c>
      <c r="Y11" s="0" t="n">
        <v>0.55</v>
      </c>
      <c r="Z11" s="0" t="n">
        <v>-156.74</v>
      </c>
      <c r="AA11" s="0" t="n">
        <v>1.14</v>
      </c>
      <c r="AB11" s="0" t="n">
        <v>-6.41</v>
      </c>
      <c r="AC11" s="0" t="n">
        <v>0.12</v>
      </c>
      <c r="AD11" s="0" t="n">
        <v>-0.14</v>
      </c>
      <c r="AE11" s="0" t="n">
        <v>0.14</v>
      </c>
      <c r="AF11" s="0" t="n">
        <v>-136.11</v>
      </c>
      <c r="AG11" s="0" t="n">
        <v>0.33</v>
      </c>
      <c r="AH11" s="0" t="n">
        <v>-14.25</v>
      </c>
      <c r="AI11" s="0" t="n">
        <v>0.05</v>
      </c>
      <c r="AJ11" s="0" t="n">
        <v>40</v>
      </c>
      <c r="AL11" s="0" t="str">
        <f aca="false">A11</f>
        <v>With-ions</v>
      </c>
      <c r="AM11" s="0" t="n">
        <f aca="false">(D11+F11)-(J11+L11)</f>
        <v>53.97</v>
      </c>
      <c r="AN11" s="0" t="n">
        <f aca="false">P11</f>
        <v>-12.28</v>
      </c>
      <c r="AO11" s="0" t="n">
        <f aca="false">N11-AF11</f>
        <v>-37.41</v>
      </c>
      <c r="AQ11" s="11" t="s">
        <v>20</v>
      </c>
      <c r="AR11" s="0" t="n">
        <f aca="false">V11-AB11</f>
        <v>-9.1</v>
      </c>
      <c r="AS11" s="0" t="n">
        <f aca="false">AH11</f>
        <v>-14.25</v>
      </c>
      <c r="AT11" s="0" t="n">
        <f aca="false">Z11-AF11</f>
        <v>-20.63</v>
      </c>
    </row>
    <row r="12" customFormat="false" ht="12.8" hidden="false" customHeight="false" outlineLevel="0" collapsed="false">
      <c r="A12" s="0" t="s">
        <v>21</v>
      </c>
      <c r="B12" s="0" t="n">
        <v>-56.45</v>
      </c>
      <c r="C12" s="0" t="n">
        <v>1.6</v>
      </c>
      <c r="D12" s="0" t="n">
        <v>-21.5</v>
      </c>
      <c r="E12" s="0" t="n">
        <v>0.23</v>
      </c>
      <c r="F12" s="0" t="n">
        <v>3.59</v>
      </c>
      <c r="G12" s="0" t="n">
        <v>0.33</v>
      </c>
      <c r="H12" s="0" t="n">
        <v>-161.28</v>
      </c>
      <c r="I12" s="0" t="n">
        <v>0.96</v>
      </c>
      <c r="J12" s="0" t="n">
        <v>3.84</v>
      </c>
      <c r="K12" s="0" t="n">
        <v>0.21</v>
      </c>
      <c r="L12" s="0" t="n">
        <v>13.29</v>
      </c>
      <c r="M12" s="0" t="n">
        <v>0.33</v>
      </c>
      <c r="N12" s="0" t="n">
        <v>-152.13</v>
      </c>
      <c r="O12" s="0" t="n">
        <v>0.84</v>
      </c>
      <c r="P12" s="0" t="n">
        <v>-12.28</v>
      </c>
      <c r="Q12" s="0" t="n">
        <v>0.04</v>
      </c>
      <c r="R12" s="0" t="n">
        <v>40</v>
      </c>
      <c r="S12" s="0" t="s">
        <v>21</v>
      </c>
      <c r="T12" s="0" t="n">
        <v>-36.75</v>
      </c>
      <c r="U12" s="0" t="n">
        <v>0.3</v>
      </c>
      <c r="V12" s="0" t="n">
        <v>-23.26</v>
      </c>
      <c r="W12" s="0" t="n">
        <v>0.02</v>
      </c>
      <c r="X12" s="0" t="n">
        <v>0</v>
      </c>
      <c r="Y12" s="0" t="n">
        <v>0</v>
      </c>
      <c r="Z12" s="0" t="n">
        <v>-140.91</v>
      </c>
      <c r="AA12" s="0" t="n">
        <v>0.08</v>
      </c>
      <c r="AB12" s="0" t="n">
        <v>-6.3</v>
      </c>
      <c r="AC12" s="0" t="n">
        <v>0.01</v>
      </c>
      <c r="AD12" s="0" t="n">
        <v>0</v>
      </c>
      <c r="AE12" s="0" t="n">
        <v>0</v>
      </c>
      <c r="AF12" s="0" t="n">
        <v>-135.37</v>
      </c>
      <c r="AG12" s="0" t="n">
        <v>0.08</v>
      </c>
      <c r="AH12" s="0" t="n">
        <v>-14.25</v>
      </c>
      <c r="AI12" s="0" t="n">
        <v>0.05</v>
      </c>
      <c r="AJ12" s="0" t="n">
        <v>40</v>
      </c>
      <c r="AL12" s="0" t="str">
        <f aca="false">A12</f>
        <v>neutral atmosphere</v>
      </c>
      <c r="AM12" s="0" t="n">
        <f aca="false">(D12+F12)-(J12+L12)</f>
        <v>-35.04</v>
      </c>
      <c r="AN12" s="0" t="n">
        <f aca="false">P12</f>
        <v>-12.28</v>
      </c>
      <c r="AO12" s="0" t="n">
        <f aca="false">N12-AF12</f>
        <v>-16.76</v>
      </c>
      <c r="AQ12" s="11" t="s">
        <v>21</v>
      </c>
      <c r="AR12" s="0" t="n">
        <f aca="false">V12-AB12</f>
        <v>-16.96</v>
      </c>
      <c r="AS12" s="0" t="n">
        <f aca="false">AH12</f>
        <v>-14.25</v>
      </c>
      <c r="AT12" s="0" t="n">
        <f aca="false">Z12-AF12</f>
        <v>-5.53999999999999</v>
      </c>
    </row>
    <row r="13" customFormat="false" ht="12.8" hidden="false" customHeight="false" outlineLevel="0" collapsed="false">
      <c r="A13" s="5" t="s">
        <v>24</v>
      </c>
      <c r="B13" s="0" t="n">
        <v>-107.32</v>
      </c>
      <c r="C13" s="0" t="n">
        <v>1.36</v>
      </c>
      <c r="D13" s="0" t="n">
        <v>-248.38</v>
      </c>
      <c r="E13" s="0" t="n">
        <v>0.79</v>
      </c>
      <c r="F13" s="0" t="n">
        <v>-164.96</v>
      </c>
      <c r="G13" s="0" t="n">
        <v>1.68</v>
      </c>
      <c r="H13" s="0" t="n">
        <v>-469.61</v>
      </c>
      <c r="I13" s="0" t="n">
        <v>3.55</v>
      </c>
      <c r="J13" s="0" t="n">
        <v>-67.83</v>
      </c>
      <c r="K13" s="0" t="n">
        <v>0.62</v>
      </c>
      <c r="L13" s="0" t="n">
        <v>-41.31</v>
      </c>
      <c r="M13" s="0" t="n">
        <v>1.32</v>
      </c>
      <c r="N13" s="0" t="n">
        <v>-639.67</v>
      </c>
      <c r="O13" s="0" t="n">
        <v>3.18</v>
      </c>
      <c r="P13" s="0" t="n">
        <v>26.71</v>
      </c>
      <c r="Q13" s="0" t="n">
        <v>0.1</v>
      </c>
      <c r="R13" s="0" t="n">
        <v>40</v>
      </c>
      <c r="S13" s="5" t="s">
        <v>24</v>
      </c>
      <c r="T13" s="0" t="n">
        <v>-99.8</v>
      </c>
      <c r="U13" s="0" t="n">
        <v>0.67</v>
      </c>
      <c r="V13" s="0" t="n">
        <v>-108.65</v>
      </c>
      <c r="W13" s="0" t="n">
        <v>0.21</v>
      </c>
      <c r="X13" s="0" t="n">
        <v>0</v>
      </c>
      <c r="Y13" s="0" t="n">
        <v>0</v>
      </c>
      <c r="Z13" s="0" t="n">
        <v>-804.6</v>
      </c>
      <c r="AA13" s="0" t="n">
        <v>0.62</v>
      </c>
      <c r="AB13" s="0" t="n">
        <v>-43.42</v>
      </c>
      <c r="AC13" s="0" t="n">
        <v>0.11</v>
      </c>
      <c r="AD13" s="0" t="n">
        <v>0</v>
      </c>
      <c r="AE13" s="0" t="n">
        <v>0</v>
      </c>
      <c r="AF13" s="0" t="n">
        <v>-739.28</v>
      </c>
      <c r="AG13" s="0" t="n">
        <v>0.5</v>
      </c>
      <c r="AH13" s="0" t="n">
        <v>30.76</v>
      </c>
      <c r="AI13" s="0" t="n">
        <v>0.11</v>
      </c>
      <c r="AJ13" s="0" t="n">
        <v>40</v>
      </c>
      <c r="AL13" s="0" t="str">
        <f aca="false">A13</f>
        <v>CBC-G7</v>
      </c>
      <c r="AM13" s="0" t="n">
        <f aca="false">(D13+F13)-(J13+L13)</f>
        <v>-304.2</v>
      </c>
      <c r="AN13" s="0" t="n">
        <f aca="false">P13</f>
        <v>26.71</v>
      </c>
      <c r="AO13" s="0" t="n">
        <f aca="false">N13-AF13</f>
        <v>99.61</v>
      </c>
      <c r="AQ13" s="11" t="s">
        <v>24</v>
      </c>
      <c r="AR13" s="0" t="n">
        <f aca="false">V13-AB13</f>
        <v>-65.23</v>
      </c>
      <c r="AS13" s="0" t="n">
        <f aca="false">AH13</f>
        <v>30.76</v>
      </c>
      <c r="AT13" s="0" t="n">
        <f aca="false">Z13-AF13</f>
        <v>-65.3200000000001</v>
      </c>
    </row>
    <row r="14" customFormat="false" ht="12.8" hidden="false" customHeight="false" outlineLevel="0" collapsed="false">
      <c r="A14" s="0" t="s">
        <v>20</v>
      </c>
      <c r="B14" s="0" t="n">
        <v>-81.63</v>
      </c>
      <c r="C14" s="0" t="n">
        <v>22.18</v>
      </c>
      <c r="D14" s="0" t="n">
        <v>-104.91</v>
      </c>
      <c r="E14" s="0" t="n">
        <v>5.43</v>
      </c>
      <c r="F14" s="0" t="n">
        <v>-1.58</v>
      </c>
      <c r="G14" s="0" t="n">
        <v>6.81</v>
      </c>
      <c r="H14" s="0" t="n">
        <v>-826.88</v>
      </c>
      <c r="I14" s="0" t="n">
        <v>15.65</v>
      </c>
      <c r="J14" s="0" t="n">
        <v>-35.83</v>
      </c>
      <c r="K14" s="0" t="n">
        <v>2.33</v>
      </c>
      <c r="L14" s="0" t="n">
        <v>8.76</v>
      </c>
      <c r="M14" s="0" t="n">
        <v>3.42</v>
      </c>
      <c r="N14" s="0" t="n">
        <v>-798.38</v>
      </c>
      <c r="O14" s="0" t="n">
        <v>10.12</v>
      </c>
      <c r="P14" s="0" t="n">
        <v>26.71</v>
      </c>
      <c r="Q14" s="0" t="n">
        <v>0.1</v>
      </c>
      <c r="R14" s="0" t="n">
        <v>40</v>
      </c>
      <c r="S14" s="0" t="s">
        <v>20</v>
      </c>
      <c r="T14" s="0" t="n">
        <v>-91.29</v>
      </c>
      <c r="U14" s="0" t="n">
        <v>13.03</v>
      </c>
      <c r="V14" s="0" t="n">
        <v>-68.72</v>
      </c>
      <c r="W14" s="0" t="n">
        <v>2.79</v>
      </c>
      <c r="X14" s="0" t="n">
        <v>41.67</v>
      </c>
      <c r="Y14" s="0" t="n">
        <v>3.41</v>
      </c>
      <c r="Z14" s="0" t="n">
        <v>-891.29</v>
      </c>
      <c r="AA14" s="0" t="n">
        <v>7.55</v>
      </c>
      <c r="AB14" s="0" t="n">
        <v>-38.26</v>
      </c>
      <c r="AC14" s="0" t="n">
        <v>1.57</v>
      </c>
      <c r="AD14" s="0" t="n">
        <v>7.36</v>
      </c>
      <c r="AE14" s="0" t="n">
        <v>2.29</v>
      </c>
      <c r="AF14" s="0" t="n">
        <v>-765.38</v>
      </c>
      <c r="AG14" s="0" t="n">
        <v>6.16</v>
      </c>
      <c r="AH14" s="0" t="n">
        <v>30.76</v>
      </c>
      <c r="AI14" s="0" t="n">
        <v>0.11</v>
      </c>
      <c r="AJ14" s="0" t="n">
        <v>40</v>
      </c>
      <c r="AL14" s="0" t="str">
        <f aca="false">A14</f>
        <v>With-ions</v>
      </c>
      <c r="AM14" s="0" t="n">
        <f aca="false">(D14+F14)-(J14+L14)</f>
        <v>-79.42</v>
      </c>
      <c r="AN14" s="0" t="n">
        <f aca="false">P14</f>
        <v>26.71</v>
      </c>
      <c r="AO14" s="0" t="n">
        <f aca="false">N14-AF14</f>
        <v>-33</v>
      </c>
      <c r="AQ14" s="11" t="s">
        <v>20</v>
      </c>
      <c r="AR14" s="0" t="n">
        <f aca="false">V14-AB14</f>
        <v>-30.46</v>
      </c>
      <c r="AS14" s="0" t="n">
        <f aca="false">AH14</f>
        <v>30.76</v>
      </c>
      <c r="AT14" s="0" t="n">
        <f aca="false">Z14-AF14</f>
        <v>-125.91</v>
      </c>
    </row>
    <row r="15" customFormat="false" ht="12.8" hidden="false" customHeight="false" outlineLevel="0" collapsed="false">
      <c r="A15" s="0" t="s">
        <v>21</v>
      </c>
      <c r="B15" s="0" t="n">
        <v>-56.85</v>
      </c>
      <c r="C15" s="0" t="n">
        <v>1.95</v>
      </c>
      <c r="D15" s="0" t="n">
        <v>-112.36</v>
      </c>
      <c r="E15" s="0" t="n">
        <v>0.71</v>
      </c>
      <c r="F15" s="0" t="n">
        <v>-26.6</v>
      </c>
      <c r="G15" s="0" t="n">
        <v>1.57</v>
      </c>
      <c r="H15" s="0" t="n">
        <v>-749.74</v>
      </c>
      <c r="I15" s="0" t="n">
        <v>3.34</v>
      </c>
      <c r="J15" s="0" t="n">
        <v>-67.89</v>
      </c>
      <c r="K15" s="0" t="n">
        <v>0.64</v>
      </c>
      <c r="L15" s="0" t="n">
        <v>-41.4</v>
      </c>
      <c r="M15" s="0" t="n">
        <v>1.36</v>
      </c>
      <c r="N15" s="0" t="n">
        <v>-695.84</v>
      </c>
      <c r="O15" s="0" t="n">
        <v>3.1</v>
      </c>
      <c r="P15" s="0" t="n">
        <v>26.71</v>
      </c>
      <c r="Q15" s="0" t="n">
        <v>0.1</v>
      </c>
      <c r="R15" s="0" t="n">
        <v>40</v>
      </c>
      <c r="S15" s="0" t="s">
        <v>21</v>
      </c>
      <c r="T15" s="0" t="n">
        <v>-99.8</v>
      </c>
      <c r="U15" s="0" t="n">
        <v>0.67</v>
      </c>
      <c r="V15" s="0" t="n">
        <v>-108.65</v>
      </c>
      <c r="W15" s="0" t="n">
        <v>0.21</v>
      </c>
      <c r="X15" s="0" t="n">
        <v>0</v>
      </c>
      <c r="Y15" s="0" t="n">
        <v>0</v>
      </c>
      <c r="Z15" s="0" t="n">
        <v>-804.6</v>
      </c>
      <c r="AA15" s="0" t="n">
        <v>0.62</v>
      </c>
      <c r="AB15" s="0" t="n">
        <v>-43.42</v>
      </c>
      <c r="AC15" s="0" t="n">
        <v>0.11</v>
      </c>
      <c r="AD15" s="0" t="n">
        <v>0</v>
      </c>
      <c r="AE15" s="0" t="n">
        <v>0</v>
      </c>
      <c r="AF15" s="0" t="n">
        <v>-739.28</v>
      </c>
      <c r="AG15" s="0" t="n">
        <v>0.5</v>
      </c>
      <c r="AH15" s="0" t="n">
        <v>30.76</v>
      </c>
      <c r="AI15" s="0" t="n">
        <v>0.11</v>
      </c>
      <c r="AJ15" s="0" t="n">
        <v>40</v>
      </c>
      <c r="AL15" s="0" t="str">
        <f aca="false">A15</f>
        <v>neutral atmosphere</v>
      </c>
      <c r="AM15" s="0" t="n">
        <f aca="false">(D15+F15)-(J15+L15)</f>
        <v>-29.67</v>
      </c>
      <c r="AN15" s="0" t="n">
        <f aca="false">P15</f>
        <v>26.71</v>
      </c>
      <c r="AO15" s="0" t="n">
        <f aca="false">N15-AF15</f>
        <v>43.4399999999999</v>
      </c>
      <c r="AQ15" s="11" t="s">
        <v>21</v>
      </c>
      <c r="AR15" s="0" t="n">
        <f aca="false">V15-AB15</f>
        <v>-65.23</v>
      </c>
      <c r="AS15" s="0" t="n">
        <f aca="false">AH15</f>
        <v>30.76</v>
      </c>
      <c r="AT15" s="0" t="n">
        <f aca="false">Z15-AF15</f>
        <v>-65.3200000000001</v>
      </c>
    </row>
    <row r="16" customFormat="false" ht="12.8" hidden="false" customHeight="false" outlineLevel="0" collapsed="false">
      <c r="A16" s="5" t="s">
        <v>25</v>
      </c>
      <c r="B16" s="0" t="n">
        <v>-82.73</v>
      </c>
      <c r="C16" s="0" t="n">
        <v>1.16</v>
      </c>
      <c r="D16" s="0" t="n">
        <v>59.34</v>
      </c>
      <c r="E16" s="0" t="n">
        <v>0.73</v>
      </c>
      <c r="F16" s="0" t="n">
        <v>168.77</v>
      </c>
      <c r="G16" s="0" t="n">
        <v>1.1</v>
      </c>
      <c r="H16" s="0" t="n">
        <v>-682.06</v>
      </c>
      <c r="I16" s="0" t="n">
        <v>3.84</v>
      </c>
      <c r="J16" s="0" t="n">
        <v>2.18</v>
      </c>
      <c r="K16" s="0" t="n">
        <v>0.58</v>
      </c>
      <c r="L16" s="0" t="n">
        <v>43.25</v>
      </c>
      <c r="M16" s="0" t="n">
        <v>0.83</v>
      </c>
      <c r="N16" s="0" t="n">
        <v>-442.11</v>
      </c>
      <c r="O16" s="0" t="n">
        <v>3.47</v>
      </c>
      <c r="P16" s="0" t="n">
        <v>-25.45</v>
      </c>
      <c r="Q16" s="0" t="n">
        <v>0.09</v>
      </c>
      <c r="R16" s="0" t="n">
        <v>40</v>
      </c>
      <c r="S16" s="5" t="s">
        <v>25</v>
      </c>
      <c r="T16" s="0" t="n">
        <v>-89.55</v>
      </c>
      <c r="U16" s="0" t="n">
        <v>0.57</v>
      </c>
      <c r="V16" s="0" t="n">
        <v>-100.36</v>
      </c>
      <c r="W16" s="0" t="n">
        <v>0.18</v>
      </c>
      <c r="X16" s="0" t="n">
        <v>0</v>
      </c>
      <c r="Y16" s="0" t="n">
        <v>0</v>
      </c>
      <c r="Z16" s="0" t="n">
        <v>-296.91</v>
      </c>
      <c r="AA16" s="0" t="n">
        <v>0.25</v>
      </c>
      <c r="AB16" s="0" t="n">
        <v>-32.69</v>
      </c>
      <c r="AC16" s="0" t="n">
        <v>0.08</v>
      </c>
      <c r="AD16" s="0" t="n">
        <v>0</v>
      </c>
      <c r="AE16" s="0" t="n">
        <v>0</v>
      </c>
      <c r="AF16" s="0" t="n">
        <v>-304.51</v>
      </c>
      <c r="AG16" s="0" t="n">
        <v>0.27</v>
      </c>
      <c r="AH16" s="0" t="n">
        <v>-29.47</v>
      </c>
      <c r="AI16" s="0" t="n">
        <v>0.09</v>
      </c>
      <c r="AJ16" s="0" t="n">
        <v>40</v>
      </c>
      <c r="AL16" s="0" t="str">
        <f aca="false">A16</f>
        <v>CBC-G6</v>
      </c>
      <c r="AM16" s="0" t="n">
        <f aca="false">(D16+F16)-(J16+L16)</f>
        <v>182.68</v>
      </c>
      <c r="AN16" s="0" t="n">
        <f aca="false">P16</f>
        <v>-25.45</v>
      </c>
      <c r="AO16" s="0" t="n">
        <f aca="false">N16-AF16</f>
        <v>-137.6</v>
      </c>
      <c r="AQ16" s="11" t="s">
        <v>25</v>
      </c>
      <c r="AR16" s="0" t="n">
        <f aca="false">V16-AB16</f>
        <v>-67.67</v>
      </c>
      <c r="AS16" s="0" t="n">
        <f aca="false">AH16</f>
        <v>-29.47</v>
      </c>
      <c r="AT16" s="0" t="n">
        <f aca="false">Z16-AF16</f>
        <v>7.59999999999997</v>
      </c>
    </row>
    <row r="17" customFormat="false" ht="12.8" hidden="false" customHeight="false" outlineLevel="0" collapsed="false">
      <c r="A17" s="0" t="s">
        <v>20</v>
      </c>
      <c r="B17" s="0" t="n">
        <v>-84.63</v>
      </c>
      <c r="C17" s="0" t="n">
        <v>1.4</v>
      </c>
      <c r="D17" s="0" t="n">
        <v>29.46</v>
      </c>
      <c r="E17" s="0" t="n">
        <v>2.21</v>
      </c>
      <c r="F17" s="0" t="n">
        <v>138.38</v>
      </c>
      <c r="G17" s="0" t="n">
        <v>2.53</v>
      </c>
      <c r="H17" s="0" t="n">
        <v>-620.76</v>
      </c>
      <c r="I17" s="0" t="n">
        <v>6.45</v>
      </c>
      <c r="J17" s="0" t="n">
        <v>1.95</v>
      </c>
      <c r="K17" s="0" t="n">
        <v>0.83</v>
      </c>
      <c r="L17" s="0" t="n">
        <v>42.94</v>
      </c>
      <c r="M17" s="0" t="n">
        <v>1.21</v>
      </c>
      <c r="N17" s="0" t="n">
        <v>-438.64</v>
      </c>
      <c r="O17" s="0" t="n">
        <v>4.01</v>
      </c>
      <c r="P17" s="0" t="n">
        <v>-25.45</v>
      </c>
      <c r="Q17" s="0" t="n">
        <v>0.09</v>
      </c>
      <c r="R17" s="0" t="n">
        <v>40</v>
      </c>
      <c r="S17" s="0" t="s">
        <v>20</v>
      </c>
      <c r="T17" s="0" t="n">
        <v>-85.78</v>
      </c>
      <c r="U17" s="0" t="n">
        <v>0.74</v>
      </c>
      <c r="V17" s="0" t="n">
        <v>-65.64</v>
      </c>
      <c r="W17" s="0" t="n">
        <v>1.88</v>
      </c>
      <c r="X17" s="0" t="n">
        <v>35.09</v>
      </c>
      <c r="Y17" s="0" t="n">
        <v>1.93</v>
      </c>
      <c r="Z17" s="0" t="n">
        <v>-368.14</v>
      </c>
      <c r="AA17" s="0" t="n">
        <v>3.98</v>
      </c>
      <c r="AB17" s="0" t="n">
        <v>-32.56</v>
      </c>
      <c r="AC17" s="0" t="n">
        <v>0.5</v>
      </c>
      <c r="AD17" s="0" t="n">
        <v>-0.11</v>
      </c>
      <c r="AE17" s="0" t="n">
        <v>0.58</v>
      </c>
      <c r="AF17" s="0" t="n">
        <v>-309.73</v>
      </c>
      <c r="AG17" s="0" t="n">
        <v>1.37</v>
      </c>
      <c r="AH17" s="0" t="n">
        <v>-29.47</v>
      </c>
      <c r="AI17" s="0" t="n">
        <v>0.09</v>
      </c>
      <c r="AJ17" s="0" t="n">
        <v>40</v>
      </c>
      <c r="AL17" s="0" t="str">
        <f aca="false">A17</f>
        <v>With-ions</v>
      </c>
      <c r="AM17" s="0" t="n">
        <f aca="false">(D17+F17)-(J17+L17)</f>
        <v>122.95</v>
      </c>
      <c r="AN17" s="0" t="n">
        <f aca="false">P17</f>
        <v>-25.45</v>
      </c>
      <c r="AO17" s="0" t="n">
        <f aca="false">N17-AF17</f>
        <v>-128.91</v>
      </c>
      <c r="AQ17" s="11" t="s">
        <v>20</v>
      </c>
      <c r="AR17" s="0" t="n">
        <f aca="false">V17-AB17</f>
        <v>-33.08</v>
      </c>
      <c r="AS17" s="0" t="n">
        <f aca="false">AH17</f>
        <v>-29.47</v>
      </c>
      <c r="AT17" s="0" t="n">
        <f aca="false">Z17-AF17</f>
        <v>-58.41</v>
      </c>
    </row>
    <row r="18" customFormat="false" ht="12.8" hidden="false" customHeight="false" outlineLevel="0" collapsed="false">
      <c r="A18" s="0" t="s">
        <v>21</v>
      </c>
      <c r="B18" s="0" t="n">
        <v>-125.53</v>
      </c>
      <c r="C18" s="0" t="n">
        <v>1.43</v>
      </c>
      <c r="D18" s="0" t="n">
        <v>-77.1</v>
      </c>
      <c r="E18" s="0" t="n">
        <v>0.68</v>
      </c>
      <c r="F18" s="0" t="n">
        <v>30.32</v>
      </c>
      <c r="G18" s="0" t="n">
        <v>1.05</v>
      </c>
      <c r="H18" s="0" t="n">
        <v>-400.98</v>
      </c>
      <c r="I18" s="0" t="n">
        <v>3.7</v>
      </c>
      <c r="J18" s="0" t="n">
        <v>2.22</v>
      </c>
      <c r="K18" s="0" t="n">
        <v>0.59</v>
      </c>
      <c r="L18" s="0" t="n">
        <v>43.38</v>
      </c>
      <c r="M18" s="0" t="n">
        <v>0.84</v>
      </c>
      <c r="N18" s="0" t="n">
        <v>-393.29</v>
      </c>
      <c r="O18" s="0" t="n">
        <v>3.51</v>
      </c>
      <c r="P18" s="0" t="n">
        <v>-25.45</v>
      </c>
      <c r="Q18" s="0" t="n">
        <v>0.09</v>
      </c>
      <c r="R18" s="0" t="n">
        <v>40</v>
      </c>
      <c r="S18" s="0" t="s">
        <v>21</v>
      </c>
      <c r="T18" s="0" t="n">
        <v>-89.55</v>
      </c>
      <c r="U18" s="0" t="n">
        <v>0.57</v>
      </c>
      <c r="V18" s="0" t="n">
        <v>-100.36</v>
      </c>
      <c r="W18" s="0" t="n">
        <v>0.18</v>
      </c>
      <c r="X18" s="0" t="n">
        <v>0</v>
      </c>
      <c r="Y18" s="0" t="n">
        <v>0</v>
      </c>
      <c r="Z18" s="0" t="n">
        <v>-296.91</v>
      </c>
      <c r="AA18" s="0" t="n">
        <v>0.25</v>
      </c>
      <c r="AB18" s="0" t="n">
        <v>-32.69</v>
      </c>
      <c r="AC18" s="0" t="n">
        <v>0.08</v>
      </c>
      <c r="AD18" s="0" t="n">
        <v>0</v>
      </c>
      <c r="AE18" s="0" t="n">
        <v>0</v>
      </c>
      <c r="AF18" s="0" t="n">
        <v>-304.51</v>
      </c>
      <c r="AG18" s="0" t="n">
        <v>0.27</v>
      </c>
      <c r="AH18" s="0" t="n">
        <v>-29.47</v>
      </c>
      <c r="AI18" s="0" t="n">
        <v>0.09</v>
      </c>
      <c r="AJ18" s="0" t="n">
        <v>40</v>
      </c>
      <c r="AL18" s="0" t="str">
        <f aca="false">A18</f>
        <v>neutral atmosphere</v>
      </c>
      <c r="AM18" s="0" t="n">
        <f aca="false">(D18+F18)-(J18+L18)</f>
        <v>-92.38</v>
      </c>
      <c r="AN18" s="0" t="n">
        <f aca="false">P18</f>
        <v>-25.45</v>
      </c>
      <c r="AO18" s="0" t="n">
        <f aca="false">N18-AF18</f>
        <v>-88.78</v>
      </c>
      <c r="AQ18" s="11" t="s">
        <v>21</v>
      </c>
      <c r="AR18" s="0" t="n">
        <f aca="false">V18-AB18</f>
        <v>-67.67</v>
      </c>
      <c r="AS18" s="0" t="n">
        <f aca="false">AH18</f>
        <v>-29.47</v>
      </c>
      <c r="AT18" s="0" t="n">
        <f aca="false">Z18-AF18</f>
        <v>7.59999999999997</v>
      </c>
    </row>
    <row r="19" customFormat="false" ht="12.8" hidden="false" customHeight="false" outlineLevel="0" collapsed="false">
      <c r="A19" s="5" t="s">
        <v>26</v>
      </c>
      <c r="B19" s="0" t="n">
        <v>-34.98</v>
      </c>
      <c r="C19" s="0" t="n">
        <v>0.73</v>
      </c>
      <c r="D19" s="0" t="n">
        <v>48.34</v>
      </c>
      <c r="E19" s="0" t="n">
        <v>0.32</v>
      </c>
      <c r="F19" s="0" t="n">
        <v>76.89</v>
      </c>
      <c r="G19" s="0" t="n">
        <v>0.43</v>
      </c>
      <c r="H19" s="0" t="n">
        <v>-312.22</v>
      </c>
      <c r="I19" s="0" t="n">
        <v>1.23</v>
      </c>
      <c r="J19" s="0" t="n">
        <v>4.25</v>
      </c>
      <c r="K19" s="0" t="n">
        <v>0.21</v>
      </c>
      <c r="L19" s="0" t="n">
        <v>14.73</v>
      </c>
      <c r="M19" s="0" t="n">
        <v>0.34</v>
      </c>
      <c r="N19" s="0" t="n">
        <v>-183.55</v>
      </c>
      <c r="O19" s="0" t="n">
        <v>1.02</v>
      </c>
      <c r="P19" s="0" t="n">
        <v>-12.57</v>
      </c>
      <c r="Q19" s="0" t="n">
        <v>0.04</v>
      </c>
      <c r="R19" s="0" t="n">
        <v>40</v>
      </c>
      <c r="S19" s="5" t="s">
        <v>26</v>
      </c>
      <c r="T19" s="0" t="n">
        <v>-36.13</v>
      </c>
      <c r="U19" s="0" t="n">
        <v>0.32</v>
      </c>
      <c r="V19" s="0" t="n">
        <v>-27.12</v>
      </c>
      <c r="W19" s="0" t="n">
        <v>0.02</v>
      </c>
      <c r="X19" s="0" t="n">
        <v>0</v>
      </c>
      <c r="Y19" s="0" t="n">
        <v>0</v>
      </c>
      <c r="Z19" s="0" t="n">
        <v>-137.61</v>
      </c>
      <c r="AA19" s="0" t="n">
        <v>0.08</v>
      </c>
      <c r="AB19" s="0" t="n">
        <v>-8.71</v>
      </c>
      <c r="AC19" s="0" t="n">
        <v>0.01</v>
      </c>
      <c r="AD19" s="0" t="n">
        <v>0</v>
      </c>
      <c r="AE19" s="0" t="n">
        <v>0</v>
      </c>
      <c r="AF19" s="0" t="n">
        <v>-134.74</v>
      </c>
      <c r="AG19" s="0" t="n">
        <v>0.08</v>
      </c>
      <c r="AH19" s="0" t="n">
        <v>-14.84</v>
      </c>
      <c r="AI19" s="0" t="n">
        <v>0.05</v>
      </c>
      <c r="AJ19" s="0" t="n">
        <v>40</v>
      </c>
      <c r="AL19" s="0" t="str">
        <f aca="false">A19</f>
        <v>CBC-G5</v>
      </c>
      <c r="AM19" s="0" t="n">
        <f aca="false">(D19+F19)-(J19+L19)</f>
        <v>106.25</v>
      </c>
      <c r="AN19" s="0" t="n">
        <f aca="false">P19</f>
        <v>-12.57</v>
      </c>
      <c r="AO19" s="0" t="n">
        <f aca="false">N19-AF19</f>
        <v>-48.81</v>
      </c>
      <c r="AQ19" s="11" t="s">
        <v>26</v>
      </c>
      <c r="AR19" s="0" t="n">
        <f aca="false">V19-AB19</f>
        <v>-18.41</v>
      </c>
      <c r="AS19" s="0" t="n">
        <f aca="false">AH19</f>
        <v>-14.84</v>
      </c>
      <c r="AT19" s="0" t="n">
        <f aca="false">Z19-AF19</f>
        <v>-2.87</v>
      </c>
    </row>
    <row r="20" customFormat="false" ht="12.8" hidden="false" customHeight="false" outlineLevel="0" collapsed="false">
      <c r="A20" s="0" t="s">
        <v>20</v>
      </c>
      <c r="B20" s="0" t="n">
        <v>-36.34</v>
      </c>
      <c r="C20" s="0" t="n">
        <v>0.91</v>
      </c>
      <c r="D20" s="0" t="n">
        <v>26.21</v>
      </c>
      <c r="E20" s="0" t="n">
        <v>1.02</v>
      </c>
      <c r="F20" s="0" t="n">
        <v>54.62</v>
      </c>
      <c r="G20" s="0" t="n">
        <v>1.03</v>
      </c>
      <c r="H20" s="0" t="n">
        <v>-267.27</v>
      </c>
      <c r="I20" s="0" t="n">
        <v>2.29</v>
      </c>
      <c r="J20" s="0" t="n">
        <v>4.67</v>
      </c>
      <c r="K20" s="0" t="n">
        <v>0.25</v>
      </c>
      <c r="L20" s="0" t="n">
        <v>15.43</v>
      </c>
      <c r="M20" s="0" t="n">
        <v>0.38</v>
      </c>
      <c r="N20" s="0" t="n">
        <v>-182.75</v>
      </c>
      <c r="O20" s="0" t="n">
        <v>1.06</v>
      </c>
      <c r="P20" s="0" t="n">
        <v>-12.57</v>
      </c>
      <c r="Q20" s="0" t="n">
        <v>0.04</v>
      </c>
      <c r="R20" s="0" t="n">
        <v>40</v>
      </c>
      <c r="S20" s="0" t="s">
        <v>20</v>
      </c>
      <c r="T20" s="0" t="n">
        <v>-34.98</v>
      </c>
      <c r="U20" s="0" t="n">
        <v>0.31</v>
      </c>
      <c r="V20" s="0" t="n">
        <v>-18.67</v>
      </c>
      <c r="W20" s="0" t="n">
        <v>0.47</v>
      </c>
      <c r="X20" s="0" t="n">
        <v>8.44</v>
      </c>
      <c r="Y20" s="0" t="n">
        <v>0.47</v>
      </c>
      <c r="Z20" s="0" t="n">
        <v>-154.68</v>
      </c>
      <c r="AA20" s="0" t="n">
        <v>0.94</v>
      </c>
      <c r="AB20" s="0" t="n">
        <v>-9.13</v>
      </c>
      <c r="AC20" s="0" t="n">
        <v>0.08</v>
      </c>
      <c r="AD20" s="0" t="n">
        <v>-0.54</v>
      </c>
      <c r="AE20" s="0" t="n">
        <v>0.07</v>
      </c>
      <c r="AF20" s="0" t="n">
        <v>-135.11</v>
      </c>
      <c r="AG20" s="0" t="n">
        <v>0.15</v>
      </c>
      <c r="AH20" s="0" t="n">
        <v>-14.84</v>
      </c>
      <c r="AI20" s="0" t="n">
        <v>0.05</v>
      </c>
      <c r="AJ20" s="0" t="n">
        <v>40</v>
      </c>
      <c r="AL20" s="0" t="str">
        <f aca="false">A20</f>
        <v>With-ions</v>
      </c>
      <c r="AM20" s="0" t="n">
        <f aca="false">(D20+F20)-(J20+L20)</f>
        <v>60.73</v>
      </c>
      <c r="AN20" s="0" t="n">
        <f aca="false">P20</f>
        <v>-12.57</v>
      </c>
      <c r="AO20" s="0" t="n">
        <f aca="false">N20-AF20</f>
        <v>-47.64</v>
      </c>
      <c r="AQ20" s="11" t="s">
        <v>20</v>
      </c>
      <c r="AR20" s="0" t="n">
        <f aca="false">V20-AB20</f>
        <v>-9.54</v>
      </c>
      <c r="AS20" s="0" t="n">
        <f aca="false">AH20</f>
        <v>-14.84</v>
      </c>
      <c r="AT20" s="0" t="n">
        <f aca="false">Z20-AF20</f>
        <v>-19.57</v>
      </c>
    </row>
    <row r="21" customFormat="false" ht="12.8" hidden="false" customHeight="false" outlineLevel="0" collapsed="false">
      <c r="A21" s="0" t="s">
        <v>21</v>
      </c>
      <c r="B21" s="0" t="n">
        <v>-56.38</v>
      </c>
      <c r="C21" s="0" t="n">
        <v>0.99</v>
      </c>
      <c r="D21" s="0" t="n">
        <v>-22.34</v>
      </c>
      <c r="E21" s="0" t="n">
        <v>0.28</v>
      </c>
      <c r="F21" s="0" t="n">
        <v>5.34</v>
      </c>
      <c r="G21" s="0" t="n">
        <v>0.4</v>
      </c>
      <c r="H21" s="0" t="n">
        <v>-166.48</v>
      </c>
      <c r="I21" s="0" t="n">
        <v>1.16</v>
      </c>
      <c r="J21" s="0" t="n">
        <v>4.2</v>
      </c>
      <c r="K21" s="0" t="n">
        <v>0.22</v>
      </c>
      <c r="L21" s="0" t="n">
        <v>14.8</v>
      </c>
      <c r="M21" s="0" t="n">
        <v>0.34</v>
      </c>
      <c r="N21" s="0" t="n">
        <v>-158.62</v>
      </c>
      <c r="O21" s="0" t="n">
        <v>0.99</v>
      </c>
      <c r="P21" s="0" t="n">
        <v>-12.57</v>
      </c>
      <c r="Q21" s="0" t="n">
        <v>0.04</v>
      </c>
      <c r="R21" s="0" t="n">
        <v>40</v>
      </c>
      <c r="S21" s="0" t="s">
        <v>21</v>
      </c>
      <c r="T21" s="0" t="n">
        <v>-36.13</v>
      </c>
      <c r="U21" s="0" t="n">
        <v>0.32</v>
      </c>
      <c r="V21" s="0" t="n">
        <v>-27.12</v>
      </c>
      <c r="W21" s="0" t="n">
        <v>0.02</v>
      </c>
      <c r="X21" s="0" t="n">
        <v>0</v>
      </c>
      <c r="Y21" s="0" t="n">
        <v>0</v>
      </c>
      <c r="Z21" s="0" t="n">
        <v>-137.61</v>
      </c>
      <c r="AA21" s="0" t="n">
        <v>0.08</v>
      </c>
      <c r="AB21" s="0" t="n">
        <v>-8.71</v>
      </c>
      <c r="AC21" s="0" t="n">
        <v>0.01</v>
      </c>
      <c r="AD21" s="0" t="n">
        <v>0</v>
      </c>
      <c r="AE21" s="0" t="n">
        <v>0</v>
      </c>
      <c r="AF21" s="0" t="n">
        <v>-134.74</v>
      </c>
      <c r="AG21" s="0" t="n">
        <v>0.08</v>
      </c>
      <c r="AH21" s="0" t="n">
        <v>-14.84</v>
      </c>
      <c r="AI21" s="0" t="n">
        <v>0.05</v>
      </c>
      <c r="AJ21" s="0" t="n">
        <v>40</v>
      </c>
      <c r="AL21" s="0" t="str">
        <f aca="false">A21</f>
        <v>neutral atmosphere</v>
      </c>
      <c r="AM21" s="0" t="n">
        <f aca="false">(D21+F21)-(J21+L21)</f>
        <v>-36</v>
      </c>
      <c r="AN21" s="0" t="n">
        <f aca="false">P21</f>
        <v>-12.57</v>
      </c>
      <c r="AO21" s="0" t="n">
        <f aca="false">N21-AF21</f>
        <v>-23.88</v>
      </c>
      <c r="AQ21" s="11" t="s">
        <v>21</v>
      </c>
      <c r="AR21" s="0" t="n">
        <f aca="false">V21-AB21</f>
        <v>-18.41</v>
      </c>
      <c r="AS21" s="0" t="n">
        <f aca="false">AH21</f>
        <v>-14.84</v>
      </c>
      <c r="AT21" s="0" t="n">
        <f aca="false">Z21-AF21</f>
        <v>-2.87</v>
      </c>
    </row>
    <row r="22" customFormat="false" ht="12.8" hidden="false" customHeight="false" outlineLevel="0" collapsed="false">
      <c r="A22" s="5" t="s">
        <v>27</v>
      </c>
      <c r="B22" s="0" t="n">
        <v>-82.24</v>
      </c>
      <c r="C22" s="0" t="n">
        <v>1.14</v>
      </c>
      <c r="D22" s="0" t="n">
        <v>49.17</v>
      </c>
      <c r="E22" s="0" t="n">
        <v>0.48</v>
      </c>
      <c r="F22" s="0" t="n">
        <v>77.51</v>
      </c>
      <c r="G22" s="0" t="n">
        <v>0.6</v>
      </c>
      <c r="H22" s="0" t="n">
        <v>-773.27</v>
      </c>
      <c r="I22" s="0" t="n">
        <v>1.96</v>
      </c>
      <c r="J22" s="0" t="n">
        <v>4.93</v>
      </c>
      <c r="K22" s="0" t="n">
        <v>0.37</v>
      </c>
      <c r="L22" s="0" t="n">
        <v>15</v>
      </c>
      <c r="M22" s="0" t="n">
        <v>0.45</v>
      </c>
      <c r="N22" s="0" t="n">
        <v>-596.96</v>
      </c>
      <c r="O22" s="0" t="n">
        <v>1.71</v>
      </c>
      <c r="P22" s="0" t="n">
        <v>-12.71</v>
      </c>
      <c r="Q22" s="0" t="n">
        <v>0.06</v>
      </c>
      <c r="R22" s="0" t="n">
        <v>40</v>
      </c>
      <c r="S22" s="5" t="s">
        <v>27</v>
      </c>
      <c r="T22" s="0" t="n">
        <v>-83.33</v>
      </c>
      <c r="U22" s="0" t="n">
        <v>0.38</v>
      </c>
      <c r="V22" s="0" t="n">
        <v>-30.81</v>
      </c>
      <c r="W22" s="0" t="n">
        <v>0.06</v>
      </c>
      <c r="X22" s="0" t="n">
        <v>0</v>
      </c>
      <c r="Y22" s="0" t="n">
        <v>0</v>
      </c>
      <c r="Z22" s="0" t="n">
        <v>-581.87</v>
      </c>
      <c r="AA22" s="0" t="n">
        <v>0.36</v>
      </c>
      <c r="AB22" s="0" t="n">
        <v>-11.71</v>
      </c>
      <c r="AC22" s="0" t="n">
        <v>0.05</v>
      </c>
      <c r="AD22" s="0" t="n">
        <v>0</v>
      </c>
      <c r="AE22" s="0" t="n">
        <v>0</v>
      </c>
      <c r="AF22" s="0" t="n">
        <v>-532.51</v>
      </c>
      <c r="AG22" s="0" t="n">
        <v>0.35</v>
      </c>
      <c r="AH22" s="0" t="n">
        <v>-14.87</v>
      </c>
      <c r="AI22" s="0" t="n">
        <v>0.06</v>
      </c>
      <c r="AJ22" s="0" t="n">
        <v>40</v>
      </c>
      <c r="AL22" s="0" t="str">
        <f aca="false">A22</f>
        <v>CBC-G4</v>
      </c>
      <c r="AM22" s="0" t="n">
        <f aca="false">(D22+F22)-(J22+L22)</f>
        <v>106.75</v>
      </c>
      <c r="AN22" s="0" t="n">
        <f aca="false">P22</f>
        <v>-12.71</v>
      </c>
      <c r="AO22" s="0" t="n">
        <f aca="false">N22-AF22</f>
        <v>-64.4500000000001</v>
      </c>
      <c r="AQ22" s="11" t="s">
        <v>27</v>
      </c>
      <c r="AR22" s="0" t="n">
        <f aca="false">V22-AB22</f>
        <v>-19.1</v>
      </c>
      <c r="AS22" s="0" t="n">
        <f aca="false">AH22</f>
        <v>-14.87</v>
      </c>
      <c r="AT22" s="0" t="n">
        <f aca="false">Z22-AF22</f>
        <v>-49.36</v>
      </c>
    </row>
    <row r="23" customFormat="false" ht="12.8" hidden="false" customHeight="false" outlineLevel="0" collapsed="false">
      <c r="A23" s="0" t="s">
        <v>20</v>
      </c>
      <c r="B23" s="0" t="n">
        <v>-83.37</v>
      </c>
      <c r="C23" s="0" t="n">
        <v>2.09</v>
      </c>
      <c r="D23" s="0" t="n">
        <v>25.93</v>
      </c>
      <c r="E23" s="0" t="n">
        <v>1.25</v>
      </c>
      <c r="F23" s="0" t="n">
        <v>54.27</v>
      </c>
      <c r="G23" s="0" t="n">
        <v>1.35</v>
      </c>
      <c r="H23" s="0" t="n">
        <v>-725.32</v>
      </c>
      <c r="I23" s="0" t="n">
        <v>3.25</v>
      </c>
      <c r="J23" s="0" t="n">
        <v>4.22</v>
      </c>
      <c r="K23" s="0" t="n">
        <v>0.48</v>
      </c>
      <c r="L23" s="0" t="n">
        <v>14.26</v>
      </c>
      <c r="M23" s="0" t="n">
        <v>0.58</v>
      </c>
      <c r="N23" s="0" t="n">
        <v>-592.93</v>
      </c>
      <c r="O23" s="0" t="n">
        <v>2.07</v>
      </c>
      <c r="P23" s="0" t="n">
        <v>-12.71</v>
      </c>
      <c r="Q23" s="0" t="n">
        <v>0.06</v>
      </c>
      <c r="R23" s="0" t="n">
        <v>40</v>
      </c>
      <c r="S23" s="0" t="s">
        <v>20</v>
      </c>
      <c r="T23" s="0" t="n">
        <v>-82.01</v>
      </c>
      <c r="U23" s="0" t="n">
        <v>0.4</v>
      </c>
      <c r="V23" s="0" t="n">
        <v>-21.22</v>
      </c>
      <c r="W23" s="0" t="n">
        <v>0.68</v>
      </c>
      <c r="X23" s="0" t="n">
        <v>9.61</v>
      </c>
      <c r="Y23" s="0" t="n">
        <v>0.68</v>
      </c>
      <c r="Z23" s="0" t="n">
        <v>-601.31</v>
      </c>
      <c r="AA23" s="0" t="n">
        <v>1.51</v>
      </c>
      <c r="AB23" s="0" t="n">
        <v>-11.9</v>
      </c>
      <c r="AC23" s="0" t="n">
        <v>0.18</v>
      </c>
      <c r="AD23" s="0" t="n">
        <v>-0.27</v>
      </c>
      <c r="AE23" s="0" t="n">
        <v>0.18</v>
      </c>
      <c r="AF23" s="0" t="n">
        <v>-533.6</v>
      </c>
      <c r="AG23" s="0" t="n">
        <v>0.53</v>
      </c>
      <c r="AH23" s="0" t="n">
        <v>-14.87</v>
      </c>
      <c r="AI23" s="0" t="n">
        <v>0.06</v>
      </c>
      <c r="AJ23" s="0" t="n">
        <v>40</v>
      </c>
      <c r="AL23" s="0" t="str">
        <f aca="false">A23</f>
        <v>With-ions</v>
      </c>
      <c r="AM23" s="0" t="n">
        <f aca="false">(D23+F23)-(J23+L23)</f>
        <v>61.72</v>
      </c>
      <c r="AN23" s="0" t="n">
        <f aca="false">P23</f>
        <v>-12.71</v>
      </c>
      <c r="AO23" s="0" t="n">
        <f aca="false">N23-AF23</f>
        <v>-59.3299999999999</v>
      </c>
      <c r="AQ23" s="11" t="s">
        <v>20</v>
      </c>
      <c r="AR23" s="0" t="n">
        <f aca="false">V23-AB23</f>
        <v>-9.32</v>
      </c>
      <c r="AS23" s="0" t="n">
        <f aca="false">AH23</f>
        <v>-14.87</v>
      </c>
      <c r="AT23" s="0" t="n">
        <f aca="false">Z23-AF23</f>
        <v>-67.7099999999999</v>
      </c>
    </row>
    <row r="24" customFormat="false" ht="12.8" hidden="false" customHeight="false" outlineLevel="0" collapsed="false">
      <c r="A24" s="0" t="s">
        <v>21</v>
      </c>
      <c r="B24" s="0" t="n">
        <v>-104.25</v>
      </c>
      <c r="C24" s="0" t="n">
        <v>1.22</v>
      </c>
      <c r="D24" s="0" t="n">
        <v>-22.69</v>
      </c>
      <c r="E24" s="0" t="n">
        <v>0.44</v>
      </c>
      <c r="F24" s="0" t="n">
        <v>4.84</v>
      </c>
      <c r="G24" s="0" t="n">
        <v>0.56</v>
      </c>
      <c r="H24" s="0" t="n">
        <v>-625.1</v>
      </c>
      <c r="I24" s="0" t="n">
        <v>1.85</v>
      </c>
      <c r="J24" s="0" t="n">
        <v>4.95</v>
      </c>
      <c r="K24" s="0" t="n">
        <v>0.38</v>
      </c>
      <c r="L24" s="0" t="n">
        <v>14.93</v>
      </c>
      <c r="M24" s="0" t="n">
        <v>0.45</v>
      </c>
      <c r="N24" s="0" t="n">
        <v>-571.25</v>
      </c>
      <c r="O24" s="0" t="n">
        <v>1.68</v>
      </c>
      <c r="P24" s="0" t="n">
        <v>-12.71</v>
      </c>
      <c r="Q24" s="0" t="n">
        <v>0.06</v>
      </c>
      <c r="R24" s="0" t="n">
        <v>40</v>
      </c>
      <c r="S24" s="0" t="s">
        <v>21</v>
      </c>
      <c r="T24" s="0" t="n">
        <v>-83.33</v>
      </c>
      <c r="U24" s="0" t="n">
        <v>0.38</v>
      </c>
      <c r="V24" s="0" t="n">
        <v>-30.81</v>
      </c>
      <c r="W24" s="0" t="n">
        <v>0.06</v>
      </c>
      <c r="X24" s="0" t="n">
        <v>0</v>
      </c>
      <c r="Y24" s="0" t="n">
        <v>0</v>
      </c>
      <c r="Z24" s="0" t="n">
        <v>-581.87</v>
      </c>
      <c r="AA24" s="0" t="n">
        <v>0.36</v>
      </c>
      <c r="AB24" s="0" t="n">
        <v>-11.71</v>
      </c>
      <c r="AC24" s="0" t="n">
        <v>0.05</v>
      </c>
      <c r="AD24" s="0" t="n">
        <v>0</v>
      </c>
      <c r="AE24" s="0" t="n">
        <v>0</v>
      </c>
      <c r="AF24" s="0" t="n">
        <v>-532.51</v>
      </c>
      <c r="AG24" s="0" t="n">
        <v>0.35</v>
      </c>
      <c r="AH24" s="0" t="n">
        <v>-14.87</v>
      </c>
      <c r="AI24" s="0" t="n">
        <v>0.06</v>
      </c>
      <c r="AJ24" s="0" t="n">
        <v>40</v>
      </c>
      <c r="AL24" s="0" t="str">
        <f aca="false">A24</f>
        <v>neutral atmosphere</v>
      </c>
      <c r="AM24" s="0" t="n">
        <f aca="false">(D24+F24)-(J24+L24)</f>
        <v>-37.73</v>
      </c>
      <c r="AN24" s="0" t="n">
        <f aca="false">P24</f>
        <v>-12.71</v>
      </c>
      <c r="AO24" s="0" t="n">
        <f aca="false">N24-AF24</f>
        <v>-38.74</v>
      </c>
      <c r="AQ24" s="11" t="s">
        <v>21</v>
      </c>
      <c r="AR24" s="0" t="n">
        <f aca="false">V24-AB24</f>
        <v>-19.1</v>
      </c>
      <c r="AS24" s="0" t="n">
        <f aca="false">AH24</f>
        <v>-14.87</v>
      </c>
      <c r="AT24" s="0" t="n">
        <f aca="false">Z24-AF24</f>
        <v>-49.36</v>
      </c>
    </row>
    <row r="25" customFormat="false" ht="12.8" hidden="false" customHeight="false" outlineLevel="0" collapsed="false">
      <c r="A25" s="5" t="s">
        <v>28</v>
      </c>
      <c r="B25" s="0" t="n">
        <v>-77</v>
      </c>
      <c r="C25" s="0" t="n">
        <v>2.12</v>
      </c>
      <c r="D25" s="0" t="n">
        <v>-46.09</v>
      </c>
      <c r="E25" s="0" t="n">
        <v>2.14</v>
      </c>
      <c r="F25" s="0" t="n">
        <v>363.56</v>
      </c>
      <c r="G25" s="0" t="n">
        <v>2.62</v>
      </c>
      <c r="H25" s="0" t="n">
        <v>-548.19</v>
      </c>
      <c r="I25" s="0" t="n">
        <v>7.62</v>
      </c>
      <c r="J25" s="0" t="n">
        <v>-25.17</v>
      </c>
      <c r="K25" s="0" t="n">
        <v>1.44</v>
      </c>
      <c r="L25" s="0" t="n">
        <v>102.99</v>
      </c>
      <c r="M25" s="0" t="n">
        <v>1.78</v>
      </c>
      <c r="N25" s="0" t="n">
        <v>-282.97</v>
      </c>
      <c r="O25" s="0" t="n">
        <v>6.25</v>
      </c>
      <c r="P25" s="0" t="n">
        <v>-51.35</v>
      </c>
      <c r="Q25" s="0" t="n">
        <v>0.14</v>
      </c>
      <c r="R25" s="0" t="n">
        <v>40</v>
      </c>
      <c r="S25" s="5" t="s">
        <v>28</v>
      </c>
      <c r="T25" s="0" t="n">
        <v>-106.13</v>
      </c>
      <c r="U25" s="0" t="n">
        <v>0.78</v>
      </c>
      <c r="V25" s="0" t="n">
        <v>-425.82</v>
      </c>
      <c r="W25" s="0" t="n">
        <v>1.07</v>
      </c>
      <c r="X25" s="0" t="n">
        <v>0</v>
      </c>
      <c r="Y25" s="0" t="n">
        <v>0</v>
      </c>
      <c r="Z25" s="0" t="n">
        <v>285.02</v>
      </c>
      <c r="AA25" s="0" t="n">
        <v>1.52</v>
      </c>
      <c r="AB25" s="0" t="n">
        <v>-134.67</v>
      </c>
      <c r="AC25" s="0" t="n">
        <v>0.45</v>
      </c>
      <c r="AD25" s="0" t="n">
        <v>0</v>
      </c>
      <c r="AE25" s="0" t="n">
        <v>0</v>
      </c>
      <c r="AF25" s="0" t="n">
        <v>39.12</v>
      </c>
      <c r="AG25" s="0" t="n">
        <v>0.99</v>
      </c>
      <c r="AH25" s="0" t="n">
        <v>-60.88</v>
      </c>
      <c r="AI25" s="0" t="n">
        <v>0.11</v>
      </c>
      <c r="AJ25" s="0" t="n">
        <v>40</v>
      </c>
      <c r="AL25" s="0" t="str">
        <f aca="false">A25</f>
        <v>CBC-G3</v>
      </c>
      <c r="AM25" s="0" t="n">
        <f aca="false">(D25+F25)-(J25+L25)</f>
        <v>239.65</v>
      </c>
      <c r="AN25" s="0" t="n">
        <f aca="false">P25</f>
        <v>-51.35</v>
      </c>
      <c r="AO25" s="0" t="n">
        <f aca="false">N25-AF25</f>
        <v>-322.09</v>
      </c>
      <c r="AQ25" s="11" t="s">
        <v>28</v>
      </c>
      <c r="AR25" s="0" t="n">
        <f aca="false">V25-AB25</f>
        <v>-291.15</v>
      </c>
      <c r="AS25" s="0" t="n">
        <f aca="false">AH25</f>
        <v>-60.88</v>
      </c>
      <c r="AT25" s="0" t="n">
        <f aca="false">Z25-AF25</f>
        <v>245.9</v>
      </c>
    </row>
    <row r="26" customFormat="false" ht="12.8" hidden="false" customHeight="false" outlineLevel="0" collapsed="false">
      <c r="A26" s="0" t="s">
        <v>20</v>
      </c>
      <c r="B26" s="0" t="n">
        <v>-77</v>
      </c>
      <c r="C26" s="0" t="n">
        <v>2.12</v>
      </c>
      <c r="D26" s="0" t="n">
        <v>-46.09</v>
      </c>
      <c r="E26" s="0" t="n">
        <v>2.14</v>
      </c>
      <c r="F26" s="0" t="n">
        <v>363.56</v>
      </c>
      <c r="G26" s="0" t="n">
        <v>2.62</v>
      </c>
      <c r="H26" s="0" t="n">
        <v>-548.19</v>
      </c>
      <c r="I26" s="0" t="n">
        <v>7.62</v>
      </c>
      <c r="J26" s="0" t="n">
        <v>-25.17</v>
      </c>
      <c r="K26" s="0" t="n">
        <v>1.44</v>
      </c>
      <c r="L26" s="0" t="n">
        <v>102.99</v>
      </c>
      <c r="M26" s="0" t="n">
        <v>1.78</v>
      </c>
      <c r="N26" s="0" t="n">
        <v>-282.97</v>
      </c>
      <c r="O26" s="0" t="n">
        <v>6.25</v>
      </c>
      <c r="P26" s="0" t="n">
        <v>-51.35</v>
      </c>
      <c r="Q26" s="0" t="n">
        <v>0.14</v>
      </c>
      <c r="R26" s="0" t="n">
        <v>40</v>
      </c>
      <c r="S26" s="0" t="s">
        <v>20</v>
      </c>
      <c r="T26" s="0" t="n">
        <v>-87.73</v>
      </c>
      <c r="U26" s="0" t="n">
        <v>3.41</v>
      </c>
      <c r="V26" s="0" t="n">
        <v>-259.49</v>
      </c>
      <c r="W26" s="0" t="n">
        <v>7.43</v>
      </c>
      <c r="X26" s="0" t="n">
        <v>167.9</v>
      </c>
      <c r="Y26" s="0" t="n">
        <v>7.46</v>
      </c>
      <c r="Z26" s="0" t="n">
        <v>-56.53</v>
      </c>
      <c r="AA26" s="0" t="n">
        <v>15.77</v>
      </c>
      <c r="AB26" s="0" t="n">
        <v>-123.93</v>
      </c>
      <c r="AC26" s="0" t="n">
        <v>1.98</v>
      </c>
      <c r="AD26" s="0" t="n">
        <v>9.39</v>
      </c>
      <c r="AE26" s="0" t="n">
        <v>2.29</v>
      </c>
      <c r="AF26" s="0" t="n">
        <v>-6.78</v>
      </c>
      <c r="AG26" s="0" t="n">
        <v>5.28</v>
      </c>
      <c r="AH26" s="0" t="n">
        <v>-60.88</v>
      </c>
      <c r="AI26" s="0" t="n">
        <v>0.11</v>
      </c>
      <c r="AJ26" s="0" t="n">
        <v>40</v>
      </c>
      <c r="AL26" s="0" t="str">
        <f aca="false">A26</f>
        <v>With-ions</v>
      </c>
      <c r="AM26" s="0" t="n">
        <f aca="false">(D26+F26)-(J26+L26)</f>
        <v>239.65</v>
      </c>
      <c r="AN26" s="0" t="n">
        <f aca="false">P26</f>
        <v>-51.35</v>
      </c>
      <c r="AO26" s="0" t="n">
        <f aca="false">N26-AF26</f>
        <v>-276.19</v>
      </c>
      <c r="AQ26" s="11" t="s">
        <v>20</v>
      </c>
      <c r="AR26" s="0" t="n">
        <f aca="false">V26-AB26</f>
        <v>-135.56</v>
      </c>
      <c r="AS26" s="0" t="n">
        <f aca="false">AH26</f>
        <v>-60.88</v>
      </c>
      <c r="AT26" s="0" t="n">
        <f aca="false">Z26-AF26</f>
        <v>-49.75</v>
      </c>
    </row>
    <row r="27" customFormat="false" ht="12.8" hidden="false" customHeight="false" outlineLevel="0" collapsed="false">
      <c r="A27" s="0" t="s">
        <v>21</v>
      </c>
      <c r="B27" s="0" t="n">
        <v>-163.67</v>
      </c>
      <c r="C27" s="0" t="n">
        <v>2.97</v>
      </c>
      <c r="D27" s="0" t="n">
        <v>-329.66</v>
      </c>
      <c r="E27" s="0" t="n">
        <v>1.92</v>
      </c>
      <c r="F27" s="0" t="n">
        <v>76.21</v>
      </c>
      <c r="G27" s="0" t="n">
        <v>2.39</v>
      </c>
      <c r="H27" s="0" t="n">
        <v>36.1</v>
      </c>
      <c r="I27" s="0" t="n">
        <v>7.09</v>
      </c>
      <c r="J27" s="0" t="n">
        <v>-24.96</v>
      </c>
      <c r="K27" s="0" t="n">
        <v>1.48</v>
      </c>
      <c r="L27" s="0" t="n">
        <v>103.35</v>
      </c>
      <c r="M27" s="0" t="n">
        <v>1.85</v>
      </c>
      <c r="N27" s="0" t="n">
        <v>-183.39</v>
      </c>
      <c r="O27" s="0" t="n">
        <v>6.1</v>
      </c>
      <c r="P27" s="0" t="n">
        <v>-51.35</v>
      </c>
      <c r="Q27" s="0" t="n">
        <v>0.14</v>
      </c>
      <c r="R27" s="0" t="n">
        <v>40</v>
      </c>
      <c r="S27" s="0" t="s">
        <v>21</v>
      </c>
      <c r="T27" s="0" t="n">
        <v>-106.13</v>
      </c>
      <c r="U27" s="0" t="n">
        <v>0.78</v>
      </c>
      <c r="V27" s="0" t="n">
        <v>-425.82</v>
      </c>
      <c r="W27" s="0" t="n">
        <v>1.07</v>
      </c>
      <c r="X27" s="0" t="n">
        <v>0</v>
      </c>
      <c r="Y27" s="0" t="n">
        <v>0</v>
      </c>
      <c r="Z27" s="0" t="n">
        <v>285.02</v>
      </c>
      <c r="AA27" s="0" t="n">
        <v>1.52</v>
      </c>
      <c r="AB27" s="0" t="n">
        <v>-134.67</v>
      </c>
      <c r="AC27" s="0" t="n">
        <v>0.45</v>
      </c>
      <c r="AD27" s="0" t="n">
        <v>0</v>
      </c>
      <c r="AE27" s="0" t="n">
        <v>0</v>
      </c>
      <c r="AF27" s="0" t="n">
        <v>39.12</v>
      </c>
      <c r="AG27" s="0" t="n">
        <v>0.99</v>
      </c>
      <c r="AH27" s="0" t="n">
        <v>-60.88</v>
      </c>
      <c r="AI27" s="0" t="n">
        <v>0.11</v>
      </c>
      <c r="AJ27" s="0" t="n">
        <v>40</v>
      </c>
      <c r="AL27" s="0" t="str">
        <f aca="false">A27</f>
        <v>neutral atmosphere</v>
      </c>
      <c r="AM27" s="0" t="n">
        <f aca="false">(D27+F27)-(J27+L27)</f>
        <v>-331.84</v>
      </c>
      <c r="AN27" s="0" t="n">
        <f aca="false">P27</f>
        <v>-51.35</v>
      </c>
      <c r="AO27" s="0" t="n">
        <f aca="false">N27-AF27</f>
        <v>-222.51</v>
      </c>
      <c r="AQ27" s="11" t="s">
        <v>21</v>
      </c>
      <c r="AR27" s="0" t="n">
        <f aca="false">V27-AB27</f>
        <v>-291.15</v>
      </c>
      <c r="AS27" s="0" t="n">
        <f aca="false">AH27</f>
        <v>-60.88</v>
      </c>
      <c r="AT27" s="0" t="n">
        <f aca="false">Z27-AF27</f>
        <v>245.9</v>
      </c>
    </row>
    <row r="28" customFormat="false" ht="12.8" hidden="false" customHeight="false" outlineLevel="0" collapsed="false">
      <c r="A28" s="5" t="s">
        <v>29</v>
      </c>
      <c r="B28" s="0" t="n">
        <v>-50.66</v>
      </c>
      <c r="C28" s="0" t="n">
        <v>2.14</v>
      </c>
      <c r="D28" s="0" t="n">
        <v>52.2</v>
      </c>
      <c r="E28" s="0" t="n">
        <v>1.49</v>
      </c>
      <c r="F28" s="0" t="n">
        <v>175.35</v>
      </c>
      <c r="G28" s="0" t="n">
        <v>1.24</v>
      </c>
      <c r="H28" s="0" t="n">
        <v>-427.64</v>
      </c>
      <c r="I28" s="0" t="n">
        <v>5.51</v>
      </c>
      <c r="J28" s="0" t="n">
        <v>-1.27</v>
      </c>
      <c r="K28" s="0" t="n">
        <v>1.1</v>
      </c>
      <c r="L28" s="0" t="n">
        <v>41.42</v>
      </c>
      <c r="M28" s="0" t="n">
        <v>0.89</v>
      </c>
      <c r="N28" s="0" t="n">
        <v>-215.03</v>
      </c>
      <c r="O28" s="0" t="n">
        <v>4.78</v>
      </c>
      <c r="P28" s="0" t="n">
        <v>-25.51</v>
      </c>
      <c r="Q28" s="0" t="n">
        <v>0.08</v>
      </c>
      <c r="R28" s="0" t="n">
        <v>40</v>
      </c>
      <c r="S28" s="5" t="s">
        <v>29</v>
      </c>
      <c r="T28" s="0" t="n">
        <v>-60.21</v>
      </c>
      <c r="U28" s="0" t="n">
        <v>0.57</v>
      </c>
      <c r="V28" s="0" t="n">
        <v>-142.68</v>
      </c>
      <c r="W28" s="0" t="n">
        <v>0.23</v>
      </c>
      <c r="X28" s="0" t="n">
        <v>0</v>
      </c>
      <c r="Y28" s="0" t="n">
        <v>0</v>
      </c>
      <c r="Z28" s="0" t="n">
        <v>-14.64</v>
      </c>
      <c r="AA28" s="0" t="n">
        <v>0.44</v>
      </c>
      <c r="AB28" s="0" t="n">
        <v>-59.99</v>
      </c>
      <c r="AC28" s="0" t="n">
        <v>0.18</v>
      </c>
      <c r="AD28" s="0" t="n">
        <v>0</v>
      </c>
      <c r="AE28" s="0" t="n">
        <v>0</v>
      </c>
      <c r="AF28" s="0" t="n">
        <v>-68.03</v>
      </c>
      <c r="AG28" s="0" t="n">
        <v>0.39</v>
      </c>
      <c r="AH28" s="0" t="n">
        <v>-30.9</v>
      </c>
      <c r="AI28" s="0" t="n">
        <v>0.08</v>
      </c>
      <c r="AJ28" s="0" t="n">
        <v>40</v>
      </c>
      <c r="AL28" s="0" t="str">
        <f aca="false">A28</f>
        <v>CBC-G2</v>
      </c>
      <c r="AM28" s="0" t="n">
        <f aca="false">(D28+F28)-(J28+L28)</f>
        <v>187.4</v>
      </c>
      <c r="AN28" s="0" t="n">
        <f aca="false">P28</f>
        <v>-25.51</v>
      </c>
      <c r="AO28" s="0" t="n">
        <f aca="false">N28-AF28</f>
        <v>-147</v>
      </c>
      <c r="AQ28" s="11" t="s">
        <v>29</v>
      </c>
      <c r="AR28" s="0" t="n">
        <f aca="false">V28-AB28</f>
        <v>-82.69</v>
      </c>
      <c r="AS28" s="0" t="n">
        <f aca="false">AH28</f>
        <v>-30.9</v>
      </c>
      <c r="AT28" s="0" t="n">
        <f aca="false">Z28-AF28</f>
        <v>53.39</v>
      </c>
    </row>
    <row r="29" customFormat="false" ht="12.8" hidden="false" customHeight="false" outlineLevel="0" collapsed="false">
      <c r="A29" s="0" t="s">
        <v>20</v>
      </c>
      <c r="B29" s="0" t="n">
        <v>-51.76</v>
      </c>
      <c r="C29" s="0" t="n">
        <v>2.75</v>
      </c>
      <c r="D29" s="0" t="n">
        <v>22.78</v>
      </c>
      <c r="E29" s="0" t="n">
        <v>2.67</v>
      </c>
      <c r="F29" s="0" t="n">
        <v>146</v>
      </c>
      <c r="G29" s="0" t="n">
        <v>2.54</v>
      </c>
      <c r="H29" s="0" t="n">
        <v>-367.97</v>
      </c>
      <c r="I29" s="0" t="n">
        <v>7.53</v>
      </c>
      <c r="J29" s="0" t="n">
        <v>-1.24</v>
      </c>
      <c r="K29" s="0" t="n">
        <v>1.15</v>
      </c>
      <c r="L29" s="0" t="n">
        <v>41.76</v>
      </c>
      <c r="M29" s="0" t="n">
        <v>0.96</v>
      </c>
      <c r="N29" s="0" t="n">
        <v>-213.45</v>
      </c>
      <c r="O29" s="0" t="n">
        <v>4.87</v>
      </c>
      <c r="P29" s="0" t="n">
        <v>-25.51</v>
      </c>
      <c r="Q29" s="0" t="n">
        <v>0.08</v>
      </c>
      <c r="R29" s="0" t="n">
        <v>40</v>
      </c>
      <c r="S29" s="0" t="s">
        <v>20</v>
      </c>
      <c r="T29" s="0" t="n">
        <v>-53.86</v>
      </c>
      <c r="U29" s="0" t="n">
        <v>0.92</v>
      </c>
      <c r="V29" s="0" t="n">
        <v>-97.45</v>
      </c>
      <c r="W29" s="0" t="n">
        <v>2.59</v>
      </c>
      <c r="X29" s="0" t="n">
        <v>45.6</v>
      </c>
      <c r="Y29" s="0" t="n">
        <v>2.68</v>
      </c>
      <c r="Z29" s="0" t="n">
        <v>-106.89</v>
      </c>
      <c r="AA29" s="0" t="n">
        <v>5.4</v>
      </c>
      <c r="AB29" s="0" t="n">
        <v>-57.85</v>
      </c>
      <c r="AC29" s="0" t="n">
        <v>1.01</v>
      </c>
      <c r="AD29" s="0" t="n">
        <v>1.83</v>
      </c>
      <c r="AE29" s="0" t="n">
        <v>1.1</v>
      </c>
      <c r="AF29" s="0" t="n">
        <v>-79.79</v>
      </c>
      <c r="AG29" s="0" t="n">
        <v>2.31</v>
      </c>
      <c r="AH29" s="0" t="n">
        <v>-30.9</v>
      </c>
      <c r="AI29" s="0" t="n">
        <v>0.08</v>
      </c>
      <c r="AJ29" s="0" t="n">
        <v>40</v>
      </c>
      <c r="AL29" s="0" t="str">
        <f aca="false">A29</f>
        <v>With-ions</v>
      </c>
      <c r="AM29" s="0" t="n">
        <f aca="false">(D29+F29)-(J29+L29)</f>
        <v>128.26</v>
      </c>
      <c r="AN29" s="0" t="n">
        <f aca="false">P29</f>
        <v>-25.51</v>
      </c>
      <c r="AO29" s="0" t="n">
        <f aca="false">N29-AF29</f>
        <v>-133.66</v>
      </c>
      <c r="AQ29" s="11" t="s">
        <v>20</v>
      </c>
      <c r="AR29" s="0" t="n">
        <f aca="false">V29-AB29</f>
        <v>-39.6</v>
      </c>
      <c r="AS29" s="0" t="n">
        <f aca="false">AH29</f>
        <v>-30.9</v>
      </c>
      <c r="AT29" s="0" t="n">
        <f aca="false">Z29-AF29</f>
        <v>-27.1</v>
      </c>
    </row>
    <row r="30" customFormat="false" ht="12.8" hidden="false" customHeight="false" outlineLevel="0" collapsed="false">
      <c r="A30" s="0" t="s">
        <v>21</v>
      </c>
      <c r="B30" s="0" t="n">
        <v>-93.08</v>
      </c>
      <c r="C30" s="0" t="n">
        <v>2.21</v>
      </c>
      <c r="D30" s="0" t="n">
        <v>-96.33</v>
      </c>
      <c r="E30" s="0" t="n">
        <v>1.4</v>
      </c>
      <c r="F30" s="0" t="n">
        <v>25.1</v>
      </c>
      <c r="G30" s="0" t="n">
        <v>1.16</v>
      </c>
      <c r="H30" s="0" t="n">
        <v>-120.37</v>
      </c>
      <c r="I30" s="0" t="n">
        <v>5.32</v>
      </c>
      <c r="J30" s="0" t="n">
        <v>-1.17</v>
      </c>
      <c r="K30" s="0" t="n">
        <v>1.09</v>
      </c>
      <c r="L30" s="0" t="n">
        <v>41.67</v>
      </c>
      <c r="M30" s="0" t="n">
        <v>0.89</v>
      </c>
      <c r="N30" s="0" t="n">
        <v>-164.5</v>
      </c>
      <c r="O30" s="0" t="n">
        <v>4.86</v>
      </c>
      <c r="P30" s="0" t="n">
        <v>-25.51</v>
      </c>
      <c r="Q30" s="0" t="n">
        <v>0.08</v>
      </c>
      <c r="R30" s="0" t="n">
        <v>40</v>
      </c>
      <c r="S30" s="0" t="s">
        <v>21</v>
      </c>
      <c r="T30" s="0" t="n">
        <v>-60.21</v>
      </c>
      <c r="U30" s="0" t="n">
        <v>0.57</v>
      </c>
      <c r="V30" s="0" t="n">
        <v>-142.68</v>
      </c>
      <c r="W30" s="0" t="n">
        <v>0.23</v>
      </c>
      <c r="X30" s="0" t="n">
        <v>0</v>
      </c>
      <c r="Y30" s="0" t="n">
        <v>0</v>
      </c>
      <c r="Z30" s="0" t="n">
        <v>-14.64</v>
      </c>
      <c r="AA30" s="0" t="n">
        <v>0.44</v>
      </c>
      <c r="AB30" s="0" t="n">
        <v>-59.99</v>
      </c>
      <c r="AC30" s="0" t="n">
        <v>0.18</v>
      </c>
      <c r="AD30" s="0" t="n">
        <v>0</v>
      </c>
      <c r="AE30" s="0" t="n">
        <v>0</v>
      </c>
      <c r="AF30" s="0" t="n">
        <v>-68.03</v>
      </c>
      <c r="AG30" s="0" t="n">
        <v>0.39</v>
      </c>
      <c r="AH30" s="0" t="n">
        <v>-30.9</v>
      </c>
      <c r="AI30" s="0" t="n">
        <v>0.08</v>
      </c>
      <c r="AJ30" s="0" t="n">
        <v>40</v>
      </c>
      <c r="AL30" s="0" t="str">
        <f aca="false">A30</f>
        <v>neutral atmosphere</v>
      </c>
      <c r="AM30" s="0" t="n">
        <f aca="false">(D30+F30)-(J30+L30)</f>
        <v>-111.73</v>
      </c>
      <c r="AN30" s="0" t="n">
        <f aca="false">P30</f>
        <v>-25.51</v>
      </c>
      <c r="AO30" s="0" t="n">
        <f aca="false">N30-AF30</f>
        <v>-96.47</v>
      </c>
      <c r="AQ30" s="11" t="s">
        <v>21</v>
      </c>
      <c r="AR30" s="0" t="n">
        <f aca="false">V30-AB30</f>
        <v>-82.69</v>
      </c>
      <c r="AS30" s="0" t="n">
        <f aca="false">AH30</f>
        <v>-30.9</v>
      </c>
      <c r="AT30" s="0" t="n">
        <f aca="false">Z30-AF30</f>
        <v>53.39</v>
      </c>
    </row>
    <row r="31" customFormat="false" ht="12.8" hidden="false" customHeight="false" outlineLevel="0" collapsed="false">
      <c r="A31" s="5" t="s">
        <v>30</v>
      </c>
      <c r="B31" s="0" t="n">
        <v>-49.41</v>
      </c>
      <c r="C31" s="0" t="n">
        <v>1.29</v>
      </c>
      <c r="D31" s="0" t="n">
        <v>53.05</v>
      </c>
      <c r="E31" s="0" t="n">
        <v>0.98</v>
      </c>
      <c r="F31" s="0" t="n">
        <v>172.03</v>
      </c>
      <c r="G31" s="0" t="n">
        <v>0.8</v>
      </c>
      <c r="H31" s="0" t="n">
        <v>-402.23</v>
      </c>
      <c r="I31" s="0" t="n">
        <v>3.82</v>
      </c>
      <c r="J31" s="0" t="n">
        <v>-0.18</v>
      </c>
      <c r="K31" s="0" t="n">
        <v>0.74</v>
      </c>
      <c r="L31" s="0" t="n">
        <v>41.05</v>
      </c>
      <c r="M31" s="0" t="n">
        <v>0.55</v>
      </c>
      <c r="N31" s="0" t="n">
        <v>-194.18</v>
      </c>
      <c r="O31" s="0" t="n">
        <v>3.32</v>
      </c>
      <c r="P31" s="0" t="n">
        <v>-25.56</v>
      </c>
      <c r="Q31" s="0" t="n">
        <v>0.08</v>
      </c>
      <c r="R31" s="0" t="n">
        <v>40</v>
      </c>
      <c r="S31" s="5" t="s">
        <v>30</v>
      </c>
      <c r="T31" s="0" t="n">
        <v>-58.56</v>
      </c>
      <c r="U31" s="0" t="n">
        <v>0.49</v>
      </c>
      <c r="V31" s="0" t="n">
        <v>-132.32</v>
      </c>
      <c r="W31" s="0" t="n">
        <v>0.16</v>
      </c>
      <c r="X31" s="0" t="n">
        <v>0</v>
      </c>
      <c r="Y31" s="0" t="n">
        <v>0</v>
      </c>
      <c r="Z31" s="0" t="n">
        <v>2.94</v>
      </c>
      <c r="AA31" s="0" t="n">
        <v>0.23</v>
      </c>
      <c r="AB31" s="0" t="n">
        <v>-52.5</v>
      </c>
      <c r="AC31" s="0" t="n">
        <v>0.11</v>
      </c>
      <c r="AD31" s="0" t="n">
        <v>0</v>
      </c>
      <c r="AE31" s="0" t="n">
        <v>0</v>
      </c>
      <c r="AF31" s="0" t="n">
        <v>-49.05</v>
      </c>
      <c r="AG31" s="0" t="n">
        <v>0.2</v>
      </c>
      <c r="AH31" s="0" t="n">
        <v>-30.73</v>
      </c>
      <c r="AI31" s="0" t="n">
        <v>0.08</v>
      </c>
      <c r="AJ31" s="0" t="n">
        <v>40</v>
      </c>
      <c r="AL31" s="0" t="str">
        <f aca="false">A31</f>
        <v>CBC-G1</v>
      </c>
      <c r="AM31" s="0" t="n">
        <f aca="false">(D31+F31)-(J31+L31)</f>
        <v>184.21</v>
      </c>
      <c r="AN31" s="0" t="n">
        <f aca="false">P31</f>
        <v>-25.56</v>
      </c>
      <c r="AO31" s="0" t="n">
        <f aca="false">N31-AF31</f>
        <v>-145.13</v>
      </c>
      <c r="AQ31" s="11" t="s">
        <v>30</v>
      </c>
      <c r="AR31" s="0" t="n">
        <f aca="false">V31-AB31</f>
        <v>-79.82</v>
      </c>
      <c r="AS31" s="0" t="n">
        <f aca="false">AH31</f>
        <v>-30.73</v>
      </c>
      <c r="AT31" s="0" t="n">
        <f aca="false">Z31-AF31</f>
        <v>51.99</v>
      </c>
    </row>
    <row r="32" customFormat="false" ht="12.8" hidden="false" customHeight="false" outlineLevel="0" collapsed="false">
      <c r="A32" s="0" t="s">
        <v>20</v>
      </c>
      <c r="B32" s="0" t="n">
        <v>-50.93</v>
      </c>
      <c r="C32" s="0" t="n">
        <v>1.14</v>
      </c>
      <c r="D32" s="0" t="n">
        <v>20.86</v>
      </c>
      <c r="E32" s="0" t="n">
        <v>1.85</v>
      </c>
      <c r="F32" s="0" t="n">
        <v>139.53</v>
      </c>
      <c r="G32" s="0" t="n">
        <v>1.79</v>
      </c>
      <c r="H32" s="0" t="n">
        <v>-336.1</v>
      </c>
      <c r="I32" s="0" t="n">
        <v>4.87</v>
      </c>
      <c r="J32" s="0" t="n">
        <v>-0.19</v>
      </c>
      <c r="K32" s="0" t="n">
        <v>0.77</v>
      </c>
      <c r="L32" s="0" t="n">
        <v>41.23</v>
      </c>
      <c r="M32" s="0" t="n">
        <v>0.62</v>
      </c>
      <c r="N32" s="0" t="n">
        <v>-191.4</v>
      </c>
      <c r="O32" s="0" t="n">
        <v>3.2</v>
      </c>
      <c r="P32" s="0" t="n">
        <v>-25.56</v>
      </c>
      <c r="Q32" s="0" t="n">
        <v>0.08</v>
      </c>
      <c r="R32" s="0" t="n">
        <v>40</v>
      </c>
      <c r="S32" s="0" t="s">
        <v>20</v>
      </c>
      <c r="T32" s="0" t="n">
        <v>-52.94</v>
      </c>
      <c r="U32" s="0" t="n">
        <v>0.83</v>
      </c>
      <c r="V32" s="0" t="n">
        <v>-96.93</v>
      </c>
      <c r="W32" s="0" t="n">
        <v>2.14</v>
      </c>
      <c r="X32" s="0" t="n">
        <v>35.54</v>
      </c>
      <c r="Y32" s="0" t="n">
        <v>2.21</v>
      </c>
      <c r="Z32" s="0" t="n">
        <v>-69.09</v>
      </c>
      <c r="AA32" s="0" t="n">
        <v>4.52</v>
      </c>
      <c r="AB32" s="0" t="n">
        <v>-52.94</v>
      </c>
      <c r="AC32" s="0" t="n">
        <v>0.66</v>
      </c>
      <c r="AD32" s="0" t="n">
        <v>-0.83</v>
      </c>
      <c r="AE32" s="0" t="n">
        <v>0.74</v>
      </c>
      <c r="AF32" s="0" t="n">
        <v>-54.49</v>
      </c>
      <c r="AG32" s="0" t="n">
        <v>1.6</v>
      </c>
      <c r="AH32" s="0" t="n">
        <v>-30.73</v>
      </c>
      <c r="AI32" s="0" t="n">
        <v>0.08</v>
      </c>
      <c r="AJ32" s="0" t="n">
        <v>40</v>
      </c>
      <c r="AL32" s="0" t="str">
        <f aca="false">A32</f>
        <v>With-ions</v>
      </c>
      <c r="AM32" s="0" t="n">
        <f aca="false">(D32+F32)-(J32+L32)</f>
        <v>119.35</v>
      </c>
      <c r="AN32" s="0" t="n">
        <f aca="false">P32</f>
        <v>-25.56</v>
      </c>
      <c r="AO32" s="0" t="n">
        <f aca="false">N32-AF32</f>
        <v>-136.91</v>
      </c>
      <c r="AQ32" s="11" t="s">
        <v>20</v>
      </c>
      <c r="AR32" s="0" t="n">
        <f aca="false">V32-AB32</f>
        <v>-43.99</v>
      </c>
      <c r="AS32" s="0" t="n">
        <f aca="false">AH32</f>
        <v>-30.73</v>
      </c>
      <c r="AT32" s="0" t="n">
        <f aca="false">Z32-AF32</f>
        <v>-14.6</v>
      </c>
    </row>
    <row r="33" customFormat="false" ht="12.8" hidden="false" customHeight="false" outlineLevel="0" collapsed="false">
      <c r="A33" s="0" t="s">
        <v>21</v>
      </c>
      <c r="B33" s="0" t="n">
        <v>-93.08</v>
      </c>
      <c r="C33" s="0" t="n">
        <v>1.69</v>
      </c>
      <c r="D33" s="0" t="n">
        <v>-94.27</v>
      </c>
      <c r="E33" s="0" t="n">
        <v>0.91</v>
      </c>
      <c r="F33" s="0" t="n">
        <v>23.08</v>
      </c>
      <c r="G33" s="0" t="n">
        <v>0.76</v>
      </c>
      <c r="H33" s="0" t="n">
        <v>-98.14</v>
      </c>
      <c r="I33" s="0" t="n">
        <v>3.66</v>
      </c>
      <c r="J33" s="0" t="n">
        <v>-0.2</v>
      </c>
      <c r="K33" s="0" t="n">
        <v>0.74</v>
      </c>
      <c r="L33" s="0" t="n">
        <v>41.06</v>
      </c>
      <c r="M33" s="0" t="n">
        <v>0.55</v>
      </c>
      <c r="N33" s="0" t="n">
        <v>-142.67</v>
      </c>
      <c r="O33" s="0" t="n">
        <v>3.33</v>
      </c>
      <c r="P33" s="0" t="n">
        <v>-25.56</v>
      </c>
      <c r="Q33" s="0" t="n">
        <v>0.08</v>
      </c>
      <c r="R33" s="0" t="n">
        <v>40</v>
      </c>
      <c r="S33" s="0" t="s">
        <v>21</v>
      </c>
      <c r="T33" s="0" t="n">
        <v>-58.56</v>
      </c>
      <c r="U33" s="0" t="n">
        <v>0.49</v>
      </c>
      <c r="V33" s="0" t="n">
        <v>-132.32</v>
      </c>
      <c r="W33" s="0" t="n">
        <v>0.16</v>
      </c>
      <c r="X33" s="0" t="n">
        <v>0</v>
      </c>
      <c r="Y33" s="0" t="n">
        <v>0</v>
      </c>
      <c r="Z33" s="0" t="n">
        <v>2.94</v>
      </c>
      <c r="AA33" s="0" t="n">
        <v>0.23</v>
      </c>
      <c r="AB33" s="0" t="n">
        <v>-52.5</v>
      </c>
      <c r="AC33" s="0" t="n">
        <v>0.11</v>
      </c>
      <c r="AD33" s="0" t="n">
        <v>0</v>
      </c>
      <c r="AE33" s="0" t="n">
        <v>0</v>
      </c>
      <c r="AF33" s="0" t="n">
        <v>-49.05</v>
      </c>
      <c r="AG33" s="0" t="n">
        <v>0.2</v>
      </c>
      <c r="AH33" s="0" t="n">
        <v>-30.73</v>
      </c>
      <c r="AI33" s="0" t="n">
        <v>0.08</v>
      </c>
      <c r="AJ33" s="0" t="n">
        <v>40</v>
      </c>
      <c r="AL33" s="0" t="str">
        <f aca="false">A33</f>
        <v>neutral atmosphere</v>
      </c>
      <c r="AM33" s="0" t="n">
        <f aca="false">(D33+F33)-(J33+L33)</f>
        <v>-112.05</v>
      </c>
      <c r="AN33" s="0" t="n">
        <f aca="false">P33</f>
        <v>-25.56</v>
      </c>
      <c r="AO33" s="0" t="n">
        <f aca="false">N33-AF33</f>
        <v>-93.62</v>
      </c>
      <c r="AQ33" s="11" t="s">
        <v>21</v>
      </c>
      <c r="AR33" s="0" t="n">
        <f aca="false">V33-AB33</f>
        <v>-79.82</v>
      </c>
      <c r="AS33" s="0" t="n">
        <f aca="false">AH33</f>
        <v>-30.73</v>
      </c>
      <c r="AT33" s="0" t="n">
        <f aca="false">Z33-AF33</f>
        <v>51.99</v>
      </c>
    </row>
    <row r="34" customFormat="false" ht="12.8" hidden="false" customHeight="false" outlineLevel="0" collapsed="false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 customFormat="false" ht="12.8" hidden="false" customHeight="false" outlineLevel="0" collapsed="false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 customFormat="false" ht="12.8" hidden="false" customHeight="false" outlineLevel="0" collapsed="false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customFormat="false" ht="12.8" hidden="false" customHeight="false" outlineLevel="0" collapsed="false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 customFormat="false" ht="15" hidden="false" customHeight="false" outlineLevel="0" collapsed="false">
      <c r="A38" s="1" t="s">
        <v>31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0" t="s">
        <v>31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customFormat="false" ht="12.8" hidden="false" customHeight="false" outlineLevel="0" collapsed="false">
      <c r="B39" s="12"/>
      <c r="C39" s="12"/>
      <c r="D39" s="13"/>
      <c r="E39" s="13"/>
      <c r="F39" s="13"/>
      <c r="G39" s="13"/>
      <c r="H39" s="14" t="s">
        <v>1</v>
      </c>
      <c r="I39" s="14"/>
      <c r="J39" s="13"/>
      <c r="K39" s="13"/>
      <c r="L39" s="13"/>
      <c r="M39" s="13"/>
      <c r="N39" s="13"/>
      <c r="O39" s="12"/>
      <c r="P39" s="12"/>
      <c r="Q39" s="12"/>
      <c r="R39" s="12"/>
      <c r="S39" s="2"/>
      <c r="T39" s="12"/>
      <c r="U39" s="12"/>
      <c r="V39" s="13"/>
      <c r="W39" s="13"/>
      <c r="X39" s="13"/>
      <c r="Y39" s="13"/>
      <c r="Z39" s="14" t="s">
        <v>1</v>
      </c>
      <c r="AA39" s="14"/>
      <c r="AB39" s="13"/>
      <c r="AC39" s="13"/>
      <c r="AD39" s="13"/>
      <c r="AE39" s="13"/>
      <c r="AF39" s="13"/>
      <c r="AG39" s="12"/>
      <c r="AH39" s="12"/>
      <c r="AI39" s="12"/>
      <c r="AJ39" s="12"/>
    </row>
    <row r="40" customFormat="false" ht="15" hidden="false" customHeight="false" outlineLevel="0" collapsed="false">
      <c r="A40" s="1" t="s">
        <v>2</v>
      </c>
      <c r="B40" s="15" t="s">
        <v>3</v>
      </c>
      <c r="C40" s="15" t="s">
        <v>4</v>
      </c>
      <c r="D40" s="16" t="s">
        <v>5</v>
      </c>
      <c r="E40" s="16" t="s">
        <v>6</v>
      </c>
      <c r="F40" s="16" t="s">
        <v>7</v>
      </c>
      <c r="G40" s="16" t="s">
        <v>6</v>
      </c>
      <c r="H40" s="16" t="s">
        <v>8</v>
      </c>
      <c r="I40" s="16" t="s">
        <v>6</v>
      </c>
      <c r="J40" s="17" t="s">
        <v>9</v>
      </c>
      <c r="K40" s="17" t="s">
        <v>6</v>
      </c>
      <c r="L40" s="17" t="s">
        <v>10</v>
      </c>
      <c r="M40" s="17" t="s">
        <v>6</v>
      </c>
      <c r="N40" s="17" t="s">
        <v>11</v>
      </c>
      <c r="O40" s="18" t="s">
        <v>6</v>
      </c>
      <c r="P40" s="9" t="s">
        <v>12</v>
      </c>
      <c r="Q40" s="9" t="s">
        <v>6</v>
      </c>
      <c r="R40" s="15" t="s">
        <v>13</v>
      </c>
      <c r="S40" s="10" t="s">
        <v>14</v>
      </c>
      <c r="T40" s="15" t="s">
        <v>3</v>
      </c>
      <c r="U40" s="15" t="s">
        <v>4</v>
      </c>
      <c r="V40" s="16" t="s">
        <v>5</v>
      </c>
      <c r="W40" s="16" t="s">
        <v>6</v>
      </c>
      <c r="X40" s="16" t="s">
        <v>7</v>
      </c>
      <c r="Y40" s="16" t="s">
        <v>6</v>
      </c>
      <c r="Z40" s="16" t="s">
        <v>8</v>
      </c>
      <c r="AA40" s="16" t="s">
        <v>6</v>
      </c>
      <c r="AB40" s="17" t="s">
        <v>9</v>
      </c>
      <c r="AC40" s="17" t="s">
        <v>6</v>
      </c>
      <c r="AD40" s="17" t="s">
        <v>10</v>
      </c>
      <c r="AE40" s="17" t="s">
        <v>6</v>
      </c>
      <c r="AF40" s="17" t="s">
        <v>11</v>
      </c>
      <c r="AG40" s="18" t="s">
        <v>6</v>
      </c>
      <c r="AH40" s="9" t="s">
        <v>12</v>
      </c>
      <c r="AI40" s="9" t="s">
        <v>6</v>
      </c>
      <c r="AJ40" s="15" t="s">
        <v>13</v>
      </c>
    </row>
    <row r="41" customFormat="false" ht="12.8" hidden="false" customHeight="false" outlineLevel="0" collapsed="false">
      <c r="A41" s="5" t="s">
        <v>19</v>
      </c>
      <c r="B41" s="0" t="n">
        <v>-42.59</v>
      </c>
      <c r="C41" s="0" t="n">
        <v>0.69</v>
      </c>
      <c r="D41" s="0" t="n">
        <v>52.09</v>
      </c>
      <c r="E41" s="0" t="n">
        <v>0.25</v>
      </c>
      <c r="F41" s="0" t="n">
        <v>82.81</v>
      </c>
      <c r="G41" s="0" t="n">
        <v>0.38</v>
      </c>
      <c r="H41" s="0" t="n">
        <v>-387.64</v>
      </c>
      <c r="I41" s="0" t="n">
        <v>1.14</v>
      </c>
      <c r="J41" s="0" t="n">
        <v>7.17</v>
      </c>
      <c r="K41" s="0" t="n">
        <v>0.21</v>
      </c>
      <c r="L41" s="0" t="n">
        <v>20.13</v>
      </c>
      <c r="M41" s="0" t="n">
        <v>0.35</v>
      </c>
      <c r="N41" s="0" t="n">
        <v>-249.94</v>
      </c>
      <c r="O41" s="0" t="n">
        <v>1.05</v>
      </c>
      <c r="P41" s="0" t="n">
        <v>-12.5</v>
      </c>
      <c r="Q41" s="0" t="n">
        <v>0.04</v>
      </c>
      <c r="R41" s="0" t="n">
        <v>40</v>
      </c>
      <c r="S41" s="5" t="s">
        <v>19</v>
      </c>
      <c r="T41" s="0" t="n">
        <v>-43.44</v>
      </c>
      <c r="U41" s="0" t="n">
        <v>0.36</v>
      </c>
      <c r="V41" s="0" t="n">
        <v>-25.95</v>
      </c>
      <c r="W41" s="0" t="n">
        <v>0.01</v>
      </c>
      <c r="X41" s="0" t="n">
        <v>0</v>
      </c>
      <c r="Y41" s="0" t="n">
        <v>0</v>
      </c>
      <c r="Z41" s="0" t="n">
        <v>-199.31</v>
      </c>
      <c r="AA41" s="0" t="n">
        <v>0.08</v>
      </c>
      <c r="AB41" s="0" t="n">
        <v>-7.86</v>
      </c>
      <c r="AC41" s="0" t="n">
        <v>0.01</v>
      </c>
      <c r="AD41" s="0" t="n">
        <v>0</v>
      </c>
      <c r="AE41" s="0" t="n">
        <v>0</v>
      </c>
      <c r="AF41" s="0" t="n">
        <v>-188.79</v>
      </c>
      <c r="AG41" s="0" t="n">
        <v>0.08</v>
      </c>
      <c r="AH41" s="0" t="n">
        <v>-14.8</v>
      </c>
      <c r="AI41" s="0" t="n">
        <v>0.05</v>
      </c>
      <c r="AJ41" s="0" t="n">
        <v>40</v>
      </c>
    </row>
    <row r="42" customFormat="false" ht="12.8" hidden="false" customHeight="false" outlineLevel="0" collapsed="false">
      <c r="A42" s="0" t="s">
        <v>20</v>
      </c>
      <c r="B42" s="0" t="n">
        <v>-43.77</v>
      </c>
      <c r="C42" s="0" t="n">
        <v>0.94</v>
      </c>
      <c r="D42" s="0" t="n">
        <v>31.79</v>
      </c>
      <c r="E42" s="0" t="n">
        <v>0.99</v>
      </c>
      <c r="F42" s="0" t="n">
        <v>62.52</v>
      </c>
      <c r="G42" s="0" t="n">
        <v>1.03</v>
      </c>
      <c r="H42" s="0" t="n">
        <v>-346.51</v>
      </c>
      <c r="I42" s="0" t="n">
        <v>2.32</v>
      </c>
      <c r="J42" s="0" t="n">
        <v>7.37</v>
      </c>
      <c r="K42" s="0" t="n">
        <v>0.22</v>
      </c>
      <c r="L42" s="0" t="n">
        <v>20.58</v>
      </c>
      <c r="M42" s="0" t="n">
        <v>0.36</v>
      </c>
      <c r="N42" s="0" t="n">
        <v>-248.86</v>
      </c>
      <c r="O42" s="0" t="n">
        <v>1.03</v>
      </c>
      <c r="P42" s="0" t="n">
        <v>-12.5</v>
      </c>
      <c r="Q42" s="0" t="n">
        <v>0.04</v>
      </c>
      <c r="R42" s="0" t="n">
        <v>40</v>
      </c>
      <c r="S42" s="0" t="s">
        <v>20</v>
      </c>
      <c r="T42" s="0" t="n">
        <v>-42.51</v>
      </c>
      <c r="U42" s="0" t="n">
        <v>0.37</v>
      </c>
      <c r="V42" s="0" t="n">
        <v>-17.73</v>
      </c>
      <c r="W42" s="0" t="n">
        <v>0.54</v>
      </c>
      <c r="X42" s="0" t="n">
        <v>8.23</v>
      </c>
      <c r="Y42" s="0" t="n">
        <v>0.54</v>
      </c>
      <c r="Z42" s="0" t="n">
        <v>-215.95</v>
      </c>
      <c r="AA42" s="0" t="n">
        <v>1.12</v>
      </c>
      <c r="AB42" s="0" t="n">
        <v>-8.25</v>
      </c>
      <c r="AC42" s="0" t="n">
        <v>0.07</v>
      </c>
      <c r="AD42" s="0" t="n">
        <v>-0.48</v>
      </c>
      <c r="AE42" s="0" t="n">
        <v>0.06</v>
      </c>
      <c r="AF42" s="0" t="n">
        <v>-189.05</v>
      </c>
      <c r="AG42" s="0" t="n">
        <v>0.16</v>
      </c>
      <c r="AH42" s="0" t="n">
        <v>-14.8</v>
      </c>
      <c r="AI42" s="0" t="n">
        <v>0.05</v>
      </c>
      <c r="AJ42" s="0" t="n">
        <v>40</v>
      </c>
    </row>
    <row r="43" customFormat="false" ht="12.8" hidden="false" customHeight="false" outlineLevel="0" collapsed="false">
      <c r="A43" s="0" t="s">
        <v>21</v>
      </c>
      <c r="B43" s="0" t="n">
        <v>-63.8</v>
      </c>
      <c r="C43" s="0" t="n">
        <v>1.03</v>
      </c>
      <c r="D43" s="0" t="n">
        <v>-18.77</v>
      </c>
      <c r="E43" s="0" t="n">
        <v>0.24</v>
      </c>
      <c r="F43" s="0" t="n">
        <v>10.99</v>
      </c>
      <c r="G43" s="0" t="n">
        <v>0.38</v>
      </c>
      <c r="H43" s="0" t="n">
        <v>-241.61</v>
      </c>
      <c r="I43" s="0" t="n">
        <v>1.1</v>
      </c>
      <c r="J43" s="0" t="n">
        <v>7.23</v>
      </c>
      <c r="K43" s="0" t="n">
        <v>0.21</v>
      </c>
      <c r="L43" s="0" t="n">
        <v>20.23</v>
      </c>
      <c r="M43" s="0" t="n">
        <v>0.36</v>
      </c>
      <c r="N43" s="0" t="n">
        <v>-225.53</v>
      </c>
      <c r="O43" s="0" t="n">
        <v>1.04</v>
      </c>
      <c r="P43" s="0" t="n">
        <v>-12.5</v>
      </c>
      <c r="Q43" s="0" t="n">
        <v>0.04</v>
      </c>
      <c r="R43" s="0" t="n">
        <v>40</v>
      </c>
      <c r="S43" s="0" t="s">
        <v>21</v>
      </c>
      <c r="T43" s="0" t="n">
        <v>-43.44</v>
      </c>
      <c r="U43" s="0" t="n">
        <v>0.36</v>
      </c>
      <c r="V43" s="0" t="n">
        <v>-25.95</v>
      </c>
      <c r="W43" s="0" t="n">
        <v>0.01</v>
      </c>
      <c r="X43" s="0" t="n">
        <v>0</v>
      </c>
      <c r="Y43" s="0" t="n">
        <v>0</v>
      </c>
      <c r="Z43" s="0" t="n">
        <v>-199.31</v>
      </c>
      <c r="AA43" s="0" t="n">
        <v>0.08</v>
      </c>
      <c r="AB43" s="0" t="n">
        <v>-7.86</v>
      </c>
      <c r="AC43" s="0" t="n">
        <v>0.01</v>
      </c>
      <c r="AD43" s="0" t="n">
        <v>0</v>
      </c>
      <c r="AE43" s="0" t="n">
        <v>0</v>
      </c>
      <c r="AF43" s="0" t="n">
        <v>-188.79</v>
      </c>
      <c r="AG43" s="0" t="n">
        <v>0.08</v>
      </c>
      <c r="AH43" s="0" t="n">
        <v>-14.8</v>
      </c>
      <c r="AI43" s="0" t="n">
        <v>0.05</v>
      </c>
      <c r="AJ43" s="0" t="n">
        <v>40</v>
      </c>
    </row>
    <row r="44" customFormat="false" ht="12.8" hidden="false" customHeight="false" outlineLevel="0" collapsed="false">
      <c r="A44" s="5" t="s">
        <v>22</v>
      </c>
      <c r="B44" s="0" t="n">
        <v>-75.5</v>
      </c>
      <c r="C44" s="0" t="n">
        <v>0.77</v>
      </c>
      <c r="D44" s="0" t="n">
        <v>46.75</v>
      </c>
      <c r="E44" s="0" t="n">
        <v>0.39</v>
      </c>
      <c r="F44" s="0" t="n">
        <v>78</v>
      </c>
      <c r="G44" s="0" t="n">
        <v>0.54</v>
      </c>
      <c r="H44" s="0" t="n">
        <v>-673.47</v>
      </c>
      <c r="I44" s="0" t="n">
        <v>1.5</v>
      </c>
      <c r="J44" s="0" t="n">
        <v>2.67</v>
      </c>
      <c r="K44" s="0" t="n">
        <v>0.29</v>
      </c>
      <c r="L44" s="0" t="n">
        <v>14.99</v>
      </c>
      <c r="M44" s="0" t="n">
        <v>0.41</v>
      </c>
      <c r="N44" s="0" t="n">
        <v>-503.53</v>
      </c>
      <c r="O44" s="0" t="n">
        <v>1.31</v>
      </c>
      <c r="P44" s="0" t="n">
        <v>-12.64</v>
      </c>
      <c r="Q44" s="0" t="n">
        <v>0.06</v>
      </c>
      <c r="R44" s="0" t="n">
        <v>40</v>
      </c>
      <c r="S44" s="5" t="s">
        <v>22</v>
      </c>
      <c r="T44" s="0" t="n">
        <v>-77.14</v>
      </c>
      <c r="U44" s="0" t="n">
        <v>0.4</v>
      </c>
      <c r="V44" s="0" t="n">
        <v>-28.66</v>
      </c>
      <c r="W44" s="0" t="n">
        <v>0.04</v>
      </c>
      <c r="X44" s="0" t="n">
        <v>0</v>
      </c>
      <c r="Y44" s="0" t="n">
        <v>0</v>
      </c>
      <c r="Z44" s="0" t="n">
        <v>-499.89</v>
      </c>
      <c r="AA44" s="0" t="n">
        <v>0.19</v>
      </c>
      <c r="AB44" s="0" t="n">
        <v>-9.97</v>
      </c>
      <c r="AC44" s="0" t="n">
        <v>0.03</v>
      </c>
      <c r="AD44" s="0" t="n">
        <v>0</v>
      </c>
      <c r="AE44" s="0" t="n">
        <v>0</v>
      </c>
      <c r="AF44" s="0" t="n">
        <v>-456.27</v>
      </c>
      <c r="AG44" s="0" t="n">
        <v>0.18</v>
      </c>
      <c r="AH44" s="0" t="n">
        <v>-14.82</v>
      </c>
      <c r="AI44" s="0" t="n">
        <v>0.06</v>
      </c>
      <c r="AJ44" s="0" t="n">
        <v>40</v>
      </c>
    </row>
    <row r="45" customFormat="false" ht="12.8" hidden="false" customHeight="false" outlineLevel="0" collapsed="false">
      <c r="A45" s="0" t="s">
        <v>20</v>
      </c>
      <c r="B45" s="0" t="n">
        <v>-76.7</v>
      </c>
      <c r="C45" s="0" t="n">
        <v>0.82</v>
      </c>
      <c r="D45" s="0" t="n">
        <v>24.91</v>
      </c>
      <c r="E45" s="0" t="n">
        <v>0.99</v>
      </c>
      <c r="F45" s="0" t="n">
        <v>56.06</v>
      </c>
      <c r="G45" s="0" t="n">
        <v>1.04</v>
      </c>
      <c r="H45" s="0" t="n">
        <v>-628.82</v>
      </c>
      <c r="I45" s="0" t="n">
        <v>2.31</v>
      </c>
      <c r="J45" s="0" t="n">
        <v>2.78</v>
      </c>
      <c r="K45" s="0" t="n">
        <v>0.29</v>
      </c>
      <c r="L45" s="0" t="n">
        <v>15.23</v>
      </c>
      <c r="M45" s="0" t="n">
        <v>0.41</v>
      </c>
      <c r="N45" s="0" t="n">
        <v>-501.79</v>
      </c>
      <c r="O45" s="0" t="n">
        <v>1.2</v>
      </c>
      <c r="P45" s="0" t="n">
        <v>-12.64</v>
      </c>
      <c r="Q45" s="0" t="n">
        <v>0.06</v>
      </c>
      <c r="R45" s="0" t="n">
        <v>40</v>
      </c>
      <c r="S45" s="0" t="s">
        <v>20</v>
      </c>
      <c r="T45" s="0" t="n">
        <v>-76.17</v>
      </c>
      <c r="U45" s="0" t="n">
        <v>0.38</v>
      </c>
      <c r="V45" s="0" t="n">
        <v>-19.93</v>
      </c>
      <c r="W45" s="0" t="n">
        <v>0.61</v>
      </c>
      <c r="X45" s="0" t="n">
        <v>8.74</v>
      </c>
      <c r="Y45" s="0" t="n">
        <v>0.62</v>
      </c>
      <c r="Z45" s="0" t="n">
        <v>-517.65</v>
      </c>
      <c r="AA45" s="0" t="n">
        <v>1.31</v>
      </c>
      <c r="AB45" s="0" t="n">
        <v>-10.23</v>
      </c>
      <c r="AC45" s="0" t="n">
        <v>0.13</v>
      </c>
      <c r="AD45" s="0" t="n">
        <v>-0.33</v>
      </c>
      <c r="AE45" s="0" t="n">
        <v>0.14</v>
      </c>
      <c r="AF45" s="0" t="n">
        <v>-456.93</v>
      </c>
      <c r="AG45" s="0" t="n">
        <v>0.39</v>
      </c>
      <c r="AH45" s="0" t="n">
        <v>-14.82</v>
      </c>
      <c r="AI45" s="0" t="n">
        <v>0.06</v>
      </c>
      <c r="AJ45" s="0" t="n">
        <v>40</v>
      </c>
    </row>
    <row r="46" customFormat="false" ht="12.8" hidden="false" customHeight="false" outlineLevel="0" collapsed="false">
      <c r="A46" s="0" t="s">
        <v>21</v>
      </c>
      <c r="B46" s="0" t="n">
        <v>-97.44</v>
      </c>
      <c r="C46" s="0" t="n">
        <v>1.11</v>
      </c>
      <c r="D46" s="0" t="n">
        <v>-24.3</v>
      </c>
      <c r="E46" s="0" t="n">
        <v>0.36</v>
      </c>
      <c r="F46" s="0" t="n">
        <v>5.99</v>
      </c>
      <c r="G46" s="0" t="n">
        <v>0.51</v>
      </c>
      <c r="H46" s="0" t="n">
        <v>-527.01</v>
      </c>
      <c r="I46" s="0" t="n">
        <v>1.42</v>
      </c>
      <c r="J46" s="0" t="n">
        <v>2.7</v>
      </c>
      <c r="K46" s="0" t="n">
        <v>0.29</v>
      </c>
      <c r="L46" s="0" t="n">
        <v>15.06</v>
      </c>
      <c r="M46" s="0" t="n">
        <v>0.42</v>
      </c>
      <c r="N46" s="0" t="n">
        <v>-478.28</v>
      </c>
      <c r="O46" s="0" t="n">
        <v>1.29</v>
      </c>
      <c r="P46" s="0" t="n">
        <v>-12.64</v>
      </c>
      <c r="Q46" s="0" t="n">
        <v>0.06</v>
      </c>
      <c r="R46" s="0" t="n">
        <v>40</v>
      </c>
      <c r="S46" s="0" t="s">
        <v>21</v>
      </c>
      <c r="T46" s="0" t="n">
        <v>-77.14</v>
      </c>
      <c r="U46" s="0" t="n">
        <v>0.4</v>
      </c>
      <c r="V46" s="0" t="n">
        <v>-28.66</v>
      </c>
      <c r="W46" s="0" t="n">
        <v>0.04</v>
      </c>
      <c r="X46" s="0" t="n">
        <v>0</v>
      </c>
      <c r="Y46" s="0" t="n">
        <v>0</v>
      </c>
      <c r="Z46" s="0" t="n">
        <v>-499.89</v>
      </c>
      <c r="AA46" s="0" t="n">
        <v>0.19</v>
      </c>
      <c r="AB46" s="0" t="n">
        <v>-9.97</v>
      </c>
      <c r="AC46" s="0" t="n">
        <v>0.03</v>
      </c>
      <c r="AD46" s="0" t="n">
        <v>0</v>
      </c>
      <c r="AE46" s="0" t="n">
        <v>0</v>
      </c>
      <c r="AF46" s="0" t="n">
        <v>-456.27</v>
      </c>
      <c r="AG46" s="0" t="n">
        <v>0.18</v>
      </c>
      <c r="AH46" s="0" t="n">
        <v>-14.82</v>
      </c>
      <c r="AI46" s="0" t="n">
        <v>0.06</v>
      </c>
      <c r="AJ46" s="0" t="n">
        <v>40</v>
      </c>
    </row>
    <row r="47" customFormat="false" ht="12.8" hidden="false" customHeight="false" outlineLevel="0" collapsed="false">
      <c r="A47" s="5" t="s">
        <v>23</v>
      </c>
      <c r="B47" s="0" t="n">
        <v>-35.9</v>
      </c>
      <c r="C47" s="0" t="n">
        <v>0.73</v>
      </c>
      <c r="D47" s="0" t="n">
        <v>45.1</v>
      </c>
      <c r="E47" s="0" t="n">
        <v>0.36</v>
      </c>
      <c r="F47" s="0" t="n">
        <v>70.76</v>
      </c>
      <c r="G47" s="0" t="n">
        <v>0.45</v>
      </c>
      <c r="H47" s="0" t="n">
        <v>-297.31</v>
      </c>
      <c r="I47" s="0" t="n">
        <v>1.24</v>
      </c>
      <c r="J47" s="0" t="n">
        <v>3.35</v>
      </c>
      <c r="K47" s="0" t="n">
        <v>0.21</v>
      </c>
      <c r="L47" s="0" t="n">
        <v>12.37</v>
      </c>
      <c r="M47" s="0" t="n">
        <v>0.33</v>
      </c>
      <c r="N47" s="0" t="n">
        <v>-173.57</v>
      </c>
      <c r="O47" s="0" t="n">
        <v>0.93</v>
      </c>
      <c r="P47" s="0" t="n">
        <v>-12.33</v>
      </c>
      <c r="Q47" s="0" t="n">
        <v>0.04</v>
      </c>
      <c r="R47" s="0" t="n">
        <v>40</v>
      </c>
      <c r="S47" s="5" t="s">
        <v>23</v>
      </c>
      <c r="T47" s="0" t="n">
        <v>-36.87</v>
      </c>
      <c r="U47" s="0" t="n">
        <v>0.28</v>
      </c>
      <c r="V47" s="0" t="n">
        <v>-23.3</v>
      </c>
      <c r="W47" s="0" t="n">
        <v>0.02</v>
      </c>
      <c r="X47" s="0" t="n">
        <v>0</v>
      </c>
      <c r="Y47" s="0" t="n">
        <v>0</v>
      </c>
      <c r="Z47" s="0" t="n">
        <v>-140.91</v>
      </c>
      <c r="AA47" s="0" t="n">
        <v>0.08</v>
      </c>
      <c r="AB47" s="0" t="n">
        <v>-6.31</v>
      </c>
      <c r="AC47" s="0" t="n">
        <v>0.01</v>
      </c>
      <c r="AD47" s="0" t="n">
        <v>0</v>
      </c>
      <c r="AE47" s="0" t="n">
        <v>0</v>
      </c>
      <c r="AF47" s="0" t="n">
        <v>-135.39</v>
      </c>
      <c r="AG47" s="0" t="n">
        <v>0.08</v>
      </c>
      <c r="AH47" s="0" t="n">
        <v>-14.35</v>
      </c>
      <c r="AI47" s="0" t="n">
        <v>0.05</v>
      </c>
      <c r="AJ47" s="0" t="n">
        <v>40</v>
      </c>
    </row>
    <row r="48" customFormat="false" ht="12.8" hidden="false" customHeight="false" outlineLevel="0" collapsed="false">
      <c r="A48" s="0" t="s">
        <v>20</v>
      </c>
      <c r="B48" s="0" t="n">
        <v>-37.46</v>
      </c>
      <c r="C48" s="0" t="n">
        <v>0.8</v>
      </c>
      <c r="D48" s="0" t="n">
        <v>24.23</v>
      </c>
      <c r="E48" s="0" t="n">
        <v>0.84</v>
      </c>
      <c r="F48" s="0" t="n">
        <v>49.79</v>
      </c>
      <c r="G48" s="0" t="n">
        <v>0.93</v>
      </c>
      <c r="H48" s="0" t="n">
        <v>-254.96</v>
      </c>
      <c r="I48" s="0" t="n">
        <v>2</v>
      </c>
      <c r="J48" s="0" t="n">
        <v>3.88</v>
      </c>
      <c r="K48" s="0" t="n">
        <v>0.24</v>
      </c>
      <c r="L48" s="0" t="n">
        <v>13.14</v>
      </c>
      <c r="M48" s="0" t="n">
        <v>0.37</v>
      </c>
      <c r="N48" s="0" t="n">
        <v>-172.79</v>
      </c>
      <c r="O48" s="0" t="n">
        <v>0.97</v>
      </c>
      <c r="P48" s="0" t="n">
        <v>-12.33</v>
      </c>
      <c r="Q48" s="0" t="n">
        <v>0.04</v>
      </c>
      <c r="R48" s="0" t="n">
        <v>40</v>
      </c>
      <c r="S48" s="0" t="s">
        <v>20</v>
      </c>
      <c r="T48" s="0" t="n">
        <v>-36.15</v>
      </c>
      <c r="U48" s="0" t="n">
        <v>0.31</v>
      </c>
      <c r="V48" s="0" t="n">
        <v>-15.93</v>
      </c>
      <c r="W48" s="0" t="n">
        <v>0.37</v>
      </c>
      <c r="X48" s="0" t="n">
        <v>7.37</v>
      </c>
      <c r="Y48" s="0" t="n">
        <v>0.37</v>
      </c>
      <c r="Z48" s="0" t="n">
        <v>-155.82</v>
      </c>
      <c r="AA48" s="0" t="n">
        <v>0.75</v>
      </c>
      <c r="AB48" s="0" t="n">
        <v>-6.64</v>
      </c>
      <c r="AC48" s="0" t="n">
        <v>0.03</v>
      </c>
      <c r="AD48" s="0" t="n">
        <v>-0.38</v>
      </c>
      <c r="AE48" s="0" t="n">
        <v>0.02</v>
      </c>
      <c r="AF48" s="0" t="n">
        <v>-135.57</v>
      </c>
      <c r="AG48" s="0" t="n">
        <v>0.09</v>
      </c>
      <c r="AH48" s="0" t="n">
        <v>-14.35</v>
      </c>
      <c r="AI48" s="0" t="n">
        <v>0.05</v>
      </c>
      <c r="AJ48" s="0" t="n">
        <v>40</v>
      </c>
    </row>
    <row r="49" customFormat="false" ht="12.8" hidden="false" customHeight="false" outlineLevel="0" collapsed="false">
      <c r="A49" s="0" t="s">
        <v>21</v>
      </c>
      <c r="B49" s="0" t="n">
        <v>-56.05</v>
      </c>
      <c r="C49" s="0" t="n">
        <v>0.98</v>
      </c>
      <c r="D49" s="0" t="n">
        <v>-22.23</v>
      </c>
      <c r="E49" s="0" t="n">
        <v>0.31</v>
      </c>
      <c r="F49" s="0" t="n">
        <v>2.51</v>
      </c>
      <c r="G49" s="0" t="n">
        <v>0.42</v>
      </c>
      <c r="H49" s="0" t="n">
        <v>-158.68</v>
      </c>
      <c r="I49" s="0" t="n">
        <v>1.15</v>
      </c>
      <c r="J49" s="0" t="n">
        <v>3.32</v>
      </c>
      <c r="K49" s="0" t="n">
        <v>0.21</v>
      </c>
      <c r="L49" s="0" t="n">
        <v>12.35</v>
      </c>
      <c r="M49" s="0" t="n">
        <v>0.34</v>
      </c>
      <c r="N49" s="0" t="n">
        <v>-150.3</v>
      </c>
      <c r="O49" s="0" t="n">
        <v>0.91</v>
      </c>
      <c r="P49" s="0" t="n">
        <v>-12.33</v>
      </c>
      <c r="Q49" s="0" t="n">
        <v>0.04</v>
      </c>
      <c r="R49" s="0" t="n">
        <v>40</v>
      </c>
      <c r="S49" s="0" t="s">
        <v>21</v>
      </c>
      <c r="T49" s="0" t="n">
        <v>-36.87</v>
      </c>
      <c r="U49" s="0" t="n">
        <v>0.28</v>
      </c>
      <c r="V49" s="0" t="n">
        <v>-23.3</v>
      </c>
      <c r="W49" s="0" t="n">
        <v>0.02</v>
      </c>
      <c r="X49" s="0" t="n">
        <v>0</v>
      </c>
      <c r="Y49" s="0" t="n">
        <v>0</v>
      </c>
      <c r="Z49" s="0" t="n">
        <v>-140.91</v>
      </c>
      <c r="AA49" s="0" t="n">
        <v>0.08</v>
      </c>
      <c r="AB49" s="0" t="n">
        <v>-6.31</v>
      </c>
      <c r="AC49" s="0" t="n">
        <v>0.01</v>
      </c>
      <c r="AD49" s="0" t="n">
        <v>0</v>
      </c>
      <c r="AE49" s="0" t="n">
        <v>0</v>
      </c>
      <c r="AF49" s="0" t="n">
        <v>-135.39</v>
      </c>
      <c r="AG49" s="0" t="n">
        <v>0.08</v>
      </c>
      <c r="AH49" s="0" t="n">
        <v>-14.35</v>
      </c>
      <c r="AI49" s="0" t="n">
        <v>0.05</v>
      </c>
      <c r="AJ49" s="0" t="n">
        <v>40</v>
      </c>
    </row>
    <row r="50" customFormat="false" ht="12.8" hidden="false" customHeight="false" outlineLevel="0" collapsed="false">
      <c r="A50" s="5" t="s">
        <v>24</v>
      </c>
      <c r="B50" s="0" t="n">
        <v>-107.18</v>
      </c>
      <c r="C50" s="0" t="n">
        <v>1.41</v>
      </c>
      <c r="D50" s="0" t="n">
        <v>-250.17</v>
      </c>
      <c r="E50" s="0" t="n">
        <v>0.78</v>
      </c>
      <c r="F50" s="0" t="n">
        <v>-165.54</v>
      </c>
      <c r="G50" s="0" t="n">
        <v>1.4</v>
      </c>
      <c r="H50" s="0" t="n">
        <v>-468.48</v>
      </c>
      <c r="I50" s="0" t="n">
        <v>2.9</v>
      </c>
      <c r="J50" s="0" t="n">
        <v>-68.97</v>
      </c>
      <c r="K50" s="0" t="n">
        <v>0.63</v>
      </c>
      <c r="L50" s="0" t="n">
        <v>-41.82</v>
      </c>
      <c r="M50" s="0" t="n">
        <v>1.11</v>
      </c>
      <c r="N50" s="0" t="n">
        <v>-639.37</v>
      </c>
      <c r="O50" s="0" t="n">
        <v>2.59</v>
      </c>
      <c r="P50" s="0" t="n">
        <v>26.76</v>
      </c>
      <c r="Q50" s="0" t="n">
        <v>0.09</v>
      </c>
      <c r="R50" s="0" t="n">
        <v>40</v>
      </c>
      <c r="S50" s="5" t="s">
        <v>24</v>
      </c>
      <c r="T50" s="0" t="n">
        <v>-99.92</v>
      </c>
      <c r="U50" s="0" t="n">
        <v>0.55</v>
      </c>
      <c r="V50" s="0" t="n">
        <v>-108.33</v>
      </c>
      <c r="W50" s="0" t="n">
        <v>0.17</v>
      </c>
      <c r="X50" s="0" t="n">
        <v>0</v>
      </c>
      <c r="Y50" s="0" t="n">
        <v>0</v>
      </c>
      <c r="Z50" s="0" t="n">
        <v>-804.62</v>
      </c>
      <c r="AA50" s="0" t="n">
        <v>0.54</v>
      </c>
      <c r="AB50" s="0" t="n">
        <v>-43.4</v>
      </c>
      <c r="AC50" s="0" t="n">
        <v>0.07</v>
      </c>
      <c r="AD50" s="0" t="n">
        <v>0</v>
      </c>
      <c r="AE50" s="0" t="n">
        <v>0</v>
      </c>
      <c r="AF50" s="0" t="n">
        <v>-738.95</v>
      </c>
      <c r="AG50" s="0" t="n">
        <v>0.43</v>
      </c>
      <c r="AH50" s="0" t="n">
        <v>30.68</v>
      </c>
      <c r="AI50" s="0" t="n">
        <v>0.09</v>
      </c>
      <c r="AJ50" s="0" t="n">
        <v>40</v>
      </c>
    </row>
    <row r="51" customFormat="false" ht="12.8" hidden="false" customHeight="false" outlineLevel="0" collapsed="false">
      <c r="A51" s="0" t="s">
        <v>20</v>
      </c>
      <c r="B51" s="0" t="n">
        <v>-93.4</v>
      </c>
      <c r="C51" s="0" t="n">
        <v>12.93</v>
      </c>
      <c r="D51" s="0" t="n">
        <v>-105.55</v>
      </c>
      <c r="E51" s="0" t="n">
        <v>4.19</v>
      </c>
      <c r="F51" s="0" t="n">
        <v>-4.57</v>
      </c>
      <c r="G51" s="0" t="n">
        <v>5.27</v>
      </c>
      <c r="H51" s="0" t="n">
        <v>-817.87</v>
      </c>
      <c r="I51" s="0" t="n">
        <v>12.1</v>
      </c>
      <c r="J51" s="0" t="n">
        <v>-46.16</v>
      </c>
      <c r="K51" s="0" t="n">
        <v>1.63</v>
      </c>
      <c r="L51" s="0" t="n">
        <v>-6.74</v>
      </c>
      <c r="M51" s="0" t="n">
        <v>2.46</v>
      </c>
      <c r="N51" s="0" t="n">
        <v>-755.06</v>
      </c>
      <c r="O51" s="0" t="n">
        <v>7.37</v>
      </c>
      <c r="P51" s="0" t="n">
        <v>26.76</v>
      </c>
      <c r="Q51" s="0" t="n">
        <v>0.09</v>
      </c>
      <c r="R51" s="0" t="n">
        <v>40</v>
      </c>
      <c r="S51" s="0" t="s">
        <v>20</v>
      </c>
      <c r="T51" s="0" t="n">
        <v>-86.54</v>
      </c>
      <c r="U51" s="0" t="n">
        <v>15.31</v>
      </c>
      <c r="V51" s="0" t="n">
        <v>-68.52</v>
      </c>
      <c r="W51" s="0" t="n">
        <v>3.61</v>
      </c>
      <c r="X51" s="0" t="n">
        <v>43.02</v>
      </c>
      <c r="Y51" s="0" t="n">
        <v>4.8</v>
      </c>
      <c r="Z51" s="0" t="n">
        <v>-897.99</v>
      </c>
      <c r="AA51" s="0" t="n">
        <v>11.95</v>
      </c>
      <c r="AB51" s="0" t="n">
        <v>-33.64</v>
      </c>
      <c r="AC51" s="0" t="n">
        <v>2.47</v>
      </c>
      <c r="AD51" s="0" t="n">
        <v>14.88</v>
      </c>
      <c r="AE51" s="0" t="n">
        <v>3.73</v>
      </c>
      <c r="AF51" s="0" t="n">
        <v>-787.71</v>
      </c>
      <c r="AG51" s="0" t="n">
        <v>10.62</v>
      </c>
      <c r="AH51" s="0" t="n">
        <v>30.68</v>
      </c>
      <c r="AI51" s="0" t="n">
        <v>0.09</v>
      </c>
      <c r="AJ51" s="0" t="n">
        <v>40</v>
      </c>
    </row>
    <row r="52" customFormat="false" ht="12.8" hidden="false" customHeight="false" outlineLevel="0" collapsed="false">
      <c r="A52" s="0" t="s">
        <v>21</v>
      </c>
      <c r="B52" s="0" t="n">
        <v>-56.38</v>
      </c>
      <c r="C52" s="0" t="n">
        <v>1.89</v>
      </c>
      <c r="D52" s="0" t="n">
        <v>-113.76</v>
      </c>
      <c r="E52" s="0" t="n">
        <v>0.74</v>
      </c>
      <c r="F52" s="0" t="n">
        <v>-26.7</v>
      </c>
      <c r="G52" s="0" t="n">
        <v>1.34</v>
      </c>
      <c r="H52" s="0" t="n">
        <v>-749.58</v>
      </c>
      <c r="I52" s="0" t="n">
        <v>2.79</v>
      </c>
      <c r="J52" s="0" t="n">
        <v>-69.04</v>
      </c>
      <c r="K52" s="0" t="n">
        <v>0.64</v>
      </c>
      <c r="L52" s="0" t="n">
        <v>-41.94</v>
      </c>
      <c r="M52" s="0" t="n">
        <v>1.16</v>
      </c>
      <c r="N52" s="0" t="n">
        <v>-695.96</v>
      </c>
      <c r="O52" s="0" t="n">
        <v>2.58</v>
      </c>
      <c r="P52" s="0" t="n">
        <v>26.76</v>
      </c>
      <c r="Q52" s="0" t="n">
        <v>0.09</v>
      </c>
      <c r="R52" s="0" t="n">
        <v>40</v>
      </c>
      <c r="S52" s="0" t="s">
        <v>21</v>
      </c>
      <c r="T52" s="0" t="n">
        <v>-99.92</v>
      </c>
      <c r="U52" s="0" t="n">
        <v>0.55</v>
      </c>
      <c r="V52" s="0" t="n">
        <v>-108.33</v>
      </c>
      <c r="W52" s="0" t="n">
        <v>0.17</v>
      </c>
      <c r="X52" s="0" t="n">
        <v>0</v>
      </c>
      <c r="Y52" s="0" t="n">
        <v>0</v>
      </c>
      <c r="Z52" s="0" t="n">
        <v>-804.62</v>
      </c>
      <c r="AA52" s="0" t="n">
        <v>0.54</v>
      </c>
      <c r="AB52" s="0" t="n">
        <v>-43.4</v>
      </c>
      <c r="AC52" s="0" t="n">
        <v>0.07</v>
      </c>
      <c r="AD52" s="0" t="n">
        <v>0</v>
      </c>
      <c r="AE52" s="0" t="n">
        <v>0</v>
      </c>
      <c r="AF52" s="0" t="n">
        <v>-738.95</v>
      </c>
      <c r="AG52" s="0" t="n">
        <v>0.43</v>
      </c>
      <c r="AH52" s="0" t="n">
        <v>30.68</v>
      </c>
      <c r="AI52" s="0" t="n">
        <v>0.09</v>
      </c>
      <c r="AJ52" s="0" t="n">
        <v>40</v>
      </c>
    </row>
    <row r="53" customFormat="false" ht="12.8" hidden="false" customHeight="false" outlineLevel="0" collapsed="false">
      <c r="A53" s="5" t="s">
        <v>25</v>
      </c>
      <c r="B53" s="0" t="n">
        <v>-83.12</v>
      </c>
      <c r="C53" s="0" t="n">
        <v>1.14</v>
      </c>
      <c r="D53" s="0" t="n">
        <v>53.93</v>
      </c>
      <c r="E53" s="0" t="n">
        <v>0.82</v>
      </c>
      <c r="F53" s="0" t="n">
        <v>160.91</v>
      </c>
      <c r="G53" s="0" t="n">
        <v>1.03</v>
      </c>
      <c r="H53" s="0" t="n">
        <v>-654.19</v>
      </c>
      <c r="I53" s="0" t="n">
        <v>3.23</v>
      </c>
      <c r="J53" s="0" t="n">
        <v>-1.67</v>
      </c>
      <c r="K53" s="0" t="n">
        <v>0.66</v>
      </c>
      <c r="L53" s="0" t="n">
        <v>37.99</v>
      </c>
      <c r="M53" s="0" t="n">
        <v>0.89</v>
      </c>
      <c r="N53" s="0" t="n">
        <v>-418.11</v>
      </c>
      <c r="O53" s="0" t="n">
        <v>2.93</v>
      </c>
      <c r="P53" s="0" t="n">
        <v>-25.59</v>
      </c>
      <c r="Q53" s="0" t="n">
        <v>0.07</v>
      </c>
      <c r="R53" s="0" t="n">
        <v>40</v>
      </c>
      <c r="S53" s="5" t="s">
        <v>25</v>
      </c>
      <c r="T53" s="0" t="n">
        <v>-89.47</v>
      </c>
      <c r="U53" s="0" t="n">
        <v>0.53</v>
      </c>
      <c r="V53" s="0" t="n">
        <v>-100.62</v>
      </c>
      <c r="W53" s="0" t="n">
        <v>0.14</v>
      </c>
      <c r="X53" s="0" t="n">
        <v>0</v>
      </c>
      <c r="Y53" s="0" t="n">
        <v>0</v>
      </c>
      <c r="Z53" s="0" t="n">
        <v>-296.92</v>
      </c>
      <c r="AA53" s="0" t="n">
        <v>0.23</v>
      </c>
      <c r="AB53" s="0" t="n">
        <v>-32.65</v>
      </c>
      <c r="AC53" s="0" t="n">
        <v>0.08</v>
      </c>
      <c r="AD53" s="0" t="n">
        <v>0</v>
      </c>
      <c r="AE53" s="0" t="n">
        <v>0</v>
      </c>
      <c r="AF53" s="0" t="n">
        <v>-304.86</v>
      </c>
      <c r="AG53" s="0" t="n">
        <v>0.24</v>
      </c>
      <c r="AH53" s="0" t="n">
        <v>-29.44</v>
      </c>
      <c r="AI53" s="0" t="n">
        <v>0.08</v>
      </c>
      <c r="AJ53" s="0" t="n">
        <v>40</v>
      </c>
    </row>
    <row r="54" customFormat="false" ht="12.8" hidden="false" customHeight="false" outlineLevel="0" collapsed="false">
      <c r="A54" s="0" t="s">
        <v>20</v>
      </c>
      <c r="B54" s="0" t="n">
        <v>-84.65</v>
      </c>
      <c r="C54" s="0" t="n">
        <v>1.88</v>
      </c>
      <c r="D54" s="0" t="n">
        <v>18.79</v>
      </c>
      <c r="E54" s="0" t="n">
        <v>1.9</v>
      </c>
      <c r="F54" s="0" t="n">
        <v>124.73</v>
      </c>
      <c r="G54" s="0" t="n">
        <v>2.05</v>
      </c>
      <c r="H54" s="0" t="n">
        <v>-582.33</v>
      </c>
      <c r="I54" s="0" t="n">
        <v>4.69</v>
      </c>
      <c r="J54" s="0" t="n">
        <v>-3.27</v>
      </c>
      <c r="K54" s="0" t="n">
        <v>0.79</v>
      </c>
      <c r="L54" s="0" t="n">
        <v>35.73</v>
      </c>
      <c r="M54" s="0" t="n">
        <v>1.07</v>
      </c>
      <c r="N54" s="0" t="n">
        <v>-412.2</v>
      </c>
      <c r="O54" s="0" t="n">
        <v>3.05</v>
      </c>
      <c r="P54" s="0" t="n">
        <v>-25.59</v>
      </c>
      <c r="Q54" s="0" t="n">
        <v>0.07</v>
      </c>
      <c r="R54" s="0" t="n">
        <v>40</v>
      </c>
      <c r="S54" s="0" t="s">
        <v>20</v>
      </c>
      <c r="T54" s="0" t="n">
        <v>-85.08</v>
      </c>
      <c r="U54" s="0" t="n">
        <v>2.74</v>
      </c>
      <c r="V54" s="0" t="n">
        <v>-67.88</v>
      </c>
      <c r="W54" s="0" t="n">
        <v>1.74</v>
      </c>
      <c r="X54" s="0" t="n">
        <v>32.9</v>
      </c>
      <c r="Y54" s="0" t="n">
        <v>1.83</v>
      </c>
      <c r="Z54" s="0" t="n">
        <v>-363.49</v>
      </c>
      <c r="AA54" s="0" t="n">
        <v>3.69</v>
      </c>
      <c r="AB54" s="0" t="n">
        <v>-32.67</v>
      </c>
      <c r="AC54" s="0" t="n">
        <v>0.52</v>
      </c>
      <c r="AD54" s="0" t="n">
        <v>-0.26</v>
      </c>
      <c r="AE54" s="0" t="n">
        <v>0.62</v>
      </c>
      <c r="AF54" s="0" t="n">
        <v>-309.92</v>
      </c>
      <c r="AG54" s="0" t="n">
        <v>1.5</v>
      </c>
      <c r="AH54" s="0" t="n">
        <v>-29.44</v>
      </c>
      <c r="AI54" s="0" t="n">
        <v>0.08</v>
      </c>
      <c r="AJ54" s="0" t="n">
        <v>40</v>
      </c>
    </row>
    <row r="55" customFormat="false" ht="12.8" hidden="false" customHeight="false" outlineLevel="0" collapsed="false">
      <c r="A55" s="0" t="s">
        <v>21</v>
      </c>
      <c r="B55" s="0" t="n">
        <v>-125.72</v>
      </c>
      <c r="C55" s="0" t="n">
        <v>1.59</v>
      </c>
      <c r="D55" s="0" t="n">
        <v>-81.75</v>
      </c>
      <c r="E55" s="0" t="n">
        <v>0.8</v>
      </c>
      <c r="F55" s="0" t="n">
        <v>23.23</v>
      </c>
      <c r="G55" s="0" t="n">
        <v>1.03</v>
      </c>
      <c r="H55" s="0" t="n">
        <v>-374.8</v>
      </c>
      <c r="I55" s="0" t="n">
        <v>3.19</v>
      </c>
      <c r="J55" s="0" t="n">
        <v>-1.68</v>
      </c>
      <c r="K55" s="0" t="n">
        <v>0.66</v>
      </c>
      <c r="L55" s="0" t="n">
        <v>38.03</v>
      </c>
      <c r="M55" s="0" t="n">
        <v>0.88</v>
      </c>
      <c r="N55" s="0" t="n">
        <v>-369.52</v>
      </c>
      <c r="O55" s="0" t="n">
        <v>2.96</v>
      </c>
      <c r="P55" s="0" t="n">
        <v>-25.59</v>
      </c>
      <c r="Q55" s="0" t="n">
        <v>0.07</v>
      </c>
      <c r="R55" s="0" t="n">
        <v>40</v>
      </c>
      <c r="S55" s="0" t="s">
        <v>21</v>
      </c>
      <c r="T55" s="0" t="n">
        <v>-89.47</v>
      </c>
      <c r="U55" s="0" t="n">
        <v>0.53</v>
      </c>
      <c r="V55" s="0" t="n">
        <v>-100.62</v>
      </c>
      <c r="W55" s="0" t="n">
        <v>0.14</v>
      </c>
      <c r="X55" s="0" t="n">
        <v>0</v>
      </c>
      <c r="Y55" s="0" t="n">
        <v>0</v>
      </c>
      <c r="Z55" s="0" t="n">
        <v>-296.92</v>
      </c>
      <c r="AA55" s="0" t="n">
        <v>0.23</v>
      </c>
      <c r="AB55" s="0" t="n">
        <v>-32.65</v>
      </c>
      <c r="AC55" s="0" t="n">
        <v>0.08</v>
      </c>
      <c r="AD55" s="0" t="n">
        <v>0</v>
      </c>
      <c r="AE55" s="0" t="n">
        <v>0</v>
      </c>
      <c r="AF55" s="0" t="n">
        <v>-304.86</v>
      </c>
      <c r="AG55" s="0" t="n">
        <v>0.24</v>
      </c>
      <c r="AH55" s="0" t="n">
        <v>-29.44</v>
      </c>
      <c r="AI55" s="0" t="n">
        <v>0.08</v>
      </c>
      <c r="AJ55" s="0" t="n">
        <v>40</v>
      </c>
    </row>
    <row r="56" customFormat="false" ht="12.8" hidden="false" customHeight="false" outlineLevel="0" collapsed="false">
      <c r="A56" s="5" t="s">
        <v>26</v>
      </c>
      <c r="B56" s="0" t="n">
        <v>-34.79</v>
      </c>
      <c r="C56" s="0" t="n">
        <v>0.88</v>
      </c>
      <c r="D56" s="0" t="n">
        <v>47.98</v>
      </c>
      <c r="E56" s="0" t="n">
        <v>0.42</v>
      </c>
      <c r="F56" s="0" t="n">
        <v>77.35</v>
      </c>
      <c r="G56" s="0" t="n">
        <v>0.55</v>
      </c>
      <c r="H56" s="0" t="n">
        <v>-311.09</v>
      </c>
      <c r="I56" s="0" t="n">
        <v>1.51</v>
      </c>
      <c r="J56" s="0" t="n">
        <v>3.99</v>
      </c>
      <c r="K56" s="0" t="n">
        <v>0.27</v>
      </c>
      <c r="L56" s="0" t="n">
        <v>15.12</v>
      </c>
      <c r="M56" s="0" t="n">
        <v>0.45</v>
      </c>
      <c r="N56" s="0" t="n">
        <v>-182.68</v>
      </c>
      <c r="O56" s="0" t="n">
        <v>1.21</v>
      </c>
      <c r="P56" s="0" t="n">
        <v>-12.62</v>
      </c>
      <c r="Q56" s="0" t="n">
        <v>0.04</v>
      </c>
      <c r="R56" s="0" t="n">
        <v>40</v>
      </c>
      <c r="S56" s="5" t="s">
        <v>26</v>
      </c>
      <c r="T56" s="0" t="n">
        <v>-36.18</v>
      </c>
      <c r="U56" s="0" t="n">
        <v>0.27</v>
      </c>
      <c r="V56" s="0" t="n">
        <v>-27.09</v>
      </c>
      <c r="W56" s="0" t="n">
        <v>0.02</v>
      </c>
      <c r="X56" s="0" t="n">
        <v>0</v>
      </c>
      <c r="Y56" s="0" t="n">
        <v>0</v>
      </c>
      <c r="Z56" s="0" t="n">
        <v>-137.6</v>
      </c>
      <c r="AA56" s="0" t="n">
        <v>0.08</v>
      </c>
      <c r="AB56" s="0" t="n">
        <v>-8.68</v>
      </c>
      <c r="AC56" s="0" t="n">
        <v>0.01</v>
      </c>
      <c r="AD56" s="0" t="n">
        <v>0</v>
      </c>
      <c r="AE56" s="0" t="n">
        <v>0</v>
      </c>
      <c r="AF56" s="0" t="n">
        <v>-134.71</v>
      </c>
      <c r="AG56" s="0" t="n">
        <v>0.08</v>
      </c>
      <c r="AH56" s="0" t="n">
        <v>-14.9</v>
      </c>
      <c r="AI56" s="0" t="n">
        <v>0.04</v>
      </c>
      <c r="AJ56" s="0" t="n">
        <v>40</v>
      </c>
    </row>
    <row r="57" customFormat="false" ht="12.8" hidden="false" customHeight="false" outlineLevel="0" collapsed="false">
      <c r="A57" s="0" t="s">
        <v>20</v>
      </c>
      <c r="B57" s="0" t="n">
        <v>-35.96</v>
      </c>
      <c r="C57" s="0" t="n">
        <v>0.95</v>
      </c>
      <c r="D57" s="0" t="n">
        <v>25.63</v>
      </c>
      <c r="E57" s="0" t="n">
        <v>1.06</v>
      </c>
      <c r="F57" s="0" t="n">
        <v>54.92</v>
      </c>
      <c r="G57" s="0" t="n">
        <v>1.14</v>
      </c>
      <c r="H57" s="0" t="n">
        <v>-265.17</v>
      </c>
      <c r="I57" s="0" t="n">
        <v>2.52</v>
      </c>
      <c r="J57" s="0" t="n">
        <v>4.11</v>
      </c>
      <c r="K57" s="0" t="n">
        <v>0.32</v>
      </c>
      <c r="L57" s="0" t="n">
        <v>15.38</v>
      </c>
      <c r="M57" s="0" t="n">
        <v>0.49</v>
      </c>
      <c r="N57" s="0" t="n">
        <v>-180.76</v>
      </c>
      <c r="O57" s="0" t="n">
        <v>1.28</v>
      </c>
      <c r="P57" s="0" t="n">
        <v>-12.62</v>
      </c>
      <c r="Q57" s="0" t="n">
        <v>0.04</v>
      </c>
      <c r="R57" s="0" t="n">
        <v>40</v>
      </c>
      <c r="S57" s="0" t="s">
        <v>20</v>
      </c>
    </row>
    <row r="58" customFormat="false" ht="12.8" hidden="false" customHeight="false" outlineLevel="0" collapsed="false">
      <c r="A58" s="0" t="s">
        <v>21</v>
      </c>
      <c r="B58" s="0" t="n">
        <v>-56.2</v>
      </c>
      <c r="C58" s="0" t="n">
        <v>1.12</v>
      </c>
      <c r="D58" s="0" t="n">
        <v>-22.51</v>
      </c>
      <c r="E58" s="0" t="n">
        <v>0.37</v>
      </c>
      <c r="F58" s="0" t="n">
        <v>5.92</v>
      </c>
      <c r="G58" s="0" t="n">
        <v>0.52</v>
      </c>
      <c r="H58" s="0" t="n">
        <v>-165.71</v>
      </c>
      <c r="I58" s="0" t="n">
        <v>1.42</v>
      </c>
      <c r="J58" s="0" t="n">
        <v>3.97</v>
      </c>
      <c r="K58" s="0" t="n">
        <v>0.27</v>
      </c>
      <c r="L58" s="0" t="n">
        <v>15.08</v>
      </c>
      <c r="M58" s="0" t="n">
        <v>0.45</v>
      </c>
      <c r="N58" s="0" t="n">
        <v>-157.73</v>
      </c>
      <c r="O58" s="0" t="n">
        <v>1.19</v>
      </c>
      <c r="P58" s="0" t="n">
        <v>-12.62</v>
      </c>
      <c r="Q58" s="0" t="n">
        <v>0.04</v>
      </c>
      <c r="R58" s="0" t="n">
        <v>40</v>
      </c>
      <c r="S58" s="0" t="s">
        <v>21</v>
      </c>
      <c r="T58" s="0" t="n">
        <v>-36.18</v>
      </c>
      <c r="U58" s="0" t="n">
        <v>0.27</v>
      </c>
      <c r="V58" s="0" t="n">
        <v>-27.09</v>
      </c>
      <c r="W58" s="0" t="n">
        <v>0.02</v>
      </c>
      <c r="X58" s="0" t="n">
        <v>0</v>
      </c>
      <c r="Y58" s="0" t="n">
        <v>0</v>
      </c>
      <c r="Z58" s="0" t="n">
        <v>-137.6</v>
      </c>
      <c r="AA58" s="0" t="n">
        <v>0.08</v>
      </c>
      <c r="AB58" s="0" t="n">
        <v>-8.68</v>
      </c>
      <c r="AC58" s="0" t="n">
        <v>0.01</v>
      </c>
      <c r="AD58" s="0" t="n">
        <v>0</v>
      </c>
      <c r="AE58" s="0" t="n">
        <v>0</v>
      </c>
      <c r="AF58" s="0" t="n">
        <v>-134.71</v>
      </c>
      <c r="AG58" s="0" t="n">
        <v>0.08</v>
      </c>
      <c r="AH58" s="0" t="n">
        <v>-14.9</v>
      </c>
      <c r="AI58" s="0" t="n">
        <v>0.04</v>
      </c>
      <c r="AJ58" s="0" t="n">
        <v>40</v>
      </c>
    </row>
    <row r="59" customFormat="false" ht="12.8" hidden="false" customHeight="false" outlineLevel="0" collapsed="false">
      <c r="A59" s="5" t="s">
        <v>27</v>
      </c>
      <c r="B59" s="0" t="n">
        <v>-81.45</v>
      </c>
      <c r="C59" s="0" t="n">
        <v>1.39</v>
      </c>
      <c r="D59" s="0" t="n">
        <v>49.38</v>
      </c>
      <c r="E59" s="0" t="n">
        <v>0.38</v>
      </c>
      <c r="F59" s="0" t="n">
        <v>78.46</v>
      </c>
      <c r="G59" s="0" t="n">
        <v>0.44</v>
      </c>
      <c r="H59" s="0" t="n">
        <v>-774.24</v>
      </c>
      <c r="I59" s="0" t="n">
        <v>1.65</v>
      </c>
      <c r="J59" s="0" t="n">
        <v>5.11</v>
      </c>
      <c r="K59" s="0" t="n">
        <v>0.27</v>
      </c>
      <c r="L59" s="0" t="n">
        <v>15.16</v>
      </c>
      <c r="M59" s="0" t="n">
        <v>0.33</v>
      </c>
      <c r="N59" s="0" t="n">
        <v>-597.94</v>
      </c>
      <c r="O59" s="0" t="n">
        <v>1.44</v>
      </c>
      <c r="P59" s="0" t="n">
        <v>-12.73</v>
      </c>
      <c r="Q59" s="0" t="n">
        <v>0.06</v>
      </c>
      <c r="R59" s="0" t="n">
        <v>40</v>
      </c>
      <c r="S59" s="5" t="s">
        <v>27</v>
      </c>
      <c r="T59" s="0" t="n">
        <v>-83.3</v>
      </c>
      <c r="U59" s="0" t="n">
        <v>0.42</v>
      </c>
      <c r="V59" s="0" t="n">
        <v>-30.74</v>
      </c>
      <c r="W59" s="0" t="n">
        <v>0.06</v>
      </c>
      <c r="X59" s="0" t="n">
        <v>0</v>
      </c>
      <c r="Y59" s="0" t="n">
        <v>0</v>
      </c>
      <c r="Z59" s="0" t="n">
        <v>-581.89</v>
      </c>
      <c r="AA59" s="0" t="n">
        <v>0.33</v>
      </c>
      <c r="AB59" s="0" t="n">
        <v>-11.66</v>
      </c>
      <c r="AC59" s="0" t="n">
        <v>0.05</v>
      </c>
      <c r="AD59" s="0" t="n">
        <v>0</v>
      </c>
      <c r="AE59" s="0" t="n">
        <v>0</v>
      </c>
      <c r="AF59" s="0" t="n">
        <v>-532.5</v>
      </c>
      <c r="AG59" s="0" t="n">
        <v>0.32</v>
      </c>
      <c r="AH59" s="0" t="n">
        <v>-14.83</v>
      </c>
      <c r="AI59" s="0" t="n">
        <v>0.07</v>
      </c>
      <c r="AJ59" s="0" t="n">
        <v>40</v>
      </c>
    </row>
    <row r="60" customFormat="false" ht="12.8" hidden="false" customHeight="false" outlineLevel="0" collapsed="false">
      <c r="A60" s="0" t="s">
        <v>20</v>
      </c>
      <c r="B60" s="0" t="n">
        <v>-82.48</v>
      </c>
      <c r="C60" s="0" t="n">
        <v>1.46</v>
      </c>
      <c r="D60" s="0" t="n">
        <v>24.51</v>
      </c>
      <c r="E60" s="0" t="n">
        <v>1.21</v>
      </c>
      <c r="F60" s="0" t="n">
        <v>53.53</v>
      </c>
      <c r="G60" s="0" t="n">
        <v>1.31</v>
      </c>
      <c r="H60" s="0" t="n">
        <v>-723.46</v>
      </c>
      <c r="I60" s="0" t="n">
        <v>2.83</v>
      </c>
      <c r="J60" s="0" t="n">
        <v>4.68</v>
      </c>
      <c r="K60" s="0" t="n">
        <v>0.37</v>
      </c>
      <c r="L60" s="0" t="n">
        <v>14.84</v>
      </c>
      <c r="M60" s="0" t="n">
        <v>0.42</v>
      </c>
      <c r="N60" s="0" t="n">
        <v>-595.18</v>
      </c>
      <c r="O60" s="0" t="n">
        <v>1.62</v>
      </c>
      <c r="P60" s="0" t="n">
        <v>-12.73</v>
      </c>
      <c r="Q60" s="0" t="n">
        <v>0.06</v>
      </c>
      <c r="R60" s="0" t="n">
        <v>40</v>
      </c>
      <c r="S60" s="0" t="s">
        <v>20</v>
      </c>
      <c r="T60" s="0" t="n">
        <v>-81.99</v>
      </c>
      <c r="U60" s="0" t="n">
        <v>0.46</v>
      </c>
      <c r="V60" s="0" t="n">
        <v>-20.33</v>
      </c>
      <c r="W60" s="0" t="n">
        <v>0.86</v>
      </c>
      <c r="X60" s="0" t="n">
        <v>10.51</v>
      </c>
      <c r="Y60" s="0" t="n">
        <v>0.89</v>
      </c>
      <c r="Z60" s="0" t="n">
        <v>-603.96</v>
      </c>
      <c r="AA60" s="0" t="n">
        <v>2.19</v>
      </c>
      <c r="AB60" s="0" t="n">
        <v>-11.34</v>
      </c>
      <c r="AC60" s="0" t="n">
        <v>0.3</v>
      </c>
      <c r="AD60" s="0" t="n">
        <v>0.28</v>
      </c>
      <c r="AE60" s="0" t="n">
        <v>0.33</v>
      </c>
      <c r="AF60" s="0" t="n">
        <v>-535.55</v>
      </c>
      <c r="AG60" s="0" t="n">
        <v>1.13</v>
      </c>
      <c r="AH60" s="0" t="n">
        <v>-14.83</v>
      </c>
      <c r="AI60" s="0" t="n">
        <v>0.07</v>
      </c>
      <c r="AJ60" s="0" t="n">
        <v>40</v>
      </c>
    </row>
    <row r="61" customFormat="false" ht="12.8" hidden="false" customHeight="false" outlineLevel="0" collapsed="false">
      <c r="A61" s="0" t="s">
        <v>21</v>
      </c>
      <c r="B61" s="0" t="n">
        <v>-103.51</v>
      </c>
      <c r="C61" s="0" t="n">
        <v>1.44</v>
      </c>
      <c r="D61" s="0" t="n">
        <v>-22.51</v>
      </c>
      <c r="E61" s="0" t="n">
        <v>0.35</v>
      </c>
      <c r="F61" s="0" t="n">
        <v>5.75</v>
      </c>
      <c r="G61" s="0" t="n">
        <v>0.43</v>
      </c>
      <c r="H61" s="0" t="n">
        <v>-625.99</v>
      </c>
      <c r="I61" s="0" t="n">
        <v>1.6</v>
      </c>
      <c r="J61" s="0" t="n">
        <v>5.13</v>
      </c>
      <c r="K61" s="0" t="n">
        <v>0.26</v>
      </c>
      <c r="L61" s="0" t="n">
        <v>15.23</v>
      </c>
      <c r="M61" s="0" t="n">
        <v>0.33</v>
      </c>
      <c r="N61" s="0" t="n">
        <v>-572.29</v>
      </c>
      <c r="O61" s="0" t="n">
        <v>1.43</v>
      </c>
      <c r="P61" s="0" t="n">
        <v>-12.73</v>
      </c>
      <c r="Q61" s="0" t="n">
        <v>0.06</v>
      </c>
      <c r="R61" s="0" t="n">
        <v>40</v>
      </c>
      <c r="S61" s="0" t="s">
        <v>21</v>
      </c>
      <c r="T61" s="0" t="n">
        <v>-83.3</v>
      </c>
      <c r="U61" s="0" t="n">
        <v>0.42</v>
      </c>
      <c r="V61" s="0" t="n">
        <v>-30.74</v>
      </c>
      <c r="W61" s="0" t="n">
        <v>0.06</v>
      </c>
      <c r="X61" s="0" t="n">
        <v>0</v>
      </c>
      <c r="Y61" s="0" t="n">
        <v>0</v>
      </c>
      <c r="Z61" s="0" t="n">
        <v>-581.89</v>
      </c>
      <c r="AA61" s="0" t="n">
        <v>0.33</v>
      </c>
      <c r="AB61" s="0" t="n">
        <v>-11.66</v>
      </c>
      <c r="AC61" s="0" t="n">
        <v>0.05</v>
      </c>
      <c r="AD61" s="0" t="n">
        <v>0</v>
      </c>
      <c r="AE61" s="0" t="n">
        <v>0</v>
      </c>
      <c r="AF61" s="0" t="n">
        <v>-532.5</v>
      </c>
      <c r="AG61" s="0" t="n">
        <v>0.32</v>
      </c>
      <c r="AH61" s="0" t="n">
        <v>-14.83</v>
      </c>
      <c r="AI61" s="0" t="n">
        <v>0.07</v>
      </c>
      <c r="AJ61" s="0" t="n">
        <v>40</v>
      </c>
    </row>
    <row r="62" customFormat="false" ht="12.8" hidden="false" customHeight="false" outlineLevel="0" collapsed="false">
      <c r="A62" s="5" t="s">
        <v>28</v>
      </c>
      <c r="B62" s="0" t="n">
        <v>-76.99</v>
      </c>
      <c r="C62" s="0" t="n">
        <v>1.92</v>
      </c>
      <c r="D62" s="0" t="n">
        <v>-50.21</v>
      </c>
      <c r="E62" s="0" t="n">
        <v>2.23</v>
      </c>
      <c r="F62" s="0" t="n">
        <v>361.61</v>
      </c>
      <c r="G62" s="0" t="n">
        <v>2.69</v>
      </c>
      <c r="H62" s="0" t="n">
        <v>-540.87</v>
      </c>
      <c r="I62" s="0" t="n">
        <v>8.43</v>
      </c>
      <c r="J62" s="0" t="n">
        <v>-28.79</v>
      </c>
      <c r="K62" s="0" t="n">
        <v>1.64</v>
      </c>
      <c r="L62" s="0" t="n">
        <v>100.21</v>
      </c>
      <c r="M62" s="0" t="n">
        <v>1.99</v>
      </c>
      <c r="N62" s="0" t="n">
        <v>-275.26</v>
      </c>
      <c r="O62" s="0" t="n">
        <v>7.3</v>
      </c>
      <c r="P62" s="0" t="n">
        <v>-51.25</v>
      </c>
      <c r="Q62" s="0" t="n">
        <v>0.12</v>
      </c>
      <c r="R62" s="0" t="n">
        <v>40</v>
      </c>
      <c r="S62" s="5" t="s">
        <v>28</v>
      </c>
      <c r="T62" s="0" t="n">
        <v>-106.21</v>
      </c>
      <c r="U62" s="0" t="n">
        <v>0.87</v>
      </c>
      <c r="V62" s="0" t="n">
        <v>-427.76</v>
      </c>
      <c r="W62" s="0" t="n">
        <v>1.22</v>
      </c>
      <c r="X62" s="0" t="n">
        <v>0</v>
      </c>
      <c r="Y62" s="0" t="n">
        <v>0</v>
      </c>
      <c r="Z62" s="0" t="n">
        <v>287.29</v>
      </c>
      <c r="AA62" s="0" t="n">
        <v>1.57</v>
      </c>
      <c r="AB62" s="0" t="n">
        <v>-135.33</v>
      </c>
      <c r="AC62" s="0" t="n">
        <v>0.49</v>
      </c>
      <c r="AD62" s="0" t="n">
        <v>0</v>
      </c>
      <c r="AE62" s="0" t="n">
        <v>0</v>
      </c>
      <c r="AF62" s="0" t="n">
        <v>40.05</v>
      </c>
      <c r="AG62" s="0" t="n">
        <v>0.88</v>
      </c>
      <c r="AH62" s="0" t="n">
        <v>-60.99</v>
      </c>
      <c r="AI62" s="0" t="n">
        <v>0.14</v>
      </c>
      <c r="AJ62" s="0" t="n">
        <v>40</v>
      </c>
    </row>
    <row r="63" customFormat="false" ht="12.8" hidden="false" customHeight="false" outlineLevel="0" collapsed="false">
      <c r="A63" s="0" t="s">
        <v>20</v>
      </c>
      <c r="B63" s="0" t="n">
        <v>-76.99</v>
      </c>
      <c r="C63" s="0" t="n">
        <v>1.92</v>
      </c>
      <c r="D63" s="0" t="n">
        <v>-50.21</v>
      </c>
      <c r="E63" s="0" t="n">
        <v>2.23</v>
      </c>
      <c r="F63" s="0" t="n">
        <v>361.61</v>
      </c>
      <c r="G63" s="0" t="n">
        <v>2.69</v>
      </c>
      <c r="H63" s="0" t="n">
        <v>-540.87</v>
      </c>
      <c r="I63" s="0" t="n">
        <v>8.43</v>
      </c>
      <c r="J63" s="0" t="n">
        <v>-28.79</v>
      </c>
      <c r="K63" s="0" t="n">
        <v>1.64</v>
      </c>
      <c r="L63" s="0" t="n">
        <v>100.21</v>
      </c>
      <c r="M63" s="0" t="n">
        <v>1.99</v>
      </c>
      <c r="N63" s="0" t="n">
        <v>-275.26</v>
      </c>
      <c r="O63" s="0" t="n">
        <v>7.3</v>
      </c>
      <c r="P63" s="0" t="n">
        <v>-51.25</v>
      </c>
      <c r="Q63" s="0" t="n">
        <v>0.12</v>
      </c>
      <c r="R63" s="0" t="n">
        <v>40</v>
      </c>
      <c r="S63" s="0" t="s">
        <v>20</v>
      </c>
      <c r="T63" s="0" t="n">
        <v>-88.48</v>
      </c>
      <c r="U63" s="0" t="n">
        <v>1.45</v>
      </c>
      <c r="V63" s="0" t="n">
        <v>-251.98</v>
      </c>
      <c r="W63" s="0" t="n">
        <v>6.05</v>
      </c>
      <c r="X63" s="0" t="n">
        <v>176.9</v>
      </c>
      <c r="Y63" s="0" t="n">
        <v>6.26</v>
      </c>
      <c r="Z63" s="0" t="n">
        <v>-72.43</v>
      </c>
      <c r="AA63" s="0" t="n">
        <v>12.67</v>
      </c>
      <c r="AB63" s="0" t="n">
        <v>-129.36</v>
      </c>
      <c r="AC63" s="0" t="n">
        <v>2.04</v>
      </c>
      <c r="AD63" s="0" t="n">
        <v>4.34</v>
      </c>
      <c r="AE63" s="0" t="n">
        <v>2.34</v>
      </c>
      <c r="AF63" s="0" t="n">
        <v>4.99</v>
      </c>
      <c r="AG63" s="0" t="n">
        <v>5.22</v>
      </c>
      <c r="AH63" s="0" t="n">
        <v>-60.99</v>
      </c>
      <c r="AI63" s="0" t="n">
        <v>0.14</v>
      </c>
      <c r="AJ63" s="0" t="n">
        <v>40</v>
      </c>
    </row>
    <row r="64" customFormat="false" ht="12.8" hidden="false" customHeight="false" outlineLevel="0" collapsed="false">
      <c r="A64" s="0" t="s">
        <v>21</v>
      </c>
      <c r="B64" s="0" t="n">
        <v>-163.7</v>
      </c>
      <c r="C64" s="0" t="n">
        <v>3.08</v>
      </c>
      <c r="D64" s="0" t="n">
        <v>-334.09</v>
      </c>
      <c r="E64" s="0" t="n">
        <v>2.03</v>
      </c>
      <c r="F64" s="0" t="n">
        <v>73.81</v>
      </c>
      <c r="G64" s="0" t="n">
        <v>2.48</v>
      </c>
      <c r="H64" s="0" t="n">
        <v>44.16</v>
      </c>
      <c r="I64" s="0" t="n">
        <v>7.99</v>
      </c>
      <c r="J64" s="0" t="n">
        <v>-28.7</v>
      </c>
      <c r="K64" s="0" t="n">
        <v>1.65</v>
      </c>
      <c r="L64" s="0" t="n">
        <v>100.51</v>
      </c>
      <c r="M64" s="0" t="n">
        <v>2.01</v>
      </c>
      <c r="N64" s="0" t="n">
        <v>-175.47</v>
      </c>
      <c r="O64" s="0" t="n">
        <v>7.15</v>
      </c>
      <c r="P64" s="0" t="n">
        <v>-51.25</v>
      </c>
      <c r="Q64" s="0" t="n">
        <v>0.12</v>
      </c>
      <c r="R64" s="0" t="n">
        <v>40</v>
      </c>
      <c r="S64" s="0" t="s">
        <v>21</v>
      </c>
      <c r="T64" s="0" t="n">
        <v>-98.16</v>
      </c>
      <c r="U64" s="0" t="n">
        <v>50.11</v>
      </c>
      <c r="V64" s="0" t="n">
        <v>-427.76</v>
      </c>
      <c r="W64" s="0" t="n">
        <v>1.22</v>
      </c>
      <c r="X64" s="0" t="n">
        <v>0</v>
      </c>
      <c r="Y64" s="0" t="n">
        <v>0</v>
      </c>
      <c r="Z64" s="0" t="n">
        <v>287.29</v>
      </c>
      <c r="AA64" s="0" t="n">
        <v>1.57</v>
      </c>
      <c r="AB64" s="0" t="n">
        <v>-135.33</v>
      </c>
      <c r="AC64" s="0" t="n">
        <v>0.49</v>
      </c>
      <c r="AD64" s="0" t="n">
        <v>0</v>
      </c>
      <c r="AE64" s="0" t="n">
        <v>0</v>
      </c>
      <c r="AF64" s="0" t="n">
        <v>40.05</v>
      </c>
      <c r="AG64" s="0" t="n">
        <v>0.88</v>
      </c>
      <c r="AH64" s="0" t="n">
        <v>-60.99</v>
      </c>
      <c r="AI64" s="0" t="n">
        <v>0.14</v>
      </c>
      <c r="AJ64" s="0" t="n">
        <v>40</v>
      </c>
    </row>
    <row r="65" customFormat="false" ht="12.8" hidden="false" customHeight="false" outlineLevel="0" collapsed="false">
      <c r="A65" s="5" t="s">
        <v>29</v>
      </c>
      <c r="B65" s="0" t="n">
        <v>-49.55</v>
      </c>
      <c r="C65" s="0" t="n">
        <v>1.49</v>
      </c>
      <c r="D65" s="0" t="n">
        <v>46.58</v>
      </c>
      <c r="E65" s="0" t="n">
        <v>1.47</v>
      </c>
      <c r="F65" s="0" t="n">
        <v>174.87</v>
      </c>
      <c r="G65" s="0" t="n">
        <v>1.13</v>
      </c>
      <c r="H65" s="0" t="n">
        <v>-422.6</v>
      </c>
      <c r="I65" s="0" t="n">
        <v>4.39</v>
      </c>
      <c r="J65" s="0" t="n">
        <v>-4.93</v>
      </c>
      <c r="K65" s="0" t="n">
        <v>1</v>
      </c>
      <c r="L65" s="0" t="n">
        <v>41.76</v>
      </c>
      <c r="M65" s="0" t="n">
        <v>0.98</v>
      </c>
      <c r="N65" s="0" t="n">
        <v>-214.27</v>
      </c>
      <c r="O65" s="0" t="n">
        <v>3.79</v>
      </c>
      <c r="P65" s="0" t="n">
        <v>-25.85</v>
      </c>
      <c r="Q65" s="0" t="n">
        <v>0.08</v>
      </c>
      <c r="R65" s="0" t="n">
        <v>40</v>
      </c>
      <c r="S65" s="5" t="s">
        <v>29</v>
      </c>
      <c r="T65" s="0" t="n">
        <v>-60.23</v>
      </c>
      <c r="U65" s="0" t="n">
        <v>0.4</v>
      </c>
      <c r="V65" s="0" t="n">
        <v>-142.8</v>
      </c>
      <c r="W65" s="0" t="n">
        <v>0.28</v>
      </c>
      <c r="X65" s="0" t="n">
        <v>0</v>
      </c>
      <c r="Y65" s="0" t="n">
        <v>0</v>
      </c>
      <c r="Z65" s="0" t="n">
        <v>-14.5</v>
      </c>
      <c r="AA65" s="0" t="n">
        <v>0.48</v>
      </c>
      <c r="AB65" s="0" t="n">
        <v>-60.14</v>
      </c>
      <c r="AC65" s="0" t="n">
        <v>0.22</v>
      </c>
      <c r="AD65" s="0" t="n">
        <v>0</v>
      </c>
      <c r="AE65" s="0" t="n">
        <v>0</v>
      </c>
      <c r="AF65" s="0" t="n">
        <v>-67.91</v>
      </c>
      <c r="AG65" s="0" t="n">
        <v>0.43</v>
      </c>
      <c r="AH65" s="0" t="n">
        <v>-30.99</v>
      </c>
      <c r="AI65" s="0" t="n">
        <v>0.07</v>
      </c>
      <c r="AJ65" s="0" t="n">
        <v>40</v>
      </c>
    </row>
    <row r="66" customFormat="false" ht="12.8" hidden="false" customHeight="false" outlineLevel="0" collapsed="false">
      <c r="A66" s="0" t="s">
        <v>20</v>
      </c>
      <c r="B66" s="0" t="n">
        <v>-51.45</v>
      </c>
      <c r="C66" s="0" t="n">
        <v>2.29</v>
      </c>
      <c r="D66" s="0" t="n">
        <v>18.44</v>
      </c>
      <c r="E66" s="0" t="n">
        <v>1.81</v>
      </c>
      <c r="F66" s="0" t="n">
        <v>146.61</v>
      </c>
      <c r="G66" s="0" t="n">
        <v>2.05</v>
      </c>
      <c r="H66" s="0" t="n">
        <v>-365.58</v>
      </c>
      <c r="I66" s="0" t="n">
        <v>5.22</v>
      </c>
      <c r="J66" s="0" t="n">
        <v>-5.4</v>
      </c>
      <c r="K66" s="0" t="n">
        <v>1.08</v>
      </c>
      <c r="L66" s="0" t="n">
        <v>41.41</v>
      </c>
      <c r="M66" s="0" t="n">
        <v>1.16</v>
      </c>
      <c r="N66" s="0" t="n">
        <v>-210.93</v>
      </c>
      <c r="O66" s="0" t="n">
        <v>4.02</v>
      </c>
      <c r="P66" s="0" t="n">
        <v>-25.85</v>
      </c>
      <c r="Q66" s="0" t="n">
        <v>0.08</v>
      </c>
      <c r="R66" s="0" t="n">
        <v>40</v>
      </c>
      <c r="S66" s="0" t="s">
        <v>20</v>
      </c>
      <c r="T66" s="0" t="n">
        <v>-53.83</v>
      </c>
      <c r="U66" s="0" t="n">
        <v>1.08</v>
      </c>
      <c r="V66" s="0" t="n">
        <v>-102.29</v>
      </c>
      <c r="W66" s="0" t="n">
        <v>2.26</v>
      </c>
      <c r="X66" s="0" t="n">
        <v>40.96</v>
      </c>
      <c r="Y66" s="0" t="n">
        <v>2.34</v>
      </c>
      <c r="Z66" s="0" t="n">
        <v>-97.74</v>
      </c>
      <c r="AA66" s="0" t="n">
        <v>5.06</v>
      </c>
      <c r="AB66" s="0" t="n">
        <v>-59.69</v>
      </c>
      <c r="AC66" s="0" t="n">
        <v>1.06</v>
      </c>
      <c r="AD66" s="0" t="n">
        <v>0.35</v>
      </c>
      <c r="AE66" s="0" t="n">
        <v>1.2</v>
      </c>
      <c r="AF66" s="0" t="n">
        <v>-76.89</v>
      </c>
      <c r="AG66" s="0" t="n">
        <v>2.82</v>
      </c>
      <c r="AH66" s="0" t="n">
        <v>-30.99</v>
      </c>
      <c r="AI66" s="0" t="n">
        <v>0.07</v>
      </c>
      <c r="AJ66" s="0" t="n">
        <v>40</v>
      </c>
    </row>
    <row r="67" customFormat="false" ht="12.8" hidden="false" customHeight="false" outlineLevel="0" collapsed="false">
      <c r="A67" s="0" t="s">
        <v>21</v>
      </c>
      <c r="B67" s="0" t="n">
        <v>-92.44</v>
      </c>
      <c r="C67" s="0" t="n">
        <v>2.21</v>
      </c>
      <c r="D67" s="0" t="n">
        <v>-100.56</v>
      </c>
      <c r="E67" s="0" t="n">
        <v>1.26</v>
      </c>
      <c r="F67" s="0" t="n">
        <v>25.94</v>
      </c>
      <c r="G67" s="0" t="n">
        <v>1.23</v>
      </c>
      <c r="H67" s="0" t="n">
        <v>-118.66</v>
      </c>
      <c r="I67" s="0" t="n">
        <v>4.35</v>
      </c>
      <c r="J67" s="0" t="n">
        <v>-4.88</v>
      </c>
      <c r="K67" s="0" t="n">
        <v>1</v>
      </c>
      <c r="L67" s="0" t="n">
        <v>41.79</v>
      </c>
      <c r="M67" s="0" t="n">
        <v>0.99</v>
      </c>
      <c r="N67" s="0" t="n">
        <v>-163.59</v>
      </c>
      <c r="O67" s="0" t="n">
        <v>3.8</v>
      </c>
      <c r="P67" s="0" t="n">
        <v>-25.85</v>
      </c>
      <c r="Q67" s="0" t="n">
        <v>0.08</v>
      </c>
      <c r="R67" s="0" t="n">
        <v>40</v>
      </c>
      <c r="S67" s="0" t="s">
        <v>21</v>
      </c>
      <c r="T67" s="0" t="n">
        <v>-60.23</v>
      </c>
      <c r="U67" s="0" t="n">
        <v>0.4</v>
      </c>
      <c r="V67" s="0" t="n">
        <v>-142.8</v>
      </c>
      <c r="W67" s="0" t="n">
        <v>0.28</v>
      </c>
      <c r="X67" s="0" t="n">
        <v>0</v>
      </c>
      <c r="Y67" s="0" t="n">
        <v>0</v>
      </c>
      <c r="Z67" s="0" t="n">
        <v>-14.5</v>
      </c>
      <c r="AA67" s="0" t="n">
        <v>0.48</v>
      </c>
      <c r="AB67" s="0" t="n">
        <v>-60.14</v>
      </c>
      <c r="AC67" s="0" t="n">
        <v>0.22</v>
      </c>
      <c r="AD67" s="0" t="n">
        <v>0</v>
      </c>
      <c r="AE67" s="0" t="n">
        <v>0</v>
      </c>
      <c r="AF67" s="0" t="n">
        <v>-67.91</v>
      </c>
      <c r="AG67" s="0" t="n">
        <v>0.43</v>
      </c>
      <c r="AH67" s="0" t="n">
        <v>-30.99</v>
      </c>
      <c r="AI67" s="0" t="n">
        <v>0.07</v>
      </c>
      <c r="AJ67" s="0" t="n">
        <v>40</v>
      </c>
    </row>
    <row r="68" customFormat="false" ht="12.8" hidden="false" customHeight="false" outlineLevel="0" collapsed="false">
      <c r="A68" s="5" t="s">
        <v>30</v>
      </c>
      <c r="B68" s="0" t="n">
        <v>-49.85</v>
      </c>
      <c r="C68" s="0" t="n">
        <v>1.21</v>
      </c>
      <c r="D68" s="0" t="n">
        <v>55.98</v>
      </c>
      <c r="E68" s="0" t="n">
        <v>1.08</v>
      </c>
      <c r="F68" s="0" t="n">
        <v>172.2</v>
      </c>
      <c r="G68" s="0" t="n">
        <v>0.81</v>
      </c>
      <c r="H68" s="0" t="n">
        <v>-414.37</v>
      </c>
      <c r="I68" s="0" t="n">
        <v>4.42</v>
      </c>
      <c r="J68" s="0" t="n">
        <v>2.31</v>
      </c>
      <c r="K68" s="0" t="n">
        <v>0.81</v>
      </c>
      <c r="L68" s="0" t="n">
        <v>41.23</v>
      </c>
      <c r="M68" s="0" t="n">
        <v>0.55</v>
      </c>
      <c r="N68" s="0" t="n">
        <v>-205.42</v>
      </c>
      <c r="O68" s="0" t="n">
        <v>3.9</v>
      </c>
      <c r="P68" s="0" t="n">
        <v>-25.51</v>
      </c>
      <c r="Q68" s="0" t="n">
        <v>0.07</v>
      </c>
      <c r="R68" s="0" t="n">
        <v>40</v>
      </c>
      <c r="S68" s="5" t="s">
        <v>30</v>
      </c>
      <c r="T68" s="0" t="n">
        <v>-58.57</v>
      </c>
      <c r="U68" s="0" t="n">
        <v>0.51</v>
      </c>
      <c r="V68" s="0" t="n">
        <v>-131.72</v>
      </c>
      <c r="W68" s="0" t="n">
        <v>0.14</v>
      </c>
      <c r="X68" s="0" t="n">
        <v>0</v>
      </c>
      <c r="Y68" s="0" t="n">
        <v>0</v>
      </c>
      <c r="Z68" s="0" t="n">
        <v>1.36</v>
      </c>
      <c r="AA68" s="0" t="n">
        <v>0.19</v>
      </c>
      <c r="AB68" s="0" t="n">
        <v>-52.03</v>
      </c>
      <c r="AC68" s="0" t="n">
        <v>0.1</v>
      </c>
      <c r="AD68" s="0" t="n">
        <v>0</v>
      </c>
      <c r="AE68" s="0" t="n">
        <v>0</v>
      </c>
      <c r="AF68" s="0" t="n">
        <v>-50.5</v>
      </c>
      <c r="AG68" s="0" t="n">
        <v>0.17</v>
      </c>
      <c r="AH68" s="0" t="n">
        <v>-30.73</v>
      </c>
      <c r="AI68" s="0" t="n">
        <v>0.08</v>
      </c>
      <c r="AJ68" s="0" t="n">
        <v>40</v>
      </c>
    </row>
    <row r="69" customFormat="false" ht="12.8" hidden="false" customHeight="false" outlineLevel="0" collapsed="false">
      <c r="A69" s="0" t="s">
        <v>20</v>
      </c>
      <c r="B69" s="0" t="n">
        <v>-50.86</v>
      </c>
      <c r="C69" s="0" t="n">
        <v>1.41</v>
      </c>
      <c r="D69" s="0" t="n">
        <v>24.4</v>
      </c>
      <c r="E69" s="0" t="n">
        <v>1.88</v>
      </c>
      <c r="F69" s="0" t="n">
        <v>140.65</v>
      </c>
      <c r="G69" s="0" t="n">
        <v>1.85</v>
      </c>
      <c r="H69" s="0" t="n">
        <v>-349.97</v>
      </c>
      <c r="I69" s="0" t="n">
        <v>5.24</v>
      </c>
      <c r="J69" s="0" t="n">
        <v>2.51</v>
      </c>
      <c r="K69" s="0" t="n">
        <v>0.85</v>
      </c>
      <c r="L69" s="0" t="n">
        <v>41.56</v>
      </c>
      <c r="M69" s="0" t="n">
        <v>0.64</v>
      </c>
      <c r="N69" s="0" t="n">
        <v>-203.67</v>
      </c>
      <c r="O69" s="0" t="n">
        <v>3.95</v>
      </c>
      <c r="P69" s="0" t="n">
        <v>-25.51</v>
      </c>
      <c r="Q69" s="0" t="n">
        <v>0.07</v>
      </c>
      <c r="R69" s="0" t="n">
        <v>40</v>
      </c>
      <c r="S69" s="0" t="s">
        <v>20</v>
      </c>
      <c r="T69" s="0" t="n">
        <v>-53.18</v>
      </c>
      <c r="U69" s="0" t="n">
        <v>0.56</v>
      </c>
      <c r="V69" s="0" t="n">
        <v>-86.25</v>
      </c>
      <c r="W69" s="0" t="n">
        <v>2.41</v>
      </c>
      <c r="X69" s="0" t="n">
        <v>45.91</v>
      </c>
      <c r="Y69" s="0" t="n">
        <v>2.54</v>
      </c>
      <c r="Z69" s="0" t="n">
        <v>-91.7</v>
      </c>
      <c r="AA69" s="0" t="n">
        <v>5.13</v>
      </c>
      <c r="AB69" s="0" t="n">
        <v>-50.43</v>
      </c>
      <c r="AC69" s="0" t="n">
        <v>0.73</v>
      </c>
      <c r="AD69" s="0" t="n">
        <v>1.28</v>
      </c>
      <c r="AE69" s="0" t="n">
        <v>0.84</v>
      </c>
      <c r="AF69" s="0" t="n">
        <v>-60.43</v>
      </c>
      <c r="AG69" s="0" t="n">
        <v>1.79</v>
      </c>
      <c r="AH69" s="0" t="n">
        <v>-30.73</v>
      </c>
      <c r="AI69" s="0" t="n">
        <v>0.08</v>
      </c>
      <c r="AJ69" s="0" t="n">
        <v>40</v>
      </c>
    </row>
    <row r="70" customFormat="false" ht="12.8" hidden="false" customHeight="false" outlineLevel="0" collapsed="false">
      <c r="A70" s="0" t="s">
        <v>21</v>
      </c>
      <c r="B70" s="0" t="n">
        <v>-92.85</v>
      </c>
      <c r="C70" s="0" t="n">
        <v>1.37</v>
      </c>
      <c r="D70" s="0" t="n">
        <v>-91.36</v>
      </c>
      <c r="E70" s="0" t="n">
        <v>1.04</v>
      </c>
      <c r="F70" s="0" t="n">
        <v>23.41</v>
      </c>
      <c r="G70" s="0" t="n">
        <v>0.77</v>
      </c>
      <c r="H70" s="0" t="n">
        <v>-110.27</v>
      </c>
      <c r="I70" s="0" t="n">
        <v>4.35</v>
      </c>
      <c r="J70" s="0" t="n">
        <v>2.33</v>
      </c>
      <c r="K70" s="0" t="n">
        <v>0.82</v>
      </c>
      <c r="L70" s="0" t="n">
        <v>41.29</v>
      </c>
      <c r="M70" s="0" t="n">
        <v>0.57</v>
      </c>
      <c r="N70" s="0" t="n">
        <v>-154.44</v>
      </c>
      <c r="O70" s="0" t="n">
        <v>3.97</v>
      </c>
      <c r="P70" s="0" t="n">
        <v>-25.51</v>
      </c>
      <c r="Q70" s="0" t="n">
        <v>0.07</v>
      </c>
      <c r="R70" s="0" t="n">
        <v>40</v>
      </c>
      <c r="S70" s="0" t="s">
        <v>21</v>
      </c>
      <c r="T70" s="0" t="n">
        <v>-58.57</v>
      </c>
      <c r="U70" s="0" t="n">
        <v>0.51</v>
      </c>
      <c r="V70" s="0" t="n">
        <v>-131.72</v>
      </c>
      <c r="W70" s="0" t="n">
        <v>0.14</v>
      </c>
      <c r="X70" s="0" t="n">
        <v>0</v>
      </c>
      <c r="Y70" s="0" t="n">
        <v>0</v>
      </c>
      <c r="Z70" s="0" t="n">
        <v>1.36</v>
      </c>
      <c r="AA70" s="0" t="n">
        <v>0.19</v>
      </c>
      <c r="AB70" s="0" t="n">
        <v>-52.03</v>
      </c>
      <c r="AC70" s="0" t="n">
        <v>0.1</v>
      </c>
      <c r="AD70" s="0" t="n">
        <v>0</v>
      </c>
      <c r="AE70" s="0" t="n">
        <v>0</v>
      </c>
      <c r="AF70" s="0" t="n">
        <v>-50.5</v>
      </c>
      <c r="AG70" s="0" t="n">
        <v>0.17</v>
      </c>
      <c r="AH70" s="0" t="n">
        <v>-30.73</v>
      </c>
      <c r="AI70" s="0" t="n">
        <v>0.08</v>
      </c>
      <c r="AJ70" s="0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0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L13" activeCellId="0" sqref="L13"/>
    </sheetView>
  </sheetViews>
  <sheetFormatPr defaultRowHeight="12.8"/>
  <cols>
    <col collapsed="false" hidden="false" max="1" min="1" style="12" width="16.6683673469388"/>
    <col collapsed="false" hidden="false" max="3" min="2" style="12" width="11.5204081632653"/>
    <col collapsed="false" hidden="false" max="4" min="4" style="12" width="20.5612244897959"/>
    <col collapsed="false" hidden="false" max="10" min="5" style="12" width="11.5204081632653"/>
    <col collapsed="false" hidden="false" max="11" min="11" style="12" width="15.1377551020408"/>
    <col collapsed="false" hidden="false" max="1025" min="12" style="12" width="11.5204081632653"/>
  </cols>
  <sheetData>
    <row r="1" customFormat="false" ht="15" hidden="false" customHeight="false" outlineLevel="0" collapsed="false">
      <c r="A1" s="19" t="s">
        <v>0</v>
      </c>
      <c r="B1" s="0"/>
      <c r="C1" s="0"/>
      <c r="D1" s="0"/>
      <c r="E1" s="0"/>
      <c r="F1" s="0"/>
      <c r="G1" s="0"/>
      <c r="H1" s="0"/>
      <c r="I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</row>
    <row r="3" customFormat="false" ht="12.8" hidden="false" customHeight="false" outlineLevel="0" collapsed="false">
      <c r="A3" s="15" t="s">
        <v>32</v>
      </c>
      <c r="B3" s="15" t="s">
        <v>33</v>
      </c>
      <c r="C3" s="15" t="s">
        <v>34</v>
      </c>
      <c r="D3" s="15" t="s">
        <v>35</v>
      </c>
      <c r="E3" s="12" t="s">
        <v>6</v>
      </c>
      <c r="F3" s="12" t="s">
        <v>36</v>
      </c>
      <c r="G3" s="12" t="s">
        <v>34</v>
      </c>
      <c r="H3" s="12" t="s">
        <v>37</v>
      </c>
      <c r="I3" s="0"/>
      <c r="K3" s="12" t="s">
        <v>38</v>
      </c>
      <c r="L3" s="12" t="s">
        <v>6</v>
      </c>
      <c r="N3" s="12" t="s">
        <v>39</v>
      </c>
    </row>
    <row r="4" customFormat="false" ht="12.8" hidden="false" customHeight="false" outlineLevel="0" collapsed="false">
      <c r="A4" s="15" t="s">
        <v>40</v>
      </c>
      <c r="B4" s="12" t="n">
        <v>-17.07423</v>
      </c>
      <c r="C4" s="12" t="n">
        <v>0.098</v>
      </c>
      <c r="D4" s="12" t="n">
        <f aca="false">Calculations!B4-Calculations!T4</f>
        <v>0.660000000000004</v>
      </c>
      <c r="E4" s="12" t="n">
        <f aca="false">SQRT((Calculations!C4/SQRT(Calculations!R4))^2 + (Calculations!U4/SQRT(Calculations!AJ4))^2)</f>
        <v>0.120260134708057</v>
      </c>
      <c r="F4" s="12" t="n">
        <f aca="false">B4+D4</f>
        <v>-16.41423</v>
      </c>
      <c r="G4" s="0"/>
      <c r="H4" s="12" t="n">
        <v>-10.35</v>
      </c>
      <c r="I4" s="0"/>
      <c r="K4" s="12" t="n">
        <f aca="false">AVERAGE(F4,F41)</f>
        <v>-16.31923</v>
      </c>
      <c r="L4" s="12" t="n">
        <f aca="false">STDEV(F4,F41)/SQRT(2)</f>
        <v>0.0950000000000006</v>
      </c>
      <c r="N4" s="12" t="n">
        <v>1</v>
      </c>
    </row>
    <row r="5" customFormat="false" ht="12.8" hidden="false" customHeight="false" outlineLevel="0" collapsed="false">
      <c r="A5" s="12" t="s">
        <v>20</v>
      </c>
      <c r="B5" s="0"/>
      <c r="C5" s="0"/>
      <c r="D5" s="12" t="n">
        <f aca="false">Calculations!B5-Calculations!T5</f>
        <v>-1.75</v>
      </c>
      <c r="E5" s="12" t="n">
        <f aca="false">SQRT((Calculations!C5/SQRT(Calculations!R5))^2 + (Calculations!U5/SQRT(Calculations!AJ5))^2)</f>
        <v>0.223271135617661</v>
      </c>
      <c r="F5" s="12" t="n">
        <f aca="false">B4+D5</f>
        <v>-18.82423</v>
      </c>
      <c r="G5" s="0"/>
      <c r="H5" s="0"/>
      <c r="I5" s="0"/>
      <c r="K5" s="12" t="n">
        <f aca="false">AVERAGE(F5,F42)</f>
        <v>-18.57923</v>
      </c>
      <c r="L5" s="12" t="n">
        <f aca="false">STDEV(F5,F42)/SQRT(2)</f>
        <v>0.244999999999999</v>
      </c>
    </row>
    <row r="6" customFormat="false" ht="12.8" hidden="false" customHeight="false" outlineLevel="0" collapsed="false">
      <c r="A6" s="12" t="s">
        <v>21</v>
      </c>
      <c r="B6" s="0"/>
      <c r="C6" s="0"/>
      <c r="D6" s="12" t="n">
        <f aca="false">Calculations!B6-Calculations!T6</f>
        <v>-20.53</v>
      </c>
      <c r="E6" s="12" t="n">
        <f aca="false">SQRT((Calculations!C6/SQRT(Calculations!R6))^2 + (Calculations!U6/SQRT(Calculations!AJ6))^2)</f>
        <v>0.144499134945508</v>
      </c>
      <c r="F6" s="12" t="n">
        <f aca="false">B4+D6</f>
        <v>-37.60423</v>
      </c>
      <c r="G6" s="0"/>
      <c r="H6" s="0"/>
      <c r="I6" s="0"/>
      <c r="K6" s="12" t="n">
        <f aca="false">AVERAGE(F6,F43)</f>
        <v>-37.51923</v>
      </c>
      <c r="L6" s="12" t="n">
        <f aca="false">STDEV(F6,F43)/SQRT(2)</f>
        <v>0.0850000000000009</v>
      </c>
    </row>
    <row r="7" customFormat="false" ht="12.8" hidden="false" customHeight="false" outlineLevel="0" collapsed="false">
      <c r="A7" s="15" t="s">
        <v>41</v>
      </c>
      <c r="B7" s="12" t="n">
        <v>-14.90873</v>
      </c>
      <c r="C7" s="12" t="n">
        <v>0.08026</v>
      </c>
      <c r="D7" s="12" t="n">
        <f aca="false">Calculations!B7-Calculations!T7</f>
        <v>1.75</v>
      </c>
      <c r="E7" s="12" t="n">
        <f aca="false">SQRT((Calculations!C7/SQRT(Calculations!R7))^2 + (Calculations!U7/SQRT(Calculations!AJ7))^2)</f>
        <v>0.143466023852339</v>
      </c>
      <c r="F7" s="12" t="n">
        <f aca="false">B7+D7</f>
        <v>-13.15873</v>
      </c>
      <c r="G7" s="0"/>
      <c r="H7" s="12" t="n">
        <v>-7.4</v>
      </c>
      <c r="I7" s="0"/>
      <c r="K7" s="12" t="n">
        <f aca="false">AVERAGE(F7,F44)</f>
        <v>-13.21373</v>
      </c>
      <c r="L7" s="12" t="n">
        <f aca="false">STDEV(F7,F44)/SQRT(2)</f>
        <v>0.0549999999999997</v>
      </c>
      <c r="N7" s="12" t="n">
        <v>1</v>
      </c>
    </row>
    <row r="8" customFormat="false" ht="12.8" hidden="false" customHeight="false" outlineLevel="0" collapsed="false">
      <c r="A8" s="12" t="s">
        <v>20</v>
      </c>
      <c r="B8" s="0"/>
      <c r="C8" s="0"/>
      <c r="D8" s="12" t="n">
        <f aca="false">Calculations!B8-Calculations!T8</f>
        <v>-0.419999999999988</v>
      </c>
      <c r="E8" s="12" t="n">
        <f aca="false">SQRT((Calculations!C8/SQRT(Calculations!R8))^2 + (Calculations!U8/SQRT(Calculations!AJ8))^2)</f>
        <v>0.152684314846025</v>
      </c>
      <c r="F8" s="12" t="n">
        <f aca="false">B7+D8</f>
        <v>-15.32873</v>
      </c>
      <c r="G8" s="0"/>
      <c r="H8" s="0"/>
      <c r="I8" s="0"/>
      <c r="K8" s="12" t="n">
        <f aca="false">AVERAGE(F8,F45)</f>
        <v>-15.38373</v>
      </c>
      <c r="L8" s="12" t="n">
        <f aca="false">STDEV(F8,F45)/SQRT(2)</f>
        <v>0.0549999999999997</v>
      </c>
    </row>
    <row r="9" customFormat="false" ht="12.8" hidden="false" customHeight="false" outlineLevel="0" collapsed="false">
      <c r="A9" s="12" t="s">
        <v>21</v>
      </c>
      <c r="B9" s="0"/>
      <c r="C9" s="0"/>
      <c r="D9" s="12" t="n">
        <f aca="false">Calculations!B9-Calculations!T9</f>
        <v>-19.99</v>
      </c>
      <c r="E9" s="12" t="n">
        <f aca="false">SQRT((Calculations!C9/SQRT(Calculations!R9))^2 + (Calculations!U9/SQRT(Calculations!AJ9))^2)</f>
        <v>0.178241409330155</v>
      </c>
      <c r="F9" s="12" t="n">
        <f aca="false">B7+D9</f>
        <v>-34.89873</v>
      </c>
      <c r="G9" s="0"/>
      <c r="H9" s="0"/>
      <c r="I9" s="0"/>
      <c r="K9" s="12" t="n">
        <f aca="false">AVERAGE(F9,F46)</f>
        <v>-35.05373</v>
      </c>
      <c r="L9" s="12" t="n">
        <f aca="false">STDEV(F9,F46)/SQRT(2)</f>
        <v>0.155000000000001</v>
      </c>
    </row>
    <row r="10" customFormat="false" ht="12.8" hidden="false" customHeight="false" outlineLevel="0" collapsed="false">
      <c r="A10" s="15" t="s">
        <v>42</v>
      </c>
      <c r="B10" s="12" t="n">
        <v>-1.96727</v>
      </c>
      <c r="C10" s="12" t="n">
        <v>0.34791</v>
      </c>
      <c r="D10" s="12" t="n">
        <f aca="false">Calculations!B10-Calculations!T10</f>
        <v>0.799999999999997</v>
      </c>
      <c r="E10" s="12" t="n">
        <f aca="false">SQRT((Calculations!C10/SQRT(Calculations!R10))^2 + (Calculations!U10/SQRT(Calculations!AJ10))^2)</f>
        <v>0.117515956363381</v>
      </c>
      <c r="F10" s="12" t="n">
        <f aca="false">B10+D10</f>
        <v>-1.16727</v>
      </c>
      <c r="G10" s="0"/>
      <c r="H10" s="12" t="n">
        <v>-6.17</v>
      </c>
      <c r="I10" s="0"/>
      <c r="K10" s="12" t="n">
        <f aca="false">AVERAGE(F10,F47)</f>
        <v>-1.08227</v>
      </c>
      <c r="L10" s="12" t="n">
        <f aca="false">STDEV(F10,F47)/SQRT(2)</f>
        <v>0.0849999999999995</v>
      </c>
      <c r="N10" s="12" t="n">
        <v>1</v>
      </c>
    </row>
    <row r="11" customFormat="false" ht="12.8" hidden="false" customHeight="false" outlineLevel="0" collapsed="false">
      <c r="A11" s="12" t="s">
        <v>20</v>
      </c>
      <c r="B11" s="0"/>
      <c r="C11" s="0"/>
      <c r="D11" s="12" t="n">
        <f aca="false">Calculations!B11-Calculations!T11</f>
        <v>-1.24</v>
      </c>
      <c r="E11" s="12" t="n">
        <f aca="false">SQRT((Calculations!C11/SQRT(Calculations!R11))^2 + (Calculations!U11/SQRT(Calculations!AJ11))^2)</f>
        <v>0.128316016147634</v>
      </c>
      <c r="F11" s="12" t="n">
        <f aca="false">B10+D11</f>
        <v>-3.20727</v>
      </c>
      <c r="G11" s="0"/>
      <c r="H11" s="0"/>
      <c r="I11" s="0"/>
      <c r="K11" s="12" t="n">
        <f aca="false">AVERAGE(F11,F48)</f>
        <v>-3.24227</v>
      </c>
      <c r="L11" s="12" t="n">
        <f aca="false">STDEV(F11,F48)/SQRT(2)</f>
        <v>0.0350000000000001</v>
      </c>
    </row>
    <row r="12" customFormat="false" ht="12.8" hidden="false" customHeight="false" outlineLevel="0" collapsed="false">
      <c r="A12" s="12" t="s">
        <v>21</v>
      </c>
      <c r="B12" s="0"/>
      <c r="C12" s="0"/>
      <c r="D12" s="12" t="n">
        <f aca="false">Calculations!B12-Calculations!T12</f>
        <v>-19.7</v>
      </c>
      <c r="E12" s="12" t="n">
        <f aca="false">SQRT((Calculations!C12/SQRT(Calculations!R12))^2 + (Calculations!U12/SQRT(Calculations!AJ12))^2)</f>
        <v>0.257390753524675</v>
      </c>
      <c r="F12" s="12" t="n">
        <f aca="false">B10+D12</f>
        <v>-21.66727</v>
      </c>
      <c r="G12" s="0"/>
      <c r="H12" s="0"/>
      <c r="I12" s="0"/>
      <c r="K12" s="12" t="n">
        <f aca="false">AVERAGE(F12,F49)</f>
        <v>-21.40727</v>
      </c>
      <c r="L12" s="12" t="n">
        <f aca="false">STDEV(F12,F49)/SQRT(2)</f>
        <v>0.26</v>
      </c>
    </row>
    <row r="13" customFormat="false" ht="12.8" hidden="false" customHeight="false" outlineLevel="0" collapsed="false">
      <c r="A13" s="15" t="s">
        <v>43</v>
      </c>
      <c r="B13" s="12" t="n">
        <v>-13.55455</v>
      </c>
      <c r="C13" s="12" t="n">
        <v>0.11712</v>
      </c>
      <c r="D13" s="12" t="n">
        <f aca="false">Calculations!B13-Calculations!T13</f>
        <v>-7.52</v>
      </c>
      <c r="E13" s="12" t="n">
        <f aca="false">SQRT((Calculations!C13/SQRT(Calculations!R13))^2 + (Calculations!U13/SQRT(Calculations!AJ13))^2)</f>
        <v>0.239713370507362</v>
      </c>
      <c r="F13" s="12" t="n">
        <f aca="false">B13+D13</f>
        <v>-21.07455</v>
      </c>
      <c r="G13" s="0"/>
      <c r="H13" s="12" t="n">
        <v>-5.17</v>
      </c>
      <c r="K13" s="12" t="n">
        <f aca="false">AVERAGE(F13,F50)</f>
        <v>-20.94455</v>
      </c>
      <c r="L13" s="12" t="n">
        <f aca="false">STDEV(F13,F50)/SQRT(2)</f>
        <v>0.129999999999999</v>
      </c>
      <c r="N13" s="12" t="n">
        <v>-2</v>
      </c>
    </row>
    <row r="14" customFormat="false" ht="12.8" hidden="false" customHeight="false" outlineLevel="0" collapsed="false">
      <c r="A14" s="12" t="s">
        <v>20</v>
      </c>
      <c r="B14" s="0"/>
      <c r="C14" s="0"/>
      <c r="D14" s="12" t="n">
        <f aca="false">Calculations!B14-Calculations!T14</f>
        <v>9.66000000000001</v>
      </c>
      <c r="E14" s="12" t="n">
        <f aca="false">SQRT((Calculations!C14/SQRT(Calculations!R14))^2 + (Calculations!U14/SQRT(Calculations!AJ14))^2)</f>
        <v>4.06734956697848</v>
      </c>
      <c r="F14" s="12" t="n">
        <f aca="false">B13+D14</f>
        <v>-3.89454999999999</v>
      </c>
      <c r="G14" s="0"/>
      <c r="H14" s="0"/>
      <c r="I14" s="0"/>
      <c r="K14" s="12" t="n">
        <f aca="false">AVERAGE(F14,F51)</f>
        <v>-12.15455</v>
      </c>
      <c r="L14" s="12" t="n">
        <f aca="false">STDEV(F14,F51)/SQRT(2)</f>
        <v>8.26</v>
      </c>
    </row>
    <row r="15" customFormat="false" ht="12.8" hidden="false" customHeight="false" outlineLevel="0" collapsed="false">
      <c r="A15" s="12" t="s">
        <v>21</v>
      </c>
      <c r="B15" s="0"/>
      <c r="C15" s="0"/>
      <c r="D15" s="12" t="n">
        <f aca="false">Calculations!B15-Calculations!T15</f>
        <v>42.95</v>
      </c>
      <c r="E15" s="12" t="n">
        <f aca="false">SQRT((Calculations!C15/SQRT(Calculations!R15))^2 + (Calculations!U15/SQRT(Calculations!AJ15))^2)</f>
        <v>0.326013803388752</v>
      </c>
      <c r="F15" s="12" t="n">
        <f aca="false">B13+D15</f>
        <v>29.39545</v>
      </c>
      <c r="G15" s="0"/>
      <c r="H15" s="0"/>
      <c r="I15" s="0"/>
      <c r="K15" s="12" t="n">
        <f aca="false">AVERAGE(F15,F52)</f>
        <v>29.69045</v>
      </c>
      <c r="L15" s="12" t="n">
        <f aca="false">STDEV(F15,F52)/SQRT(2)</f>
        <v>0.295</v>
      </c>
    </row>
    <row r="16" customFormat="false" ht="12.8" hidden="false" customHeight="false" outlineLevel="0" collapsed="false">
      <c r="A16" s="15" t="s">
        <v>44</v>
      </c>
      <c r="B16" s="12" t="n">
        <v>-16.92961</v>
      </c>
      <c r="C16" s="12" t="n">
        <v>0.1275</v>
      </c>
      <c r="D16" s="12" t="n">
        <f aca="false">Calculations!B16-Calculations!T16</f>
        <v>6.81999999999999</v>
      </c>
      <c r="E16" s="12" t="n">
        <f aca="false">SQRT((Calculations!C16/SQRT(Calculations!R16))^2 + (Calculations!U16/SQRT(Calculations!AJ16))^2)</f>
        <v>0.204358753176858</v>
      </c>
      <c r="F16" s="12" t="n">
        <f aca="false">B16+D16</f>
        <v>-10.10961</v>
      </c>
      <c r="G16" s="0"/>
      <c r="H16" s="12" t="n">
        <v>-8.64</v>
      </c>
      <c r="I16" s="0"/>
      <c r="K16" s="12" t="n">
        <f aca="false">AVERAGE(F16,F53)</f>
        <v>-10.34461</v>
      </c>
      <c r="L16" s="12" t="n">
        <f aca="false">STDEV(F16,F53)/SQRT(2)</f>
        <v>0.235</v>
      </c>
      <c r="N16" s="12" t="n">
        <v>2</v>
      </c>
    </row>
    <row r="17" customFormat="false" ht="12.8" hidden="false" customHeight="false" outlineLevel="0" collapsed="false">
      <c r="A17" s="12" t="s">
        <v>20</v>
      </c>
      <c r="B17" s="0"/>
      <c r="C17" s="0"/>
      <c r="D17" s="12" t="n">
        <f aca="false">Calculations!B17-Calculations!T17</f>
        <v>1.15000000000001</v>
      </c>
      <c r="E17" s="12" t="n">
        <f aca="false">SQRT((Calculations!C17/SQRT(Calculations!R17))^2 + (Calculations!U17/SQRT(Calculations!AJ17))^2)</f>
        <v>0.250379711638144</v>
      </c>
      <c r="F17" s="12" t="n">
        <f aca="false">B16+D17</f>
        <v>-15.77961</v>
      </c>
      <c r="G17" s="0"/>
      <c r="H17" s="0"/>
      <c r="I17" s="0"/>
      <c r="K17" s="12" t="n">
        <f aca="false">AVERAGE(F17,F54)</f>
        <v>-16.13961</v>
      </c>
      <c r="L17" s="12" t="n">
        <f aca="false">STDEV(F17,F54)/SQRT(2)</f>
        <v>0.36</v>
      </c>
    </row>
    <row r="18" customFormat="false" ht="12.8" hidden="false" customHeight="false" outlineLevel="0" collapsed="false">
      <c r="A18" s="12" t="s">
        <v>21</v>
      </c>
      <c r="B18" s="0"/>
      <c r="C18" s="0"/>
      <c r="D18" s="12" t="n">
        <f aca="false">Calculations!B18-Calculations!T18</f>
        <v>-35.98</v>
      </c>
      <c r="E18" s="12" t="n">
        <f aca="false">SQRT((Calculations!C18/SQRT(Calculations!R18))^2 + (Calculations!U18/SQRT(Calculations!AJ18))^2)</f>
        <v>0.243402958075698</v>
      </c>
      <c r="F18" s="12" t="n">
        <f aca="false">B16+D18</f>
        <v>-52.90961</v>
      </c>
      <c r="G18" s="0"/>
      <c r="H18" s="0"/>
      <c r="I18" s="0"/>
      <c r="K18" s="12" t="n">
        <f aca="false">AVERAGE(F18,F55)</f>
        <v>-53.04461</v>
      </c>
      <c r="L18" s="12" t="n">
        <f aca="false">STDEV(F18,F55)/SQRT(2)</f>
        <v>0.134999999999998</v>
      </c>
    </row>
    <row r="19" customFormat="false" ht="12.8" hidden="false" customHeight="false" outlineLevel="0" collapsed="false">
      <c r="A19" s="15" t="s">
        <v>45</v>
      </c>
      <c r="B19" s="12" t="n">
        <v>-14.42501</v>
      </c>
      <c r="C19" s="12" t="n">
        <v>0.09938</v>
      </c>
      <c r="D19" s="12" t="n">
        <f aca="false">Calculations!B19-Calculations!T19</f>
        <v>1.15000000000001</v>
      </c>
      <c r="E19" s="12" t="n">
        <f aca="false">SQRT((Calculations!C19/SQRT(Calculations!R19))^2 + (Calculations!U19/SQRT(Calculations!AJ19))^2)</f>
        <v>0.126025791011205</v>
      </c>
      <c r="F19" s="12" t="n">
        <f aca="false">B19+D19</f>
        <v>-13.27501</v>
      </c>
      <c r="G19" s="0"/>
      <c r="H19" s="12" t="n">
        <v>-8.53</v>
      </c>
      <c r="I19" s="0"/>
      <c r="K19" s="12" t="n">
        <f aca="false">AVERAGE(F19,F56)</f>
        <v>-13.15501</v>
      </c>
      <c r="L19" s="12" t="n">
        <f aca="false">STDEV(F19,F56)/SQRT(2)</f>
        <v>0.12</v>
      </c>
      <c r="N19" s="12" t="n">
        <v>1</v>
      </c>
    </row>
    <row r="20" customFormat="false" ht="12.8" hidden="false" customHeight="false" outlineLevel="0" collapsed="false">
      <c r="A20" s="12" t="s">
        <v>20</v>
      </c>
      <c r="B20" s="0"/>
      <c r="C20" s="0"/>
      <c r="D20" s="12" t="n">
        <f aca="false">Calculations!B20-Calculations!T20</f>
        <v>-1.36000000000001</v>
      </c>
      <c r="E20" s="12" t="n">
        <f aca="false">SQRT((Calculations!C20/SQRT(Calculations!R20))^2 + (Calculations!U20/SQRT(Calculations!AJ20))^2)</f>
        <v>0.152003289438091</v>
      </c>
      <c r="F20" s="12" t="n">
        <f aca="false">B19+D20</f>
        <v>-15.78501</v>
      </c>
      <c r="G20" s="0"/>
      <c r="H20" s="0"/>
      <c r="I20" s="0"/>
      <c r="K20" s="12" t="n">
        <f aca="false">AVERAGE(F20,F57)</f>
        <v>-33.08501</v>
      </c>
      <c r="L20" s="12" t="n">
        <f aca="false">STDEV(F20,F57)/SQRT(2)</f>
        <v>17.3</v>
      </c>
    </row>
    <row r="21" customFormat="false" ht="12.8" hidden="false" customHeight="false" outlineLevel="0" collapsed="false">
      <c r="A21" s="12" t="s">
        <v>21</v>
      </c>
      <c r="B21" s="0"/>
      <c r="C21" s="0"/>
      <c r="D21" s="12" t="n">
        <f aca="false">Calculations!B21-Calculations!T21</f>
        <v>-20.25</v>
      </c>
      <c r="E21" s="12" t="n">
        <f aca="false">SQRT((Calculations!C21/SQRT(Calculations!R21))^2 + (Calculations!U21/SQRT(Calculations!AJ21))^2)</f>
        <v>0.164506838763621</v>
      </c>
      <c r="F21" s="12" t="n">
        <f aca="false">B19+D21</f>
        <v>-34.67501</v>
      </c>
      <c r="G21" s="0"/>
      <c r="H21" s="0"/>
      <c r="I21" s="0"/>
      <c r="K21" s="12" t="n">
        <f aca="false">AVERAGE(F21,F58)</f>
        <v>-34.56001</v>
      </c>
      <c r="L21" s="12" t="n">
        <f aca="false">STDEV(F21,F58)/SQRT(2)</f>
        <v>0.114999999999998</v>
      </c>
    </row>
    <row r="22" customFormat="false" ht="12.8" hidden="false" customHeight="false" outlineLevel="0" collapsed="false">
      <c r="A22" s="15" t="s">
        <v>46</v>
      </c>
      <c r="B22" s="12" t="n">
        <v>-10.31253</v>
      </c>
      <c r="C22" s="12" t="n">
        <v>0.0583</v>
      </c>
      <c r="D22" s="12" t="n">
        <f aca="false">Calculations!B22-Calculations!T22</f>
        <v>1.09</v>
      </c>
      <c r="E22" s="12" t="n">
        <f aca="false">SQRT((Calculations!C22/SQRT(Calculations!R22))^2 + (Calculations!U22/SQRT(Calculations!AJ22))^2)</f>
        <v>0.19</v>
      </c>
      <c r="F22" s="12" t="n">
        <f aca="false">B22+D22+1.54+1.54</f>
        <v>-6.14253</v>
      </c>
      <c r="G22" s="0"/>
      <c r="H22" s="12" t="n">
        <v>-7.24</v>
      </c>
      <c r="K22" s="12" t="n">
        <f aca="false">AVERAGE(F22,F59)</f>
        <v>-5.76253000000001</v>
      </c>
      <c r="L22" s="12" t="n">
        <f aca="false">STDEV(F22,F59)/SQRT(2)</f>
        <v>0.379999999999995</v>
      </c>
      <c r="N22" s="12" t="n">
        <v>1</v>
      </c>
    </row>
    <row r="23" customFormat="false" ht="12.8" hidden="false" customHeight="false" outlineLevel="0" collapsed="false">
      <c r="A23" s="12" t="s">
        <v>20</v>
      </c>
      <c r="B23" s="0"/>
      <c r="C23" s="0"/>
      <c r="D23" s="12" t="n">
        <f aca="false">Calculations!B23-Calculations!T23</f>
        <v>-1.36</v>
      </c>
      <c r="E23" s="12" t="n">
        <f aca="false">SQRT((Calculations!C23/SQRT(Calculations!R23))^2 + (Calculations!U23/SQRT(Calculations!AJ23))^2)</f>
        <v>0.336455792044066</v>
      </c>
      <c r="F23" s="12" t="n">
        <f aca="false">B22+D23</f>
        <v>-11.67253</v>
      </c>
      <c r="G23" s="0"/>
      <c r="H23" s="0"/>
      <c r="K23" s="12" t="n">
        <f aca="false">AVERAGE(F23,F60)</f>
        <v>-11.23753</v>
      </c>
      <c r="L23" s="12" t="n">
        <f aca="false">STDEV(F23,F60)/SQRT(2)</f>
        <v>0.435</v>
      </c>
    </row>
    <row r="24" customFormat="false" ht="12.8" hidden="false" customHeight="false" outlineLevel="0" collapsed="false">
      <c r="A24" s="12" t="s">
        <v>21</v>
      </c>
      <c r="B24" s="0"/>
      <c r="C24" s="0"/>
      <c r="D24" s="12" t="n">
        <f aca="false">Calculations!B24-Calculations!T24</f>
        <v>-20.92</v>
      </c>
      <c r="E24" s="12" t="n">
        <f aca="false">SQRT((Calculations!C24/SQRT(Calculations!R24))^2 + (Calculations!U24/SQRT(Calculations!AJ24))^2)</f>
        <v>0.202039600078796</v>
      </c>
      <c r="F24" s="12" t="n">
        <f aca="false">B22+D24</f>
        <v>-31.23253</v>
      </c>
      <c r="G24" s="0"/>
      <c r="H24" s="0"/>
      <c r="K24" s="12" t="n">
        <f aca="false">AVERAGE(F24,F61)</f>
        <v>-30.87753</v>
      </c>
      <c r="L24" s="12" t="n">
        <f aca="false">STDEV(F24,F61)/SQRT(2)</f>
        <v>0.355</v>
      </c>
    </row>
    <row r="25" customFormat="false" ht="12.8" hidden="false" customHeight="false" outlineLevel="0" collapsed="false">
      <c r="A25" s="15" t="s">
        <v>47</v>
      </c>
      <c r="B25" s="12" t="n">
        <v>1.46264</v>
      </c>
      <c r="C25" s="12" t="n">
        <v>0.09385</v>
      </c>
      <c r="D25" s="12" t="n">
        <f aca="false">Calculations!B25-Calculations!T25</f>
        <v>29.13</v>
      </c>
      <c r="E25" s="12" t="n">
        <f aca="false">SQRT((Calculations!C25/SQRT(Calculations!R25))^2 + (Calculations!U25/SQRT(Calculations!AJ25))^2)</f>
        <v>0.357169427583045</v>
      </c>
      <c r="F25" s="12" t="n">
        <f aca="false">B25+D25</f>
        <v>30.59264</v>
      </c>
      <c r="G25" s="0"/>
      <c r="H25" s="12" t="n">
        <v>-4.02</v>
      </c>
      <c r="K25" s="12" t="n">
        <f aca="false">AVERAGE(F25,F62)</f>
        <v>30.63764</v>
      </c>
      <c r="L25" s="12" t="n">
        <f aca="false">STDEV(F25,F62)/SQRT(2)</f>
        <v>0.0449999999999999</v>
      </c>
      <c r="N25" s="12" t="n">
        <v>4</v>
      </c>
    </row>
    <row r="26" customFormat="false" ht="12.8" hidden="false" customHeight="false" outlineLevel="0" collapsed="false">
      <c r="A26" s="12" t="s">
        <v>20</v>
      </c>
      <c r="B26" s="0"/>
      <c r="C26" s="0"/>
      <c r="D26" s="12" t="n">
        <f aca="false">Calculations!B26-Calculations!T26</f>
        <v>10.73</v>
      </c>
      <c r="E26" s="12" t="n">
        <f aca="false">SQRT((Calculations!C26/SQRT(Calculations!R26))^2 + (Calculations!U26/SQRT(Calculations!AJ26))^2)</f>
        <v>0.63487203435023</v>
      </c>
      <c r="F26" s="12" t="n">
        <f aca="false">B25+D26</f>
        <v>12.19264</v>
      </c>
      <c r="G26" s="0"/>
      <c r="H26" s="0"/>
      <c r="K26" s="12" t="n">
        <f aca="false">AVERAGE(F26,F63)</f>
        <v>12.57264</v>
      </c>
      <c r="L26" s="12" t="n">
        <f aca="false">STDEV(F26,F63)/SQRT(2)</f>
        <v>0.38</v>
      </c>
    </row>
    <row r="27" customFormat="false" ht="12.8" hidden="false" customHeight="false" outlineLevel="0" collapsed="false">
      <c r="A27" s="12" t="s">
        <v>21</v>
      </c>
      <c r="B27" s="0"/>
      <c r="C27" s="0"/>
      <c r="D27" s="12" t="n">
        <f aca="false">Calculations!B27-Calculations!T27</f>
        <v>-57.54</v>
      </c>
      <c r="E27" s="12" t="n">
        <f aca="false">SQRT((Calculations!C27/SQRT(Calculations!R27))^2 + (Calculations!U27/SQRT(Calculations!AJ27))^2)</f>
        <v>0.48552291398038</v>
      </c>
      <c r="F27" s="12" t="n">
        <f aca="false">B25+D27</f>
        <v>-56.07736</v>
      </c>
      <c r="G27" s="0"/>
      <c r="H27" s="0"/>
      <c r="K27" s="12" t="n">
        <f aca="false">AVERAGE(F27,F64)</f>
        <v>-60.07736</v>
      </c>
      <c r="L27" s="12" t="n">
        <f aca="false">STDEV(F27,F64)/SQRT(2)</f>
        <v>4</v>
      </c>
    </row>
    <row r="28" customFormat="false" ht="12.8" hidden="false" customHeight="false" outlineLevel="0" collapsed="false">
      <c r="A28" s="15" t="s">
        <v>48</v>
      </c>
      <c r="B28" s="12" t="n">
        <v>1.24068</v>
      </c>
      <c r="C28" s="12" t="n">
        <v>0.05465</v>
      </c>
      <c r="D28" s="12" t="n">
        <f aca="false">Calculations!B28-Calculations!T28</f>
        <v>9.55</v>
      </c>
      <c r="E28" s="12" t="n">
        <f aca="false">SQRT((Calculations!C28/SQRT(Calculations!R28))^2 + (Calculations!U28/SQRT(Calculations!AJ28))^2)</f>
        <v>0.35016067740396</v>
      </c>
      <c r="F28" s="12" t="n">
        <f aca="false">B28+D28</f>
        <v>10.79068</v>
      </c>
      <c r="G28" s="0"/>
      <c r="H28" s="12" t="n">
        <v>-2.5</v>
      </c>
      <c r="K28" s="12" t="n">
        <f aca="false">AVERAGE(F28,F65)</f>
        <v>11.35568</v>
      </c>
      <c r="L28" s="12" t="n">
        <f aca="false">STDEV(F28,F65)/SQRT(2)</f>
        <v>0.565</v>
      </c>
      <c r="N28" s="12" t="n">
        <v>2</v>
      </c>
    </row>
    <row r="29" customFormat="false" ht="12.8" hidden="false" customHeight="false" outlineLevel="0" collapsed="false">
      <c r="A29" s="12" t="s">
        <v>20</v>
      </c>
      <c r="B29" s="0"/>
      <c r="C29" s="0"/>
      <c r="D29" s="12" t="n">
        <f aca="false">Calculations!B29-Calculations!T29</f>
        <v>2.1</v>
      </c>
      <c r="E29" s="12" t="n">
        <f aca="false">SQRT((Calculations!C29/SQRT(Calculations!R29))^2 + (Calculations!U29/SQRT(Calculations!AJ29))^2)</f>
        <v>0.458500272628054</v>
      </c>
      <c r="F29" s="12" t="n">
        <f aca="false">B28+D29</f>
        <v>3.34068</v>
      </c>
      <c r="G29" s="0"/>
      <c r="H29" s="0"/>
      <c r="K29" s="12" t="n">
        <f aca="false">AVERAGE(F29,F66)</f>
        <v>3.48068</v>
      </c>
      <c r="L29" s="12" t="n">
        <f aca="false">STDEV(F29,F66)/SQRT(2)</f>
        <v>0.14</v>
      </c>
    </row>
    <row r="30" customFormat="false" ht="12.8" hidden="false" customHeight="false" outlineLevel="0" collapsed="false">
      <c r="A30" s="12" t="s">
        <v>21</v>
      </c>
      <c r="B30" s="0"/>
      <c r="C30" s="0"/>
      <c r="D30" s="12" t="n">
        <f aca="false">Calculations!B30-Calculations!T30</f>
        <v>-32.87</v>
      </c>
      <c r="E30" s="12" t="n">
        <f aca="false">SQRT((Calculations!C30/SQRT(Calculations!R30))^2 + (Calculations!U30/SQRT(Calculations!AJ30))^2)</f>
        <v>0.360867011515323</v>
      </c>
      <c r="F30" s="12" t="n">
        <f aca="false">B28+D30</f>
        <v>-31.62932</v>
      </c>
      <c r="G30" s="0"/>
      <c r="H30" s="0"/>
      <c r="K30" s="12" t="n">
        <f aca="false">AVERAGE(F30,F67)</f>
        <v>-31.29932</v>
      </c>
      <c r="L30" s="12" t="n">
        <f aca="false">STDEV(F30,F67)/SQRT(2)</f>
        <v>0.33</v>
      </c>
    </row>
    <row r="31" customFormat="false" ht="12.8" hidden="false" customHeight="false" outlineLevel="0" collapsed="false">
      <c r="A31" s="15" t="s">
        <v>49</v>
      </c>
      <c r="B31" s="12" t="n">
        <v>-6.57</v>
      </c>
      <c r="C31" s="12" t="n">
        <v>0.05</v>
      </c>
      <c r="D31" s="12" t="n">
        <f aca="false">Calculations!B31-Calculations!T31</f>
        <v>9.15000000000001</v>
      </c>
      <c r="E31" s="12" t="n">
        <f aca="false">SQRT((Calculations!C31/SQRT(Calculations!R31))^2 + (Calculations!U31/SQRT(Calculations!AJ31))^2)</f>
        <v>0.218185700723031</v>
      </c>
      <c r="F31" s="12" t="n">
        <f aca="false">B31+D31</f>
        <v>2.58000000000001</v>
      </c>
      <c r="G31" s="0"/>
      <c r="H31" s="12" t="n">
        <v>-5.8</v>
      </c>
      <c r="K31" s="12" t="n">
        <f aca="false">AVERAGE(F31,F68)</f>
        <v>2.365</v>
      </c>
      <c r="L31" s="12" t="n">
        <f aca="false">STDEV(F31,F68)/SQRT(2)</f>
        <v>0.215000000000005</v>
      </c>
      <c r="N31" s="12" t="n">
        <v>2</v>
      </c>
    </row>
    <row r="32" customFormat="false" ht="12.8" hidden="false" customHeight="false" outlineLevel="0" collapsed="false">
      <c r="A32" s="12" t="s">
        <v>20</v>
      </c>
      <c r="B32" s="0"/>
      <c r="C32" s="0"/>
      <c r="D32" s="12" t="n">
        <f aca="false">Calculations!B32-Calculations!T32</f>
        <v>2.01</v>
      </c>
      <c r="E32" s="12" t="n">
        <f aca="false">SQRT((Calculations!C32/SQRT(Calculations!R32))^2 + (Calculations!U32/SQRT(Calculations!AJ32))^2)</f>
        <v>0.222963001415033</v>
      </c>
      <c r="F32" s="12" t="n">
        <f aca="false">B31+D32</f>
        <v>-4.56</v>
      </c>
      <c r="G32" s="0"/>
      <c r="H32" s="0"/>
      <c r="K32" s="12" t="n">
        <f aca="false">AVERAGE(F32,F69)</f>
        <v>-4.405</v>
      </c>
      <c r="L32" s="12" t="n">
        <f aca="false">STDEV(F32,F69)/SQRT(2)</f>
        <v>0.155</v>
      </c>
    </row>
    <row r="33" customFormat="false" ht="12.8" hidden="false" customHeight="false" outlineLevel="0" collapsed="false">
      <c r="A33" s="12" t="s">
        <v>21</v>
      </c>
      <c r="B33" s="0"/>
      <c r="C33" s="0"/>
      <c r="D33" s="12" t="n">
        <f aca="false">Calculations!B33-Calculations!T33</f>
        <v>-34.52</v>
      </c>
      <c r="E33" s="12" t="n">
        <f aca="false">SQRT((Calculations!C33/SQRT(Calculations!R33))^2 + (Calculations!U33/SQRT(Calculations!AJ33))^2)</f>
        <v>0.278217540784186</v>
      </c>
      <c r="F33" s="12" t="n">
        <f aca="false">B31+D33</f>
        <v>-41.09</v>
      </c>
      <c r="G33" s="0"/>
      <c r="H33" s="0"/>
      <c r="K33" s="12" t="n">
        <f aca="false">AVERAGE(F33,F70)</f>
        <v>-40.97</v>
      </c>
      <c r="L33" s="12" t="n">
        <f aca="false">STDEV(F33,F70)/SQRT(2)</f>
        <v>0.120000000000001</v>
      </c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0"/>
    </row>
    <row r="35" customFormat="false" ht="12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</row>
    <row r="38" customFormat="false" ht="15" hidden="false" customHeight="false" outlineLevel="0" collapsed="false">
      <c r="A38" s="19" t="s">
        <v>31</v>
      </c>
      <c r="B38" s="0"/>
      <c r="C38" s="0"/>
      <c r="D38" s="0"/>
      <c r="E38" s="0"/>
      <c r="F38" s="0"/>
      <c r="G38" s="0"/>
      <c r="H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</row>
    <row r="40" customFormat="false" ht="12.8" hidden="false" customHeight="false" outlineLevel="0" collapsed="false">
      <c r="A40" s="15" t="s">
        <v>32</v>
      </c>
      <c r="B40" s="15" t="s">
        <v>33</v>
      </c>
      <c r="C40" s="15" t="s">
        <v>34</v>
      </c>
      <c r="D40" s="15" t="s">
        <v>35</v>
      </c>
      <c r="E40" s="12" t="s">
        <v>6</v>
      </c>
      <c r="F40" s="12" t="s">
        <v>36</v>
      </c>
      <c r="G40" s="12" t="s">
        <v>34</v>
      </c>
      <c r="H40" s="12" t="s">
        <v>37</v>
      </c>
    </row>
    <row r="41" customFormat="false" ht="12.8" hidden="false" customHeight="false" outlineLevel="0" collapsed="false">
      <c r="A41" s="15" t="s">
        <v>40</v>
      </c>
      <c r="B41" s="12" t="n">
        <v>-17.07423</v>
      </c>
      <c r="C41" s="12" t="n">
        <v>0.098</v>
      </c>
      <c r="D41" s="12" t="n">
        <f aca="false">Calculations!B41-Calculations!T41</f>
        <v>0.849999999999994</v>
      </c>
      <c r="E41" s="12" t="n">
        <f aca="false">SQRT((Calculations!C41/SQRT(Calculations!R41))^2 + (Calculations!U41/SQRT(Calculations!AJ41))^2)</f>
        <v>0.123054865811962</v>
      </c>
      <c r="F41" s="12" t="n">
        <f aca="false">B41+D41</f>
        <v>-16.22423</v>
      </c>
      <c r="H41" s="12" t="n">
        <v>-10.35</v>
      </c>
    </row>
    <row r="42" customFormat="false" ht="12.8" hidden="false" customHeight="false" outlineLevel="0" collapsed="false">
      <c r="A42" s="12" t="s">
        <v>20</v>
      </c>
      <c r="B42" s="0"/>
      <c r="C42" s="0"/>
      <c r="D42" s="12" t="n">
        <f aca="false">Calculations!B42-Calculations!T42</f>
        <v>-1.26000000000001</v>
      </c>
      <c r="E42" s="12" t="n">
        <f aca="false">SQRT((Calculations!C42/SQRT(Calculations!R42))^2 + (Calculations!U42/SQRT(Calculations!AJ42))^2)</f>
        <v>0.159726328449633</v>
      </c>
      <c r="F42" s="12" t="n">
        <f aca="false">B41+D42</f>
        <v>-18.33423</v>
      </c>
      <c r="H42" s="0"/>
    </row>
    <row r="43" customFormat="false" ht="12.8" hidden="false" customHeight="false" outlineLevel="0" collapsed="false">
      <c r="A43" s="12" t="s">
        <v>21</v>
      </c>
      <c r="B43" s="0"/>
      <c r="C43" s="0"/>
      <c r="D43" s="12" t="n">
        <f aca="false">Calculations!B43-Calculations!T43</f>
        <v>-20.36</v>
      </c>
      <c r="E43" s="12" t="n">
        <f aca="false">SQRT((Calculations!C43/SQRT(Calculations!R43))^2 + (Calculations!U43/SQRT(Calculations!AJ43))^2)</f>
        <v>0.172518114990861</v>
      </c>
      <c r="F43" s="12" t="n">
        <f aca="false">B41+D43</f>
        <v>-37.43423</v>
      </c>
      <c r="H43" s="0"/>
    </row>
    <row r="44" customFormat="false" ht="12.8" hidden="false" customHeight="false" outlineLevel="0" collapsed="false">
      <c r="A44" s="15" t="s">
        <v>41</v>
      </c>
      <c r="B44" s="12" t="n">
        <v>-14.90873</v>
      </c>
      <c r="C44" s="12" t="n">
        <v>0.08026</v>
      </c>
      <c r="D44" s="12" t="n">
        <f aca="false">Calculations!B44-Calculations!T44</f>
        <v>1.64</v>
      </c>
      <c r="E44" s="12" t="n">
        <f aca="false">SQRT((Calculations!C44/SQRT(Calculations!R44))^2 + (Calculations!U44/SQRT(Calculations!AJ44))^2)</f>
        <v>0.137195116531165</v>
      </c>
      <c r="F44" s="12" t="n">
        <f aca="false">B44+D44</f>
        <v>-13.26873</v>
      </c>
      <c r="H44" s="12" t="n">
        <v>-7.4</v>
      </c>
    </row>
    <row r="45" customFormat="false" ht="12.8" hidden="false" customHeight="false" outlineLevel="0" collapsed="false">
      <c r="A45" s="12" t="s">
        <v>20</v>
      </c>
      <c r="B45" s="0"/>
      <c r="C45" s="0"/>
      <c r="D45" s="12" t="n">
        <f aca="false">Calculations!B45-Calculations!T45</f>
        <v>-0.530000000000001</v>
      </c>
      <c r="E45" s="12" t="n">
        <f aca="false">SQRT((Calculations!C45/SQRT(Calculations!R45))^2 + (Calculations!U45/SQRT(Calculations!AJ45))^2)</f>
        <v>0.14289856542317</v>
      </c>
      <c r="F45" s="12" t="n">
        <f aca="false">B44+D45</f>
        <v>-15.43873</v>
      </c>
      <c r="H45" s="0"/>
    </row>
    <row r="46" customFormat="false" ht="12.8" hidden="false" customHeight="false" outlineLevel="0" collapsed="false">
      <c r="A46" s="12" t="s">
        <v>21</v>
      </c>
      <c r="B46" s="0"/>
      <c r="C46" s="0"/>
      <c r="D46" s="12" t="n">
        <f aca="false">Calculations!B46-Calculations!T46</f>
        <v>-20.3</v>
      </c>
      <c r="E46" s="12" t="n">
        <f aca="false">SQRT((Calculations!C46/SQRT(Calculations!R46))^2 + (Calculations!U46/SQRT(Calculations!AJ46))^2)</f>
        <v>0.18655428164478</v>
      </c>
      <c r="F46" s="12" t="n">
        <f aca="false">B44+D46</f>
        <v>-35.20873</v>
      </c>
      <c r="H46" s="0"/>
    </row>
    <row r="47" customFormat="false" ht="12.8" hidden="false" customHeight="false" outlineLevel="0" collapsed="false">
      <c r="A47" s="15" t="s">
        <v>42</v>
      </c>
      <c r="B47" s="12" t="n">
        <v>-1.96727</v>
      </c>
      <c r="C47" s="12" t="n">
        <v>0.34791</v>
      </c>
      <c r="D47" s="12" t="n">
        <f aca="false">Calculations!B47-Calculations!T47</f>
        <v>0.969999999999999</v>
      </c>
      <c r="E47" s="12" t="n">
        <f aca="false">SQRT((Calculations!C47/SQRT(Calculations!R47))^2 + (Calculations!U47/SQRT(Calculations!AJ47))^2)</f>
        <v>0.123622408971836</v>
      </c>
      <c r="F47" s="12" t="n">
        <f aca="false">B47+D47</f>
        <v>-0.997270000000001</v>
      </c>
      <c r="H47" s="12" t="n">
        <v>-6.17</v>
      </c>
    </row>
    <row r="48" customFormat="false" ht="12.8" hidden="false" customHeight="false" outlineLevel="0" collapsed="false">
      <c r="A48" s="12" t="s">
        <v>20</v>
      </c>
      <c r="B48" s="0"/>
      <c r="C48" s="0"/>
      <c r="D48" s="12" t="n">
        <f aca="false">Calculations!B48-Calculations!T48</f>
        <v>-1.31</v>
      </c>
      <c r="E48" s="12" t="n">
        <f aca="false">SQRT((Calculations!C48/SQRT(Calculations!R48))^2 + (Calculations!U48/SQRT(Calculations!AJ48))^2)</f>
        <v>0.135655814471773</v>
      </c>
      <c r="F48" s="12" t="n">
        <f aca="false">B47+D48</f>
        <v>-3.27727</v>
      </c>
      <c r="H48" s="0"/>
    </row>
    <row r="49" customFormat="false" ht="12.8" hidden="false" customHeight="false" outlineLevel="0" collapsed="false">
      <c r="A49" s="12" t="s">
        <v>21</v>
      </c>
      <c r="B49" s="0"/>
      <c r="C49" s="0"/>
      <c r="D49" s="12" t="n">
        <f aca="false">Calculations!B49-Calculations!T49</f>
        <v>-19.18</v>
      </c>
      <c r="E49" s="12" t="n">
        <f aca="false">SQRT((Calculations!C49/SQRT(Calculations!R49))^2 + (Calculations!U49/SQRT(Calculations!AJ49))^2)</f>
        <v>0.161152102065099</v>
      </c>
      <c r="F49" s="12" t="n">
        <f aca="false">B47+D49</f>
        <v>-21.14727</v>
      </c>
      <c r="H49" s="0"/>
    </row>
    <row r="50" customFormat="false" ht="12.8" hidden="false" customHeight="false" outlineLevel="0" collapsed="false">
      <c r="A50" s="15" t="s">
        <v>43</v>
      </c>
      <c r="B50" s="12" t="n">
        <v>-13.55455</v>
      </c>
      <c r="C50" s="12" t="n">
        <v>0.11712</v>
      </c>
      <c r="D50" s="12" t="n">
        <f aca="false">Calculations!B50-Calculations!T50</f>
        <v>-7.26000000000001</v>
      </c>
      <c r="E50" s="12" t="n">
        <f aca="false">SQRT((Calculations!C50/SQRT(Calculations!R50))^2 + (Calculations!U50/SQRT(Calculations!AJ50))^2)</f>
        <v>0.239301065605651</v>
      </c>
      <c r="F50" s="12" t="n">
        <f aca="false">B50+D50</f>
        <v>-20.81455</v>
      </c>
      <c r="H50" s="12" t="n">
        <v>-5.17</v>
      </c>
    </row>
    <row r="51" customFormat="false" ht="12.8" hidden="false" customHeight="false" outlineLevel="0" collapsed="false">
      <c r="A51" s="12" t="s">
        <v>20</v>
      </c>
      <c r="B51" s="0"/>
      <c r="C51" s="0"/>
      <c r="D51" s="12" t="n">
        <f aca="false">Calculations!B51-Calculations!T51</f>
        <v>-6.86</v>
      </c>
      <c r="E51" s="12" t="n">
        <f aca="false">SQRT((Calculations!C51/SQRT(Calculations!R51))^2 + (Calculations!U51/SQRT(Calculations!AJ51))^2)</f>
        <v>3.16852094832905</v>
      </c>
      <c r="F51" s="12" t="n">
        <f aca="false">B50+D51</f>
        <v>-20.41455</v>
      </c>
      <c r="H51" s="0"/>
    </row>
    <row r="52" customFormat="false" ht="12.8" hidden="false" customHeight="false" outlineLevel="0" collapsed="false">
      <c r="A52" s="12" t="s">
        <v>21</v>
      </c>
      <c r="B52" s="0"/>
      <c r="C52" s="0"/>
      <c r="D52" s="12" t="n">
        <f aca="false">Calculations!B52-Calculations!T52</f>
        <v>43.54</v>
      </c>
      <c r="E52" s="12" t="n">
        <f aca="false">SQRT((Calculations!C52/SQRT(Calculations!R52))^2 + (Calculations!U52/SQRT(Calculations!AJ52))^2)</f>
        <v>0.311231425148554</v>
      </c>
      <c r="F52" s="12" t="n">
        <f aca="false">B50+D52</f>
        <v>29.98545</v>
      </c>
      <c r="H52" s="0"/>
    </row>
    <row r="53" customFormat="false" ht="12.8" hidden="false" customHeight="false" outlineLevel="0" collapsed="false">
      <c r="A53" s="15" t="s">
        <v>44</v>
      </c>
      <c r="B53" s="12" t="n">
        <v>-16.92961</v>
      </c>
      <c r="C53" s="12" t="n">
        <v>0.1275</v>
      </c>
      <c r="D53" s="12" t="n">
        <f aca="false">Calculations!B53-Calculations!T53</f>
        <v>6.34999999999999</v>
      </c>
      <c r="E53" s="12" t="n">
        <f aca="false">SQRT((Calculations!C53/SQRT(Calculations!R53))^2 + (Calculations!U53/SQRT(Calculations!AJ53))^2)</f>
        <v>0.198777513818842</v>
      </c>
      <c r="F53" s="12" t="n">
        <f aca="false">B53+D53</f>
        <v>-10.57961</v>
      </c>
      <c r="H53" s="12" t="n">
        <v>-8.64</v>
      </c>
    </row>
    <row r="54" customFormat="false" ht="12.8" hidden="false" customHeight="false" outlineLevel="0" collapsed="false">
      <c r="A54" s="12" t="s">
        <v>20</v>
      </c>
      <c r="B54" s="0"/>
      <c r="C54" s="0"/>
      <c r="D54" s="12" t="n">
        <f aca="false">Calculations!B54-Calculations!T54</f>
        <v>0.429999999999993</v>
      </c>
      <c r="E54" s="12" t="n">
        <f aca="false">SQRT((Calculations!C54/SQRT(Calculations!R54))^2 + (Calculations!U54/SQRT(Calculations!AJ54))^2)</f>
        <v>0.525404605994276</v>
      </c>
      <c r="F54" s="12" t="n">
        <f aca="false">B53+D54</f>
        <v>-16.49961</v>
      </c>
      <c r="H54" s="0"/>
    </row>
    <row r="55" customFormat="false" ht="12.8" hidden="false" customHeight="false" outlineLevel="0" collapsed="false">
      <c r="A55" s="12" t="s">
        <v>21</v>
      </c>
      <c r="B55" s="0"/>
      <c r="C55" s="0"/>
      <c r="D55" s="12" t="n">
        <f aca="false">Calculations!B55-Calculations!T55</f>
        <v>-36.25</v>
      </c>
      <c r="E55" s="12" t="n">
        <f aca="false">SQRT((Calculations!C55/SQRT(Calculations!R55))^2 + (Calculations!U55/SQRT(Calculations!AJ55))^2)</f>
        <v>0.265</v>
      </c>
      <c r="F55" s="12" t="n">
        <f aca="false">B53+D55</f>
        <v>-53.17961</v>
      </c>
      <c r="H55" s="0"/>
    </row>
    <row r="56" customFormat="false" ht="12.8" hidden="false" customHeight="false" outlineLevel="0" collapsed="false">
      <c r="A56" s="15" t="s">
        <v>45</v>
      </c>
      <c r="B56" s="12" t="n">
        <v>-14.42501</v>
      </c>
      <c r="C56" s="12" t="n">
        <v>0.09938</v>
      </c>
      <c r="D56" s="12" t="n">
        <f aca="false">Calculations!B56-Calculations!T56</f>
        <v>1.39</v>
      </c>
      <c r="E56" s="12" t="n">
        <f aca="false">SQRT((Calculations!C56/SQRT(Calculations!R56))^2 + (Calculations!U56/SQRT(Calculations!AJ56))^2)</f>
        <v>0.14554209013203</v>
      </c>
      <c r="F56" s="12" t="n">
        <f aca="false">B56+D56</f>
        <v>-13.03501</v>
      </c>
      <c r="H56" s="12" t="n">
        <v>-8.53</v>
      </c>
    </row>
    <row r="57" customFormat="false" ht="12.8" hidden="false" customHeight="false" outlineLevel="0" collapsed="false">
      <c r="A57" s="12" t="s">
        <v>20</v>
      </c>
      <c r="B57" s="0"/>
      <c r="C57" s="0"/>
      <c r="D57" s="12" t="n">
        <f aca="false">Calculations!B57-Calculations!T57</f>
        <v>-35.96</v>
      </c>
      <c r="E57" s="12" t="inlineStr">
        <f aca="false">SQRT((Calculations!C57/SQRT(Calculations!R57))^2 + (Calculations!U57/SQRT(Calculations!AJ57))^2)</f>
        <is>
          <t/>
        </is>
      </c>
      <c r="F57" s="12" t="n">
        <f aca="false">B56+D57</f>
        <v>-50.38501</v>
      </c>
      <c r="H57" s="0"/>
    </row>
    <row r="58" customFormat="false" ht="12.8" hidden="false" customHeight="false" outlineLevel="0" collapsed="false">
      <c r="A58" s="12" t="s">
        <v>21</v>
      </c>
      <c r="B58" s="0"/>
      <c r="C58" s="0"/>
      <c r="D58" s="12" t="n">
        <f aca="false">Calculations!B58-Calculations!T58</f>
        <v>-20.02</v>
      </c>
      <c r="E58" s="12" t="n">
        <f aca="false">SQRT((Calculations!C58/SQRT(Calculations!R58))^2 + (Calculations!U58/SQRT(Calculations!AJ58))^2)</f>
        <v>0.18216064338929</v>
      </c>
      <c r="F58" s="12" t="n">
        <f aca="false">B56+D58</f>
        <v>-34.44501</v>
      </c>
      <c r="H58" s="0"/>
    </row>
    <row r="59" customFormat="false" ht="12.8" hidden="false" customHeight="false" outlineLevel="0" collapsed="false">
      <c r="A59" s="15" t="s">
        <v>46</v>
      </c>
      <c r="B59" s="12" t="n">
        <v>-10.31253</v>
      </c>
      <c r="C59" s="12" t="n">
        <v>0.0583</v>
      </c>
      <c r="D59" s="12" t="n">
        <f aca="false">Calculations!B59-Calculations!T59</f>
        <v>1.84999999999999</v>
      </c>
      <c r="E59" s="12" t="n">
        <f aca="false">SQRT((Calculations!C59/SQRT(Calculations!R59))^2 + (Calculations!U59/SQRT(Calculations!AJ59))^2)</f>
        <v>0.229592029478377</v>
      </c>
      <c r="F59" s="12" t="n">
        <f aca="false">B59+D59+1.54+1.54</f>
        <v>-5.38253000000001</v>
      </c>
      <c r="H59" s="12" t="n">
        <v>-7.24</v>
      </c>
    </row>
    <row r="60" customFormat="false" ht="12.8" hidden="false" customHeight="false" outlineLevel="0" collapsed="false">
      <c r="A60" s="12" t="s">
        <v>20</v>
      </c>
      <c r="B60" s="0"/>
      <c r="C60" s="0"/>
      <c r="D60" s="12" t="n">
        <f aca="false">Calculations!B60-Calculations!T60</f>
        <v>-0.490000000000009</v>
      </c>
      <c r="E60" s="12" t="n">
        <f aca="false">SQRT((Calculations!C60/SQRT(Calculations!R60))^2 + (Calculations!U60/SQRT(Calculations!AJ60))^2)</f>
        <v>0.242033055593652</v>
      </c>
      <c r="F60" s="12" t="n">
        <f aca="false">B59+D60</f>
        <v>-10.80253</v>
      </c>
      <c r="H60" s="0"/>
    </row>
    <row r="61" customFormat="false" ht="12.8" hidden="false" customHeight="false" outlineLevel="0" collapsed="false">
      <c r="A61" s="12" t="s">
        <v>21</v>
      </c>
      <c r="B61" s="0"/>
      <c r="C61" s="0"/>
      <c r="D61" s="12" t="n">
        <f aca="false">Calculations!B61-Calculations!T61</f>
        <v>-20.21</v>
      </c>
      <c r="E61" s="12" t="n">
        <f aca="false">SQRT((Calculations!C61/SQRT(Calculations!R61))^2 + (Calculations!U61/SQRT(Calculations!AJ61))^2)</f>
        <v>0.237170824512628</v>
      </c>
      <c r="F61" s="12" t="n">
        <f aca="false">B59+D61</f>
        <v>-30.52253</v>
      </c>
      <c r="H61" s="0"/>
    </row>
    <row r="62" customFormat="false" ht="12.8" hidden="false" customHeight="false" outlineLevel="0" collapsed="false">
      <c r="A62" s="15" t="s">
        <v>47</v>
      </c>
      <c r="B62" s="12" t="n">
        <v>1.46264</v>
      </c>
      <c r="C62" s="12" t="n">
        <v>0.09385</v>
      </c>
      <c r="D62" s="12" t="n">
        <f aca="false">Calculations!B62-Calculations!T62</f>
        <v>29.22</v>
      </c>
      <c r="E62" s="12" t="n">
        <f aca="false">SQRT((Calculations!C62/SQRT(Calculations!R62))^2 + (Calculations!U62/SQRT(Calculations!AJ62))^2)</f>
        <v>0.33329041390355</v>
      </c>
      <c r="F62" s="12" t="n">
        <f aca="false">B62+D62</f>
        <v>30.68264</v>
      </c>
      <c r="H62" s="12" t="n">
        <v>-4.02</v>
      </c>
    </row>
    <row r="63" customFormat="false" ht="12.8" hidden="false" customHeight="false" outlineLevel="0" collapsed="false">
      <c r="A63" s="12" t="s">
        <v>20</v>
      </c>
      <c r="B63" s="0"/>
      <c r="C63" s="0"/>
      <c r="D63" s="12" t="n">
        <f aca="false">Calculations!B63-Calculations!T63</f>
        <v>11.49</v>
      </c>
      <c r="E63" s="12" t="n">
        <f aca="false">SQRT((Calculations!C63/SQRT(Calculations!R63))^2 + (Calculations!U63/SQRT(Calculations!AJ63))^2)</f>
        <v>0.380424105440231</v>
      </c>
      <c r="F63" s="12" t="n">
        <f aca="false">B62+D63</f>
        <v>12.95264</v>
      </c>
      <c r="H63" s="0"/>
    </row>
    <row r="64" customFormat="false" ht="12.8" hidden="false" customHeight="false" outlineLevel="0" collapsed="false">
      <c r="A64" s="12" t="s">
        <v>21</v>
      </c>
      <c r="B64" s="0"/>
      <c r="C64" s="0"/>
      <c r="D64" s="12" t="n">
        <f aca="false">Calculations!B64-Calculations!T64</f>
        <v>-65.54</v>
      </c>
      <c r="E64" s="12" t="n">
        <f aca="false">SQRT((Calculations!C64/SQRT(Calculations!R64))^2 + (Calculations!U64/SQRT(Calculations!AJ64))^2)</f>
        <v>7.93803895808026</v>
      </c>
      <c r="F64" s="12" t="n">
        <f aca="false">B62+D64</f>
        <v>-64.07736</v>
      </c>
      <c r="H64" s="0"/>
    </row>
    <row r="65" customFormat="false" ht="12.8" hidden="false" customHeight="false" outlineLevel="0" collapsed="false">
      <c r="A65" s="15" t="s">
        <v>48</v>
      </c>
      <c r="B65" s="12" t="n">
        <v>1.24068</v>
      </c>
      <c r="C65" s="12" t="n">
        <v>0.05465</v>
      </c>
      <c r="D65" s="12" t="n">
        <f aca="false">Calculations!B65-Calculations!T65</f>
        <v>10.68</v>
      </c>
      <c r="E65" s="12" t="n">
        <f aca="false">SQRT((Calculations!C65/SQRT(Calculations!R65))^2 + (Calculations!U65/SQRT(Calculations!AJ65))^2)</f>
        <v>0.243931342799567</v>
      </c>
      <c r="F65" s="12" t="n">
        <f aca="false">B65+D65</f>
        <v>11.92068</v>
      </c>
      <c r="H65" s="12" t="n">
        <v>-2.5</v>
      </c>
    </row>
    <row r="66" customFormat="false" ht="12.8" hidden="false" customHeight="false" outlineLevel="0" collapsed="false">
      <c r="A66" s="12" t="s">
        <v>20</v>
      </c>
      <c r="B66" s="0"/>
      <c r="C66" s="0"/>
      <c r="D66" s="12" t="n">
        <f aca="false">Calculations!B66-Calculations!T66</f>
        <v>2.38</v>
      </c>
      <c r="E66" s="12" t="n">
        <f aca="false">SQRT((Calculations!C66/SQRT(Calculations!R66))^2 + (Calculations!U66/SQRT(Calculations!AJ66))^2)</f>
        <v>0.400327990527767</v>
      </c>
      <c r="F66" s="12" t="n">
        <f aca="false">B65+D66</f>
        <v>3.62068</v>
      </c>
      <c r="H66" s="0"/>
    </row>
    <row r="67" customFormat="false" ht="12.8" hidden="false" customHeight="false" outlineLevel="0" collapsed="false">
      <c r="A67" s="12" t="s">
        <v>21</v>
      </c>
      <c r="B67" s="0"/>
      <c r="C67" s="0"/>
      <c r="D67" s="12" t="n">
        <f aca="false">Calculations!B67-Calculations!T67</f>
        <v>-32.21</v>
      </c>
      <c r="E67" s="12" t="n">
        <f aca="false">SQRT((Calculations!C67/SQRT(Calculations!R67))^2 + (Calculations!U67/SQRT(Calculations!AJ67))^2)</f>
        <v>0.355109138153329</v>
      </c>
      <c r="F67" s="12" t="n">
        <f aca="false">B65+D67</f>
        <v>-30.96932</v>
      </c>
      <c r="H67" s="0"/>
    </row>
    <row r="68" customFormat="false" ht="12.8" hidden="false" customHeight="false" outlineLevel="0" collapsed="false">
      <c r="A68" s="15" t="s">
        <v>49</v>
      </c>
      <c r="B68" s="12" t="n">
        <v>-6.57</v>
      </c>
      <c r="C68" s="12" t="n">
        <v>0.05</v>
      </c>
      <c r="D68" s="12" t="n">
        <f aca="false">Calculations!B68-Calculations!T68</f>
        <v>8.72</v>
      </c>
      <c r="E68" s="12" t="n">
        <f aca="false">SQRT((Calculations!C68/SQRT(Calculations!R68))^2 + (Calculations!U68/SQRT(Calculations!AJ68))^2)</f>
        <v>0.20761743664731</v>
      </c>
      <c r="F68" s="12" t="n">
        <f aca="false">B68+D68</f>
        <v>2.15</v>
      </c>
      <c r="H68" s="12" t="n">
        <v>-5.8</v>
      </c>
    </row>
    <row r="69" customFormat="false" ht="12.8" hidden="false" customHeight="false" outlineLevel="0" collapsed="false">
      <c r="A69" s="12" t="s">
        <v>20</v>
      </c>
      <c r="D69" s="12" t="n">
        <f aca="false">Calculations!B69-Calculations!T69</f>
        <v>2.32</v>
      </c>
      <c r="E69" s="12" t="n">
        <f aca="false">SQRT((Calculations!C69/SQRT(Calculations!R69))^2 + (Calculations!U69/SQRT(Calculations!AJ69))^2)</f>
        <v>0.239880178422478</v>
      </c>
      <c r="F69" s="12" t="n">
        <f aca="false">B68+D69</f>
        <v>-4.25</v>
      </c>
    </row>
    <row r="70" customFormat="false" ht="12.8" hidden="false" customHeight="false" outlineLevel="0" collapsed="false">
      <c r="A70" s="12" t="s">
        <v>21</v>
      </c>
      <c r="D70" s="12" t="n">
        <f aca="false">Calculations!B70-Calculations!T70</f>
        <v>-34.28</v>
      </c>
      <c r="E70" s="12" t="n">
        <f aca="false">SQRT((Calculations!C70/SQRT(Calculations!R70))^2 + (Calculations!U70/SQRT(Calculations!AJ70))^2)</f>
        <v>0.231138486626524</v>
      </c>
      <c r="F70" s="12" t="n">
        <f aca="false">B68+D70</f>
        <v>-40.85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2016-11-11T15:15:20Z</dcterms:created>
  <dc:language>en-GB</dc:language>
  <cp:revision>0</cp:revision>
</cp:coreProperties>
</file>