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1"/>
  </bookViews>
  <sheets>
    <sheet name="Calculations" sheetId="1" state="visible" r:id="rId2"/>
    <sheet name="Result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<sst xmlns="http://schemas.openxmlformats.org/spreadsheetml/2006/main" count="252" uniqueCount="45">
  <si>
    <t>Run001</t>
  </si>
  <si>
    <t>charging correction</t>
  </si>
  <si>
    <t>Host-Guest</t>
  </si>
  <si>
    <t>DG COR</t>
  </si>
  <si>
    <t>std.dev</t>
  </si>
  <si>
    <t>DG_CB_HG</t>
  </si>
  <si>
    <t>std.err</t>
  </si>
  <si>
    <t>DG_CB_G</t>
  </si>
  <si>
    <t>DG_DIR_CB</t>
  </si>
  <si>
    <t>DG_BA_HG</t>
  </si>
  <si>
    <t>DG_BA_G</t>
  </si>
  <si>
    <t>DG_DIR_BA</t>
  </si>
  <si>
    <t>DG_PSUM</t>
  </si>
  <si>
    <t>n_samples</t>
  </si>
  <si>
    <t>Guest-free</t>
  </si>
  <si>
    <t>DG_POL=NP-PBC</t>
  </si>
  <si>
    <t>DGPSUM</t>
  </si>
  <si>
    <t>DG_DIR=NP-PBC</t>
  </si>
  <si>
    <t>free</t>
  </si>
  <si>
    <t>OAH-G6</t>
  </si>
  <si>
    <t>G6</t>
  </si>
  <si>
    <t>With-ions</t>
  </si>
  <si>
    <t>neutral atmosphere</t>
  </si>
  <si>
    <t>OAH-G5</t>
  </si>
  <si>
    <t>G5</t>
  </si>
  <si>
    <t>OAH-G4</t>
  </si>
  <si>
    <t>G4</t>
  </si>
  <si>
    <t>OAH-G3</t>
  </si>
  <si>
    <t>G3</t>
  </si>
  <si>
    <t>OAH-G2</t>
  </si>
  <si>
    <t>G2</t>
  </si>
  <si>
    <t>OAH-G1</t>
  </si>
  <si>
    <t>G1</t>
  </si>
  <si>
    <t>OAH-O1</t>
  </si>
  <si>
    <t>O1</t>
  </si>
  <si>
    <t>Run002</t>
  </si>
  <si>
    <t>mol</t>
  </si>
  <si>
    <t>model C</t>
  </si>
  <si>
    <t>err</t>
  </si>
  <si>
    <t>DG_COR=bound-free</t>
  </si>
  <si>
    <t>model D</t>
  </si>
  <si>
    <t>exp</t>
  </si>
  <si>
    <t>avg Model D</t>
  </si>
  <si>
    <t>std err model D</t>
  </si>
  <si>
    <t>ligand charge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</si>
</sst>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FFFF"/>
        <bgColor rgb="FF33FF99"/>
      </patternFill>
    </fill>
    <fill>
      <patternFill patternType="solid">
        <fgColor rgb="FF33FF99"/>
        <bgColor rgb="FF00FFFF"/>
      </patternFill>
    </fill>
    <fill>
      <patternFill patternType="solid">
        <fgColor rgb="FFCC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9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AR19" activeCellId="0" sqref="AR19"/>
    </sheetView>
  </sheetViews>
  <sheetFormatPr defaultRowHeight="12.8"/>
  <cols>
    <col collapsed="false" hidden="false" max="1" min="1" style="0" width="16.8112244897959"/>
    <col collapsed="false" hidden="false" max="2" min="2" style="0" width="17.8265306122449"/>
    <col collapsed="false" hidden="false" max="3" min="3" style="0" width="7.95408163265306"/>
    <col collapsed="false" hidden="false" max="4" min="4" style="0" width="17.8265306122449"/>
    <col collapsed="false" hidden="false" max="5" min="5" style="0" width="7.95408163265306"/>
    <col collapsed="false" hidden="false" max="6" min="6" style="0" width="17.8265306122449"/>
    <col collapsed="false" hidden="false" max="8" min="7" style="0" width="13.1938775510204"/>
    <col collapsed="false" hidden="false" max="10" min="9" style="0" width="17.8265306122449"/>
    <col collapsed="false" hidden="false" max="12" min="11" style="0" width="12.3673469387755"/>
    <col collapsed="false" hidden="false" max="18" min="13" style="0" width="11.5204081632653"/>
    <col collapsed="false" hidden="false" max="19" min="19" style="0" width="17.0918367346939"/>
    <col collapsed="false" hidden="false" max="37" min="20" style="0" width="11.5204081632653"/>
    <col collapsed="false" hidden="false" max="38" min="38" style="0" width="17.3622448979592"/>
    <col collapsed="false" hidden="false" max="39" min="39" style="0" width="17.5051020408163"/>
    <col collapsed="false" hidden="false" max="40" min="40" style="0" width="11.5204081632653"/>
    <col collapsed="false" hidden="false" max="41" min="41" style="0" width="17.3622448979592"/>
    <col collapsed="false" hidden="false" max="42" min="42" style="0" width="11.5204081632653"/>
    <col collapsed="false" hidden="false" max="43" min="43" style="0" width="16.6683673469388"/>
    <col collapsed="false" hidden="false" max="44" min="44" style="0" width="20.0051020408163"/>
    <col collapsed="false" hidden="false" max="45" min="45" style="0" width="11.5204081632653"/>
    <col collapsed="false" hidden="false" max="46" min="46" style="0" width="15"/>
    <col collapsed="false" hidden="false" max="1025" min="47" style="0" width="11.5204081632653"/>
  </cols>
  <sheetData>
    <row r="1" customFormat="false" ht="15" hidden="false" customHeight="false" outlineLevel="0" collapsed="false">
      <c r="A1" s="1" t="s">
        <v>0</v>
      </c>
      <c r="S1" s="2"/>
    </row>
    <row r="2" customFormat="false" ht="12.8" hidden="false" customHeight="false" outlineLevel="0" collapsed="false">
      <c r="D2" s="3"/>
      <c r="E2" s="3"/>
      <c r="F2" s="4"/>
      <c r="G2" s="4"/>
      <c r="H2" s="4" t="s">
        <v>1</v>
      </c>
      <c r="I2" s="4"/>
      <c r="J2" s="3"/>
      <c r="K2" s="3"/>
      <c r="L2" s="3"/>
      <c r="M2" s="3"/>
      <c r="N2" s="3"/>
      <c r="S2" s="2"/>
      <c r="V2" s="3"/>
      <c r="W2" s="3"/>
      <c r="X2" s="4"/>
      <c r="Y2" s="4"/>
      <c r="Z2" s="4" t="s">
        <v>1</v>
      </c>
      <c r="AA2" s="4"/>
      <c r="AB2" s="3"/>
      <c r="AC2" s="3"/>
      <c r="AD2" s="3"/>
      <c r="AE2" s="3"/>
      <c r="AF2" s="3"/>
    </row>
    <row r="3" customFormat="false" ht="15" hidden="false" customHeight="false" outlineLevel="0" collapsed="false">
      <c r="A3" s="1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 t="s">
        <v>6</v>
      </c>
      <c r="H3" s="6" t="s">
        <v>8</v>
      </c>
      <c r="I3" s="6" t="s">
        <v>6</v>
      </c>
      <c r="J3" s="7" t="s">
        <v>9</v>
      </c>
      <c r="K3" s="7" t="s">
        <v>6</v>
      </c>
      <c r="L3" s="7" t="s">
        <v>10</v>
      </c>
      <c r="M3" s="7" t="s">
        <v>6</v>
      </c>
      <c r="N3" s="7" t="s">
        <v>11</v>
      </c>
      <c r="O3" s="8" t="s">
        <v>6</v>
      </c>
      <c r="P3" s="9" t="s">
        <v>12</v>
      </c>
      <c r="Q3" s="9" t="s">
        <v>6</v>
      </c>
      <c r="R3" s="5" t="s">
        <v>13</v>
      </c>
      <c r="S3" s="10" t="s">
        <v>14</v>
      </c>
      <c r="T3" s="5" t="s">
        <v>3</v>
      </c>
      <c r="U3" s="5" t="s">
        <v>4</v>
      </c>
      <c r="V3" s="6" t="s">
        <v>5</v>
      </c>
      <c r="W3" s="6" t="s">
        <v>6</v>
      </c>
      <c r="X3" s="6" t="s">
        <v>7</v>
      </c>
      <c r="Y3" s="6" t="s">
        <v>6</v>
      </c>
      <c r="Z3" s="6" t="s">
        <v>8</v>
      </c>
      <c r="AA3" s="6" t="s">
        <v>6</v>
      </c>
      <c r="AB3" s="7" t="s">
        <v>9</v>
      </c>
      <c r="AC3" s="7" t="s">
        <v>6</v>
      </c>
      <c r="AD3" s="7" t="s">
        <v>10</v>
      </c>
      <c r="AE3" s="7" t="s">
        <v>6</v>
      </c>
      <c r="AF3" s="7" t="s">
        <v>11</v>
      </c>
      <c r="AG3" s="8" t="s">
        <v>6</v>
      </c>
      <c r="AH3" s="9" t="s">
        <v>12</v>
      </c>
      <c r="AI3" s="9" t="s">
        <v>6</v>
      </c>
      <c r="AJ3" s="5" t="s">
        <v>13</v>
      </c>
      <c r="AL3" s="5" t="s">
        <v>2</v>
      </c>
      <c r="AM3" s="5" t="s">
        <v>15</v>
      </c>
      <c r="AN3" s="5" t="s">
        <v>16</v>
      </c>
      <c r="AO3" s="5" t="s">
        <v>17</v>
      </c>
      <c r="AP3" s="5"/>
      <c r="AQ3" s="5" t="s">
        <v>18</v>
      </c>
      <c r="AR3" s="5" t="s">
        <v>15</v>
      </c>
      <c r="AS3" s="5" t="s">
        <v>16</v>
      </c>
      <c r="AT3" s="5" t="s">
        <v>17</v>
      </c>
    </row>
    <row r="4" customFormat="false" ht="12.8" hidden="false" customHeight="false" outlineLevel="0" collapsed="false">
      <c r="A4" s="5" t="s">
        <v>19</v>
      </c>
      <c r="B4" s="0" t="n">
        <v>-45.41</v>
      </c>
      <c r="C4" s="0" t="n">
        <v>0.65</v>
      </c>
      <c r="D4" s="0" t="n">
        <v>-145.3</v>
      </c>
      <c r="E4" s="0" t="n">
        <v>0.28</v>
      </c>
      <c r="F4" s="0" t="n">
        <v>-114.56</v>
      </c>
      <c r="G4" s="0" t="n">
        <v>0.4</v>
      </c>
      <c r="H4" s="0" t="n">
        <v>-158.3</v>
      </c>
      <c r="I4" s="0" t="n">
        <v>0.76</v>
      </c>
      <c r="J4" s="0" t="n">
        <v>-17.79</v>
      </c>
      <c r="K4" s="0" t="n">
        <v>0.1</v>
      </c>
      <c r="L4" s="0" t="n">
        <v>-3.69</v>
      </c>
      <c r="M4" s="0" t="n">
        <v>0.16</v>
      </c>
      <c r="N4" s="0" t="n">
        <v>-339.02</v>
      </c>
      <c r="O4" s="0" t="n">
        <v>0.4</v>
      </c>
      <c r="P4" s="0" t="n">
        <v>12.22</v>
      </c>
      <c r="Q4" s="0" t="n">
        <v>0.09</v>
      </c>
      <c r="R4" s="0" t="n">
        <v>20</v>
      </c>
      <c r="S4" s="11" t="s">
        <v>20</v>
      </c>
      <c r="T4" s="0" t="n">
        <v>-43.88</v>
      </c>
      <c r="U4" s="0" t="n">
        <v>0.53</v>
      </c>
      <c r="V4" s="0" t="n">
        <v>-38.23</v>
      </c>
      <c r="W4" s="0" t="n">
        <v>0.06</v>
      </c>
      <c r="X4" s="0" t="n">
        <v>0</v>
      </c>
      <c r="Y4" s="0" t="n">
        <v>0</v>
      </c>
      <c r="Z4" s="0" t="n">
        <v>-387.99</v>
      </c>
      <c r="AA4" s="0" t="n">
        <v>0.36</v>
      </c>
      <c r="AB4" s="0" t="n">
        <v>-17.68</v>
      </c>
      <c r="AC4" s="0" t="n">
        <v>0.04</v>
      </c>
      <c r="AD4" s="0" t="n">
        <v>0</v>
      </c>
      <c r="AE4" s="0" t="n">
        <v>0</v>
      </c>
      <c r="AF4" s="0" t="n">
        <v>-349.12</v>
      </c>
      <c r="AG4" s="0" t="n">
        <v>0.37</v>
      </c>
      <c r="AH4" s="0" t="n">
        <v>15.57</v>
      </c>
      <c r="AI4" s="0" t="n">
        <v>0.18</v>
      </c>
      <c r="AJ4" s="0" t="n">
        <v>10</v>
      </c>
      <c r="AL4" s="0" t="str">
        <f aca="false">A4</f>
        <v>OAH-G6</v>
      </c>
      <c r="AM4" s="0" t="n">
        <f aca="false">(D4+F4)-(J4+L4)</f>
        <v>-238.38</v>
      </c>
      <c r="AN4" s="0" t="n">
        <f aca="false">P4</f>
        <v>12.22</v>
      </c>
      <c r="AO4" s="0" t="n">
        <f aca="false">N4-AF4</f>
        <v>10.1</v>
      </c>
      <c r="AQ4" s="0" t="s">
        <v>20</v>
      </c>
      <c r="AR4" s="0" t="n">
        <f aca="false">V4-AB4</f>
        <v>-20.55</v>
      </c>
      <c r="AS4" s="0" t="n">
        <f aca="false">AH4</f>
        <v>15.57</v>
      </c>
      <c r="AT4" s="0" t="n">
        <f aca="false">Z4-AF4</f>
        <v>-38.87</v>
      </c>
    </row>
    <row r="5" customFormat="false" ht="12.8" hidden="false" customHeight="false" outlineLevel="0" collapsed="false">
      <c r="A5" s="0" t="s">
        <v>21</v>
      </c>
      <c r="B5" s="0" t="n">
        <v>-41.4</v>
      </c>
      <c r="C5" s="0" t="n">
        <v>1.42</v>
      </c>
      <c r="D5" s="0" t="n">
        <v>-71.81</v>
      </c>
      <c r="E5" s="0" t="n">
        <v>3.03</v>
      </c>
      <c r="F5" s="0" t="n">
        <v>-40.8</v>
      </c>
      <c r="G5" s="0" t="n">
        <v>3.12</v>
      </c>
      <c r="H5" s="0" t="n">
        <v>-307.46</v>
      </c>
      <c r="I5" s="0" t="n">
        <v>6.3</v>
      </c>
      <c r="J5" s="0" t="n">
        <v>-16.86</v>
      </c>
      <c r="K5" s="0" t="n">
        <v>0.93</v>
      </c>
      <c r="L5" s="0" t="n">
        <v>-3.53</v>
      </c>
      <c r="M5" s="0" t="n">
        <v>0.97</v>
      </c>
      <c r="N5" s="0" t="n">
        <v>-346.11</v>
      </c>
      <c r="O5" s="0" t="n">
        <v>2.15</v>
      </c>
      <c r="P5" s="0" t="n">
        <v>12.22</v>
      </c>
      <c r="Q5" s="0" t="n">
        <v>0.09</v>
      </c>
      <c r="R5" s="0" t="n">
        <v>20</v>
      </c>
      <c r="S5" s="2" t="s">
        <v>21</v>
      </c>
      <c r="T5" s="0" t="n">
        <v>-42.1</v>
      </c>
      <c r="U5" s="0" t="n">
        <v>0.67</v>
      </c>
      <c r="V5" s="0" t="n">
        <v>-19.97</v>
      </c>
      <c r="W5" s="0" t="n">
        <v>4.33</v>
      </c>
      <c r="X5" s="0" t="n">
        <v>20.74</v>
      </c>
      <c r="Y5" s="0" t="n">
        <v>5.63</v>
      </c>
      <c r="Z5" s="0" t="n">
        <v>-434.04</v>
      </c>
      <c r="AA5" s="0" t="n">
        <v>13.48</v>
      </c>
      <c r="AB5" s="0" t="n">
        <v>-12.8</v>
      </c>
      <c r="AC5" s="0" t="n">
        <v>2.62</v>
      </c>
      <c r="AD5" s="0" t="n">
        <v>7.21</v>
      </c>
      <c r="AE5" s="0" t="n">
        <v>4</v>
      </c>
      <c r="AF5" s="0" t="n">
        <v>-369.93</v>
      </c>
      <c r="AG5" s="0" t="n">
        <v>10.37</v>
      </c>
      <c r="AH5" s="0" t="n">
        <v>15.57</v>
      </c>
      <c r="AI5" s="0" t="n">
        <v>0.18</v>
      </c>
      <c r="AJ5" s="0" t="n">
        <v>10</v>
      </c>
      <c r="AL5" s="0" t="str">
        <f aca="false">A5</f>
        <v>With-ions</v>
      </c>
      <c r="AM5" s="0" t="n">
        <f aca="false">(D5+F5)-(J5+L5)</f>
        <v>-92.22</v>
      </c>
      <c r="AN5" s="0" t="n">
        <f aca="false">P5</f>
        <v>12.22</v>
      </c>
      <c r="AO5" s="0" t="n">
        <f aca="false">N5-AF5</f>
        <v>23.82</v>
      </c>
      <c r="AQ5" s="0" t="s">
        <v>21</v>
      </c>
      <c r="AR5" s="0" t="n">
        <f aca="false">V5-AB5</f>
        <v>-7.17</v>
      </c>
      <c r="AS5" s="0" t="n">
        <f aca="false">AH5</f>
        <v>15.57</v>
      </c>
      <c r="AT5" s="0" t="n">
        <f aca="false">Z5-AF5</f>
        <v>-64.11</v>
      </c>
    </row>
    <row r="6" customFormat="false" ht="12.8" hidden="false" customHeight="false" outlineLevel="0" collapsed="false">
      <c r="A6" s="0" t="s">
        <v>22</v>
      </c>
      <c r="B6" s="0" t="n">
        <v>-12.79</v>
      </c>
      <c r="C6" s="0" t="n">
        <v>1.87</v>
      </c>
      <c r="D6" s="0" t="n">
        <v>-16.52</v>
      </c>
      <c r="E6" s="0" t="n">
        <v>0.26</v>
      </c>
      <c r="F6" s="0" t="n">
        <v>15.89</v>
      </c>
      <c r="G6" s="0" t="n">
        <v>0.34</v>
      </c>
      <c r="H6" s="0" t="n">
        <v>-423.02</v>
      </c>
      <c r="I6" s="0" t="n">
        <v>0.7</v>
      </c>
      <c r="J6" s="0" t="n">
        <v>-17.98</v>
      </c>
      <c r="K6" s="0" t="n">
        <v>0.16</v>
      </c>
      <c r="L6" s="0" t="n">
        <v>-3.61</v>
      </c>
      <c r="M6" s="0" t="n">
        <v>0.39</v>
      </c>
      <c r="N6" s="0" t="n">
        <v>-376.95</v>
      </c>
      <c r="O6" s="0" t="n">
        <v>0.44</v>
      </c>
      <c r="P6" s="0" t="n">
        <v>12.22</v>
      </c>
      <c r="Q6" s="0" t="n">
        <v>0.09</v>
      </c>
      <c r="R6" s="0" t="n">
        <v>20</v>
      </c>
      <c r="S6" s="2" t="s">
        <v>22</v>
      </c>
      <c r="T6" s="0" t="n">
        <v>-43.88</v>
      </c>
      <c r="U6" s="0" t="n">
        <v>0.53</v>
      </c>
      <c r="V6" s="0" t="n">
        <v>-38.23</v>
      </c>
      <c r="W6" s="0" t="n">
        <v>0.06</v>
      </c>
      <c r="X6" s="0" t="n">
        <v>0</v>
      </c>
      <c r="Y6" s="0" t="n">
        <v>0</v>
      </c>
      <c r="Z6" s="0" t="n">
        <v>-387.99</v>
      </c>
      <c r="AA6" s="0" t="n">
        <v>0.36</v>
      </c>
      <c r="AB6" s="0" t="n">
        <v>-17.68</v>
      </c>
      <c r="AC6" s="0" t="n">
        <v>0.04</v>
      </c>
      <c r="AD6" s="0" t="n">
        <v>0</v>
      </c>
      <c r="AE6" s="0" t="n">
        <v>0</v>
      </c>
      <c r="AF6" s="0" t="n">
        <v>-349.12</v>
      </c>
      <c r="AG6" s="0" t="n">
        <v>0.37</v>
      </c>
      <c r="AH6" s="0" t="n">
        <v>15.57</v>
      </c>
      <c r="AI6" s="0" t="n">
        <v>0.18</v>
      </c>
      <c r="AJ6" s="0" t="n">
        <v>10</v>
      </c>
      <c r="AL6" s="0" t="str">
        <f aca="false">A6</f>
        <v>neutral atmosphere</v>
      </c>
      <c r="AM6" s="0" t="n">
        <f aca="false">(D6+F6)-(J6+L6)</f>
        <v>20.96</v>
      </c>
      <c r="AN6" s="0" t="n">
        <f aca="false">P6</f>
        <v>12.22</v>
      </c>
      <c r="AO6" s="0" t="n">
        <f aca="false">N6-AF6</f>
        <v>-27.83</v>
      </c>
      <c r="AQ6" s="0" t="s">
        <v>22</v>
      </c>
      <c r="AR6" s="0" t="n">
        <f aca="false">V6-AB6</f>
        <v>-20.55</v>
      </c>
      <c r="AS6" s="0" t="n">
        <f aca="false">AH6</f>
        <v>15.57</v>
      </c>
      <c r="AT6" s="0" t="n">
        <f aca="false">Z6-AF6</f>
        <v>-38.87</v>
      </c>
    </row>
    <row r="7" customFormat="false" ht="12.8" hidden="false" customHeight="false" outlineLevel="0" collapsed="false">
      <c r="A7" s="5" t="s">
        <v>23</v>
      </c>
      <c r="B7" s="0" t="n">
        <v>-21.07</v>
      </c>
      <c r="C7" s="0" t="n">
        <v>2.57</v>
      </c>
      <c r="D7" s="0" t="n">
        <v>73.08</v>
      </c>
      <c r="E7" s="0" t="n">
        <v>5.77</v>
      </c>
      <c r="F7" s="0" t="n">
        <v>105.7</v>
      </c>
      <c r="G7" s="0" t="n">
        <v>5.64</v>
      </c>
      <c r="H7" s="0" t="n">
        <v>-240.86</v>
      </c>
      <c r="I7" s="0" t="n">
        <v>11.71</v>
      </c>
      <c r="J7" s="0" t="n">
        <v>-5.49</v>
      </c>
      <c r="K7" s="0" t="n">
        <v>0.4</v>
      </c>
      <c r="L7" s="0" t="n">
        <v>6.19</v>
      </c>
      <c r="M7" s="0" t="n">
        <v>0.54</v>
      </c>
      <c r="N7" s="0" t="n">
        <v>-53.84</v>
      </c>
      <c r="O7" s="0" t="n">
        <v>1.29</v>
      </c>
      <c r="P7" s="0" t="n">
        <v>-12.06</v>
      </c>
      <c r="Q7" s="0" t="n">
        <v>0.05</v>
      </c>
      <c r="R7" s="0" t="n">
        <v>20</v>
      </c>
      <c r="S7" s="11" t="s">
        <v>24</v>
      </c>
      <c r="T7" s="0" t="n">
        <v>-25.68</v>
      </c>
      <c r="U7" s="0" t="n">
        <v>0.29</v>
      </c>
      <c r="V7" s="0" t="n">
        <v>-34.27</v>
      </c>
      <c r="W7" s="0" t="n">
        <v>0.04</v>
      </c>
      <c r="X7" s="0" t="n">
        <v>0</v>
      </c>
      <c r="Y7" s="0" t="n">
        <v>0</v>
      </c>
      <c r="Z7" s="0" t="n">
        <v>-23.23</v>
      </c>
      <c r="AA7" s="0" t="n">
        <v>0.17</v>
      </c>
      <c r="AB7" s="0" t="n">
        <v>-14.07</v>
      </c>
      <c r="AC7" s="0" t="n">
        <v>0.03</v>
      </c>
      <c r="AD7" s="0" t="n">
        <v>0</v>
      </c>
      <c r="AE7" s="0" t="n">
        <v>0</v>
      </c>
      <c r="AF7" s="0" t="n">
        <v>-32.73</v>
      </c>
      <c r="AG7" s="0" t="n">
        <v>0.17</v>
      </c>
      <c r="AH7" s="0" t="n">
        <v>-15.07</v>
      </c>
      <c r="AI7" s="0" t="n">
        <v>0.05</v>
      </c>
      <c r="AJ7" s="0" t="n">
        <v>10</v>
      </c>
      <c r="AL7" s="0" t="str">
        <f aca="false">A7</f>
        <v>OAH-G5</v>
      </c>
      <c r="AM7" s="0" t="n">
        <f aca="false">(D7+F7)-(J7+L7)</f>
        <v>178.08</v>
      </c>
      <c r="AN7" s="0" t="n">
        <f aca="false">P7</f>
        <v>-12.06</v>
      </c>
      <c r="AO7" s="0" t="n">
        <f aca="false">N7-AF7</f>
        <v>-21.11</v>
      </c>
      <c r="AQ7" s="0" t="s">
        <v>24</v>
      </c>
      <c r="AR7" s="0" t="n">
        <f aca="false">V7-AB7</f>
        <v>-20.2</v>
      </c>
      <c r="AS7" s="0" t="n">
        <f aca="false">AH7</f>
        <v>-15.07</v>
      </c>
      <c r="AT7" s="0" t="n">
        <f aca="false">Z7-AF7</f>
        <v>9.5</v>
      </c>
    </row>
    <row r="8" customFormat="false" ht="12.8" hidden="false" customHeight="false" outlineLevel="0" collapsed="false">
      <c r="A8" s="0" t="s">
        <v>21</v>
      </c>
      <c r="B8" s="0" t="n">
        <v>-23.89</v>
      </c>
      <c r="C8" s="0" t="n">
        <v>2.43</v>
      </c>
      <c r="D8" s="0" t="n">
        <v>17.03</v>
      </c>
      <c r="E8" s="0" t="n">
        <v>5.55</v>
      </c>
      <c r="F8" s="0" t="n">
        <v>49.61</v>
      </c>
      <c r="G8" s="0" t="n">
        <v>5.44</v>
      </c>
      <c r="H8" s="0" t="n">
        <v>-127.2</v>
      </c>
      <c r="I8" s="0" t="n">
        <v>11.28</v>
      </c>
      <c r="J8" s="0" t="n">
        <v>-4.59</v>
      </c>
      <c r="K8" s="0" t="n">
        <v>0.46</v>
      </c>
      <c r="L8" s="0" t="n">
        <v>7.73</v>
      </c>
      <c r="M8" s="0" t="n">
        <v>0.57</v>
      </c>
      <c r="N8" s="0" t="n">
        <v>-51.95</v>
      </c>
      <c r="O8" s="0" t="n">
        <v>1.33</v>
      </c>
      <c r="P8" s="0" t="n">
        <v>-12.06</v>
      </c>
      <c r="Q8" s="0" t="n">
        <v>0.05</v>
      </c>
      <c r="R8" s="0" t="n">
        <v>20</v>
      </c>
      <c r="S8" s="2" t="s">
        <v>21</v>
      </c>
      <c r="T8" s="0" t="n">
        <v>-24.41</v>
      </c>
      <c r="U8" s="0" t="n">
        <v>0.21</v>
      </c>
      <c r="V8" s="0" t="n">
        <v>-25.4</v>
      </c>
      <c r="W8" s="0" t="n">
        <v>0.98</v>
      </c>
      <c r="X8" s="0" t="n">
        <v>8.89</v>
      </c>
      <c r="Y8" s="0" t="n">
        <v>0.97</v>
      </c>
      <c r="Z8" s="0" t="n">
        <v>-41.22</v>
      </c>
      <c r="AA8" s="0" t="n">
        <v>2.04</v>
      </c>
      <c r="AB8" s="0" t="n">
        <v>-14.66</v>
      </c>
      <c r="AC8" s="0" t="n">
        <v>0.15</v>
      </c>
      <c r="AD8" s="0" t="n">
        <v>-0.66</v>
      </c>
      <c r="AE8" s="0" t="n">
        <v>0.12</v>
      </c>
      <c r="AF8" s="0" t="n">
        <v>-33</v>
      </c>
      <c r="AG8" s="0" t="n">
        <v>0.39</v>
      </c>
      <c r="AH8" s="0" t="n">
        <v>-15.07</v>
      </c>
      <c r="AI8" s="0" t="n">
        <v>0.05</v>
      </c>
      <c r="AJ8" s="0" t="n">
        <v>10</v>
      </c>
      <c r="AL8" s="0" t="str">
        <f aca="false">A8</f>
        <v>With-ions</v>
      </c>
      <c r="AM8" s="0" t="n">
        <f aca="false">(D8+F8)-(J8+L8)</f>
        <v>63.5</v>
      </c>
      <c r="AN8" s="0" t="n">
        <f aca="false">P8</f>
        <v>-12.06</v>
      </c>
      <c r="AO8" s="0" t="n">
        <f aca="false">N8-AF8</f>
        <v>-18.95</v>
      </c>
      <c r="AQ8" s="0" t="s">
        <v>21</v>
      </c>
      <c r="AR8" s="0" t="n">
        <f aca="false">V8-AB8</f>
        <v>-10.74</v>
      </c>
      <c r="AS8" s="0" t="n">
        <f aca="false">AH8</f>
        <v>-15.07</v>
      </c>
      <c r="AT8" s="0" t="n">
        <f aca="false">Z8-AF8</f>
        <v>-8.22</v>
      </c>
    </row>
    <row r="9" customFormat="false" ht="12.8" hidden="false" customHeight="false" outlineLevel="0" collapsed="false">
      <c r="A9" s="0" t="s">
        <v>22</v>
      </c>
      <c r="B9" s="0" t="n">
        <v>-59.22</v>
      </c>
      <c r="C9" s="0" t="n">
        <v>9.25</v>
      </c>
      <c r="D9" s="0" t="n">
        <v>-49.32</v>
      </c>
      <c r="E9" s="0" t="n">
        <v>1.76</v>
      </c>
      <c r="F9" s="0" t="n">
        <v>-18.36</v>
      </c>
      <c r="G9" s="0" t="n">
        <v>1.61</v>
      </c>
      <c r="H9" s="0" t="n">
        <v>11.27</v>
      </c>
      <c r="I9" s="0" t="n">
        <v>3.48</v>
      </c>
      <c r="J9" s="0" t="n">
        <v>-5.48</v>
      </c>
      <c r="K9" s="0" t="n">
        <v>0.37</v>
      </c>
      <c r="L9" s="0" t="n">
        <v>6.33</v>
      </c>
      <c r="M9" s="0" t="n">
        <v>0.5</v>
      </c>
      <c r="N9" s="0" t="n">
        <v>-9.85</v>
      </c>
      <c r="O9" s="0" t="n">
        <v>1.71</v>
      </c>
      <c r="P9" s="0" t="n">
        <v>-12.06</v>
      </c>
      <c r="Q9" s="0" t="n">
        <v>0.05</v>
      </c>
      <c r="R9" s="0" t="n">
        <v>20</v>
      </c>
      <c r="S9" s="2" t="s">
        <v>22</v>
      </c>
      <c r="T9" s="0" t="n">
        <v>-25.68</v>
      </c>
      <c r="U9" s="0" t="n">
        <v>0.29</v>
      </c>
      <c r="V9" s="0" t="n">
        <v>-34.27</v>
      </c>
      <c r="W9" s="0" t="n">
        <v>0.04</v>
      </c>
      <c r="X9" s="0" t="n">
        <v>0</v>
      </c>
      <c r="Y9" s="0" t="n">
        <v>0</v>
      </c>
      <c r="Z9" s="0" t="n">
        <v>-23.23</v>
      </c>
      <c r="AA9" s="0" t="n">
        <v>0.17</v>
      </c>
      <c r="AB9" s="0" t="n">
        <v>-14.07</v>
      </c>
      <c r="AC9" s="0" t="n">
        <v>0.03</v>
      </c>
      <c r="AD9" s="0" t="n">
        <v>0</v>
      </c>
      <c r="AE9" s="0" t="n">
        <v>0</v>
      </c>
      <c r="AF9" s="0" t="n">
        <v>-32.73</v>
      </c>
      <c r="AG9" s="0" t="n">
        <v>0.17</v>
      </c>
      <c r="AH9" s="0" t="n">
        <v>-15.07</v>
      </c>
      <c r="AI9" s="0" t="n">
        <v>0.05</v>
      </c>
      <c r="AJ9" s="0" t="n">
        <v>10</v>
      </c>
      <c r="AL9" s="0" t="str">
        <f aca="false">A9</f>
        <v>neutral atmosphere</v>
      </c>
      <c r="AM9" s="0" t="n">
        <f aca="false">(D9+F9)-(J9+L9)</f>
        <v>-68.53</v>
      </c>
      <c r="AN9" s="0" t="n">
        <f aca="false">P9</f>
        <v>-12.06</v>
      </c>
      <c r="AO9" s="0" t="n">
        <f aca="false">N9-AF9</f>
        <v>22.88</v>
      </c>
      <c r="AQ9" s="0" t="s">
        <v>22</v>
      </c>
      <c r="AR9" s="0" t="n">
        <f aca="false">V9-AB9</f>
        <v>-20.2</v>
      </c>
      <c r="AS9" s="0" t="n">
        <f aca="false">AH9</f>
        <v>-15.07</v>
      </c>
      <c r="AT9" s="0" t="n">
        <f aca="false">Z9-AF9</f>
        <v>9.5</v>
      </c>
    </row>
    <row r="10" customFormat="false" ht="12.8" hidden="false" customHeight="false" outlineLevel="0" collapsed="false">
      <c r="A10" s="5" t="s">
        <v>25</v>
      </c>
      <c r="B10" s="0" t="n">
        <v>-23.34</v>
      </c>
      <c r="C10" s="0" t="n">
        <v>3.68</v>
      </c>
      <c r="D10" s="0" t="n">
        <v>-133.01</v>
      </c>
      <c r="E10" s="0" t="n">
        <v>5.67</v>
      </c>
      <c r="F10" s="0" t="n">
        <v>-100.02</v>
      </c>
      <c r="G10" s="0" t="n">
        <v>6.31</v>
      </c>
      <c r="H10" s="0" t="n">
        <v>31.93</v>
      </c>
      <c r="I10" s="0" t="n">
        <v>12.7</v>
      </c>
      <c r="J10" s="0" t="n">
        <v>-18.5</v>
      </c>
      <c r="K10" s="0" t="n">
        <v>0.22</v>
      </c>
      <c r="L10" s="0" t="n">
        <v>-3.46</v>
      </c>
      <c r="M10" s="0" t="n">
        <v>0.24</v>
      </c>
      <c r="N10" s="0" t="n">
        <v>-143.65</v>
      </c>
      <c r="O10" s="0" t="n">
        <v>0.6</v>
      </c>
      <c r="P10" s="0" t="n">
        <v>12.12</v>
      </c>
      <c r="Q10" s="0" t="n">
        <v>0.09</v>
      </c>
      <c r="R10" s="0" t="n">
        <v>20</v>
      </c>
      <c r="S10" s="11" t="s">
        <v>26</v>
      </c>
      <c r="T10" s="0" t="n">
        <v>-19.78</v>
      </c>
      <c r="U10" s="0" t="n">
        <v>0.23</v>
      </c>
      <c r="V10" s="0" t="n">
        <v>-39.15</v>
      </c>
      <c r="W10" s="0" t="n">
        <v>0.06</v>
      </c>
      <c r="X10" s="0" t="n">
        <v>0</v>
      </c>
      <c r="Y10" s="0" t="n">
        <v>0</v>
      </c>
      <c r="Z10" s="0" t="n">
        <v>-169.86</v>
      </c>
      <c r="AA10" s="0" t="n">
        <v>0.5</v>
      </c>
      <c r="AB10" s="0" t="n">
        <v>-18.43</v>
      </c>
      <c r="AC10" s="0" t="n">
        <v>0.05</v>
      </c>
      <c r="AD10" s="0" t="n">
        <v>0</v>
      </c>
      <c r="AE10" s="0" t="n">
        <v>0</v>
      </c>
      <c r="AF10" s="0" t="n">
        <v>-155.44</v>
      </c>
      <c r="AG10" s="0" t="n">
        <v>0.5</v>
      </c>
      <c r="AH10" s="0" t="n">
        <v>15.36</v>
      </c>
      <c r="AI10" s="0" t="n">
        <v>0.08</v>
      </c>
      <c r="AJ10" s="0" t="n">
        <v>10</v>
      </c>
      <c r="AL10" s="0" t="str">
        <f aca="false">A10</f>
        <v>OAH-G4</v>
      </c>
      <c r="AM10" s="0" t="n">
        <f aca="false">(D10+F10)-(J10+L10)</f>
        <v>-211.07</v>
      </c>
      <c r="AN10" s="0" t="n">
        <f aca="false">P10</f>
        <v>12.12</v>
      </c>
      <c r="AO10" s="0" t="n">
        <f aca="false">N10-AF10</f>
        <v>11.79</v>
      </c>
      <c r="AQ10" s="0" t="s">
        <v>26</v>
      </c>
      <c r="AR10" s="0" t="n">
        <f aca="false">V10-AB10</f>
        <v>-20.72</v>
      </c>
      <c r="AS10" s="0" t="n">
        <f aca="false">AH10</f>
        <v>15.36</v>
      </c>
      <c r="AT10" s="0" t="n">
        <f aca="false">Z10-AF10</f>
        <v>-14.42</v>
      </c>
    </row>
    <row r="11" customFormat="false" ht="12.8" hidden="false" customHeight="false" outlineLevel="0" collapsed="false">
      <c r="A11" s="0" t="s">
        <v>21</v>
      </c>
      <c r="B11" s="0" t="n">
        <v>-13.21</v>
      </c>
      <c r="C11" s="0" t="n">
        <v>15.86</v>
      </c>
      <c r="D11" s="0" t="n">
        <v>-38.29</v>
      </c>
      <c r="E11" s="0" t="n">
        <v>6.5</v>
      </c>
      <c r="F11" s="0" t="n">
        <v>0.47</v>
      </c>
      <c r="G11" s="0" t="n">
        <v>7.87</v>
      </c>
      <c r="H11" s="0" t="n">
        <v>-184.47</v>
      </c>
      <c r="I11" s="0" t="n">
        <v>18.38</v>
      </c>
      <c r="J11" s="0" t="n">
        <v>-7.85</v>
      </c>
      <c r="K11" s="0" t="n">
        <v>2.29</v>
      </c>
      <c r="L11" s="0" t="n">
        <v>11.89</v>
      </c>
      <c r="M11" s="0" t="n">
        <v>3.34</v>
      </c>
      <c r="N11" s="0" t="n">
        <v>-201.18</v>
      </c>
      <c r="O11" s="0" t="n">
        <v>10.92</v>
      </c>
      <c r="P11" s="0" t="n">
        <v>12.12</v>
      </c>
      <c r="Q11" s="0" t="n">
        <v>0.09</v>
      </c>
      <c r="R11" s="0" t="n">
        <v>20</v>
      </c>
      <c r="S11" s="2" t="s">
        <v>21</v>
      </c>
      <c r="T11" s="0" t="n">
        <v>-18.38</v>
      </c>
      <c r="U11" s="0" t="n">
        <v>0.26</v>
      </c>
      <c r="V11" s="0" t="n">
        <v>-30.99</v>
      </c>
      <c r="W11" s="0" t="n">
        <v>0.8</v>
      </c>
      <c r="X11" s="0" t="n">
        <v>8.19</v>
      </c>
      <c r="Y11" s="0" t="n">
        <v>0.77</v>
      </c>
      <c r="Z11" s="0" t="n">
        <v>-186.43</v>
      </c>
      <c r="AA11" s="0" t="n">
        <v>1.71</v>
      </c>
      <c r="AB11" s="0" t="n">
        <v>-18.66</v>
      </c>
      <c r="AC11" s="0" t="n">
        <v>0.33</v>
      </c>
      <c r="AD11" s="0" t="n">
        <v>-0.4</v>
      </c>
      <c r="AE11" s="0" t="n">
        <v>0.28</v>
      </c>
      <c r="AF11" s="0" t="n">
        <v>-156.42</v>
      </c>
      <c r="AG11" s="0" t="n">
        <v>0.86</v>
      </c>
      <c r="AH11" s="0" t="n">
        <v>15.36</v>
      </c>
      <c r="AI11" s="0" t="n">
        <v>0.08</v>
      </c>
      <c r="AJ11" s="0" t="n">
        <v>10</v>
      </c>
      <c r="AL11" s="0" t="str">
        <f aca="false">A11</f>
        <v>With-ions</v>
      </c>
      <c r="AM11" s="0" t="n">
        <f aca="false">(D11+F11)-(J11+L11)</f>
        <v>-41.86</v>
      </c>
      <c r="AN11" s="0" t="n">
        <f aca="false">P11</f>
        <v>12.12</v>
      </c>
      <c r="AO11" s="0" t="n">
        <f aca="false">N11-AF11</f>
        <v>-44.76</v>
      </c>
      <c r="AQ11" s="0" t="s">
        <v>21</v>
      </c>
      <c r="AR11" s="0" t="n">
        <f aca="false">V11-AB11</f>
        <v>-12.33</v>
      </c>
      <c r="AS11" s="0" t="n">
        <f aca="false">AH11</f>
        <v>15.36</v>
      </c>
      <c r="AT11" s="0" t="n">
        <f aca="false">Z11-AF11</f>
        <v>-30.01</v>
      </c>
    </row>
    <row r="12" customFormat="false" ht="12.8" hidden="false" customHeight="false" outlineLevel="0" collapsed="false">
      <c r="A12" s="0" t="s">
        <v>22</v>
      </c>
      <c r="B12" s="0" t="n">
        <v>16.32</v>
      </c>
      <c r="C12" s="0" t="n">
        <v>11.36</v>
      </c>
      <c r="D12" s="0" t="n">
        <v>-14.6</v>
      </c>
      <c r="E12" s="0" t="n">
        <v>1.15</v>
      </c>
      <c r="F12" s="0" t="n">
        <v>20.26</v>
      </c>
      <c r="G12" s="0" t="n">
        <v>1.79</v>
      </c>
      <c r="H12" s="0" t="n">
        <v>-211.66</v>
      </c>
      <c r="I12" s="0" t="n">
        <v>3.53</v>
      </c>
      <c r="J12" s="0" t="n">
        <v>-18.36</v>
      </c>
      <c r="K12" s="0" t="n">
        <v>0.26</v>
      </c>
      <c r="L12" s="0" t="n">
        <v>-3.6</v>
      </c>
      <c r="M12" s="0" t="n">
        <v>0.29</v>
      </c>
      <c r="N12" s="0" t="n">
        <v>-188.47</v>
      </c>
      <c r="O12" s="0" t="n">
        <v>3.2</v>
      </c>
      <c r="P12" s="0" t="n">
        <v>12.12</v>
      </c>
      <c r="Q12" s="0" t="n">
        <v>0.09</v>
      </c>
      <c r="R12" s="0" t="n">
        <v>20</v>
      </c>
      <c r="S12" s="2" t="s">
        <v>22</v>
      </c>
      <c r="T12" s="0" t="n">
        <v>-19.78</v>
      </c>
      <c r="U12" s="0" t="n">
        <v>0.23</v>
      </c>
      <c r="V12" s="0" t="n">
        <v>-39.15</v>
      </c>
      <c r="W12" s="0" t="n">
        <v>0.06</v>
      </c>
      <c r="X12" s="0" t="n">
        <v>0</v>
      </c>
      <c r="Y12" s="0" t="n">
        <v>0</v>
      </c>
      <c r="Z12" s="0" t="n">
        <v>-169.86</v>
      </c>
      <c r="AA12" s="0" t="n">
        <v>0.5</v>
      </c>
      <c r="AB12" s="0" t="n">
        <v>-18.43</v>
      </c>
      <c r="AC12" s="0" t="n">
        <v>0.05</v>
      </c>
      <c r="AD12" s="0" t="n">
        <v>0</v>
      </c>
      <c r="AE12" s="0" t="n">
        <v>0</v>
      </c>
      <c r="AF12" s="0" t="n">
        <v>-155.44</v>
      </c>
      <c r="AG12" s="0" t="n">
        <v>0.5</v>
      </c>
      <c r="AH12" s="0" t="n">
        <v>15.36</v>
      </c>
      <c r="AI12" s="0" t="n">
        <v>0.08</v>
      </c>
      <c r="AJ12" s="0" t="n">
        <v>10</v>
      </c>
      <c r="AL12" s="0" t="str">
        <f aca="false">A12</f>
        <v>neutral atmosphere</v>
      </c>
      <c r="AM12" s="0" t="n">
        <f aca="false">(D12+F12)-(J12+L12)</f>
        <v>27.62</v>
      </c>
      <c r="AN12" s="0" t="n">
        <f aca="false">P12</f>
        <v>12.12</v>
      </c>
      <c r="AO12" s="0" t="n">
        <f aca="false">N12-AF12</f>
        <v>-33.03</v>
      </c>
      <c r="AQ12" s="0" t="s">
        <v>22</v>
      </c>
      <c r="AR12" s="0" t="n">
        <f aca="false">V12-AB12</f>
        <v>-20.72</v>
      </c>
      <c r="AS12" s="0" t="n">
        <f aca="false">AH12</f>
        <v>15.36</v>
      </c>
      <c r="AT12" s="0" t="n">
        <f aca="false">Z12-AF12</f>
        <v>-14.42</v>
      </c>
    </row>
    <row r="13" customFormat="false" ht="12.8" hidden="false" customHeight="false" outlineLevel="0" collapsed="false">
      <c r="A13" s="5" t="s">
        <v>27</v>
      </c>
      <c r="B13" s="0" t="n">
        <v>-18.94</v>
      </c>
      <c r="C13" s="0" t="n">
        <v>0.28</v>
      </c>
      <c r="D13" s="0" t="n">
        <v>76.08</v>
      </c>
      <c r="E13" s="0" t="n">
        <v>0.67</v>
      </c>
      <c r="F13" s="0" t="n">
        <v>109.67</v>
      </c>
      <c r="G13" s="0" t="n">
        <v>0.57</v>
      </c>
      <c r="H13" s="0" t="n">
        <v>-237.01</v>
      </c>
      <c r="I13" s="0" t="n">
        <v>1.2</v>
      </c>
      <c r="J13" s="0" t="n">
        <v>-8.75</v>
      </c>
      <c r="K13" s="0" t="n">
        <v>0.24</v>
      </c>
      <c r="L13" s="0" t="n">
        <v>2.99</v>
      </c>
      <c r="M13" s="0" t="n">
        <v>0.13</v>
      </c>
      <c r="N13" s="0" t="n">
        <v>-38.75</v>
      </c>
      <c r="O13" s="0" t="n">
        <v>0.37</v>
      </c>
      <c r="P13" s="0" t="n">
        <v>-12.18</v>
      </c>
      <c r="Q13" s="0" t="n">
        <v>0.07</v>
      </c>
      <c r="R13" s="0" t="n">
        <v>20</v>
      </c>
      <c r="S13" s="11" t="s">
        <v>28</v>
      </c>
      <c r="T13" s="0" t="n">
        <v>-22.97</v>
      </c>
      <c r="U13" s="0" t="n">
        <v>0.23</v>
      </c>
      <c r="V13" s="0" t="n">
        <v>-35.29</v>
      </c>
      <c r="W13" s="0" t="n">
        <v>0.01</v>
      </c>
      <c r="X13" s="0" t="n">
        <v>0</v>
      </c>
      <c r="Y13" s="0" t="n">
        <v>0</v>
      </c>
      <c r="Z13" s="0" t="n">
        <v>-13.46</v>
      </c>
      <c r="AA13" s="0" t="n">
        <v>0.14</v>
      </c>
      <c r="AB13" s="0" t="n">
        <v>-14.63</v>
      </c>
      <c r="AC13" s="0" t="n">
        <v>0.02</v>
      </c>
      <c r="AD13" s="0" t="n">
        <v>0</v>
      </c>
      <c r="AE13" s="0" t="n">
        <v>0</v>
      </c>
      <c r="AF13" s="0" t="n">
        <v>-26.13</v>
      </c>
      <c r="AG13" s="0" t="n">
        <v>0.13</v>
      </c>
      <c r="AH13" s="0" t="n">
        <v>-15</v>
      </c>
      <c r="AI13" s="0" t="n">
        <v>0.07</v>
      </c>
      <c r="AJ13" s="0" t="n">
        <v>10</v>
      </c>
      <c r="AL13" s="0" t="str">
        <f aca="false">A13</f>
        <v>OAH-G3</v>
      </c>
      <c r="AM13" s="0" t="n">
        <f aca="false">(D13+F13)-(J13+L13)</f>
        <v>191.51</v>
      </c>
      <c r="AN13" s="0" t="n">
        <f aca="false">P13</f>
        <v>-12.18</v>
      </c>
      <c r="AO13" s="0" t="n">
        <f aca="false">N13-AF13</f>
        <v>-12.62</v>
      </c>
      <c r="AQ13" s="0" t="s">
        <v>28</v>
      </c>
      <c r="AR13" s="0" t="n">
        <f aca="false">V13-AB13</f>
        <v>-20.66</v>
      </c>
      <c r="AS13" s="0" t="n">
        <f aca="false">AH13</f>
        <v>-15</v>
      </c>
      <c r="AT13" s="0" t="n">
        <f aca="false">Z13-AF13</f>
        <v>12.67</v>
      </c>
    </row>
    <row r="14" customFormat="false" ht="12.8" hidden="false" customHeight="false" outlineLevel="0" collapsed="false">
      <c r="A14" s="0" t="s">
        <v>21</v>
      </c>
      <c r="B14" s="0" t="n">
        <v>-21.97</v>
      </c>
      <c r="C14" s="0" t="n">
        <v>0.45</v>
      </c>
      <c r="D14" s="0" t="n">
        <v>20.21</v>
      </c>
      <c r="E14" s="0" t="n">
        <v>1.83</v>
      </c>
      <c r="F14" s="0" t="n">
        <v>53.71</v>
      </c>
      <c r="G14" s="0" t="n">
        <v>1.82</v>
      </c>
      <c r="H14" s="0" t="n">
        <v>-123.73</v>
      </c>
      <c r="I14" s="0" t="n">
        <v>3.69</v>
      </c>
      <c r="J14" s="0" t="n">
        <v>-7.51</v>
      </c>
      <c r="K14" s="0" t="n">
        <v>0.31</v>
      </c>
      <c r="L14" s="0" t="n">
        <v>4.94</v>
      </c>
      <c r="M14" s="0" t="n">
        <v>0.26</v>
      </c>
      <c r="N14" s="0" t="n">
        <v>-37.44</v>
      </c>
      <c r="O14" s="0" t="n">
        <v>0.59</v>
      </c>
      <c r="P14" s="0" t="n">
        <v>-12.18</v>
      </c>
      <c r="Q14" s="0" t="n">
        <v>0.07</v>
      </c>
      <c r="R14" s="0" t="n">
        <v>20</v>
      </c>
      <c r="S14" s="2" t="s">
        <v>21</v>
      </c>
      <c r="T14" s="0" t="n">
        <v>-21.67</v>
      </c>
      <c r="U14" s="0" t="n">
        <v>0.23</v>
      </c>
      <c r="V14" s="0" t="n">
        <v>-26.35</v>
      </c>
      <c r="W14" s="0" t="n">
        <v>0.94</v>
      </c>
      <c r="X14" s="0" t="n">
        <v>8.9</v>
      </c>
      <c r="Y14" s="0" t="n">
        <v>0.94</v>
      </c>
      <c r="Z14" s="0" t="n">
        <v>-31.47</v>
      </c>
      <c r="AA14" s="0" t="n">
        <v>1.98</v>
      </c>
      <c r="AB14" s="0" t="n">
        <v>-15.19</v>
      </c>
      <c r="AC14" s="0" t="n">
        <v>0.07</v>
      </c>
      <c r="AD14" s="0" t="n">
        <v>-0.71</v>
      </c>
      <c r="AE14" s="0" t="n">
        <v>0.04</v>
      </c>
      <c r="AF14" s="0" t="n">
        <v>-26.34</v>
      </c>
      <c r="AG14" s="0" t="n">
        <v>0.19</v>
      </c>
      <c r="AH14" s="0" t="n">
        <v>-15</v>
      </c>
      <c r="AI14" s="0" t="n">
        <v>0.07</v>
      </c>
      <c r="AJ14" s="0" t="n">
        <v>10</v>
      </c>
      <c r="AL14" s="0" t="str">
        <f aca="false">A14</f>
        <v>With-ions</v>
      </c>
      <c r="AM14" s="0" t="n">
        <f aca="false">(D14+F14)-(J14+L14)</f>
        <v>76.49</v>
      </c>
      <c r="AN14" s="0" t="n">
        <f aca="false">P14</f>
        <v>-12.18</v>
      </c>
      <c r="AO14" s="0" t="n">
        <f aca="false">N14-AF14</f>
        <v>-11.1</v>
      </c>
      <c r="AQ14" s="0" t="s">
        <v>21</v>
      </c>
      <c r="AR14" s="0" t="n">
        <f aca="false">V14-AB14</f>
        <v>-11.16</v>
      </c>
      <c r="AS14" s="0" t="n">
        <f aca="false">AH14</f>
        <v>-15</v>
      </c>
      <c r="AT14" s="0" t="n">
        <f aca="false">Z14-AF14</f>
        <v>-5.13</v>
      </c>
    </row>
    <row r="15" customFormat="false" ht="12.8" hidden="false" customHeight="false" outlineLevel="0" collapsed="false">
      <c r="A15" s="0" t="s">
        <v>22</v>
      </c>
      <c r="B15" s="0" t="n">
        <v>-53.45</v>
      </c>
      <c r="C15" s="0" t="n">
        <v>1.68</v>
      </c>
      <c r="D15" s="0" t="n">
        <v>-51.52</v>
      </c>
      <c r="E15" s="0" t="n">
        <v>0.52</v>
      </c>
      <c r="F15" s="0" t="n">
        <v>-19.86</v>
      </c>
      <c r="G15" s="0" t="n">
        <v>0.42</v>
      </c>
      <c r="H15" s="0" t="n">
        <v>25.63</v>
      </c>
      <c r="I15" s="0" t="n">
        <v>0.92</v>
      </c>
      <c r="J15" s="0" t="n">
        <v>-8.76</v>
      </c>
      <c r="K15" s="0" t="n">
        <v>0.25</v>
      </c>
      <c r="L15" s="0" t="n">
        <v>2.94</v>
      </c>
      <c r="M15" s="0" t="n">
        <v>0.17</v>
      </c>
      <c r="N15" s="0" t="n">
        <v>1.33</v>
      </c>
      <c r="O15" s="0" t="n">
        <v>0.55</v>
      </c>
      <c r="P15" s="0" t="n">
        <v>-12.18</v>
      </c>
      <c r="Q15" s="0" t="n">
        <v>0.07</v>
      </c>
      <c r="R15" s="0" t="n">
        <v>20</v>
      </c>
      <c r="S15" s="2" t="s">
        <v>22</v>
      </c>
      <c r="T15" s="0" t="n">
        <v>-22.97</v>
      </c>
      <c r="U15" s="0" t="n">
        <v>0.23</v>
      </c>
      <c r="V15" s="0" t="n">
        <v>-35.29</v>
      </c>
      <c r="W15" s="0" t="n">
        <v>0.01</v>
      </c>
      <c r="X15" s="0" t="n">
        <v>0</v>
      </c>
      <c r="Y15" s="0" t="n">
        <v>0</v>
      </c>
      <c r="Z15" s="0" t="n">
        <v>-13.46</v>
      </c>
      <c r="AA15" s="0" t="n">
        <v>0.14</v>
      </c>
      <c r="AB15" s="0" t="n">
        <v>-14.63</v>
      </c>
      <c r="AC15" s="0" t="n">
        <v>0.02</v>
      </c>
      <c r="AD15" s="0" t="n">
        <v>0</v>
      </c>
      <c r="AE15" s="0" t="n">
        <v>0</v>
      </c>
      <c r="AF15" s="0" t="n">
        <v>-26.13</v>
      </c>
      <c r="AG15" s="0" t="n">
        <v>0.13</v>
      </c>
      <c r="AH15" s="0" t="n">
        <v>-15</v>
      </c>
      <c r="AI15" s="0" t="n">
        <v>0.07</v>
      </c>
      <c r="AJ15" s="0" t="n">
        <v>10</v>
      </c>
      <c r="AL15" s="0" t="str">
        <f aca="false">A15</f>
        <v>neutral atmosphere</v>
      </c>
      <c r="AM15" s="0" t="n">
        <f aca="false">(D15+F15)-(J15+L15)</f>
        <v>-65.56</v>
      </c>
      <c r="AN15" s="0" t="n">
        <f aca="false">P15</f>
        <v>-12.18</v>
      </c>
      <c r="AO15" s="0" t="n">
        <f aca="false">N15-AF15</f>
        <v>27.46</v>
      </c>
      <c r="AQ15" s="0" t="s">
        <v>22</v>
      </c>
      <c r="AR15" s="0" t="n">
        <f aca="false">V15-AB15</f>
        <v>-20.66</v>
      </c>
      <c r="AS15" s="0" t="n">
        <f aca="false">AH15</f>
        <v>-15</v>
      </c>
      <c r="AT15" s="0" t="n">
        <f aca="false">Z15-AF15</f>
        <v>12.67</v>
      </c>
    </row>
    <row r="16" customFormat="false" ht="12.8" hidden="false" customHeight="false" outlineLevel="0" collapsed="false">
      <c r="A16" s="5" t="s">
        <v>29</v>
      </c>
      <c r="B16" s="0" t="n">
        <v>-35.94</v>
      </c>
      <c r="C16" s="0" t="n">
        <v>2.69</v>
      </c>
      <c r="D16" s="0" t="n">
        <v>-138.3</v>
      </c>
      <c r="E16" s="0" t="n">
        <v>4.78</v>
      </c>
      <c r="F16" s="0" t="n">
        <v>-106.46</v>
      </c>
      <c r="G16" s="0" t="n">
        <v>5.32</v>
      </c>
      <c r="H16" s="0" t="n">
        <v>-76.39</v>
      </c>
      <c r="I16" s="0" t="n">
        <v>10.84</v>
      </c>
      <c r="J16" s="0" t="n">
        <v>-18.32</v>
      </c>
      <c r="K16" s="0" t="n">
        <v>0.08</v>
      </c>
      <c r="L16" s="0" t="n">
        <v>-3.08</v>
      </c>
      <c r="M16" s="0" t="n">
        <v>0.26</v>
      </c>
      <c r="N16" s="0" t="n">
        <v>-251.54</v>
      </c>
      <c r="O16" s="0" t="n">
        <v>0.89</v>
      </c>
      <c r="P16" s="0" t="n">
        <v>12.2</v>
      </c>
      <c r="Q16" s="0" t="n">
        <v>0.11</v>
      </c>
      <c r="R16" s="0" t="n">
        <v>20</v>
      </c>
      <c r="S16" s="11" t="s">
        <v>30</v>
      </c>
      <c r="T16" s="0" t="n">
        <v>-33.23</v>
      </c>
      <c r="U16" s="0" t="n">
        <v>0.41</v>
      </c>
      <c r="V16" s="0" t="n">
        <v>-38.44</v>
      </c>
      <c r="W16" s="0" t="n">
        <v>0.1</v>
      </c>
      <c r="X16" s="0" t="n">
        <v>0</v>
      </c>
      <c r="Y16" s="0" t="n">
        <v>0</v>
      </c>
      <c r="Z16" s="0" t="n">
        <v>-290.56</v>
      </c>
      <c r="AA16" s="0" t="n">
        <v>0.73</v>
      </c>
      <c r="AB16" s="0" t="n">
        <v>-18.07</v>
      </c>
      <c r="AC16" s="0" t="n">
        <v>0.1</v>
      </c>
      <c r="AD16" s="0" t="n">
        <v>0</v>
      </c>
      <c r="AE16" s="0" t="n">
        <v>0</v>
      </c>
      <c r="AF16" s="0" t="n">
        <v>-262.28</v>
      </c>
      <c r="AG16" s="0" t="n">
        <v>0.74</v>
      </c>
      <c r="AH16" s="0" t="n">
        <v>15.43</v>
      </c>
      <c r="AI16" s="0" t="n">
        <v>0.14</v>
      </c>
      <c r="AJ16" s="0" t="n">
        <v>10</v>
      </c>
      <c r="AL16" s="0" t="str">
        <f aca="false">A16</f>
        <v>OAH-G2</v>
      </c>
      <c r="AM16" s="0" t="n">
        <f aca="false">(D16+F16)-(J16+L16)</f>
        <v>-223.36</v>
      </c>
      <c r="AN16" s="0" t="n">
        <f aca="false">P16</f>
        <v>12.2</v>
      </c>
      <c r="AO16" s="0" t="n">
        <f aca="false">N16-AF16</f>
        <v>10.74</v>
      </c>
      <c r="AQ16" s="0" t="s">
        <v>30</v>
      </c>
      <c r="AR16" s="0" t="n">
        <f aca="false">V16-AB16</f>
        <v>-20.37</v>
      </c>
      <c r="AS16" s="0" t="n">
        <f aca="false">AH16</f>
        <v>15.43</v>
      </c>
      <c r="AT16" s="0" t="n">
        <f aca="false">Z16-AF16</f>
        <v>-28.28</v>
      </c>
    </row>
    <row r="17" customFormat="false" ht="12.8" hidden="false" customHeight="false" outlineLevel="0" collapsed="false">
      <c r="A17" s="0" t="s">
        <v>21</v>
      </c>
      <c r="B17" s="0" t="n">
        <v>-32.72</v>
      </c>
      <c r="C17" s="0" t="n">
        <v>2.71</v>
      </c>
      <c r="D17" s="0" t="n">
        <v>-50.11</v>
      </c>
      <c r="E17" s="0" t="n">
        <v>3.69</v>
      </c>
      <c r="F17" s="0" t="n">
        <v>-16.84</v>
      </c>
      <c r="G17" s="0" t="n">
        <v>4.31</v>
      </c>
      <c r="H17" s="0" t="n">
        <v>-260.71</v>
      </c>
      <c r="I17" s="0" t="n">
        <v>9.68</v>
      </c>
      <c r="J17" s="0" t="n">
        <v>-16.91</v>
      </c>
      <c r="K17" s="0" t="n">
        <v>1.35</v>
      </c>
      <c r="L17" s="0" t="n">
        <v>-1.69</v>
      </c>
      <c r="M17" s="0" t="n">
        <v>1.94</v>
      </c>
      <c r="N17" s="0" t="n">
        <v>-264.06</v>
      </c>
      <c r="O17" s="0" t="n">
        <v>5.76</v>
      </c>
      <c r="P17" s="0" t="n">
        <v>12.2</v>
      </c>
      <c r="Q17" s="0" t="n">
        <v>0.11</v>
      </c>
      <c r="R17" s="0" t="n">
        <v>20</v>
      </c>
      <c r="S17" s="2" t="s">
        <v>21</v>
      </c>
      <c r="T17" s="0" t="n">
        <v>-31.66</v>
      </c>
      <c r="U17" s="0" t="n">
        <v>0.37</v>
      </c>
      <c r="V17" s="0" t="n">
        <v>-31.38</v>
      </c>
      <c r="W17" s="0" t="n">
        <v>0.69</v>
      </c>
      <c r="X17" s="0" t="n">
        <v>7.04</v>
      </c>
      <c r="Y17" s="0" t="n">
        <v>0.7</v>
      </c>
      <c r="Z17" s="0" t="n">
        <v>-304.79</v>
      </c>
      <c r="AA17" s="0" t="n">
        <v>1.54</v>
      </c>
      <c r="AB17" s="0" t="n">
        <v>-18.68</v>
      </c>
      <c r="AC17" s="0" t="n">
        <v>0.18</v>
      </c>
      <c r="AD17" s="0" t="n">
        <v>-0.75</v>
      </c>
      <c r="AE17" s="0" t="n">
        <v>0.12</v>
      </c>
      <c r="AF17" s="0" t="n">
        <v>-262.66</v>
      </c>
      <c r="AG17" s="0" t="n">
        <v>0.78</v>
      </c>
      <c r="AH17" s="0" t="n">
        <v>15.43</v>
      </c>
      <c r="AI17" s="0" t="n">
        <v>0.14</v>
      </c>
      <c r="AJ17" s="0" t="n">
        <v>10</v>
      </c>
      <c r="AL17" s="0" t="str">
        <f aca="false">A17</f>
        <v>With-ions</v>
      </c>
      <c r="AM17" s="0" t="n">
        <f aca="false">(D17+F17)-(J17+L17)</f>
        <v>-48.35</v>
      </c>
      <c r="AN17" s="0" t="n">
        <f aca="false">P17</f>
        <v>12.2</v>
      </c>
      <c r="AO17" s="0" t="n">
        <f aca="false">N17-AF17</f>
        <v>-1.39999999999998</v>
      </c>
      <c r="AQ17" s="0" t="s">
        <v>21</v>
      </c>
      <c r="AR17" s="0" t="n">
        <f aca="false">V17-AB17</f>
        <v>-12.7</v>
      </c>
      <c r="AS17" s="0" t="n">
        <f aca="false">AH17</f>
        <v>15.43</v>
      </c>
      <c r="AT17" s="0" t="n">
        <f aca="false">Z17-AF17</f>
        <v>-42.13</v>
      </c>
    </row>
    <row r="18" customFormat="false" ht="12.8" hidden="false" customHeight="false" outlineLevel="0" collapsed="false">
      <c r="A18" s="0" t="s">
        <v>22</v>
      </c>
      <c r="B18" s="0" t="n">
        <v>1.64</v>
      </c>
      <c r="C18" s="0" t="n">
        <v>9.97</v>
      </c>
      <c r="D18" s="0" t="n">
        <v>-15.19</v>
      </c>
      <c r="E18" s="0" t="n">
        <v>0.82</v>
      </c>
      <c r="F18" s="0" t="n">
        <v>18.42</v>
      </c>
      <c r="G18" s="0" t="n">
        <v>1.34</v>
      </c>
      <c r="H18" s="0" t="n">
        <v>-329.61</v>
      </c>
      <c r="I18" s="0" t="n">
        <v>2.86</v>
      </c>
      <c r="J18" s="0" t="n">
        <v>-18.45</v>
      </c>
      <c r="K18" s="0" t="n">
        <v>0.17</v>
      </c>
      <c r="L18" s="0" t="n">
        <v>-3.07</v>
      </c>
      <c r="M18" s="0" t="n">
        <v>0.41</v>
      </c>
      <c r="N18" s="0" t="n">
        <v>-294.39</v>
      </c>
      <c r="O18" s="0" t="n">
        <v>2.88</v>
      </c>
      <c r="P18" s="0" t="n">
        <v>12.2</v>
      </c>
      <c r="Q18" s="0" t="n">
        <v>0.11</v>
      </c>
      <c r="R18" s="0" t="n">
        <v>20</v>
      </c>
      <c r="S18" s="2" t="s">
        <v>22</v>
      </c>
      <c r="T18" s="0" t="n">
        <v>-33.23</v>
      </c>
      <c r="U18" s="0" t="n">
        <v>0.41</v>
      </c>
      <c r="V18" s="0" t="n">
        <v>-38.44</v>
      </c>
      <c r="W18" s="0" t="n">
        <v>0.1</v>
      </c>
      <c r="X18" s="0" t="n">
        <v>0</v>
      </c>
      <c r="Y18" s="0" t="n">
        <v>0</v>
      </c>
      <c r="Z18" s="0" t="n">
        <v>-290.56</v>
      </c>
      <c r="AA18" s="0" t="n">
        <v>0.73</v>
      </c>
      <c r="AB18" s="0" t="n">
        <v>-18.07</v>
      </c>
      <c r="AC18" s="0" t="n">
        <v>0.1</v>
      </c>
      <c r="AD18" s="0" t="n">
        <v>0</v>
      </c>
      <c r="AE18" s="0" t="n">
        <v>0</v>
      </c>
      <c r="AF18" s="0" t="n">
        <v>-262.28</v>
      </c>
      <c r="AG18" s="0" t="n">
        <v>0.74</v>
      </c>
      <c r="AH18" s="0" t="n">
        <v>15.43</v>
      </c>
      <c r="AI18" s="0" t="n">
        <v>0.14</v>
      </c>
      <c r="AJ18" s="0" t="n">
        <v>10</v>
      </c>
      <c r="AL18" s="0" t="str">
        <f aca="false">A18</f>
        <v>neutral atmosphere</v>
      </c>
      <c r="AM18" s="0" t="n">
        <f aca="false">(D18+F18)-(J18+L18)</f>
        <v>24.75</v>
      </c>
      <c r="AN18" s="0" t="n">
        <f aca="false">P18</f>
        <v>12.2</v>
      </c>
      <c r="AO18" s="0" t="n">
        <f aca="false">N18-AF18</f>
        <v>-32.11</v>
      </c>
      <c r="AQ18" s="0" t="s">
        <v>22</v>
      </c>
      <c r="AR18" s="0" t="n">
        <f aca="false">V18-AB18</f>
        <v>-20.37</v>
      </c>
      <c r="AS18" s="0" t="n">
        <f aca="false">AH18</f>
        <v>15.43</v>
      </c>
      <c r="AT18" s="0" t="n">
        <f aca="false">Z18-AF18</f>
        <v>-28.28</v>
      </c>
    </row>
    <row r="19" customFormat="false" ht="12.8" hidden="false" customHeight="false" outlineLevel="0" collapsed="false">
      <c r="A19" s="5" t="s">
        <v>31</v>
      </c>
      <c r="B19" s="0" t="n">
        <v>-40.09</v>
      </c>
      <c r="C19" s="0" t="n">
        <v>2.31</v>
      </c>
      <c r="D19" s="0" t="n">
        <v>-142.33</v>
      </c>
      <c r="E19" s="0" t="n">
        <v>4.7</v>
      </c>
      <c r="F19" s="0" t="n">
        <v>-107.29</v>
      </c>
      <c r="G19" s="0" t="n">
        <v>5.29</v>
      </c>
      <c r="H19" s="0" t="n">
        <v>-109.96</v>
      </c>
      <c r="I19" s="0" t="n">
        <v>10.49</v>
      </c>
      <c r="J19" s="0" t="n">
        <v>-19.86</v>
      </c>
      <c r="K19" s="0" t="n">
        <v>0.17</v>
      </c>
      <c r="L19" s="0" t="n">
        <v>-2.51</v>
      </c>
      <c r="M19" s="0" t="n">
        <v>0.17</v>
      </c>
      <c r="N19" s="0" t="n">
        <v>-284.94</v>
      </c>
      <c r="O19" s="0" t="n">
        <v>0.59</v>
      </c>
      <c r="P19" s="0" t="n">
        <v>12.16</v>
      </c>
      <c r="Q19" s="0" t="n">
        <v>0.09</v>
      </c>
      <c r="R19" s="0" t="n">
        <v>20</v>
      </c>
      <c r="S19" s="11" t="s">
        <v>32</v>
      </c>
      <c r="T19" s="0" t="n">
        <v>-37.64</v>
      </c>
      <c r="U19" s="0" t="n">
        <v>0.58</v>
      </c>
      <c r="V19" s="0" t="n">
        <v>-42.28</v>
      </c>
      <c r="W19" s="0" t="n">
        <v>0.28</v>
      </c>
      <c r="X19" s="0" t="n">
        <v>0</v>
      </c>
      <c r="Y19" s="0" t="n">
        <v>0</v>
      </c>
      <c r="Z19" s="0" t="n">
        <v>-325.04</v>
      </c>
      <c r="AA19" s="0" t="n">
        <v>0.97</v>
      </c>
      <c r="AB19" s="0" t="n">
        <v>-20.96</v>
      </c>
      <c r="AC19" s="0" t="n">
        <v>0.25</v>
      </c>
      <c r="AD19" s="0" t="n">
        <v>0</v>
      </c>
      <c r="AE19" s="0" t="n">
        <v>0</v>
      </c>
      <c r="AF19" s="0" t="n">
        <v>-293.08</v>
      </c>
      <c r="AG19" s="0" t="n">
        <v>0.95</v>
      </c>
      <c r="AH19" s="0" t="n">
        <v>15.58</v>
      </c>
      <c r="AI19" s="0" t="n">
        <v>0.19</v>
      </c>
      <c r="AJ19" s="0" t="n">
        <v>10</v>
      </c>
      <c r="AL19" s="0" t="str">
        <f aca="false">A19</f>
        <v>OAH-G1</v>
      </c>
      <c r="AM19" s="0" t="n">
        <f aca="false">(D19+F19)-(J19+L19)</f>
        <v>-227.25</v>
      </c>
      <c r="AN19" s="0" t="n">
        <f aca="false">P19</f>
        <v>12.16</v>
      </c>
      <c r="AO19" s="0" t="n">
        <f aca="false">N19-AF19</f>
        <v>8.13999999999999</v>
      </c>
      <c r="AQ19" s="0" t="s">
        <v>32</v>
      </c>
      <c r="AR19" s="0" t="n">
        <f aca="false">V19-AB19</f>
        <v>-21.32</v>
      </c>
      <c r="AS19" s="0" t="n">
        <f aca="false">AH19</f>
        <v>15.58</v>
      </c>
      <c r="AT19" s="0" t="n">
        <f aca="false">Z19-AF19</f>
        <v>-31.96</v>
      </c>
    </row>
    <row r="20" customFormat="false" ht="12.8" hidden="false" customHeight="false" outlineLevel="0" collapsed="false">
      <c r="A20" s="0" t="s">
        <v>21</v>
      </c>
      <c r="B20" s="0" t="n">
        <v>-36.52</v>
      </c>
      <c r="C20" s="0" t="n">
        <v>2.32</v>
      </c>
      <c r="D20" s="0" t="n">
        <v>-52.09</v>
      </c>
      <c r="E20" s="0" t="n">
        <v>4.97</v>
      </c>
      <c r="F20" s="0" t="n">
        <v>-14.8</v>
      </c>
      <c r="G20" s="0" t="n">
        <v>6.06</v>
      </c>
      <c r="H20" s="0" t="n">
        <v>-302.63</v>
      </c>
      <c r="I20" s="0" t="n">
        <v>14.18</v>
      </c>
      <c r="J20" s="0" t="n">
        <v>-16.46</v>
      </c>
      <c r="K20" s="0" t="n">
        <v>1.63</v>
      </c>
      <c r="L20" s="0" t="n">
        <v>1.24</v>
      </c>
      <c r="M20" s="0" t="n">
        <v>2.43</v>
      </c>
      <c r="N20" s="0" t="n">
        <v>-305.69</v>
      </c>
      <c r="O20" s="0" t="n">
        <v>8.25</v>
      </c>
      <c r="P20" s="0" t="n">
        <v>12.16</v>
      </c>
      <c r="Q20" s="0" t="n">
        <v>0.09</v>
      </c>
      <c r="R20" s="0" t="n">
        <v>20</v>
      </c>
      <c r="S20" s="2" t="s">
        <v>21</v>
      </c>
      <c r="T20" s="0" t="n">
        <v>-35.78</v>
      </c>
      <c r="U20" s="0" t="n">
        <v>0.84</v>
      </c>
      <c r="V20" s="0" t="n">
        <v>-28.62</v>
      </c>
      <c r="W20" s="0" t="n">
        <v>3.85</v>
      </c>
      <c r="X20" s="0" t="n">
        <v>14.92</v>
      </c>
      <c r="Y20" s="0" t="n">
        <v>5.14</v>
      </c>
      <c r="Z20" s="0" t="n">
        <v>-359.16</v>
      </c>
      <c r="AA20" s="0" t="n">
        <v>13.47</v>
      </c>
      <c r="AB20" s="0" t="n">
        <v>-18.45</v>
      </c>
      <c r="AC20" s="0" t="n">
        <v>2.23</v>
      </c>
      <c r="AD20" s="0" t="n">
        <v>3.47</v>
      </c>
      <c r="AE20" s="0" t="n">
        <v>3.48</v>
      </c>
      <c r="AF20" s="0" t="n">
        <v>-306.44</v>
      </c>
      <c r="AG20" s="0" t="n">
        <v>10.68</v>
      </c>
      <c r="AH20" s="0" t="n">
        <v>15.58</v>
      </c>
      <c r="AI20" s="0" t="n">
        <v>0.19</v>
      </c>
      <c r="AJ20" s="0" t="n">
        <v>10</v>
      </c>
      <c r="AL20" s="0" t="str">
        <f aca="false">A20</f>
        <v>With-ions</v>
      </c>
      <c r="AM20" s="0" t="n">
        <f aca="false">(D20+F20)-(J20+L20)</f>
        <v>-51.67</v>
      </c>
      <c r="AN20" s="0" t="n">
        <f aca="false">P20</f>
        <v>12.16</v>
      </c>
      <c r="AO20" s="0" t="n">
        <f aca="false">N20-AF20</f>
        <v>0.75</v>
      </c>
      <c r="AQ20" s="0" t="s">
        <v>21</v>
      </c>
      <c r="AR20" s="0" t="n">
        <f aca="false">V20-AB20</f>
        <v>-10.17</v>
      </c>
      <c r="AS20" s="0" t="n">
        <f aca="false">AH20</f>
        <v>15.58</v>
      </c>
      <c r="AT20" s="0" t="n">
        <f aca="false">Z20-AF20</f>
        <v>-52.72</v>
      </c>
    </row>
    <row r="21" customFormat="false" ht="12.8" hidden="false" customHeight="false" outlineLevel="0" collapsed="false">
      <c r="A21" s="0" t="s">
        <v>22</v>
      </c>
      <c r="B21" s="0" t="n">
        <v>-0.99</v>
      </c>
      <c r="C21" s="0" t="n">
        <v>11.85</v>
      </c>
      <c r="D21" s="0" t="n">
        <v>-17.58</v>
      </c>
      <c r="E21" s="0" t="n">
        <v>0.62</v>
      </c>
      <c r="F21" s="0" t="n">
        <v>19.79</v>
      </c>
      <c r="G21" s="0" t="n">
        <v>1.13</v>
      </c>
      <c r="H21" s="0" t="n">
        <v>-367.41</v>
      </c>
      <c r="I21" s="0" t="n">
        <v>2.15</v>
      </c>
      <c r="J21" s="0" t="n">
        <v>-19.99</v>
      </c>
      <c r="K21" s="0" t="n">
        <v>0.21</v>
      </c>
      <c r="L21" s="0" t="n">
        <v>-2.7</v>
      </c>
      <c r="M21" s="0" t="n">
        <v>0.16</v>
      </c>
      <c r="N21" s="0" t="n">
        <v>-329.73</v>
      </c>
      <c r="O21" s="0" t="n">
        <v>3.1</v>
      </c>
      <c r="P21" s="0" t="n">
        <v>12.16</v>
      </c>
      <c r="Q21" s="0" t="n">
        <v>0.09</v>
      </c>
      <c r="R21" s="0" t="n">
        <v>20</v>
      </c>
      <c r="S21" s="2" t="s">
        <v>22</v>
      </c>
      <c r="T21" s="0" t="n">
        <v>-37.64</v>
      </c>
      <c r="U21" s="0" t="n">
        <v>0.58</v>
      </c>
      <c r="V21" s="0" t="n">
        <v>-42.28</v>
      </c>
      <c r="W21" s="0" t="n">
        <v>0.28</v>
      </c>
      <c r="X21" s="0" t="n">
        <v>0</v>
      </c>
      <c r="Y21" s="0" t="n">
        <v>0</v>
      </c>
      <c r="Z21" s="0" t="n">
        <v>-325.04</v>
      </c>
      <c r="AA21" s="0" t="n">
        <v>0.97</v>
      </c>
      <c r="AB21" s="0" t="n">
        <v>-20.96</v>
      </c>
      <c r="AC21" s="0" t="n">
        <v>0.25</v>
      </c>
      <c r="AD21" s="0" t="n">
        <v>0</v>
      </c>
      <c r="AE21" s="0" t="n">
        <v>0</v>
      </c>
      <c r="AF21" s="0" t="n">
        <v>-293.08</v>
      </c>
      <c r="AG21" s="0" t="n">
        <v>0.95</v>
      </c>
      <c r="AH21" s="0" t="n">
        <v>15.58</v>
      </c>
      <c r="AI21" s="0" t="n">
        <v>0.19</v>
      </c>
      <c r="AJ21" s="0" t="n">
        <v>10</v>
      </c>
      <c r="AL21" s="0" t="str">
        <f aca="false">A21</f>
        <v>neutral atmosphere</v>
      </c>
      <c r="AM21" s="0" t="n">
        <f aca="false">(D21+F21)-(J21+L21)</f>
        <v>24.9</v>
      </c>
      <c r="AN21" s="0" t="n">
        <f aca="false">P21</f>
        <v>12.16</v>
      </c>
      <c r="AO21" s="0" t="n">
        <f aca="false">N21-AF21</f>
        <v>-36.65</v>
      </c>
      <c r="AQ21" s="0" t="s">
        <v>22</v>
      </c>
      <c r="AR21" s="0" t="n">
        <f aca="false">V21-AB21</f>
        <v>-21.32</v>
      </c>
      <c r="AS21" s="0" t="n">
        <f aca="false">AH21</f>
        <v>15.58</v>
      </c>
      <c r="AT21" s="0" t="n">
        <f aca="false">Z21-AF21</f>
        <v>-31.96</v>
      </c>
    </row>
    <row r="22" customFormat="false" ht="12.8" hidden="false" customHeight="false" outlineLevel="0" collapsed="false">
      <c r="A22" s="5" t="s">
        <v>33</v>
      </c>
      <c r="B22" s="0" t="n">
        <v>-35.28</v>
      </c>
      <c r="C22" s="0" t="n">
        <v>0.71</v>
      </c>
      <c r="D22" s="0" t="n">
        <v>-150.3</v>
      </c>
      <c r="E22" s="0" t="n">
        <v>0.34</v>
      </c>
      <c r="F22" s="0" t="n">
        <v>-116.69</v>
      </c>
      <c r="G22" s="0" t="n">
        <v>0.52</v>
      </c>
      <c r="H22" s="0" t="n">
        <v>-71.49</v>
      </c>
      <c r="I22" s="0" t="n">
        <v>1.06</v>
      </c>
      <c r="J22" s="0" t="n">
        <v>-19.98</v>
      </c>
      <c r="K22" s="0" t="n">
        <v>0.22</v>
      </c>
      <c r="L22" s="0" t="n">
        <v>-3.33</v>
      </c>
      <c r="M22" s="0" t="n">
        <v>0.16</v>
      </c>
      <c r="N22" s="0" t="n">
        <v>-267.73</v>
      </c>
      <c r="O22" s="0" t="n">
        <v>0.5</v>
      </c>
      <c r="P22" s="0" t="n">
        <v>12.12</v>
      </c>
      <c r="Q22" s="0" t="n">
        <v>0.09</v>
      </c>
      <c r="R22" s="0" t="n">
        <v>20</v>
      </c>
      <c r="S22" s="11" t="s">
        <v>34</v>
      </c>
      <c r="T22" s="0" t="n">
        <v>-34.94</v>
      </c>
      <c r="U22" s="0" t="n">
        <v>0.3</v>
      </c>
      <c r="V22" s="0" t="n">
        <v>-42.46</v>
      </c>
      <c r="W22" s="0" t="n">
        <v>0.07</v>
      </c>
      <c r="X22" s="0" t="n">
        <v>0</v>
      </c>
      <c r="Y22" s="0" t="n">
        <v>0</v>
      </c>
      <c r="Z22" s="0" t="n">
        <v>-307.08</v>
      </c>
      <c r="AA22" s="0" t="n">
        <v>0.39</v>
      </c>
      <c r="AB22" s="0" t="n">
        <v>-20.91</v>
      </c>
      <c r="AC22" s="0" t="n">
        <v>0.05</v>
      </c>
      <c r="AD22" s="0" t="n">
        <v>0</v>
      </c>
      <c r="AE22" s="0" t="n">
        <v>0</v>
      </c>
      <c r="AF22" s="0" t="n">
        <v>-277.95</v>
      </c>
      <c r="AG22" s="0" t="n">
        <v>0.39</v>
      </c>
      <c r="AH22" s="0" t="n">
        <v>15.72</v>
      </c>
      <c r="AI22" s="0" t="n">
        <v>0.12</v>
      </c>
      <c r="AJ22" s="0" t="n">
        <v>10</v>
      </c>
      <c r="AL22" s="0" t="str">
        <f aca="false">A22</f>
        <v>OAH-O1</v>
      </c>
      <c r="AM22" s="0" t="n">
        <f aca="false">(D22+F22)-(J22+L22)</f>
        <v>-243.68</v>
      </c>
      <c r="AN22" s="0" t="n">
        <f aca="false">P22</f>
        <v>12.12</v>
      </c>
      <c r="AO22" s="0" t="n">
        <f aca="false">N22-AF22</f>
        <v>10.22</v>
      </c>
      <c r="AQ22" s="0" t="s">
        <v>34</v>
      </c>
      <c r="AR22" s="0" t="n">
        <f aca="false">V22-AB22</f>
        <v>-21.55</v>
      </c>
      <c r="AS22" s="0" t="n">
        <f aca="false">AH22</f>
        <v>15.72</v>
      </c>
      <c r="AT22" s="0" t="n">
        <f aca="false">Z22-AF22</f>
        <v>-29.13</v>
      </c>
    </row>
    <row r="23" customFormat="false" ht="12.8" hidden="false" customHeight="false" outlineLevel="0" collapsed="false">
      <c r="A23" s="0" t="s">
        <v>21</v>
      </c>
      <c r="B23" s="0" t="n">
        <v>-28.33</v>
      </c>
      <c r="C23" s="0" t="n">
        <v>13.28</v>
      </c>
      <c r="D23" s="0" t="n">
        <v>-59.84</v>
      </c>
      <c r="E23" s="0" t="n">
        <v>6.49</v>
      </c>
      <c r="F23" s="0" t="n">
        <v>-21.25</v>
      </c>
      <c r="G23" s="0" t="n">
        <v>7.55</v>
      </c>
      <c r="H23" s="0" t="n">
        <v>-284.9</v>
      </c>
      <c r="I23" s="0" t="n">
        <v>19.58</v>
      </c>
      <c r="J23" s="0" t="n">
        <v>-9.17</v>
      </c>
      <c r="K23" s="0" t="n">
        <v>2.1</v>
      </c>
      <c r="L23" s="0" t="n">
        <v>11.95</v>
      </c>
      <c r="M23" s="0" t="n">
        <v>3.02</v>
      </c>
      <c r="N23" s="0" t="n">
        <v>-328.6</v>
      </c>
      <c r="O23" s="0" t="n">
        <v>10.38</v>
      </c>
      <c r="P23" s="0" t="n">
        <v>12.12</v>
      </c>
      <c r="Q23" s="0" t="n">
        <v>0.09</v>
      </c>
      <c r="R23" s="0" t="n">
        <v>20</v>
      </c>
      <c r="S23" s="2" t="s">
        <v>21</v>
      </c>
      <c r="T23" s="0" t="n">
        <v>-32.98</v>
      </c>
      <c r="U23" s="0" t="n">
        <v>1.08</v>
      </c>
      <c r="V23" s="0" t="n">
        <v>-28.68</v>
      </c>
      <c r="W23" s="0" t="n">
        <v>4.46</v>
      </c>
      <c r="X23" s="0" t="n">
        <v>15.69</v>
      </c>
      <c r="Y23" s="0" t="n">
        <v>5.83</v>
      </c>
      <c r="Z23" s="0" t="n">
        <v>-341.31</v>
      </c>
      <c r="AA23" s="0" t="n">
        <v>13.57</v>
      </c>
      <c r="AB23" s="0" t="n">
        <v>-17.36</v>
      </c>
      <c r="AC23" s="0" t="n">
        <v>2.57</v>
      </c>
      <c r="AD23" s="0" t="n">
        <v>4.93</v>
      </c>
      <c r="AE23" s="0" t="n">
        <v>3.76</v>
      </c>
      <c r="AF23" s="0" t="n">
        <v>-293.21</v>
      </c>
      <c r="AG23" s="0" t="n">
        <v>10.14</v>
      </c>
      <c r="AH23" s="0" t="n">
        <v>15.72</v>
      </c>
      <c r="AI23" s="0" t="n">
        <v>0.12</v>
      </c>
      <c r="AJ23" s="0" t="n">
        <v>10</v>
      </c>
      <c r="AL23" s="0" t="str">
        <f aca="false">A23</f>
        <v>With-ions</v>
      </c>
      <c r="AM23" s="0" t="n">
        <f aca="false">(D23+F23)-(J23+L23)</f>
        <v>-83.87</v>
      </c>
      <c r="AN23" s="0" t="n">
        <f aca="false">P23</f>
        <v>12.12</v>
      </c>
      <c r="AO23" s="0" t="n">
        <f aca="false">N23-AF23</f>
        <v>-35.39</v>
      </c>
      <c r="AQ23" s="0" t="s">
        <v>21</v>
      </c>
      <c r="AR23" s="0" t="n">
        <f aca="false">V23-AB23</f>
        <v>-11.32</v>
      </c>
      <c r="AS23" s="0" t="n">
        <f aca="false">AH23</f>
        <v>15.72</v>
      </c>
      <c r="AT23" s="0" t="n">
        <f aca="false">Z23-AF23</f>
        <v>-48.1</v>
      </c>
    </row>
    <row r="24" customFormat="false" ht="12.8" hidden="false" customHeight="false" outlineLevel="0" collapsed="false">
      <c r="A24" s="0" t="s">
        <v>22</v>
      </c>
      <c r="B24" s="0" t="n">
        <v>-3.05</v>
      </c>
      <c r="C24" s="0" t="n">
        <v>2.64</v>
      </c>
      <c r="D24" s="0" t="n">
        <v>-18.94</v>
      </c>
      <c r="E24" s="0" t="n">
        <v>0.27</v>
      </c>
      <c r="F24" s="0" t="n">
        <v>16.92</v>
      </c>
      <c r="G24" s="0" t="n">
        <v>0.45</v>
      </c>
      <c r="H24" s="0" t="n">
        <v>-342.1</v>
      </c>
      <c r="I24" s="0" t="n">
        <v>0.92</v>
      </c>
      <c r="J24" s="0" t="n">
        <v>-19.83</v>
      </c>
      <c r="K24" s="0" t="n">
        <v>0.31</v>
      </c>
      <c r="L24" s="0" t="n">
        <v>-3.11</v>
      </c>
      <c r="M24" s="0" t="n">
        <v>0.49</v>
      </c>
      <c r="N24" s="0" t="n">
        <v>-305.92</v>
      </c>
      <c r="O24" s="0" t="n">
        <v>0.63</v>
      </c>
      <c r="P24" s="0" t="n">
        <v>12.12</v>
      </c>
      <c r="Q24" s="0" t="n">
        <v>0.09</v>
      </c>
      <c r="R24" s="0" t="n">
        <v>20</v>
      </c>
      <c r="S24" s="2" t="s">
        <v>22</v>
      </c>
      <c r="T24" s="0" t="n">
        <v>-34.94</v>
      </c>
      <c r="U24" s="0" t="n">
        <v>0.3</v>
      </c>
      <c r="V24" s="0" t="n">
        <v>-42.46</v>
      </c>
      <c r="W24" s="0" t="n">
        <v>0.07</v>
      </c>
      <c r="X24" s="0" t="n">
        <v>0</v>
      </c>
      <c r="Y24" s="0" t="n">
        <v>0</v>
      </c>
      <c r="Z24" s="0" t="n">
        <v>-307.08</v>
      </c>
      <c r="AA24" s="0" t="n">
        <v>0.39</v>
      </c>
      <c r="AB24" s="0" t="n">
        <v>-20.91</v>
      </c>
      <c r="AC24" s="0" t="n">
        <v>0.05</v>
      </c>
      <c r="AD24" s="0" t="n">
        <v>0</v>
      </c>
      <c r="AE24" s="0" t="n">
        <v>0</v>
      </c>
      <c r="AF24" s="0" t="n">
        <v>-277.95</v>
      </c>
      <c r="AG24" s="0" t="n">
        <v>0.39</v>
      </c>
      <c r="AH24" s="0" t="n">
        <v>15.72</v>
      </c>
      <c r="AI24" s="0" t="n">
        <v>0.12</v>
      </c>
      <c r="AJ24" s="0" t="n">
        <v>10</v>
      </c>
      <c r="AL24" s="0" t="str">
        <f aca="false">A24</f>
        <v>neutral atmosphere</v>
      </c>
      <c r="AM24" s="0" t="n">
        <f aca="false">(D24+F24)-(J24+L24)</f>
        <v>20.92</v>
      </c>
      <c r="AN24" s="0" t="n">
        <f aca="false">P24</f>
        <v>12.12</v>
      </c>
      <c r="AO24" s="0" t="n">
        <f aca="false">N24-AF24</f>
        <v>-27.97</v>
      </c>
      <c r="AQ24" s="0" t="s">
        <v>22</v>
      </c>
      <c r="AR24" s="0" t="n">
        <f aca="false">V24-AB24</f>
        <v>-21.55</v>
      </c>
      <c r="AS24" s="0" t="n">
        <f aca="false">AH24</f>
        <v>15.72</v>
      </c>
      <c r="AT24" s="0" t="n">
        <f aca="false">Z24-AF24</f>
        <v>-29.13</v>
      </c>
    </row>
    <row r="25" customFormat="false" ht="12.8" hidden="false" customHeight="false" outlineLevel="0" collapsed="false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customFormat="false" ht="15" hidden="false" customHeight="false" outlineLevel="0" collapsed="false">
      <c r="A26" s="1" t="s">
        <v>35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0" t="s">
        <v>35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customFormat="false" ht="12.8" hidden="false" customHeight="false" outlineLevel="0" collapsed="false">
      <c r="B27" s="12"/>
      <c r="C27" s="12"/>
      <c r="D27" s="13"/>
      <c r="E27" s="13"/>
      <c r="F27" s="13"/>
      <c r="G27" s="13"/>
      <c r="H27" s="14" t="s">
        <v>1</v>
      </c>
      <c r="I27" s="14"/>
      <c r="J27" s="13"/>
      <c r="K27" s="13"/>
      <c r="L27" s="13"/>
      <c r="M27" s="13"/>
      <c r="N27" s="13"/>
      <c r="O27" s="12"/>
      <c r="P27" s="12"/>
      <c r="Q27" s="12"/>
      <c r="R27" s="12"/>
      <c r="S27" s="2"/>
      <c r="T27" s="12"/>
      <c r="U27" s="12"/>
      <c r="V27" s="13"/>
      <c r="W27" s="13"/>
      <c r="X27" s="13"/>
      <c r="Y27" s="13"/>
      <c r="Z27" s="14" t="s">
        <v>1</v>
      </c>
      <c r="AA27" s="14"/>
      <c r="AB27" s="13"/>
      <c r="AC27" s="13"/>
      <c r="AD27" s="13"/>
      <c r="AE27" s="13"/>
      <c r="AF27" s="13"/>
      <c r="AG27" s="12"/>
      <c r="AH27" s="12"/>
      <c r="AI27" s="12"/>
      <c r="AJ27" s="12"/>
    </row>
    <row r="28" customFormat="false" ht="15" hidden="false" customHeight="false" outlineLevel="0" collapsed="false">
      <c r="A28" s="1" t="s">
        <v>2</v>
      </c>
      <c r="B28" s="15" t="s">
        <v>3</v>
      </c>
      <c r="C28" s="15" t="s">
        <v>4</v>
      </c>
      <c r="D28" s="16" t="s">
        <v>5</v>
      </c>
      <c r="E28" s="16" t="s">
        <v>6</v>
      </c>
      <c r="F28" s="16" t="s">
        <v>7</v>
      </c>
      <c r="G28" s="16" t="s">
        <v>6</v>
      </c>
      <c r="H28" s="16" t="s">
        <v>8</v>
      </c>
      <c r="I28" s="16" t="s">
        <v>6</v>
      </c>
      <c r="J28" s="17" t="s">
        <v>9</v>
      </c>
      <c r="K28" s="17" t="s">
        <v>6</v>
      </c>
      <c r="L28" s="17" t="s">
        <v>10</v>
      </c>
      <c r="M28" s="17" t="s">
        <v>6</v>
      </c>
      <c r="N28" s="17" t="s">
        <v>11</v>
      </c>
      <c r="O28" s="18" t="s">
        <v>6</v>
      </c>
      <c r="P28" s="9" t="s">
        <v>12</v>
      </c>
      <c r="Q28" s="9" t="s">
        <v>6</v>
      </c>
      <c r="R28" s="15" t="s">
        <v>13</v>
      </c>
      <c r="S28" s="10" t="s">
        <v>14</v>
      </c>
      <c r="T28" s="15" t="s">
        <v>3</v>
      </c>
      <c r="U28" s="15" t="s">
        <v>4</v>
      </c>
      <c r="V28" s="16" t="s">
        <v>5</v>
      </c>
      <c r="W28" s="16" t="s">
        <v>6</v>
      </c>
      <c r="X28" s="16" t="s">
        <v>7</v>
      </c>
      <c r="Y28" s="16" t="s">
        <v>6</v>
      </c>
      <c r="Z28" s="16" t="s">
        <v>8</v>
      </c>
      <c r="AA28" s="16" t="s">
        <v>6</v>
      </c>
      <c r="AB28" s="17" t="s">
        <v>9</v>
      </c>
      <c r="AC28" s="17" t="s">
        <v>6</v>
      </c>
      <c r="AD28" s="17" t="s">
        <v>10</v>
      </c>
      <c r="AE28" s="17" t="s">
        <v>6</v>
      </c>
      <c r="AF28" s="17" t="s">
        <v>11</v>
      </c>
      <c r="AG28" s="18" t="s">
        <v>6</v>
      </c>
      <c r="AH28" s="9" t="s">
        <v>12</v>
      </c>
      <c r="AI28" s="9" t="s">
        <v>6</v>
      </c>
      <c r="AJ28" s="15" t="s">
        <v>13</v>
      </c>
    </row>
    <row r="29" customFormat="false" ht="12.8" hidden="false" customHeight="false" outlineLevel="0" collapsed="false">
      <c r="A29" s="5" t="s">
        <v>19</v>
      </c>
      <c r="B29" s="0" t="n">
        <v>-46.12</v>
      </c>
      <c r="C29" s="0" t="n">
        <v>2.46</v>
      </c>
      <c r="D29" s="0" t="n">
        <v>-138.45</v>
      </c>
      <c r="E29" s="0" t="n">
        <v>4.95</v>
      </c>
      <c r="F29" s="0" t="n">
        <v>-106.55</v>
      </c>
      <c r="G29" s="0" t="n">
        <v>5.47</v>
      </c>
      <c r="H29" s="0" t="n">
        <v>-173.85</v>
      </c>
      <c r="I29" s="0" t="n">
        <v>11.01</v>
      </c>
      <c r="J29" s="0" t="n">
        <v>-18.07</v>
      </c>
      <c r="K29" s="0" t="n">
        <v>0.11</v>
      </c>
      <c r="L29" s="0" t="n">
        <v>-3.46</v>
      </c>
      <c r="M29" s="0" t="n">
        <v>0.18</v>
      </c>
      <c r="N29" s="0" t="n">
        <v>-338.8</v>
      </c>
      <c r="O29" s="0" t="n">
        <v>0.46</v>
      </c>
      <c r="P29" s="0" t="n">
        <v>12.3</v>
      </c>
      <c r="Q29" s="0" t="n">
        <v>0.09</v>
      </c>
      <c r="R29" s="0" t="n">
        <v>20</v>
      </c>
      <c r="S29" s="11" t="s">
        <v>20</v>
      </c>
      <c r="T29" s="0" t="n">
        <v>-43.61</v>
      </c>
      <c r="U29" s="0" t="n">
        <v>0.3</v>
      </c>
      <c r="V29" s="0" t="n">
        <v>-38.28</v>
      </c>
      <c r="W29" s="0" t="n">
        <v>0.05</v>
      </c>
      <c r="X29" s="0" t="n">
        <v>0</v>
      </c>
      <c r="Y29" s="0" t="n">
        <v>0</v>
      </c>
      <c r="Z29" s="0" t="n">
        <v>-388.68</v>
      </c>
      <c r="AA29" s="0" t="n">
        <v>0.36</v>
      </c>
      <c r="AB29" s="0" t="n">
        <v>-17.7</v>
      </c>
      <c r="AC29" s="0" t="n">
        <v>0.04</v>
      </c>
      <c r="AD29" s="0" t="n">
        <v>0</v>
      </c>
      <c r="AE29" s="0" t="n">
        <v>0</v>
      </c>
      <c r="AF29" s="0" t="n">
        <v>-349.84</v>
      </c>
      <c r="AG29" s="0" t="n">
        <v>0.36</v>
      </c>
      <c r="AH29" s="0" t="n">
        <v>15.82</v>
      </c>
      <c r="AI29" s="0" t="n">
        <v>0.11</v>
      </c>
      <c r="AJ29" s="0" t="n">
        <v>10</v>
      </c>
    </row>
    <row r="30" customFormat="false" ht="12.8" hidden="false" customHeight="false" outlineLevel="0" collapsed="false">
      <c r="A30" s="0" t="s">
        <v>21</v>
      </c>
      <c r="B30" s="0" t="n">
        <v>-40.2</v>
      </c>
      <c r="C30" s="0" t="n">
        <v>9.03</v>
      </c>
      <c r="D30" s="0" t="n">
        <v>-70.26</v>
      </c>
      <c r="E30" s="0" t="n">
        <v>4.28</v>
      </c>
      <c r="F30" s="0" t="n">
        <v>-38.36</v>
      </c>
      <c r="G30" s="0" t="n">
        <v>4.73</v>
      </c>
      <c r="H30" s="0" t="n">
        <v>-311.94</v>
      </c>
      <c r="I30" s="0" t="n">
        <v>9.46</v>
      </c>
      <c r="J30" s="0" t="n">
        <v>-17.8</v>
      </c>
      <c r="K30" s="0" t="n">
        <v>1.06</v>
      </c>
      <c r="L30" s="0" t="n">
        <v>-3.81</v>
      </c>
      <c r="M30" s="0" t="n">
        <v>1.4</v>
      </c>
      <c r="N30" s="0" t="n">
        <v>-346.53</v>
      </c>
      <c r="O30" s="0" t="n">
        <v>4.16</v>
      </c>
      <c r="P30" s="0" t="n">
        <v>12.3</v>
      </c>
      <c r="Q30" s="0" t="n">
        <v>0.09</v>
      </c>
      <c r="R30" s="0" t="n">
        <v>20</v>
      </c>
      <c r="S30" s="2" t="s">
        <v>21</v>
      </c>
      <c r="T30" s="0" t="n">
        <v>-39.2</v>
      </c>
      <c r="U30" s="0" t="n">
        <v>7.74</v>
      </c>
      <c r="V30" s="0" t="n">
        <v>-27.28</v>
      </c>
      <c r="W30" s="0" t="n">
        <v>3.26</v>
      </c>
      <c r="X30" s="0" t="n">
        <v>11.73</v>
      </c>
      <c r="Y30" s="0" t="n">
        <v>3.89</v>
      </c>
      <c r="Z30" s="0" t="n">
        <v>-415.25</v>
      </c>
      <c r="AA30" s="0" t="n">
        <v>10.65</v>
      </c>
      <c r="AB30" s="0" t="n">
        <v>-14.22</v>
      </c>
      <c r="AC30" s="0" t="n">
        <v>2.19</v>
      </c>
      <c r="AD30" s="0" t="n">
        <v>4.62</v>
      </c>
      <c r="AE30" s="0" t="n">
        <v>2.99</v>
      </c>
      <c r="AF30" s="0" t="n">
        <v>-366.33</v>
      </c>
      <c r="AG30" s="0" t="n">
        <v>9.49</v>
      </c>
      <c r="AH30" s="0" t="n">
        <v>15.82</v>
      </c>
      <c r="AI30" s="0" t="n">
        <v>0.11</v>
      </c>
      <c r="AJ30" s="0" t="n">
        <v>10</v>
      </c>
    </row>
    <row r="31" customFormat="false" ht="12.8" hidden="false" customHeight="false" outlineLevel="0" collapsed="false">
      <c r="A31" s="0" t="s">
        <v>22</v>
      </c>
      <c r="B31" s="0" t="n">
        <v>-7.98</v>
      </c>
      <c r="C31" s="0" t="n">
        <v>10.37</v>
      </c>
      <c r="D31" s="0" t="n">
        <v>-15.36</v>
      </c>
      <c r="E31" s="0" t="n">
        <v>0.91</v>
      </c>
      <c r="F31" s="0" t="n">
        <v>18.33</v>
      </c>
      <c r="G31" s="0" t="n">
        <v>1.39</v>
      </c>
      <c r="H31" s="0" t="n">
        <v>-427.21</v>
      </c>
      <c r="I31" s="0" t="n">
        <v>2.72</v>
      </c>
      <c r="J31" s="0" t="n">
        <v>-18.11</v>
      </c>
      <c r="K31" s="0" t="n">
        <v>0.15</v>
      </c>
      <c r="L31" s="0" t="n">
        <v>-3.65</v>
      </c>
      <c r="M31" s="0" t="n">
        <v>0.29</v>
      </c>
      <c r="N31" s="0" t="n">
        <v>-382.36</v>
      </c>
      <c r="O31" s="0" t="n">
        <v>2.83</v>
      </c>
      <c r="P31" s="0" t="n">
        <v>12.3</v>
      </c>
      <c r="Q31" s="0" t="n">
        <v>0.09</v>
      </c>
      <c r="R31" s="0" t="n">
        <v>20</v>
      </c>
      <c r="S31" s="2" t="s">
        <v>22</v>
      </c>
      <c r="T31" s="0" t="n">
        <v>-43.61</v>
      </c>
      <c r="U31" s="0" t="n">
        <v>0.3</v>
      </c>
      <c r="V31" s="0" t="n">
        <v>-38.28</v>
      </c>
      <c r="W31" s="0" t="n">
        <v>0.05</v>
      </c>
      <c r="X31" s="0" t="n">
        <v>0</v>
      </c>
      <c r="Y31" s="0" t="n">
        <v>0</v>
      </c>
      <c r="Z31" s="0" t="n">
        <v>-388.68</v>
      </c>
      <c r="AA31" s="0" t="n">
        <v>0.36</v>
      </c>
      <c r="AB31" s="0" t="n">
        <v>-17.7</v>
      </c>
      <c r="AC31" s="0" t="n">
        <v>0.04</v>
      </c>
      <c r="AD31" s="0" t="n">
        <v>0</v>
      </c>
      <c r="AE31" s="0" t="n">
        <v>0</v>
      </c>
      <c r="AF31" s="0" t="n">
        <v>-349.84</v>
      </c>
      <c r="AG31" s="0" t="n">
        <v>0.36</v>
      </c>
      <c r="AH31" s="0" t="n">
        <v>15.82</v>
      </c>
      <c r="AI31" s="0" t="n">
        <v>0.11</v>
      </c>
      <c r="AJ31" s="0" t="n">
        <v>10</v>
      </c>
    </row>
    <row r="32" customFormat="false" ht="12.8" hidden="false" customHeight="false" outlineLevel="0" collapsed="false">
      <c r="A32" s="5" t="s">
        <v>23</v>
      </c>
      <c r="B32" s="0" t="n">
        <v>-21.74</v>
      </c>
      <c r="C32" s="0" t="n">
        <v>1.03</v>
      </c>
      <c r="D32" s="0" t="n">
        <v>76.95</v>
      </c>
      <c r="E32" s="0" t="n">
        <v>4.23</v>
      </c>
      <c r="F32" s="0" t="n">
        <v>109.54</v>
      </c>
      <c r="G32" s="0" t="n">
        <v>4.13</v>
      </c>
      <c r="H32" s="0" t="n">
        <v>-249.03</v>
      </c>
      <c r="I32" s="0" t="n">
        <v>8.58</v>
      </c>
      <c r="J32" s="0" t="n">
        <v>-6.28</v>
      </c>
      <c r="K32" s="0" t="n">
        <v>0.28</v>
      </c>
      <c r="L32" s="0" t="n">
        <v>5.22</v>
      </c>
      <c r="M32" s="0" t="n">
        <v>0.24</v>
      </c>
      <c r="N32" s="0" t="n">
        <v>-51.89</v>
      </c>
      <c r="O32" s="0" t="n">
        <v>0.55</v>
      </c>
      <c r="P32" s="0" t="n">
        <v>-12.12</v>
      </c>
      <c r="Q32" s="0" t="n">
        <v>0.06</v>
      </c>
      <c r="R32" s="0" t="n">
        <v>20</v>
      </c>
      <c r="S32" s="11" t="s">
        <v>24</v>
      </c>
      <c r="T32" s="0" t="n">
        <v>-25.81</v>
      </c>
      <c r="U32" s="0" t="n">
        <v>0.2</v>
      </c>
      <c r="V32" s="0" t="n">
        <v>-34.11</v>
      </c>
      <c r="W32" s="0" t="n">
        <v>0.06</v>
      </c>
      <c r="X32" s="0" t="n">
        <v>0</v>
      </c>
      <c r="Y32" s="0" t="n">
        <v>0</v>
      </c>
      <c r="Z32" s="0" t="n">
        <v>-24.09</v>
      </c>
      <c r="AA32" s="0" t="n">
        <v>0.21</v>
      </c>
      <c r="AB32" s="0" t="n">
        <v>-13.89</v>
      </c>
      <c r="AC32" s="0" t="n">
        <v>0.06</v>
      </c>
      <c r="AD32" s="0" t="n">
        <v>0</v>
      </c>
      <c r="AE32" s="0" t="n">
        <v>0</v>
      </c>
      <c r="AF32" s="0" t="n">
        <v>-33.59</v>
      </c>
      <c r="AG32" s="0" t="n">
        <v>0.22</v>
      </c>
      <c r="AH32" s="0" t="n">
        <v>-15.1</v>
      </c>
      <c r="AI32" s="0" t="n">
        <v>0.06</v>
      </c>
      <c r="AJ32" s="0" t="n">
        <v>10</v>
      </c>
    </row>
    <row r="33" customFormat="false" ht="12.8" hidden="false" customHeight="false" outlineLevel="0" collapsed="false">
      <c r="A33" s="0" t="s">
        <v>21</v>
      </c>
      <c r="B33" s="0" t="n">
        <v>-24.93</v>
      </c>
      <c r="C33" s="0" t="n">
        <v>0.87</v>
      </c>
      <c r="D33" s="0" t="n">
        <v>25.27</v>
      </c>
      <c r="E33" s="0" t="n">
        <v>3.59</v>
      </c>
      <c r="F33" s="0" t="n">
        <v>57.73</v>
      </c>
      <c r="G33" s="0" t="n">
        <v>3.54</v>
      </c>
      <c r="H33" s="0" t="n">
        <v>-144.12</v>
      </c>
      <c r="I33" s="0" t="n">
        <v>7.32</v>
      </c>
      <c r="J33" s="0" t="n">
        <v>-5.29</v>
      </c>
      <c r="K33" s="0" t="n">
        <v>0.51</v>
      </c>
      <c r="L33" s="0" t="n">
        <v>6.65</v>
      </c>
      <c r="M33" s="0" t="n">
        <v>0.6</v>
      </c>
      <c r="N33" s="0" t="n">
        <v>-49.66</v>
      </c>
      <c r="O33" s="0" t="n">
        <v>1.21</v>
      </c>
      <c r="P33" s="0" t="n">
        <v>-12.12</v>
      </c>
      <c r="Q33" s="0" t="n">
        <v>0.06</v>
      </c>
      <c r="R33" s="0" t="n">
        <v>20</v>
      </c>
      <c r="S33" s="2" t="s">
        <v>21</v>
      </c>
      <c r="T33" s="0" t="n">
        <v>-24.63</v>
      </c>
      <c r="U33" s="0" t="n">
        <v>0.33</v>
      </c>
      <c r="V33" s="0" t="n">
        <v>-22.45</v>
      </c>
      <c r="W33" s="0" t="n">
        <v>1.83</v>
      </c>
      <c r="X33" s="0" t="n">
        <v>11.69</v>
      </c>
      <c r="Y33" s="0" t="n">
        <v>1.85</v>
      </c>
      <c r="Z33" s="0" t="n">
        <v>-47.74</v>
      </c>
      <c r="AA33" s="0" t="n">
        <v>3.76</v>
      </c>
      <c r="AB33" s="0" t="n">
        <v>-13.68</v>
      </c>
      <c r="AC33" s="0" t="n">
        <v>0.36</v>
      </c>
      <c r="AD33" s="0" t="n">
        <v>0.05</v>
      </c>
      <c r="AE33" s="0" t="n">
        <v>0.32</v>
      </c>
      <c r="AF33" s="0" t="n">
        <v>-35.33</v>
      </c>
      <c r="AG33" s="0" t="n">
        <v>0.74</v>
      </c>
      <c r="AH33" s="0" t="n">
        <v>-15.1</v>
      </c>
      <c r="AI33" s="0" t="n">
        <v>0.06</v>
      </c>
      <c r="AJ33" s="0" t="n">
        <v>10</v>
      </c>
    </row>
    <row r="34" customFormat="false" ht="12.8" hidden="false" customHeight="false" outlineLevel="0" collapsed="false">
      <c r="A34" s="0" t="s">
        <v>22</v>
      </c>
      <c r="B34" s="0" t="n">
        <v>-57.94</v>
      </c>
      <c r="C34" s="0" t="n">
        <v>7.12</v>
      </c>
      <c r="D34" s="0" t="n">
        <v>-48.26</v>
      </c>
      <c r="E34" s="0" t="n">
        <v>1.46</v>
      </c>
      <c r="F34" s="0" t="n">
        <v>-17.24</v>
      </c>
      <c r="G34" s="0" t="n">
        <v>1.36</v>
      </c>
      <c r="H34" s="0" t="n">
        <v>8.53</v>
      </c>
      <c r="I34" s="0" t="n">
        <v>2.94</v>
      </c>
      <c r="J34" s="0" t="n">
        <v>-6.13</v>
      </c>
      <c r="K34" s="0" t="n">
        <v>0.31</v>
      </c>
      <c r="L34" s="0" t="n">
        <v>5.39</v>
      </c>
      <c r="M34" s="0" t="n">
        <v>0.26</v>
      </c>
      <c r="N34" s="0" t="n">
        <v>-10.39</v>
      </c>
      <c r="O34" s="0" t="n">
        <v>1.82</v>
      </c>
      <c r="P34" s="0" t="n">
        <v>-12.12</v>
      </c>
      <c r="Q34" s="0" t="n">
        <v>0.06</v>
      </c>
      <c r="R34" s="0" t="n">
        <v>20</v>
      </c>
      <c r="S34" s="2" t="s">
        <v>22</v>
      </c>
      <c r="T34" s="0" t="n">
        <v>-25.81</v>
      </c>
      <c r="U34" s="0" t="n">
        <v>0.2</v>
      </c>
      <c r="V34" s="0" t="n">
        <v>-34.11</v>
      </c>
      <c r="W34" s="0" t="n">
        <v>0.06</v>
      </c>
      <c r="X34" s="0" t="n">
        <v>0</v>
      </c>
      <c r="Y34" s="0" t="n">
        <v>0</v>
      </c>
      <c r="Z34" s="0" t="n">
        <v>-24.09</v>
      </c>
      <c r="AA34" s="0" t="n">
        <v>0.21</v>
      </c>
      <c r="AB34" s="0" t="n">
        <v>-13.89</v>
      </c>
      <c r="AC34" s="0" t="n">
        <v>0.06</v>
      </c>
      <c r="AD34" s="0" t="n">
        <v>0</v>
      </c>
      <c r="AE34" s="0" t="n">
        <v>0</v>
      </c>
      <c r="AF34" s="0" t="n">
        <v>-33.59</v>
      </c>
      <c r="AG34" s="0" t="n">
        <v>0.22</v>
      </c>
      <c r="AH34" s="0" t="n">
        <v>-15.1</v>
      </c>
      <c r="AI34" s="0" t="n">
        <v>0.06</v>
      </c>
      <c r="AJ34" s="0" t="n">
        <v>10</v>
      </c>
    </row>
    <row r="35" customFormat="false" ht="12.8" hidden="false" customHeight="false" outlineLevel="0" collapsed="false">
      <c r="A35" s="5" t="s">
        <v>25</v>
      </c>
      <c r="B35" s="0" t="n">
        <v>-22.49</v>
      </c>
      <c r="C35" s="0" t="n">
        <v>2.53</v>
      </c>
      <c r="D35" s="0" t="n">
        <v>-140.1</v>
      </c>
      <c r="E35" s="0" t="n">
        <v>4.08</v>
      </c>
      <c r="F35" s="0" t="n">
        <v>-108.8</v>
      </c>
      <c r="G35" s="0" t="n">
        <v>4.56</v>
      </c>
      <c r="H35" s="0" t="n">
        <v>50.32</v>
      </c>
      <c r="I35" s="0" t="n">
        <v>9.25</v>
      </c>
      <c r="J35" s="0" t="n">
        <v>-18.27</v>
      </c>
      <c r="K35" s="0" t="n">
        <v>0.19</v>
      </c>
      <c r="L35" s="0" t="n">
        <v>-3.81</v>
      </c>
      <c r="M35" s="0" t="n">
        <v>0.22</v>
      </c>
      <c r="N35" s="0" t="n">
        <v>-142.06</v>
      </c>
      <c r="O35" s="0" t="n">
        <v>0.53</v>
      </c>
      <c r="P35" s="0" t="n">
        <v>11.97</v>
      </c>
      <c r="Q35" s="0" t="n">
        <v>0.06</v>
      </c>
      <c r="R35" s="0" t="n">
        <v>20</v>
      </c>
      <c r="S35" s="11" t="s">
        <v>26</v>
      </c>
      <c r="T35" s="0" t="n">
        <v>-19.96</v>
      </c>
      <c r="U35" s="0" t="n">
        <v>0.39</v>
      </c>
      <c r="V35" s="0" t="n">
        <v>-39.06</v>
      </c>
      <c r="W35" s="0" t="n">
        <v>0.06</v>
      </c>
      <c r="X35" s="0" t="n">
        <v>0</v>
      </c>
      <c r="Y35" s="0" t="n">
        <v>0</v>
      </c>
      <c r="Z35" s="0" t="n">
        <v>-170.53</v>
      </c>
      <c r="AA35" s="0" t="n">
        <v>0.32</v>
      </c>
      <c r="AB35" s="0" t="n">
        <v>-18.34</v>
      </c>
      <c r="AC35" s="0" t="n">
        <v>0.05</v>
      </c>
      <c r="AD35" s="0" t="n">
        <v>0</v>
      </c>
      <c r="AE35" s="0" t="n">
        <v>0</v>
      </c>
      <c r="AF35" s="0" t="n">
        <v>-156.12</v>
      </c>
      <c r="AG35" s="0" t="n">
        <v>0.33</v>
      </c>
      <c r="AH35" s="0" t="n">
        <v>15.18</v>
      </c>
      <c r="AI35" s="0" t="n">
        <v>0.14</v>
      </c>
      <c r="AJ35" s="0" t="n">
        <v>10</v>
      </c>
    </row>
    <row r="36" customFormat="false" ht="12.8" hidden="false" customHeight="false" outlineLevel="0" collapsed="false">
      <c r="A36" s="0" t="s">
        <v>21</v>
      </c>
      <c r="B36" s="0" t="n">
        <v>-18.38</v>
      </c>
      <c r="C36" s="0" t="n">
        <v>2.55</v>
      </c>
      <c r="D36" s="0" t="n">
        <v>-58.67</v>
      </c>
      <c r="E36" s="0" t="n">
        <v>6.19</v>
      </c>
      <c r="F36" s="0" t="n">
        <v>-23.48</v>
      </c>
      <c r="G36" s="0" t="n">
        <v>7.15</v>
      </c>
      <c r="H36" s="0" t="n">
        <v>-133.98</v>
      </c>
      <c r="I36" s="0" t="n">
        <v>17.7</v>
      </c>
      <c r="J36" s="0" t="n">
        <v>-13.22</v>
      </c>
      <c r="K36" s="0" t="n">
        <v>2.32</v>
      </c>
      <c r="L36" s="0" t="n">
        <v>3.6</v>
      </c>
      <c r="M36" s="0" t="n">
        <v>3.22</v>
      </c>
      <c r="N36" s="0" t="n">
        <v>-176.16</v>
      </c>
      <c r="O36" s="0" t="n">
        <v>10.38</v>
      </c>
      <c r="P36" s="0" t="n">
        <v>11.97</v>
      </c>
      <c r="Q36" s="0" t="n">
        <v>0.06</v>
      </c>
      <c r="R36" s="0" t="n">
        <v>20</v>
      </c>
      <c r="S36" s="2" t="s">
        <v>21</v>
      </c>
      <c r="T36" s="0" t="n">
        <v>-18.05</v>
      </c>
      <c r="U36" s="0" t="n">
        <v>0.62</v>
      </c>
      <c r="V36" s="0" t="n">
        <v>-16.94</v>
      </c>
      <c r="W36" s="0" t="n">
        <v>5.07</v>
      </c>
      <c r="X36" s="0" t="n">
        <v>26.87</v>
      </c>
      <c r="Y36" s="0" t="n">
        <v>6.97</v>
      </c>
      <c r="Z36" s="0" t="n">
        <v>-234.33</v>
      </c>
      <c r="AA36" s="0" t="n">
        <v>18.31</v>
      </c>
      <c r="AB36" s="0" t="n">
        <v>-10.01</v>
      </c>
      <c r="AC36" s="0" t="n">
        <v>3.05</v>
      </c>
      <c r="AD36" s="0" t="n">
        <v>12.6</v>
      </c>
      <c r="AE36" s="0" t="n">
        <v>4.85</v>
      </c>
      <c r="AF36" s="0" t="n">
        <v>-193.82</v>
      </c>
      <c r="AG36" s="0" t="n">
        <v>14.54</v>
      </c>
      <c r="AH36" s="0" t="n">
        <v>15.18</v>
      </c>
      <c r="AI36" s="0" t="n">
        <v>0.14</v>
      </c>
      <c r="AJ36" s="0" t="n">
        <v>10</v>
      </c>
    </row>
    <row r="37" customFormat="false" ht="12.8" hidden="false" customHeight="false" outlineLevel="0" collapsed="false">
      <c r="A37" s="0" t="s">
        <v>22</v>
      </c>
      <c r="B37" s="0" t="n">
        <v>12.02</v>
      </c>
      <c r="C37" s="0" t="n">
        <v>5.63</v>
      </c>
      <c r="D37" s="0" t="n">
        <v>-16.13</v>
      </c>
      <c r="E37" s="0" t="n">
        <v>0.8</v>
      </c>
      <c r="F37" s="0" t="n">
        <v>16.95</v>
      </c>
      <c r="G37" s="0" t="n">
        <v>1.31</v>
      </c>
      <c r="H37" s="0" t="n">
        <v>-204.39</v>
      </c>
      <c r="I37" s="0" t="n">
        <v>2.7</v>
      </c>
      <c r="J37" s="0" t="n">
        <v>-18.31</v>
      </c>
      <c r="K37" s="0" t="n">
        <v>0.19</v>
      </c>
      <c r="L37" s="0" t="n">
        <v>-3.93</v>
      </c>
      <c r="M37" s="0" t="n">
        <v>0.32</v>
      </c>
      <c r="N37" s="0" t="n">
        <v>-181.54</v>
      </c>
      <c r="O37" s="0" t="n">
        <v>2.1</v>
      </c>
      <c r="P37" s="0" t="n">
        <v>11.97</v>
      </c>
      <c r="Q37" s="0" t="n">
        <v>0.06</v>
      </c>
      <c r="R37" s="0" t="n">
        <v>20</v>
      </c>
      <c r="S37" s="2" t="s">
        <v>22</v>
      </c>
      <c r="T37" s="0" t="n">
        <v>-19.96</v>
      </c>
      <c r="U37" s="0" t="n">
        <v>0.39</v>
      </c>
      <c r="V37" s="0" t="n">
        <v>-39.06</v>
      </c>
      <c r="W37" s="0" t="n">
        <v>0.06</v>
      </c>
      <c r="X37" s="0" t="n">
        <v>0</v>
      </c>
      <c r="Y37" s="0" t="n">
        <v>0</v>
      </c>
      <c r="Z37" s="0" t="n">
        <v>-170.53</v>
      </c>
      <c r="AA37" s="0" t="n">
        <v>0.32</v>
      </c>
      <c r="AB37" s="0" t="n">
        <v>-18.34</v>
      </c>
      <c r="AC37" s="0" t="n">
        <v>0.05</v>
      </c>
      <c r="AD37" s="0" t="n">
        <v>0</v>
      </c>
      <c r="AE37" s="0" t="n">
        <v>0</v>
      </c>
      <c r="AF37" s="0" t="n">
        <v>-156.12</v>
      </c>
      <c r="AG37" s="0" t="n">
        <v>0.33</v>
      </c>
      <c r="AH37" s="0" t="n">
        <v>15.18</v>
      </c>
      <c r="AI37" s="0" t="n">
        <v>0.14</v>
      </c>
      <c r="AJ37" s="0" t="n">
        <v>10</v>
      </c>
    </row>
    <row r="38" customFormat="false" ht="12.8" hidden="false" customHeight="false" outlineLevel="0" collapsed="false">
      <c r="A38" s="5" t="s">
        <v>27</v>
      </c>
      <c r="B38" s="0" t="n">
        <v>-18.92</v>
      </c>
      <c r="C38" s="0" t="n">
        <v>0.67</v>
      </c>
      <c r="D38" s="0" t="n">
        <v>72.56</v>
      </c>
      <c r="E38" s="0" t="n">
        <v>3.99</v>
      </c>
      <c r="F38" s="0" t="n">
        <v>106.38</v>
      </c>
      <c r="G38" s="0" t="n">
        <v>3.91</v>
      </c>
      <c r="H38" s="0" t="n">
        <v>-231.11</v>
      </c>
      <c r="I38" s="0" t="n">
        <v>8.01</v>
      </c>
      <c r="J38" s="0" t="n">
        <v>-8.2</v>
      </c>
      <c r="K38" s="0" t="n">
        <v>0.18</v>
      </c>
      <c r="L38" s="0" t="n">
        <v>3.77</v>
      </c>
      <c r="M38" s="0" t="n">
        <v>0.2</v>
      </c>
      <c r="N38" s="0" t="n">
        <v>-41.05</v>
      </c>
      <c r="O38" s="0" t="n">
        <v>0.45</v>
      </c>
      <c r="P38" s="0" t="n">
        <v>-12.21</v>
      </c>
      <c r="Q38" s="0" t="n">
        <v>0.04</v>
      </c>
      <c r="R38" s="0" t="n">
        <v>20</v>
      </c>
      <c r="S38" s="11" t="s">
        <v>28</v>
      </c>
      <c r="T38" s="0" t="n">
        <v>-22.92</v>
      </c>
      <c r="U38" s="0" t="n">
        <v>0.27</v>
      </c>
      <c r="V38" s="0" t="n">
        <v>-35.26</v>
      </c>
      <c r="W38" s="0" t="n">
        <v>0.01</v>
      </c>
      <c r="X38" s="0" t="n">
        <v>0</v>
      </c>
      <c r="Y38" s="0" t="n">
        <v>0</v>
      </c>
      <c r="Z38" s="0" t="n">
        <v>-13.57</v>
      </c>
      <c r="AA38" s="0" t="n">
        <v>0.09</v>
      </c>
      <c r="AB38" s="0" t="n">
        <v>-14.63</v>
      </c>
      <c r="AC38" s="0" t="n">
        <v>0.01</v>
      </c>
      <c r="AD38" s="0" t="n">
        <v>0</v>
      </c>
      <c r="AE38" s="0" t="n">
        <v>0</v>
      </c>
      <c r="AF38" s="0" t="n">
        <v>-26.24</v>
      </c>
      <c r="AG38" s="0" t="n">
        <v>0.08</v>
      </c>
      <c r="AH38" s="0" t="n">
        <v>-14.94</v>
      </c>
      <c r="AI38" s="0" t="n">
        <v>0.09</v>
      </c>
      <c r="AJ38" s="0" t="n">
        <v>10</v>
      </c>
    </row>
    <row r="39" customFormat="false" ht="12.8" hidden="false" customHeight="false" outlineLevel="0" collapsed="false">
      <c r="A39" s="0" t="s">
        <v>21</v>
      </c>
      <c r="B39" s="0" t="n">
        <v>-21.56</v>
      </c>
      <c r="C39" s="0" t="n">
        <v>0.65</v>
      </c>
      <c r="D39" s="0" t="n">
        <v>8.24</v>
      </c>
      <c r="E39" s="0" t="n">
        <v>2.96</v>
      </c>
      <c r="F39" s="0" t="n">
        <v>41.81</v>
      </c>
      <c r="G39" s="0" t="n">
        <v>2.89</v>
      </c>
      <c r="H39" s="0" t="n">
        <v>-100.57</v>
      </c>
      <c r="I39" s="0" t="n">
        <v>5.95</v>
      </c>
      <c r="J39" s="0" t="n">
        <v>-6.99</v>
      </c>
      <c r="K39" s="0" t="n">
        <v>0.27</v>
      </c>
      <c r="L39" s="0" t="n">
        <v>5.66</v>
      </c>
      <c r="M39" s="0" t="n">
        <v>0.29</v>
      </c>
      <c r="N39" s="0" t="n">
        <v>-39.89</v>
      </c>
      <c r="O39" s="0" t="n">
        <v>0.65</v>
      </c>
      <c r="P39" s="0" t="n">
        <v>-12.21</v>
      </c>
      <c r="Q39" s="0" t="n">
        <v>0.04</v>
      </c>
      <c r="R39" s="0" t="n">
        <v>20</v>
      </c>
      <c r="S39" s="2" t="s">
        <v>21</v>
      </c>
      <c r="T39" s="0" t="n">
        <v>-21.66</v>
      </c>
      <c r="U39" s="0" t="n">
        <v>0.26</v>
      </c>
      <c r="V39" s="0" t="n">
        <v>-23.44</v>
      </c>
      <c r="W39" s="0" t="n">
        <v>1.82</v>
      </c>
      <c r="X39" s="0" t="n">
        <v>11.98</v>
      </c>
      <c r="Y39" s="0" t="n">
        <v>1.95</v>
      </c>
      <c r="Z39" s="0" t="n">
        <v>-37.81</v>
      </c>
      <c r="AA39" s="0" t="n">
        <v>3.93</v>
      </c>
      <c r="AB39" s="0" t="n">
        <v>-14.5</v>
      </c>
      <c r="AC39" s="0" t="n">
        <v>0.72</v>
      </c>
      <c r="AD39" s="0" t="n">
        <v>0.15</v>
      </c>
      <c r="AE39" s="0" t="n">
        <v>0.85</v>
      </c>
      <c r="AF39" s="0" t="n">
        <v>-28.2</v>
      </c>
      <c r="AG39" s="0" t="n">
        <v>1.76</v>
      </c>
      <c r="AH39" s="0" t="n">
        <v>-14.94</v>
      </c>
      <c r="AI39" s="0" t="n">
        <v>0.09</v>
      </c>
      <c r="AJ39" s="0" t="n">
        <v>10</v>
      </c>
    </row>
    <row r="40" customFormat="false" ht="12.8" hidden="false" customHeight="false" outlineLevel="0" collapsed="false">
      <c r="A40" s="0" t="s">
        <v>22</v>
      </c>
      <c r="B40" s="0" t="n">
        <v>-55.66</v>
      </c>
      <c r="C40" s="0" t="n">
        <v>7.1</v>
      </c>
      <c r="D40" s="0" t="n">
        <v>-52.37</v>
      </c>
      <c r="E40" s="0" t="n">
        <v>1.12</v>
      </c>
      <c r="F40" s="0" t="n">
        <v>-20.44</v>
      </c>
      <c r="G40" s="0" t="n">
        <v>1.01</v>
      </c>
      <c r="H40" s="0" t="n">
        <v>26.12</v>
      </c>
      <c r="I40" s="0" t="n">
        <v>2.1</v>
      </c>
      <c r="J40" s="0" t="n">
        <v>-8.16</v>
      </c>
      <c r="K40" s="0" t="n">
        <v>0.19</v>
      </c>
      <c r="L40" s="0" t="n">
        <v>3.88</v>
      </c>
      <c r="M40" s="0" t="n">
        <v>0.24</v>
      </c>
      <c r="N40" s="0" t="n">
        <v>1.05</v>
      </c>
      <c r="O40" s="0" t="n">
        <v>1.67</v>
      </c>
      <c r="P40" s="0" t="n">
        <v>-12.21</v>
      </c>
      <c r="Q40" s="0" t="n">
        <v>0.04</v>
      </c>
      <c r="R40" s="0" t="n">
        <v>20</v>
      </c>
      <c r="S40" s="2" t="s">
        <v>22</v>
      </c>
      <c r="T40" s="0" t="n">
        <v>-22.92</v>
      </c>
      <c r="U40" s="0" t="n">
        <v>0.27</v>
      </c>
      <c r="V40" s="0" t="n">
        <v>-35.26</v>
      </c>
      <c r="W40" s="0" t="n">
        <v>0.01</v>
      </c>
      <c r="X40" s="0" t="n">
        <v>0</v>
      </c>
      <c r="Y40" s="0" t="n">
        <v>0</v>
      </c>
      <c r="Z40" s="0" t="n">
        <v>-13.57</v>
      </c>
      <c r="AA40" s="0" t="n">
        <v>0.09</v>
      </c>
      <c r="AB40" s="0" t="n">
        <v>-14.63</v>
      </c>
      <c r="AC40" s="0" t="n">
        <v>0.01</v>
      </c>
      <c r="AD40" s="0" t="n">
        <v>0</v>
      </c>
      <c r="AE40" s="0" t="n">
        <v>0</v>
      </c>
      <c r="AF40" s="0" t="n">
        <v>-26.24</v>
      </c>
      <c r="AG40" s="0" t="n">
        <v>0.08</v>
      </c>
      <c r="AH40" s="0" t="n">
        <v>-14.94</v>
      </c>
      <c r="AI40" s="0" t="n">
        <v>0.09</v>
      </c>
      <c r="AJ40" s="0" t="n">
        <v>10</v>
      </c>
    </row>
    <row r="41" customFormat="false" ht="12.8" hidden="false" customHeight="false" outlineLevel="0" collapsed="false">
      <c r="A41" s="5" t="s">
        <v>29</v>
      </c>
      <c r="B41" s="0" t="n">
        <v>-36.53</v>
      </c>
      <c r="C41" s="0" t="n">
        <v>3.12</v>
      </c>
      <c r="D41" s="0" t="n">
        <v>-138.05</v>
      </c>
      <c r="E41" s="0" t="n">
        <v>5.54</v>
      </c>
      <c r="F41" s="0" t="n">
        <v>-106.41</v>
      </c>
      <c r="G41" s="0" t="n">
        <v>6.06</v>
      </c>
      <c r="H41" s="0" t="n">
        <v>-75.17</v>
      </c>
      <c r="I41" s="0" t="n">
        <v>12.37</v>
      </c>
      <c r="J41" s="0" t="n">
        <v>-18.56</v>
      </c>
      <c r="K41" s="0" t="n">
        <v>0.1</v>
      </c>
      <c r="L41" s="0" t="n">
        <v>-3.3</v>
      </c>
      <c r="M41" s="0" t="n">
        <v>0.2</v>
      </c>
      <c r="N41" s="0" t="n">
        <v>-249.03</v>
      </c>
      <c r="O41" s="0" t="n">
        <v>0.64</v>
      </c>
      <c r="P41" s="0" t="n">
        <v>12.12</v>
      </c>
      <c r="Q41" s="0" t="n">
        <v>0.06</v>
      </c>
      <c r="R41" s="0" t="n">
        <v>20</v>
      </c>
      <c r="S41" s="11" t="s">
        <v>30</v>
      </c>
      <c r="T41" s="0" t="n">
        <v>-32.96</v>
      </c>
      <c r="U41" s="0" t="n">
        <v>0.64</v>
      </c>
      <c r="V41" s="0" t="n">
        <v>-38.28</v>
      </c>
      <c r="W41" s="0" t="n">
        <v>0.03</v>
      </c>
      <c r="X41" s="0" t="n">
        <v>0</v>
      </c>
      <c r="Y41" s="0" t="n">
        <v>0</v>
      </c>
      <c r="Z41" s="0" t="n">
        <v>-292</v>
      </c>
      <c r="AA41" s="0" t="n">
        <v>0.28</v>
      </c>
      <c r="AB41" s="0" t="n">
        <v>-17.9</v>
      </c>
      <c r="AC41" s="0" t="n">
        <v>0.04</v>
      </c>
      <c r="AD41" s="0" t="n">
        <v>0</v>
      </c>
      <c r="AE41" s="0" t="n">
        <v>0</v>
      </c>
      <c r="AF41" s="0" t="n">
        <v>-263.73</v>
      </c>
      <c r="AG41" s="0" t="n">
        <v>0.28</v>
      </c>
      <c r="AH41" s="0" t="n">
        <v>15.71</v>
      </c>
      <c r="AI41" s="0" t="n">
        <v>0.21</v>
      </c>
      <c r="AJ41" s="0" t="n">
        <v>10</v>
      </c>
    </row>
    <row r="42" customFormat="false" ht="12.8" hidden="false" customHeight="false" outlineLevel="0" collapsed="false">
      <c r="A42" s="0" t="s">
        <v>21</v>
      </c>
      <c r="B42" s="0" t="n">
        <v>-32.18</v>
      </c>
      <c r="C42" s="0" t="n">
        <v>2.99</v>
      </c>
      <c r="D42" s="0" t="n">
        <v>-62.38</v>
      </c>
      <c r="E42" s="0" t="n">
        <v>5.65</v>
      </c>
      <c r="F42" s="0" t="n">
        <v>-29.62</v>
      </c>
      <c r="G42" s="0" t="n">
        <v>6.23</v>
      </c>
      <c r="H42" s="0" t="n">
        <v>-231.18</v>
      </c>
      <c r="I42" s="0" t="n">
        <v>12.87</v>
      </c>
      <c r="J42" s="0" t="n">
        <v>-17.88</v>
      </c>
      <c r="K42" s="0" t="n">
        <v>1.09</v>
      </c>
      <c r="L42" s="0" t="n">
        <v>-3.21</v>
      </c>
      <c r="M42" s="0" t="n">
        <v>1.7</v>
      </c>
      <c r="N42" s="0" t="n">
        <v>-257.73</v>
      </c>
      <c r="O42" s="0" t="n">
        <v>4.42</v>
      </c>
      <c r="P42" s="0" t="n">
        <v>12.12</v>
      </c>
      <c r="Q42" s="0" t="n">
        <v>0.06</v>
      </c>
      <c r="R42" s="0" t="n">
        <v>20</v>
      </c>
      <c r="S42" s="2" t="s">
        <v>21</v>
      </c>
      <c r="T42" s="0" t="n">
        <v>-31.08</v>
      </c>
      <c r="U42" s="0" t="n">
        <v>0.91</v>
      </c>
      <c r="V42" s="0" t="n">
        <v>-16.11</v>
      </c>
      <c r="W42" s="0" t="n">
        <v>4.1</v>
      </c>
      <c r="X42" s="0" t="n">
        <v>25.82</v>
      </c>
      <c r="Y42" s="0" t="n">
        <v>5.74</v>
      </c>
      <c r="Z42" s="0" t="n">
        <v>-351.72</v>
      </c>
      <c r="AA42" s="0" t="n">
        <v>15.03</v>
      </c>
      <c r="AB42" s="0" t="n">
        <v>-11.28</v>
      </c>
      <c r="AC42" s="0" t="n">
        <v>2.75</v>
      </c>
      <c r="AD42" s="0" t="n">
        <v>9.79</v>
      </c>
      <c r="AE42" s="0" t="n">
        <v>4.35</v>
      </c>
      <c r="AF42" s="0" t="n">
        <v>-293.79</v>
      </c>
      <c r="AG42" s="0" t="n">
        <v>12.63</v>
      </c>
      <c r="AH42" s="0" t="n">
        <v>15.71</v>
      </c>
      <c r="AI42" s="0" t="n">
        <v>0.21</v>
      </c>
      <c r="AJ42" s="0" t="n">
        <v>10</v>
      </c>
    </row>
    <row r="43" customFormat="false" ht="12.8" hidden="false" customHeight="false" outlineLevel="0" collapsed="false">
      <c r="A43" s="0" t="s">
        <v>22</v>
      </c>
      <c r="B43" s="0" t="n">
        <v>1</v>
      </c>
      <c r="C43" s="0" t="n">
        <v>9.63</v>
      </c>
      <c r="D43" s="0" t="n">
        <v>-15.43</v>
      </c>
      <c r="E43" s="0" t="n">
        <v>1.01</v>
      </c>
      <c r="F43" s="0" t="n">
        <v>18</v>
      </c>
      <c r="G43" s="0" t="n">
        <v>1.5</v>
      </c>
      <c r="H43" s="0" t="n">
        <v>-327.31</v>
      </c>
      <c r="I43" s="0" t="n">
        <v>3.15</v>
      </c>
      <c r="J43" s="0" t="n">
        <v>-18.57</v>
      </c>
      <c r="K43" s="0" t="n">
        <v>0.17</v>
      </c>
      <c r="L43" s="0" t="n">
        <v>-3.18</v>
      </c>
      <c r="M43" s="0" t="n">
        <v>0.34</v>
      </c>
      <c r="N43" s="0" t="n">
        <v>-292.1</v>
      </c>
      <c r="O43" s="0" t="n">
        <v>2.96</v>
      </c>
      <c r="P43" s="0" t="n">
        <v>12.12</v>
      </c>
      <c r="Q43" s="0" t="n">
        <v>0.06</v>
      </c>
      <c r="R43" s="0" t="n">
        <v>20</v>
      </c>
      <c r="S43" s="2" t="s">
        <v>22</v>
      </c>
      <c r="T43" s="0" t="n">
        <v>-32.96</v>
      </c>
      <c r="U43" s="0" t="n">
        <v>0.64</v>
      </c>
      <c r="V43" s="0" t="n">
        <v>-38.28</v>
      </c>
      <c r="W43" s="0" t="n">
        <v>0.03</v>
      </c>
      <c r="X43" s="0" t="n">
        <v>0</v>
      </c>
      <c r="Y43" s="0" t="n">
        <v>0</v>
      </c>
      <c r="Z43" s="0" t="n">
        <v>-292</v>
      </c>
      <c r="AA43" s="0" t="n">
        <v>0.28</v>
      </c>
      <c r="AB43" s="0" t="n">
        <v>-17.9</v>
      </c>
      <c r="AC43" s="0" t="n">
        <v>0.04</v>
      </c>
      <c r="AD43" s="0" t="n">
        <v>0</v>
      </c>
      <c r="AE43" s="0" t="n">
        <v>0</v>
      </c>
      <c r="AF43" s="0" t="n">
        <v>-263.73</v>
      </c>
      <c r="AG43" s="0" t="n">
        <v>0.28</v>
      </c>
      <c r="AH43" s="0" t="n">
        <v>15.71</v>
      </c>
      <c r="AI43" s="0" t="n">
        <v>0.21</v>
      </c>
      <c r="AJ43" s="0" t="n">
        <v>10</v>
      </c>
    </row>
    <row r="44" customFormat="false" ht="12.8" hidden="false" customHeight="false" outlineLevel="0" collapsed="false">
      <c r="A44" s="5" t="s">
        <v>31</v>
      </c>
      <c r="B44" s="0" t="n">
        <v>-39.57</v>
      </c>
      <c r="C44" s="0" t="n">
        <v>0.7</v>
      </c>
      <c r="D44" s="0" t="n">
        <v>-149.17</v>
      </c>
      <c r="E44" s="0" t="n">
        <v>0.32</v>
      </c>
      <c r="F44" s="0" t="n">
        <v>-115.52</v>
      </c>
      <c r="G44" s="0" t="n">
        <v>0.58</v>
      </c>
      <c r="H44" s="0" t="n">
        <v>-94.67</v>
      </c>
      <c r="I44" s="0" t="n">
        <v>1.13</v>
      </c>
      <c r="J44" s="0" t="n">
        <v>-19.42</v>
      </c>
      <c r="K44" s="0" t="n">
        <v>0.22</v>
      </c>
      <c r="L44" s="0" t="n">
        <v>-2.41</v>
      </c>
      <c r="M44" s="0" t="n">
        <v>0.14</v>
      </c>
      <c r="N44" s="0" t="n">
        <v>-285.96</v>
      </c>
      <c r="O44" s="0" t="n">
        <v>0.43</v>
      </c>
      <c r="P44" s="0" t="n">
        <v>12</v>
      </c>
      <c r="Q44" s="0" t="n">
        <v>0.09</v>
      </c>
      <c r="R44" s="0" t="n">
        <v>20</v>
      </c>
      <c r="S44" s="11" t="s">
        <v>32</v>
      </c>
      <c r="T44" s="0" t="n">
        <v>-37.82</v>
      </c>
      <c r="U44" s="0" t="n">
        <v>0.25</v>
      </c>
      <c r="V44" s="0" t="n">
        <v>-42.49</v>
      </c>
      <c r="W44" s="0" t="n">
        <v>0.2</v>
      </c>
      <c r="X44" s="0" t="n">
        <v>0</v>
      </c>
      <c r="Y44" s="0" t="n">
        <v>0</v>
      </c>
      <c r="Z44" s="0" t="n">
        <v>-325.54</v>
      </c>
      <c r="AA44" s="0" t="n">
        <v>0.61</v>
      </c>
      <c r="AB44" s="0" t="n">
        <v>-21.15</v>
      </c>
      <c r="AC44" s="0" t="n">
        <v>0.19</v>
      </c>
      <c r="AD44" s="0" t="n">
        <v>0</v>
      </c>
      <c r="AE44" s="0" t="n">
        <v>0</v>
      </c>
      <c r="AF44" s="0" t="n">
        <v>-293.57</v>
      </c>
      <c r="AG44" s="0" t="n">
        <v>0.6</v>
      </c>
      <c r="AH44" s="0" t="n">
        <v>15.46</v>
      </c>
      <c r="AI44" s="0" t="n">
        <v>0.08</v>
      </c>
      <c r="AJ44" s="0" t="n">
        <v>10</v>
      </c>
    </row>
    <row r="45" customFormat="false" ht="12.8" hidden="false" customHeight="false" outlineLevel="0" collapsed="false">
      <c r="A45" s="0" t="s">
        <v>21</v>
      </c>
      <c r="B45" s="0" t="n">
        <v>-36.21</v>
      </c>
      <c r="C45" s="0" t="n">
        <v>0.79</v>
      </c>
      <c r="D45" s="0" t="n">
        <v>-65.64</v>
      </c>
      <c r="E45" s="0" t="n">
        <v>3.77</v>
      </c>
      <c r="F45" s="0" t="n">
        <v>-31.59</v>
      </c>
      <c r="G45" s="0" t="n">
        <v>3.97</v>
      </c>
      <c r="H45" s="0" t="n">
        <v>-264.42</v>
      </c>
      <c r="I45" s="0" t="n">
        <v>8.12</v>
      </c>
      <c r="J45" s="0" t="n">
        <v>-19.32</v>
      </c>
      <c r="K45" s="0" t="n">
        <v>0.89</v>
      </c>
      <c r="L45" s="0" t="n">
        <v>-3.32</v>
      </c>
      <c r="M45" s="0" t="n">
        <v>1</v>
      </c>
      <c r="N45" s="0" t="n">
        <v>-290.86</v>
      </c>
      <c r="O45" s="0" t="n">
        <v>2.2</v>
      </c>
      <c r="P45" s="0" t="n">
        <v>12</v>
      </c>
      <c r="Q45" s="0" t="n">
        <v>0.09</v>
      </c>
      <c r="R45" s="0" t="n">
        <v>20</v>
      </c>
      <c r="S45" s="2" t="s">
        <v>21</v>
      </c>
      <c r="T45" s="0" t="n">
        <v>-36.18</v>
      </c>
      <c r="U45" s="0" t="n">
        <v>0.27</v>
      </c>
      <c r="V45" s="0" t="n">
        <v>-34.84</v>
      </c>
      <c r="W45" s="0" t="n">
        <v>0.95</v>
      </c>
      <c r="X45" s="0" t="n">
        <v>7.65</v>
      </c>
      <c r="Y45" s="0" t="n">
        <v>0.98</v>
      </c>
      <c r="Z45" s="0" t="n">
        <v>-341.03</v>
      </c>
      <c r="AA45" s="0" t="n">
        <v>2.08</v>
      </c>
      <c r="AB45" s="0" t="n">
        <v>-21.61</v>
      </c>
      <c r="AC45" s="0" t="n">
        <v>0.5</v>
      </c>
      <c r="AD45" s="0" t="n">
        <v>-0.63</v>
      </c>
      <c r="AE45" s="0" t="n">
        <v>0.33</v>
      </c>
      <c r="AF45" s="0" t="n">
        <v>-294.32</v>
      </c>
      <c r="AG45" s="0" t="n">
        <v>1.23</v>
      </c>
      <c r="AH45" s="0" t="n">
        <v>15.46</v>
      </c>
      <c r="AI45" s="0" t="n">
        <v>0.08</v>
      </c>
      <c r="AJ45" s="0" t="n">
        <v>10</v>
      </c>
    </row>
    <row r="46" customFormat="false" ht="12.8" hidden="false" customHeight="false" outlineLevel="0" collapsed="false">
      <c r="A46" s="0" t="s">
        <v>22</v>
      </c>
      <c r="B46" s="0" t="n">
        <v>-5.88</v>
      </c>
      <c r="C46" s="0" t="n">
        <v>2.05</v>
      </c>
      <c r="D46" s="0" t="n">
        <v>-18.38</v>
      </c>
      <c r="E46" s="0" t="n">
        <v>0.23</v>
      </c>
      <c r="F46" s="0" t="n">
        <v>17.63</v>
      </c>
      <c r="G46" s="0" t="n">
        <v>0.45</v>
      </c>
      <c r="H46" s="0" t="n">
        <v>-364.48</v>
      </c>
      <c r="I46" s="0" t="n">
        <v>0.81</v>
      </c>
      <c r="J46" s="0" t="n">
        <v>-19.41</v>
      </c>
      <c r="K46" s="0" t="n">
        <v>0.26</v>
      </c>
      <c r="L46" s="0" t="n">
        <v>-2.67</v>
      </c>
      <c r="M46" s="0" t="n">
        <v>0.24</v>
      </c>
      <c r="N46" s="0" t="n">
        <v>-325.31</v>
      </c>
      <c r="O46" s="0" t="n">
        <v>0.52</v>
      </c>
      <c r="P46" s="0" t="n">
        <v>12</v>
      </c>
      <c r="Q46" s="0" t="n">
        <v>0.09</v>
      </c>
      <c r="R46" s="0" t="n">
        <v>20</v>
      </c>
      <c r="S46" s="2" t="s">
        <v>22</v>
      </c>
      <c r="T46" s="0" t="n">
        <v>-37.82</v>
      </c>
      <c r="U46" s="0" t="n">
        <v>0.25</v>
      </c>
      <c r="V46" s="0" t="n">
        <v>-42.49</v>
      </c>
      <c r="W46" s="0" t="n">
        <v>0.2</v>
      </c>
      <c r="X46" s="0" t="n">
        <v>0</v>
      </c>
      <c r="Y46" s="0" t="n">
        <v>0</v>
      </c>
      <c r="Z46" s="0" t="n">
        <v>-325.54</v>
      </c>
      <c r="AA46" s="0" t="n">
        <v>0.61</v>
      </c>
      <c r="AB46" s="0" t="n">
        <v>-21.15</v>
      </c>
      <c r="AC46" s="0" t="n">
        <v>0.19</v>
      </c>
      <c r="AD46" s="0" t="n">
        <v>0</v>
      </c>
      <c r="AE46" s="0" t="n">
        <v>0</v>
      </c>
      <c r="AF46" s="0" t="n">
        <v>-293.57</v>
      </c>
      <c r="AG46" s="0" t="n">
        <v>0.6</v>
      </c>
      <c r="AH46" s="0" t="n">
        <v>15.46</v>
      </c>
      <c r="AI46" s="0" t="n">
        <v>0.08</v>
      </c>
      <c r="AJ46" s="0" t="n">
        <v>10</v>
      </c>
    </row>
    <row r="47" customFormat="false" ht="12.8" hidden="false" customHeight="false" outlineLevel="0" collapsed="false">
      <c r="A47" s="5" t="s">
        <v>33</v>
      </c>
      <c r="B47" s="0" t="n">
        <v>-35.39</v>
      </c>
      <c r="C47" s="0" t="n">
        <v>0.56</v>
      </c>
      <c r="D47" s="0" t="n">
        <v>-149.29</v>
      </c>
      <c r="E47" s="0" t="n">
        <v>0.25</v>
      </c>
      <c r="F47" s="0" t="n">
        <v>-114.83</v>
      </c>
      <c r="G47" s="0" t="n">
        <v>0.41</v>
      </c>
      <c r="H47" s="0" t="n">
        <v>-76.24</v>
      </c>
      <c r="I47" s="0" t="n">
        <v>0.93</v>
      </c>
      <c r="J47" s="0" t="n">
        <v>-19.53</v>
      </c>
      <c r="K47" s="0" t="n">
        <v>0.14</v>
      </c>
      <c r="L47" s="0" t="n">
        <v>-2.22</v>
      </c>
      <c r="M47" s="0" t="n">
        <v>0.17</v>
      </c>
      <c r="N47" s="0" t="n">
        <v>-271.07</v>
      </c>
      <c r="O47" s="0" t="n">
        <v>0.47</v>
      </c>
      <c r="P47" s="0" t="n">
        <v>12.1</v>
      </c>
      <c r="Q47" s="0" t="n">
        <v>0.09</v>
      </c>
      <c r="R47" s="0" t="n">
        <v>20</v>
      </c>
      <c r="S47" s="11" t="s">
        <v>34</v>
      </c>
      <c r="T47" s="0" t="n">
        <v>-35.29</v>
      </c>
      <c r="U47" s="0" t="n">
        <v>0.32</v>
      </c>
      <c r="V47" s="0" t="n">
        <v>-42.31</v>
      </c>
      <c r="W47" s="0" t="n">
        <v>0.09</v>
      </c>
      <c r="X47" s="0" t="n">
        <v>0</v>
      </c>
      <c r="Y47" s="0" t="n">
        <v>0</v>
      </c>
      <c r="Z47" s="0" t="n">
        <v>-308.34</v>
      </c>
      <c r="AA47" s="0" t="n">
        <v>0.47</v>
      </c>
      <c r="AB47" s="0" t="n">
        <v>-20.7</v>
      </c>
      <c r="AC47" s="0" t="n">
        <v>0.06</v>
      </c>
      <c r="AD47" s="0" t="n">
        <v>0</v>
      </c>
      <c r="AE47" s="0" t="n">
        <v>0</v>
      </c>
      <c r="AF47" s="0" t="n">
        <v>-279.2</v>
      </c>
      <c r="AG47" s="0" t="n">
        <v>0.47</v>
      </c>
      <c r="AH47" s="0" t="n">
        <v>15.43</v>
      </c>
      <c r="AI47" s="0" t="n">
        <v>0.12</v>
      </c>
      <c r="AJ47" s="0" t="n">
        <v>10</v>
      </c>
    </row>
    <row r="48" customFormat="false" ht="12.8" hidden="false" customHeight="false" outlineLevel="0" collapsed="false">
      <c r="A48" s="0" t="s">
        <v>21</v>
      </c>
      <c r="B48" s="0" t="n">
        <v>-29.89</v>
      </c>
      <c r="C48" s="0" t="n">
        <v>11.24</v>
      </c>
      <c r="D48" s="0" t="n">
        <v>-84.49</v>
      </c>
      <c r="E48" s="0" t="n">
        <v>2.56</v>
      </c>
      <c r="F48" s="0" t="n">
        <v>-49.16</v>
      </c>
      <c r="G48" s="0" t="n">
        <v>2.94</v>
      </c>
      <c r="H48" s="0" t="n">
        <v>-210.49</v>
      </c>
      <c r="I48" s="0" t="n">
        <v>7.01</v>
      </c>
      <c r="J48" s="0" t="n">
        <v>-18.25</v>
      </c>
      <c r="K48" s="0" t="n">
        <v>1.49</v>
      </c>
      <c r="L48" s="0" t="n">
        <v>-1.04</v>
      </c>
      <c r="M48" s="0" t="n">
        <v>2.04</v>
      </c>
      <c r="N48" s="0" t="n">
        <v>-283.06</v>
      </c>
      <c r="O48" s="0" t="n">
        <v>6.59</v>
      </c>
      <c r="P48" s="0" t="n">
        <v>12.1</v>
      </c>
      <c r="Q48" s="0" t="n">
        <v>0.09</v>
      </c>
      <c r="R48" s="0" t="n">
        <v>20</v>
      </c>
      <c r="S48" s="2" t="s">
        <v>21</v>
      </c>
      <c r="T48" s="0" t="n">
        <v>-33.53</v>
      </c>
      <c r="U48" s="0" t="n">
        <v>0.44</v>
      </c>
      <c r="V48" s="0" t="n">
        <v>-34.48</v>
      </c>
      <c r="W48" s="0" t="n">
        <v>1.39</v>
      </c>
      <c r="X48" s="0" t="n">
        <v>7.77</v>
      </c>
      <c r="Y48" s="0" t="n">
        <v>1.39</v>
      </c>
      <c r="Z48" s="0" t="n">
        <v>-324.05</v>
      </c>
      <c r="AA48" s="0" t="n">
        <v>2.92</v>
      </c>
      <c r="AB48" s="0" t="n">
        <v>-21.31</v>
      </c>
      <c r="AC48" s="0" t="n">
        <v>0.28</v>
      </c>
      <c r="AD48" s="0" t="n">
        <v>-0.73</v>
      </c>
      <c r="AE48" s="0" t="n">
        <v>0.24</v>
      </c>
      <c r="AF48" s="0" t="n">
        <v>-279.74</v>
      </c>
      <c r="AG48" s="0" t="n">
        <v>0.74</v>
      </c>
      <c r="AH48" s="0" t="n">
        <v>15.43</v>
      </c>
      <c r="AI48" s="0" t="n">
        <v>0.12</v>
      </c>
      <c r="AJ48" s="0" t="n">
        <v>10</v>
      </c>
    </row>
    <row r="49" customFormat="false" ht="12.8" hidden="false" customHeight="false" outlineLevel="0" collapsed="false">
      <c r="A49" s="0" t="s">
        <v>22</v>
      </c>
      <c r="B49" s="0" t="n">
        <v>-1.94</v>
      </c>
      <c r="C49" s="0" t="n">
        <v>2.73</v>
      </c>
      <c r="D49" s="0" t="n">
        <v>-17.97</v>
      </c>
      <c r="E49" s="0" t="n">
        <v>0.26</v>
      </c>
      <c r="F49" s="0" t="n">
        <v>18.86</v>
      </c>
      <c r="G49" s="0" t="n">
        <v>0.38</v>
      </c>
      <c r="H49" s="0" t="n">
        <v>-346.96</v>
      </c>
      <c r="I49" s="0" t="n">
        <v>0.92</v>
      </c>
      <c r="J49" s="0" t="n">
        <v>-19.69</v>
      </c>
      <c r="K49" s="0" t="n">
        <v>0.28</v>
      </c>
      <c r="L49" s="0" t="n">
        <v>-2.7</v>
      </c>
      <c r="M49" s="0" t="n">
        <v>0.4</v>
      </c>
      <c r="N49" s="0" t="n">
        <v>-309.52</v>
      </c>
      <c r="O49" s="0" t="n">
        <v>0.64</v>
      </c>
      <c r="P49" s="0" t="n">
        <v>12.1</v>
      </c>
      <c r="Q49" s="0" t="n">
        <v>0.09</v>
      </c>
      <c r="R49" s="0" t="n">
        <v>20</v>
      </c>
      <c r="S49" s="2" t="s">
        <v>22</v>
      </c>
      <c r="T49" s="0" t="n">
        <v>-35.29</v>
      </c>
      <c r="U49" s="0" t="n">
        <v>0.32</v>
      </c>
      <c r="V49" s="0" t="n">
        <v>-42.31</v>
      </c>
      <c r="W49" s="0" t="n">
        <v>0.09</v>
      </c>
      <c r="X49" s="0" t="n">
        <v>0</v>
      </c>
      <c r="Y49" s="0" t="n">
        <v>0</v>
      </c>
      <c r="Z49" s="0" t="n">
        <v>-308.34</v>
      </c>
      <c r="AA49" s="0" t="n">
        <v>0.47</v>
      </c>
      <c r="AB49" s="0" t="n">
        <v>-20.7</v>
      </c>
      <c r="AC49" s="0" t="n">
        <v>0.06</v>
      </c>
      <c r="AD49" s="0" t="n">
        <v>0</v>
      </c>
      <c r="AE49" s="0" t="n">
        <v>0</v>
      </c>
      <c r="AF49" s="0" t="n">
        <v>-279.2</v>
      </c>
      <c r="AG49" s="0" t="n">
        <v>0.47</v>
      </c>
      <c r="AH49" s="0" t="n">
        <v>15.43</v>
      </c>
      <c r="AI49" s="0" t="n">
        <v>0.12</v>
      </c>
      <c r="AJ49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2.8"/>
  <cols>
    <col collapsed="false" hidden="false" max="3" min="1" style="12" width="11.5204081632653"/>
    <col collapsed="false" hidden="false" max="4" min="4" style="12" width="19.0357142857143"/>
    <col collapsed="false" hidden="false" max="1025" min="5" style="12" width="11.5204081632653"/>
  </cols>
  <sheetData>
    <row r="1" customFormat="false" ht="15" hidden="false" customHeight="false" outlineLevel="0" collapsed="false">
      <c r="A1" s="19" t="s">
        <v>0</v>
      </c>
      <c r="B1" s="0"/>
      <c r="C1" s="0"/>
      <c r="D1" s="0"/>
      <c r="E1" s="0"/>
      <c r="F1" s="0"/>
      <c r="G1" s="0"/>
      <c r="I1" s="0"/>
      <c r="K1" s="0"/>
      <c r="L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I2" s="0"/>
      <c r="K2" s="0"/>
      <c r="L2" s="0"/>
    </row>
    <row r="3" customFormat="false" ht="12.8" hidden="false" customHeight="false" outlineLevel="0" collapsed="false">
      <c r="A3" s="15" t="s">
        <v>36</v>
      </c>
      <c r="B3" s="15" t="s">
        <v>37</v>
      </c>
      <c r="C3" s="15" t="s">
        <v>38</v>
      </c>
      <c r="D3" s="15" t="s">
        <v>39</v>
      </c>
      <c r="E3" s="12" t="s">
        <v>6</v>
      </c>
      <c r="F3" s="12" t="s">
        <v>40</v>
      </c>
      <c r="G3" s="12" t="s">
        <v>38</v>
      </c>
      <c r="I3" s="12" t="s">
        <v>41</v>
      </c>
      <c r="K3" s="12" t="s">
        <v>42</v>
      </c>
      <c r="L3" s="12" t="s">
        <v>43</v>
      </c>
      <c r="N3" s="12" t="s">
        <v>44</v>
      </c>
    </row>
    <row r="4" customFormat="false" ht="12.8" hidden="false" customHeight="false" outlineLevel="0" collapsed="false">
      <c r="A4" s="15" t="s">
        <v>20</v>
      </c>
      <c r="B4" s="12" t="n">
        <v>-6.06016</v>
      </c>
      <c r="C4" s="12" t="n">
        <v>0.09388</v>
      </c>
      <c r="D4" s="12" t="n">
        <f aca="false">Calculations!B4-Calculations!T4</f>
        <v>-1.52999999999999</v>
      </c>
      <c r="E4" s="12" t="n">
        <f aca="false">SQRT(  (Calculations!C4/SQRT(Calculations!R4))^2 + (Calculations!U4/SQRT(Calculations!AJ4))^2 )</f>
        <v>0.2218445401627</v>
      </c>
      <c r="F4" s="12" t="n">
        <f aca="false">B4+D4</f>
        <v>-7.59015999999999</v>
      </c>
      <c r="I4" s="12" t="n">
        <v>-5.33</v>
      </c>
      <c r="K4" s="12" t="n">
        <f aca="false">AVERAGE(F4,F29)</f>
        <v>-8.185145</v>
      </c>
      <c r="L4" s="12" t="n">
        <f aca="false">STDEV(F4,F29)/SQRT(2)</f>
        <v>0.594985000000005</v>
      </c>
      <c r="N4" s="12" t="n">
        <v>-1</v>
      </c>
    </row>
    <row r="5" customFormat="false" ht="12.8" hidden="false" customHeight="false" outlineLevel="0" collapsed="false">
      <c r="A5" s="12" t="s">
        <v>21</v>
      </c>
      <c r="B5" s="0"/>
      <c r="C5" s="0"/>
      <c r="D5" s="12" t="n">
        <f aca="false">Calculations!B5-Calculations!T5</f>
        <v>0.700000000000003</v>
      </c>
      <c r="E5" s="12" t="n">
        <f aca="false">SQRT(  (Calculations!C5/SQRT(Calculations!R5))^2 + (Calculations!U5/SQRT(Calculations!AJ5))^2 )</f>
        <v>0.38171979251802</v>
      </c>
      <c r="F5" s="12" t="n">
        <f aca="false">B4+D5</f>
        <v>-5.36016</v>
      </c>
      <c r="I5" s="0"/>
      <c r="K5" s="12" t="n">
        <f aca="false">AVERAGE(F5,F30)</f>
        <v>-6.315145</v>
      </c>
      <c r="L5" s="12" t="n">
        <f aca="false">STDEV(F5,F30)/SQRT(2)</f>
        <v>0.954985</v>
      </c>
    </row>
    <row r="6" customFormat="false" ht="12.8" hidden="false" customHeight="false" outlineLevel="0" collapsed="false">
      <c r="A6" s="12" t="s">
        <v>22</v>
      </c>
      <c r="B6" s="0"/>
      <c r="C6" s="0"/>
      <c r="D6" s="12" t="n">
        <f aca="false">Calculations!B6-Calculations!T6</f>
        <v>31.09</v>
      </c>
      <c r="E6" s="12" t="n">
        <f aca="false">SQRT(  (Calculations!C6/SQRT(Calculations!R6))^2 + (Calculations!U6/SQRT(Calculations!AJ6))^2 )</f>
        <v>0.450483074043853</v>
      </c>
      <c r="F6" s="12" t="n">
        <f aca="false">B4+D6</f>
        <v>25.02984</v>
      </c>
      <c r="I6" s="0"/>
      <c r="K6" s="12" t="n">
        <f aca="false">AVERAGE(F6,F31)</f>
        <v>27.194855</v>
      </c>
      <c r="L6" s="12" t="n">
        <f aca="false">STDEV(F6,F31)/SQRT(2)</f>
        <v>2.165015</v>
      </c>
    </row>
    <row r="7" customFormat="false" ht="12.8" hidden="false" customHeight="false" outlineLevel="0" collapsed="false">
      <c r="A7" s="15" t="s">
        <v>24</v>
      </c>
      <c r="B7" s="12" t="n">
        <v>-7.45173</v>
      </c>
      <c r="C7" s="12" t="n">
        <v>0.11409</v>
      </c>
      <c r="D7" s="12" t="n">
        <f aca="false">Calculations!B7-Calculations!T7</f>
        <v>4.61</v>
      </c>
      <c r="E7" s="12" t="n">
        <f aca="false">SQRT(  (Calculations!C7/SQRT(Calculations!R7))^2 + (Calculations!U7/SQRT(Calculations!AJ7))^2 )</f>
        <v>0.581940718630343</v>
      </c>
      <c r="F7" s="12" t="n">
        <f aca="false">B7+D7</f>
        <v>-2.84173</v>
      </c>
      <c r="I7" s="12" t="n">
        <v>-4.5</v>
      </c>
      <c r="K7" s="12" t="n">
        <f aca="false">AVERAGE(F7,F32)</f>
        <v>-2.735265</v>
      </c>
      <c r="L7" s="12" t="n">
        <f aca="false">STDEV(F7,F32)/SQRT(2)</f>
        <v>0.106465</v>
      </c>
      <c r="N7" s="12" t="n">
        <v>1</v>
      </c>
    </row>
    <row r="8" customFormat="false" ht="12.8" hidden="false" customHeight="false" outlineLevel="0" collapsed="false">
      <c r="A8" s="12" t="s">
        <v>21</v>
      </c>
      <c r="B8" s="0"/>
      <c r="C8" s="0"/>
      <c r="D8" s="12" t="n">
        <f aca="false">Calculations!B8-Calculations!T8</f>
        <v>0.52</v>
      </c>
      <c r="E8" s="12" t="n">
        <f aca="false">SQRT(  (Calculations!C8/SQRT(Calculations!R8))^2 + (Calculations!U8/SQRT(Calculations!AJ8))^2 )</f>
        <v>0.547407526437114</v>
      </c>
      <c r="F8" s="12" t="n">
        <f aca="false">B7+D8</f>
        <v>-6.93173</v>
      </c>
      <c r="I8" s="0"/>
      <c r="K8" s="12" t="n">
        <f aca="false">AVERAGE(F8,F33)</f>
        <v>-6.965265</v>
      </c>
      <c r="L8" s="12" t="n">
        <f aca="false">STDEV(F8,F33)/SQRT(2)</f>
        <v>0.0335350000000001</v>
      </c>
    </row>
    <row r="9" customFormat="false" ht="12.8" hidden="false" customHeight="false" outlineLevel="0" collapsed="false">
      <c r="A9" s="12" t="s">
        <v>22</v>
      </c>
      <c r="B9" s="0"/>
      <c r="C9" s="0"/>
      <c r="D9" s="12" t="n">
        <f aca="false">Calculations!B9-Calculations!T9</f>
        <v>-33.54</v>
      </c>
      <c r="E9" s="12" t="n">
        <f aca="false">SQRT(  (Calculations!C9/SQRT(Calculations!R9))^2 + (Calculations!U9/SQRT(Calculations!AJ9))^2 )</f>
        <v>2.07039488987005</v>
      </c>
      <c r="F9" s="12" t="n">
        <f aca="false">B7+D9</f>
        <v>-40.99173</v>
      </c>
      <c r="I9" s="0"/>
      <c r="K9" s="12" t="n">
        <f aca="false">AVERAGE(F9,F34)</f>
        <v>-39.910265</v>
      </c>
      <c r="L9" s="12" t="n">
        <f aca="false">STDEV(F9,F34)/SQRT(2)</f>
        <v>1.081465</v>
      </c>
    </row>
    <row r="10" customFormat="false" ht="12.8" hidden="false" customHeight="false" outlineLevel="0" collapsed="false">
      <c r="A10" s="15" t="s">
        <v>26</v>
      </c>
      <c r="B10" s="12" t="n">
        <v>-13.98303</v>
      </c>
      <c r="C10" s="12" t="n">
        <v>0.13246</v>
      </c>
      <c r="D10" s="12" t="n">
        <f aca="false">Calculations!B10-Calculations!T10</f>
        <v>-3.56</v>
      </c>
      <c r="E10" s="12" t="n">
        <f aca="false">SQRT(  (Calculations!C10/SQRT(Calculations!R10))^2 + (Calculations!U10/SQRT(Calculations!AJ10))^2 )</f>
        <v>0.826081109819127</v>
      </c>
      <c r="F10" s="12" t="n">
        <f aca="false">B10+D10</f>
        <v>-17.54303</v>
      </c>
      <c r="I10" s="12" t="n">
        <v>-9.37</v>
      </c>
      <c r="K10" s="12" t="n">
        <f aca="false">AVERAGE(F10,F35)</f>
        <v>-15.839765</v>
      </c>
      <c r="L10" s="12" t="n">
        <f aca="false">STDEV(F10,F35)/SQRT(2)</f>
        <v>1.703265</v>
      </c>
      <c r="N10" s="12" t="n">
        <v>-1</v>
      </c>
    </row>
    <row r="11" customFormat="false" ht="12.8" hidden="false" customHeight="false" outlineLevel="0" collapsed="false">
      <c r="A11" s="12" t="s">
        <v>21</v>
      </c>
      <c r="B11" s="0"/>
      <c r="C11" s="0"/>
      <c r="D11" s="12" t="n">
        <f aca="false">Calculations!B11-Calculations!T11</f>
        <v>5.17</v>
      </c>
      <c r="E11" s="12" t="n">
        <f aca="false">SQRT(  (Calculations!C11/SQRT(Calculations!R11))^2 + (Calculations!U11/SQRT(Calculations!AJ11))^2 )</f>
        <v>3.54735676243594</v>
      </c>
      <c r="F11" s="12" t="n">
        <f aca="false">B10+D11</f>
        <v>-8.81303</v>
      </c>
      <c r="I11" s="0"/>
      <c r="K11" s="12" t="n">
        <f aca="false">AVERAGE(F11,F36)</f>
        <v>-10.374765</v>
      </c>
      <c r="L11" s="12" t="n">
        <f aca="false">STDEV(F11,F36)/SQRT(2)</f>
        <v>1.561735</v>
      </c>
    </row>
    <row r="12" customFormat="false" ht="12.8" hidden="false" customHeight="false" outlineLevel="0" collapsed="false">
      <c r="A12" s="12" t="s">
        <v>22</v>
      </c>
      <c r="B12" s="0"/>
      <c r="C12" s="0"/>
      <c r="D12" s="12" t="n">
        <f aca="false">Calculations!B12-Calculations!T12</f>
        <v>36.1</v>
      </c>
      <c r="E12" s="12" t="n">
        <f aca="false">SQRT(  (Calculations!C12/SQRT(Calculations!R12))^2 + (Calculations!U12/SQRT(Calculations!AJ12))^2 )</f>
        <v>2.54121427667956</v>
      </c>
      <c r="F12" s="12" t="n">
        <f aca="false">B10+D12</f>
        <v>22.11697</v>
      </c>
      <c r="I12" s="0"/>
      <c r="K12" s="12" t="n">
        <f aca="false">AVERAGE(F12,F37)</f>
        <v>21.245235</v>
      </c>
      <c r="L12" s="12" t="n">
        <f aca="false">STDEV(F12,F37)/SQRT(2)</f>
        <v>0.871734999999999</v>
      </c>
    </row>
    <row r="13" customFormat="false" ht="12.8" hidden="false" customHeight="false" outlineLevel="0" collapsed="false">
      <c r="A13" s="15" t="s">
        <v>28</v>
      </c>
      <c r="B13" s="12" t="n">
        <v>-7.43069</v>
      </c>
      <c r="C13" s="12" t="n">
        <v>0.13014</v>
      </c>
      <c r="D13" s="12" t="n">
        <f aca="false">Calculations!B13-Calculations!T13</f>
        <v>4.03</v>
      </c>
      <c r="E13" s="12" t="n">
        <f aca="false">SQRT(  (Calculations!C13/SQRT(Calculations!R13))^2 + (Calculations!U13/SQRT(Calculations!AJ13))^2 )</f>
        <v>0.0959687449120806</v>
      </c>
      <c r="F13" s="12" t="n">
        <f aca="false">B13+D13</f>
        <v>-3.40069</v>
      </c>
      <c r="I13" s="12" t="n">
        <v>-5.06</v>
      </c>
      <c r="K13" s="12" t="n">
        <f aca="false">AVERAGE(F13,F38)</f>
        <v>-3.267725</v>
      </c>
      <c r="L13" s="12" t="n">
        <f aca="false">STDEV(F13,F38)/SQRT(2)</f>
        <v>0.132965</v>
      </c>
      <c r="N13" s="12" t="n">
        <v>1</v>
      </c>
    </row>
    <row r="14" customFormat="false" ht="12.8" hidden="false" customHeight="false" outlineLevel="0" collapsed="false">
      <c r="A14" s="12" t="s">
        <v>21</v>
      </c>
      <c r="B14" s="0"/>
      <c r="C14" s="0"/>
      <c r="D14" s="12" t="n">
        <f aca="false">Calculations!B14-Calculations!T14</f>
        <v>-0.299999999999997</v>
      </c>
      <c r="E14" s="12" t="n">
        <f aca="false">SQRT(  (Calculations!C14/SQRT(Calculations!R14))^2 + (Calculations!U14/SQRT(Calculations!AJ14))^2 )</f>
        <v>0.124157158472639</v>
      </c>
      <c r="F14" s="12" t="n">
        <f aca="false">B13+D14</f>
        <v>-7.73069</v>
      </c>
      <c r="I14" s="0"/>
      <c r="K14" s="12" t="n">
        <f aca="false">AVERAGE(F14,F39)</f>
        <v>-7.382725</v>
      </c>
      <c r="L14" s="12" t="n">
        <f aca="false">STDEV(F14,F39)/SQRT(2)</f>
        <v>0.347965</v>
      </c>
    </row>
    <row r="15" customFormat="false" ht="12.8" hidden="false" customHeight="false" outlineLevel="0" collapsed="false">
      <c r="A15" s="12" t="s">
        <v>22</v>
      </c>
      <c r="B15" s="0"/>
      <c r="C15" s="0"/>
      <c r="D15" s="12" t="n">
        <f aca="false">Calculations!B15-Calculations!T15</f>
        <v>-30.48</v>
      </c>
      <c r="E15" s="12" t="n">
        <f aca="false">SQRT(  (Calculations!C15/SQRT(Calculations!R15))^2 + (Calculations!U15/SQRT(Calculations!AJ15))^2 )</f>
        <v>0.382635596880374</v>
      </c>
      <c r="F15" s="12" t="n">
        <f aca="false">B13+D15</f>
        <v>-37.91069</v>
      </c>
      <c r="I15" s="0"/>
      <c r="K15" s="12" t="n">
        <f aca="false">AVERAGE(F15,F40)</f>
        <v>-38.892725</v>
      </c>
      <c r="L15" s="12" t="n">
        <f aca="false">STDEV(F15,F40)/SQRT(2)</f>
        <v>0.982035</v>
      </c>
    </row>
    <row r="16" customFormat="false" ht="12.8" hidden="false" customHeight="false" outlineLevel="0" collapsed="false">
      <c r="A16" s="15" t="s">
        <v>30</v>
      </c>
      <c r="B16" s="12" t="n">
        <v>-5.38802</v>
      </c>
      <c r="C16" s="12" t="n">
        <v>0.09295</v>
      </c>
      <c r="D16" s="12" t="n">
        <f aca="false">Calculations!B16-Calculations!T16</f>
        <v>-2.71</v>
      </c>
      <c r="E16" s="12" t="n">
        <f aca="false">SQRT(  (Calculations!C16/SQRT(Calculations!R16))^2 + (Calculations!U16/SQRT(Calculations!AJ16))^2 )</f>
        <v>0.615316991476751</v>
      </c>
      <c r="F16" s="12" t="n">
        <f aca="false">B16+D16</f>
        <v>-8.09802</v>
      </c>
      <c r="I16" s="12" t="n">
        <v>-4.25</v>
      </c>
      <c r="K16" s="12" t="n">
        <f aca="false">AVERAGE(F16,F41)</f>
        <v>-8.375385</v>
      </c>
      <c r="L16" s="12" t="n">
        <f aca="false">STDEV(F16,F41)/SQRT(2)</f>
        <v>0.277365</v>
      </c>
      <c r="N16" s="12" t="n">
        <v>-1</v>
      </c>
    </row>
    <row r="17" customFormat="false" ht="12.8" hidden="false" customHeight="false" outlineLevel="0" collapsed="false">
      <c r="A17" s="12" t="s">
        <v>21</v>
      </c>
      <c r="B17" s="0"/>
      <c r="C17" s="0"/>
      <c r="D17" s="12" t="n">
        <f aca="false">Calculations!B17-Calculations!T17</f>
        <v>-1.06</v>
      </c>
      <c r="E17" s="12" t="n">
        <f aca="false">SQRT(  (Calculations!C17/SQRT(Calculations!R17))^2 + (Calculations!U17/SQRT(Calculations!AJ17))^2 )</f>
        <v>0.617166914213651</v>
      </c>
      <c r="F17" s="12" t="n">
        <f aca="false">B16+D17</f>
        <v>-6.44802</v>
      </c>
      <c r="I17" s="0"/>
      <c r="K17" s="12" t="n">
        <f aca="false">AVERAGE(F17,F42)</f>
        <v>-6.315385</v>
      </c>
      <c r="L17" s="12" t="n">
        <f aca="false">STDEV(F17,F42)/SQRT(2)</f>
        <v>0.132635</v>
      </c>
    </row>
    <row r="18" customFormat="false" ht="12.8" hidden="false" customHeight="false" outlineLevel="0" collapsed="false">
      <c r="A18" s="12" t="s">
        <v>22</v>
      </c>
      <c r="B18" s="0"/>
      <c r="C18" s="0"/>
      <c r="D18" s="12" t="n">
        <f aca="false">Calculations!B18-Calculations!T18</f>
        <v>34.87</v>
      </c>
      <c r="E18" s="12" t="n">
        <f aca="false">SQRT(  (Calculations!C18/SQRT(Calculations!R18))^2 + (Calculations!U18/SQRT(Calculations!AJ18))^2 )</f>
        <v>2.23312673173736</v>
      </c>
      <c r="F18" s="12" t="n">
        <f aca="false">B16+D18</f>
        <v>29.48198</v>
      </c>
      <c r="I18" s="0"/>
      <c r="K18" s="12" t="n">
        <f aca="false">AVERAGE(F18,F43)</f>
        <v>29.179615</v>
      </c>
      <c r="L18" s="12" t="n">
        <f aca="false">STDEV(F18,F43)/SQRT(2)</f>
        <v>0.302365</v>
      </c>
    </row>
    <row r="19" customFormat="false" ht="12.8" hidden="false" customHeight="false" outlineLevel="0" collapsed="false">
      <c r="A19" s="15" t="s">
        <v>32</v>
      </c>
      <c r="B19" s="12" t="n">
        <v>-7.2505</v>
      </c>
      <c r="C19" s="12" t="n">
        <v>0.08789</v>
      </c>
      <c r="D19" s="12" t="n">
        <f aca="false">Calculations!B19-Calculations!T19</f>
        <v>-2.45</v>
      </c>
      <c r="E19" s="12" t="n">
        <f aca="false">SQRT(  (Calculations!C19/SQRT(Calculations!R19))^2 + (Calculations!U19/SQRT(Calculations!AJ19))^2 )</f>
        <v>0.548128634537551</v>
      </c>
      <c r="F19" s="12" t="n">
        <f aca="false">B19+D19</f>
        <v>-9.7005</v>
      </c>
      <c r="I19" s="12" t="n">
        <v>-5.04</v>
      </c>
      <c r="K19" s="12" t="n">
        <f aca="false">AVERAGE(F19,F44)</f>
        <v>-9.04505</v>
      </c>
      <c r="L19" s="12" t="n">
        <f aca="false">STDEV(F19,F44)/SQRT(2)</f>
        <v>0.65545</v>
      </c>
      <c r="N19" s="12" t="n">
        <v>-1</v>
      </c>
    </row>
    <row r="20" customFormat="false" ht="12.8" hidden="false" customHeight="false" outlineLevel="0" collapsed="false">
      <c r="A20" s="12" t="s">
        <v>21</v>
      </c>
      <c r="B20" s="0"/>
      <c r="C20" s="0"/>
      <c r="D20" s="12" t="n">
        <f aca="false">Calculations!B20-Calculations!T20</f>
        <v>-0.740000000000002</v>
      </c>
      <c r="E20" s="12" t="n">
        <f aca="false">SQRT(  (Calculations!C20/SQRT(Calculations!R20))^2 + (Calculations!U20/SQRT(Calculations!AJ20))^2 )</f>
        <v>0.582820727153728</v>
      </c>
      <c r="F20" s="12" t="n">
        <f aca="false">B19+D20</f>
        <v>-7.9905</v>
      </c>
      <c r="I20" s="0"/>
      <c r="K20" s="12" t="n">
        <f aca="false">AVERAGE(F20,F45)</f>
        <v>-7.33005</v>
      </c>
      <c r="L20" s="12" t="n">
        <f aca="false">STDEV(F20,F45)/SQRT(2)</f>
        <v>0.66045</v>
      </c>
    </row>
    <row r="21" customFormat="false" ht="12.8" hidden="false" customHeight="false" outlineLevel="0" collapsed="false">
      <c r="A21" s="12" t="s">
        <v>22</v>
      </c>
      <c r="B21" s="0"/>
      <c r="C21" s="0"/>
      <c r="D21" s="12" t="n">
        <f aca="false">Calculations!B21-Calculations!T21</f>
        <v>36.65</v>
      </c>
      <c r="E21" s="12" t="n">
        <f aca="false">SQRT(  (Calculations!C21/SQRT(Calculations!R21))^2 + (Calculations!U21/SQRT(Calculations!AJ21))^2 )</f>
        <v>2.65608075931437</v>
      </c>
      <c r="F21" s="12" t="n">
        <f aca="false">B19+D21</f>
        <v>29.3995</v>
      </c>
      <c r="I21" s="0"/>
      <c r="K21" s="12" t="n">
        <f aca="false">AVERAGE(F21,F46)</f>
        <v>27.34995</v>
      </c>
      <c r="L21" s="12" t="n">
        <f aca="false">STDEV(F21,F46)/SQRT(2)</f>
        <v>2.04955</v>
      </c>
    </row>
    <row r="22" customFormat="false" ht="12.8" hidden="false" customHeight="false" outlineLevel="0" collapsed="false">
      <c r="A22" s="15" t="s">
        <v>34</v>
      </c>
      <c r="B22" s="12" t="n">
        <v>-3.8415</v>
      </c>
      <c r="C22" s="12" t="n">
        <v>0.08781</v>
      </c>
      <c r="D22" s="12" t="n">
        <f aca="false">Calculations!B22-Calculations!T22</f>
        <v>-0.340000000000003</v>
      </c>
      <c r="E22" s="12" t="n">
        <f aca="false">SQRT(  (Calculations!C22/SQRT(Calculations!R22))^2 + (Calculations!U22/SQRT(Calculations!AJ22))^2 )</f>
        <v>0.184945938046771</v>
      </c>
      <c r="F22" s="12" t="n">
        <f aca="false">B22+D22</f>
        <v>-4.1815</v>
      </c>
      <c r="I22" s="12" t="n">
        <v>-3.07</v>
      </c>
      <c r="K22" s="12" t="n">
        <f aca="false">AVERAGE(F22,F47)</f>
        <v>-4.62269</v>
      </c>
      <c r="L22" s="12" t="n">
        <f aca="false">STDEV(F22,F47)/SQRT(2)</f>
        <v>0.44119</v>
      </c>
      <c r="N22" s="12" t="n">
        <v>-1</v>
      </c>
    </row>
    <row r="23" customFormat="false" ht="12.8" hidden="false" customHeight="false" outlineLevel="0" collapsed="false">
      <c r="A23" s="12" t="s">
        <v>21</v>
      </c>
      <c r="B23" s="0"/>
      <c r="C23" s="0"/>
      <c r="D23" s="12" t="n">
        <f aca="false">Calculations!B23-Calculations!T23</f>
        <v>4.65</v>
      </c>
      <c r="E23" s="12" t="n">
        <f aca="false">SQRT(  (Calculations!C23/SQRT(Calculations!R23))^2 + (Calculations!U23/SQRT(Calculations!AJ23))^2 )</f>
        <v>2.98907343502966</v>
      </c>
      <c r="F23" s="12" t="n">
        <f aca="false">B22+D23</f>
        <v>0.808499999999999</v>
      </c>
      <c r="K23" s="12" t="n">
        <f aca="false">AVERAGE(F23,F48)</f>
        <v>-0.25769</v>
      </c>
      <c r="L23" s="12" t="n">
        <f aca="false">STDEV(F23,F48)/SQRT(2)</f>
        <v>1.06619</v>
      </c>
    </row>
    <row r="24" customFormat="false" ht="12.8" hidden="false" customHeight="false" outlineLevel="0" collapsed="false">
      <c r="A24" s="12" t="s">
        <v>22</v>
      </c>
      <c r="B24" s="0"/>
      <c r="C24" s="0"/>
      <c r="D24" s="12" t="n">
        <f aca="false">Calculations!B24-Calculations!T24</f>
        <v>31.89</v>
      </c>
      <c r="E24" s="12" t="n">
        <f aca="false">SQRT(  (Calculations!C24/SQRT(Calculations!R24))^2 + (Calculations!U24/SQRT(Calculations!AJ24))^2 )</f>
        <v>0.597896312080949</v>
      </c>
      <c r="F24" s="12" t="n">
        <f aca="false">B22+D24</f>
        <v>28.0485</v>
      </c>
      <c r="K24" s="12" t="n">
        <f aca="false">AVERAGE(F24,F49)</f>
        <v>28.21731</v>
      </c>
      <c r="L24" s="12" t="n">
        <f aca="false">STDEV(F24,F49)/SQRT(2)</f>
        <v>0.168809999999999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</row>
    <row r="26" customFormat="false" ht="15" hidden="false" customHeight="false" outlineLevel="0" collapsed="false">
      <c r="A26" s="19" t="s">
        <v>35</v>
      </c>
      <c r="B26" s="0"/>
      <c r="C26" s="0"/>
      <c r="D26" s="0"/>
      <c r="E26" s="0"/>
      <c r="F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</row>
    <row r="28" customFormat="false" ht="12.8" hidden="false" customHeight="false" outlineLevel="0" collapsed="false">
      <c r="A28" s="15" t="s">
        <v>36</v>
      </c>
      <c r="B28" s="15" t="s">
        <v>37</v>
      </c>
      <c r="C28" s="15" t="s">
        <v>38</v>
      </c>
      <c r="D28" s="15" t="s">
        <v>39</v>
      </c>
      <c r="E28" s="12" t="s">
        <v>6</v>
      </c>
      <c r="F28" s="0"/>
    </row>
    <row r="29" customFormat="false" ht="12.8" hidden="false" customHeight="false" outlineLevel="0" collapsed="false">
      <c r="A29" s="15" t="s">
        <v>20</v>
      </c>
      <c r="B29" s="12" t="n">
        <v>-6.27013</v>
      </c>
      <c r="C29" s="12" t="n">
        <v>0.09927</v>
      </c>
      <c r="D29" s="12" t="n">
        <f aca="false">Calculations!B29-Calculations!T29</f>
        <v>-2.51</v>
      </c>
      <c r="E29" s="12" t="n">
        <f aca="false">SQRT(  (Calculations!C29/SQRT(Calculations!R29))^2 + (Calculations!U29/SQRT(Calculations!AJ29))^2 )</f>
        <v>0.55819351483155</v>
      </c>
      <c r="F29" s="12" t="n">
        <f aca="false">B29+D29</f>
        <v>-8.78013</v>
      </c>
    </row>
    <row r="30" customFormat="false" ht="12.8" hidden="false" customHeight="false" outlineLevel="0" collapsed="false">
      <c r="A30" s="12" t="s">
        <v>21</v>
      </c>
      <c r="B30" s="0"/>
      <c r="C30" s="0"/>
      <c r="D30" s="12" t="n">
        <f aca="false">Calculations!B30-Calculations!T30</f>
        <v>-1</v>
      </c>
      <c r="E30" s="12" t="n">
        <f aca="false">SQRT(  (Calculations!C30/SQRT(Calculations!R30))^2 + (Calculations!U30/SQRT(Calculations!AJ30))^2 )</f>
        <v>3.1729804600722</v>
      </c>
      <c r="F30" s="12" t="n">
        <f aca="false">B29+D30</f>
        <v>-7.27013</v>
      </c>
    </row>
    <row r="31" customFormat="false" ht="12.8" hidden="false" customHeight="false" outlineLevel="0" collapsed="false">
      <c r="A31" s="12" t="s">
        <v>22</v>
      </c>
      <c r="B31" s="0"/>
      <c r="C31" s="0"/>
      <c r="D31" s="12" t="n">
        <f aca="false">Calculations!B31-Calculations!T31</f>
        <v>35.63</v>
      </c>
      <c r="E31" s="12" t="n">
        <f aca="false">SQRT(  (Calculations!C31/SQRT(Calculations!R31))^2 + (Calculations!U31/SQRT(Calculations!AJ31))^2 )</f>
        <v>2.32074233813235</v>
      </c>
      <c r="F31" s="12" t="n">
        <f aca="false">B29+D31</f>
        <v>29.35987</v>
      </c>
    </row>
    <row r="32" customFormat="false" ht="12.8" hidden="false" customHeight="false" outlineLevel="0" collapsed="false">
      <c r="A32" s="15" t="s">
        <v>24</v>
      </c>
      <c r="B32" s="12" t="n">
        <v>-6.6988</v>
      </c>
      <c r="C32" s="12" t="n">
        <v>0.11082</v>
      </c>
      <c r="D32" s="12" t="n">
        <f aca="false">Calculations!B32-Calculations!T32</f>
        <v>4.07</v>
      </c>
      <c r="E32" s="12" t="n">
        <f aca="false">SQRT(  (Calculations!C32/SQRT(Calculations!R32))^2 + (Calculations!U32/SQRT(Calculations!AJ32))^2 )</f>
        <v>0.23884095126255</v>
      </c>
      <c r="F32" s="12" t="n">
        <f aca="false">B32+D32</f>
        <v>-2.6288</v>
      </c>
    </row>
    <row r="33" customFormat="false" ht="12.8" hidden="false" customHeight="false" outlineLevel="0" collapsed="false">
      <c r="A33" s="12" t="s">
        <v>21</v>
      </c>
      <c r="B33" s="0"/>
      <c r="C33" s="0"/>
      <c r="D33" s="12" t="n">
        <f aca="false">Calculations!B33-Calculations!T33</f>
        <v>-0.300000000000001</v>
      </c>
      <c r="E33" s="12" t="n">
        <f aca="false">SQRT(  (Calculations!C33/SQRT(Calculations!R33))^2 + (Calculations!U33/SQRT(Calculations!AJ33))^2 )</f>
        <v>0.220760050733823</v>
      </c>
      <c r="F33" s="12" t="n">
        <f aca="false">B32+D33</f>
        <v>-6.9988</v>
      </c>
    </row>
    <row r="34" customFormat="false" ht="12.8" hidden="false" customHeight="false" outlineLevel="0" collapsed="false">
      <c r="A34" s="12" t="s">
        <v>22</v>
      </c>
      <c r="B34" s="0"/>
      <c r="C34" s="0"/>
      <c r="D34" s="12" t="n">
        <f aca="false">Calculations!B34-Calculations!T34</f>
        <v>-32.13</v>
      </c>
      <c r="E34" s="12" t="n">
        <f aca="false">SQRT(  (Calculations!C34/SQRT(Calculations!R34))^2 + (Calculations!U34/SQRT(Calculations!AJ34))^2 )</f>
        <v>1.59333612273117</v>
      </c>
      <c r="F34" s="12" t="n">
        <f aca="false">B32+D34</f>
        <v>-38.8288</v>
      </c>
    </row>
    <row r="35" customFormat="false" ht="12.8" hidden="false" customHeight="false" outlineLevel="0" collapsed="false">
      <c r="A35" s="15" t="s">
        <v>26</v>
      </c>
      <c r="B35" s="12" t="n">
        <v>-11.6065</v>
      </c>
      <c r="C35" s="12" t="n">
        <v>0.12625</v>
      </c>
      <c r="D35" s="12" t="n">
        <f aca="false">Calculations!B35-Calculations!T35</f>
        <v>-2.53</v>
      </c>
      <c r="E35" s="12" t="n">
        <f aca="false">SQRT(  (Calculations!C35/SQRT(Calculations!R35))^2 + (Calculations!U35/SQRT(Calculations!AJ35))^2 )</f>
        <v>0.579012089683799</v>
      </c>
      <c r="F35" s="12" t="n">
        <f aca="false">B35+D35</f>
        <v>-14.1365</v>
      </c>
    </row>
    <row r="36" customFormat="false" ht="12.8" hidden="false" customHeight="false" outlineLevel="0" collapsed="false">
      <c r="A36" s="12" t="s">
        <v>21</v>
      </c>
      <c r="B36" s="0"/>
      <c r="C36" s="0"/>
      <c r="D36" s="12" t="n">
        <f aca="false">Calculations!B36-Calculations!T36</f>
        <v>-0.329999999999998</v>
      </c>
      <c r="E36" s="12" t="n">
        <f aca="false">SQRT(  (Calculations!C36/SQRT(Calculations!R36))^2 + (Calculations!U36/SQRT(Calculations!AJ36))^2 )</f>
        <v>0.602963514650762</v>
      </c>
      <c r="F36" s="12" t="n">
        <f aca="false">B35+D36</f>
        <v>-11.9365</v>
      </c>
    </row>
    <row r="37" customFormat="false" ht="12.8" hidden="false" customHeight="false" outlineLevel="0" collapsed="false">
      <c r="A37" s="12" t="s">
        <v>22</v>
      </c>
      <c r="B37" s="0"/>
      <c r="C37" s="0"/>
      <c r="D37" s="12" t="n">
        <f aca="false">Calculations!B37-Calculations!T37</f>
        <v>31.98</v>
      </c>
      <c r="E37" s="12" t="n">
        <f aca="false">SQRT(  (Calculations!C37/SQRT(Calculations!R37))^2 + (Calculations!U37/SQRT(Calculations!AJ37))^2 )</f>
        <v>1.26493280453943</v>
      </c>
      <c r="F37" s="12" t="n">
        <f aca="false">B35+D37</f>
        <v>20.3735</v>
      </c>
    </row>
    <row r="38" customFormat="false" ht="12.8" hidden="false" customHeight="false" outlineLevel="0" collapsed="false">
      <c r="A38" s="15" t="s">
        <v>28</v>
      </c>
      <c r="B38" s="12" t="n">
        <v>-7.13476</v>
      </c>
      <c r="C38" s="12" t="n">
        <v>0.12798</v>
      </c>
      <c r="D38" s="12" t="n">
        <f aca="false">Calculations!B38-Calculations!T38</f>
        <v>4</v>
      </c>
      <c r="E38" s="12" t="n">
        <f aca="false">SQRT(  (Calculations!C38/SQRT(Calculations!R38))^2 + (Calculations!U38/SQRT(Calculations!AJ38))^2 )</f>
        <v>0.172438394796519</v>
      </c>
      <c r="F38" s="12" t="n">
        <f aca="false">B38+D38</f>
        <v>-3.13476</v>
      </c>
    </row>
    <row r="39" customFormat="false" ht="12.8" hidden="false" customHeight="false" outlineLevel="0" collapsed="false">
      <c r="A39" s="12" t="s">
        <v>21</v>
      </c>
      <c r="B39" s="0"/>
      <c r="C39" s="0"/>
      <c r="D39" s="12" t="n">
        <f aca="false">Calculations!B39-Calculations!T39</f>
        <v>0.100000000000001</v>
      </c>
      <c r="E39" s="12" t="n">
        <f aca="false">SQRT(  (Calculations!C39/SQRT(Calculations!R39))^2 + (Calculations!U39/SQRT(Calculations!AJ39))^2 )</f>
        <v>0.166988023522647</v>
      </c>
      <c r="F39" s="12" t="n">
        <f aca="false">B38+D39</f>
        <v>-7.03476</v>
      </c>
    </row>
    <row r="40" customFormat="false" ht="12.8" hidden="false" customHeight="false" outlineLevel="0" collapsed="false">
      <c r="A40" s="12" t="s">
        <v>22</v>
      </c>
      <c r="B40" s="0"/>
      <c r="C40" s="0"/>
      <c r="D40" s="12" t="n">
        <f aca="false">Calculations!B40-Calculations!T40</f>
        <v>-32.74</v>
      </c>
      <c r="E40" s="12" t="n">
        <f aca="false">SQRT(  (Calculations!C40/SQRT(Calculations!R40))^2 + (Calculations!U40/SQRT(Calculations!AJ40))^2 )</f>
        <v>1.58990251273466</v>
      </c>
      <c r="F40" s="12" t="n">
        <f aca="false">B38+D40</f>
        <v>-39.87476</v>
      </c>
    </row>
    <row r="41" customFormat="false" ht="12.8" hidden="false" customHeight="false" outlineLevel="0" collapsed="false">
      <c r="A41" s="15" t="s">
        <v>30</v>
      </c>
      <c r="B41" s="12" t="n">
        <v>-5.08275</v>
      </c>
      <c r="C41" s="12" t="n">
        <v>0.09535</v>
      </c>
      <c r="D41" s="12" t="n">
        <f aca="false">Calculations!B41-Calculations!T41</f>
        <v>-3.57</v>
      </c>
      <c r="E41" s="12" t="n">
        <f aca="false">SQRT(  (Calculations!C41/SQRT(Calculations!R41))^2 + (Calculations!U41/SQRT(Calculations!AJ41))^2 )</f>
        <v>0.726415858857721</v>
      </c>
      <c r="F41" s="12" t="n">
        <f aca="false">B41+D41</f>
        <v>-8.65275</v>
      </c>
    </row>
    <row r="42" customFormat="false" ht="12.8" hidden="false" customHeight="false" outlineLevel="0" collapsed="false">
      <c r="A42" s="12" t="s">
        <v>21</v>
      </c>
      <c r="B42" s="0"/>
      <c r="C42" s="0"/>
      <c r="D42" s="12" t="n">
        <f aca="false">Calculations!B42-Calculations!T42</f>
        <v>-1.1</v>
      </c>
      <c r="E42" s="12" t="n">
        <f aca="false">SQRT(  (Calculations!C42/SQRT(Calculations!R42))^2 + (Calculations!U42/SQRT(Calculations!AJ42))^2 )</f>
        <v>0.72788391931681</v>
      </c>
      <c r="F42" s="12" t="n">
        <f aca="false">B41+D42</f>
        <v>-6.18275</v>
      </c>
    </row>
    <row r="43" customFormat="false" ht="12.8" hidden="false" customHeight="false" outlineLevel="0" collapsed="false">
      <c r="A43" s="12" t="s">
        <v>22</v>
      </c>
      <c r="B43" s="0"/>
      <c r="C43" s="0"/>
      <c r="D43" s="12" t="n">
        <f aca="false">Calculations!B43-Calculations!T43</f>
        <v>33.96</v>
      </c>
      <c r="E43" s="12" t="n">
        <f aca="false">SQRT(  (Calculations!C43/SQRT(Calculations!R43))^2 + (Calculations!U43/SQRT(Calculations!AJ43))^2 )</f>
        <v>2.16282338622459</v>
      </c>
      <c r="F43" s="12" t="n">
        <f aca="false">B41+D43</f>
        <v>28.87725</v>
      </c>
    </row>
    <row r="44" customFormat="false" ht="12.8" hidden="false" customHeight="false" outlineLevel="0" collapsed="false">
      <c r="A44" s="15" t="s">
        <v>32</v>
      </c>
      <c r="B44" s="12" t="n">
        <v>-6.6396</v>
      </c>
      <c r="C44" s="12" t="n">
        <v>0.09134</v>
      </c>
      <c r="D44" s="12" t="n">
        <f aca="false">Calculations!B44-Calculations!T44</f>
        <v>-1.75</v>
      </c>
      <c r="E44" s="12" t="n">
        <f aca="false">SQRT(  (Calculations!C44/SQRT(Calculations!R44))^2 + (Calculations!U44/SQRT(Calculations!AJ44))^2 )</f>
        <v>0.175356779167502</v>
      </c>
      <c r="F44" s="12" t="n">
        <f aca="false">B44+D44</f>
        <v>-8.3896</v>
      </c>
    </row>
    <row r="45" customFormat="false" ht="12.8" hidden="false" customHeight="false" outlineLevel="0" collapsed="false">
      <c r="A45" s="12" t="s">
        <v>21</v>
      </c>
      <c r="B45" s="0"/>
      <c r="C45" s="0"/>
      <c r="D45" s="12" t="n">
        <f aca="false">Calculations!B45-Calculations!T45</f>
        <v>-0.0300000000000011</v>
      </c>
      <c r="E45" s="12" t="n">
        <f aca="false">SQRT(  (Calculations!C45/SQRT(Calculations!R45))^2 + (Calculations!U45/SQRT(Calculations!AJ45))^2 )</f>
        <v>0.196201427109998</v>
      </c>
      <c r="F45" s="12" t="n">
        <f aca="false">B44+D45</f>
        <v>-6.6696</v>
      </c>
    </row>
    <row r="46" customFormat="false" ht="12.8" hidden="false" customHeight="false" outlineLevel="0" collapsed="false">
      <c r="A46" s="12" t="s">
        <v>22</v>
      </c>
      <c r="B46" s="0"/>
      <c r="C46" s="0"/>
      <c r="D46" s="12" t="n">
        <f aca="false">Calculations!B46-Calculations!T46</f>
        <v>31.94</v>
      </c>
      <c r="E46" s="12" t="n">
        <f aca="false">SQRT(  (Calculations!C46/SQRT(Calculations!R46))^2 + (Calculations!U46/SQRT(Calculations!AJ46))^2 )</f>
        <v>0.465161262359625</v>
      </c>
      <c r="F46" s="12" t="n">
        <f aca="false">B44+D46</f>
        <v>25.3004</v>
      </c>
    </row>
    <row r="47" customFormat="false" ht="12.8" hidden="false" customHeight="false" outlineLevel="0" collapsed="false">
      <c r="A47" s="15" t="s">
        <v>34</v>
      </c>
      <c r="B47" s="12" t="n">
        <v>-4.96388</v>
      </c>
      <c r="C47" s="12" t="n">
        <v>0.08169</v>
      </c>
      <c r="D47" s="12" t="n">
        <f aca="false">Calculations!B47-Calculations!T47</f>
        <v>-0.100000000000001</v>
      </c>
      <c r="E47" s="12" t="n">
        <f aca="false">SQRT(  (Calculations!C47/SQRT(Calculations!R47))^2 + (Calculations!U47/SQRT(Calculations!AJ47))^2 )</f>
        <v>0.160996894379985</v>
      </c>
      <c r="F47" s="12" t="n">
        <f aca="false">B47+D47</f>
        <v>-5.06388</v>
      </c>
    </row>
    <row r="48" customFormat="false" ht="12.8" hidden="false" customHeight="false" outlineLevel="0" collapsed="false">
      <c r="A48" s="12" t="s">
        <v>21</v>
      </c>
      <c r="D48" s="12" t="n">
        <f aca="false">Calculations!B48-Calculations!T48</f>
        <v>3.64</v>
      </c>
      <c r="E48" s="12" t="n">
        <f aca="false">SQRT(  (Calculations!C48/SQRT(Calculations!R48))^2 + (Calculations!U48/SQRT(Calculations!AJ48))^2 )</f>
        <v>2.51718890828638</v>
      </c>
      <c r="F48" s="12" t="n">
        <f aca="false">B47+D48</f>
        <v>-1.32388</v>
      </c>
    </row>
    <row r="49" customFormat="false" ht="12.8" hidden="false" customHeight="false" outlineLevel="0" collapsed="false">
      <c r="A49" s="12" t="s">
        <v>22</v>
      </c>
      <c r="D49" s="12" t="n">
        <f aca="false">Calculations!B49-Calculations!T49</f>
        <v>33.35</v>
      </c>
      <c r="E49" s="12" t="n">
        <f aca="false">SQRT(  (Calculations!C49/SQRT(Calculations!R49))^2 + (Calculations!U49/SQRT(Calculations!AJ49))^2 )</f>
        <v>0.618777019612073</v>
      </c>
      <c r="F49" s="12" t="n">
        <f aca="false">B47+D49</f>
        <v>28.38612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