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run001" sheetId="1" state="visible" r:id="rId2"/>
    <sheet name="run002" sheetId="2" state="visible" r:id="rId3"/>
    <sheet name="test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<sst xmlns="http://schemas.openxmlformats.org/spreadsheetml/2006/main" count="158" uniqueCount="58">
  <si>
    <t>Batch 0</t>
  </si>
  <si>
    <t>molecule</t>
  </si>
  <si>
    <t>Run001</t>
  </si>
  <si>
    <t>DG_vac_Coul</t>
  </si>
  <si>
    <t>DG_vac_LJ</t>
  </si>
  <si>
    <t>DG_wat_Coul</t>
  </si>
  <si>
    <t>DG_wat_LJ</t>
  </si>
  <si>
    <t>DG_CB_NP_HG</t>
  </si>
  <si>
    <t>std err</t>
  </si>
  <si>
    <t>DG_CB_NP_H</t>
  </si>
  <si>
    <t>DG_BA_PBC_HG</t>
  </si>
  <si>
    <t>DG_BA_PBC_H</t>
  </si>
  <si>
    <t>DG_POL</t>
  </si>
  <si>
    <t>Udirinter_cb</t>
  </si>
  <si>
    <t>Udirinter_ba</t>
  </si>
  <si>
    <t>DG_DIR</t>
  </si>
  <si>
    <t>DG_PSUM</t>
  </si>
  <si>
    <t>DG_FUNC</t>
  </si>
  <si>
    <t>n_samples</t>
  </si>
  <si>
    <t>DDG</t>
  </si>
  <si>
    <t>DDG_exp</t>
  </si>
  <si>
    <t>acetate</t>
  </si>
  <si>
    <t>With-ions</t>
  </si>
  <si>
    <t>mmammonium</t>
  </si>
  <si>
    <t>Na+ 10A big</t>
  </si>
  <si>
    <t>Na+ 12A big</t>
  </si>
  <si>
    <t>Na+ 10A small</t>
  </si>
  <si>
    <t>Na+ 12A small</t>
  </si>
  <si>
    <t>DG_bound_Coul</t>
  </si>
  <si>
    <t>DG_bound_LJ</t>
  </si>
  <si>
    <t>DG</t>
  </si>
  <si>
    <t>DDG_bind</t>
  </si>
  <si>
    <t>DDGstd bind</t>
  </si>
  <si>
    <t>OAH-O1</t>
  </si>
  <si>
    <t>O1 free</t>
  </si>
  <si>
    <t>CBC-G3</t>
  </si>
  <si>
    <t>Here host and guest compensate their charges</t>
  </si>
  <si>
    <t>G3 free</t>
  </si>
  <si>
    <t>Run002</t>
  </si>
  <si>
    <t>OAH charges</t>
  </si>
  <si>
    <t>O1 charge</t>
  </si>
  <si>
    <t>Tot</t>
  </si>
  <si>
    <t>Radii:</t>
  </si>
  <si>
    <t>consistent between Sire and Parmed amber</t>
  </si>
  <si>
    <t>Udir_inter_cb:</t>
  </si>
  <si>
    <t>Folder@ section6   home/steboss/projects/SAMPL/charging_corrections/Batch_00/OAH-O1/bound/run001/discharge/output/lambda-0.000/test_dg_dir_apbs</t>
  </si>
  <si>
    <t>Udir_cb</t>
  </si>
  <si>
    <t>std.err</t>
  </si>
  <si>
    <t>Sire</t>
  </si>
  <si>
    <t>Apbs/coulomb</t>
  </si>
  <si>
    <t>Uexc_pbc:</t>
  </si>
  <si>
    <t>Folder@ section6   home/steboss/projects/SAMPL/charging_corrections/Batch_00/OAH-O1/bound/run001/discharge/output/lambda-0.000/test_Uexc</t>
  </si>
  <si>
    <t>and in free as well</t>
  </si>
  <si>
    <t>DG_EXC_PBC</t>
  </si>
  <si>
    <t>std.dev</t>
  </si>
  <si>
    <t>Bound:</t>
  </si>
  <si>
    <t>How is possible?</t>
  </si>
  <si>
    <t>Free: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</si>
</sst>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FFFF"/>
        <bgColor rgb="FF33CCCC"/>
      </patternFill>
    </fill>
    <fill>
      <patternFill patternType="solid">
        <fgColor rgb="FFFF6600"/>
        <bgColor rgb="FFFF3300"/>
      </patternFill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3300"/>
        <bgColor rgb="FFFF6600"/>
      </patternFill>
    </fill>
    <fill>
      <patternFill patternType="solid">
        <fgColor rgb="FFCC9966"/>
        <bgColor rgb="FFFF8080"/>
      </patternFill>
    </fill>
    <fill>
      <patternFill patternType="solid">
        <fgColor rgb="FF808080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Y30" activeCellId="0" sqref="Y30"/>
    </sheetView>
  </sheetViews>
  <sheetFormatPr defaultRowHeight="12.8"/>
  <cols>
    <col collapsed="false" hidden="false" max="1" min="1" style="0" width="14.8673469387755"/>
    <col collapsed="false" hidden="false" max="2" min="2" style="0" width="17.2244897959184"/>
    <col collapsed="false" hidden="false" max="3" min="3" style="0" width="15.1377551020408"/>
    <col collapsed="false" hidden="false" max="4" min="4" style="0" width="15.5612244897959"/>
    <col collapsed="false" hidden="false" max="5" min="5" style="0" width="13.1938775510204"/>
    <col collapsed="false" hidden="false" max="6" min="6" style="0" width="17.3622448979592"/>
    <col collapsed="false" hidden="false" max="7" min="7" style="0" width="7.64285714285714"/>
    <col collapsed="false" hidden="false" max="8" min="8" style="0" width="15.8367346938776"/>
    <col collapsed="false" hidden="false" max="9" min="9" style="0" width="7.08163265306122"/>
    <col collapsed="false" hidden="false" max="10" min="10" style="0" width="17.9183673469388"/>
    <col collapsed="false" hidden="false" max="11" min="11" style="0" width="7.49489795918367"/>
    <col collapsed="false" hidden="false" max="12" min="12" style="0" width="17.2244897959184"/>
    <col collapsed="false" hidden="false" max="13" min="13" style="0" width="7.64285714285714"/>
    <col collapsed="false" hidden="false" max="14" min="14" style="0" width="12.5"/>
    <col collapsed="false" hidden="false" max="15" min="15" style="0" width="12.9132653061225"/>
    <col collapsed="false" hidden="false" max="16" min="16" style="0" width="7.21938775510204"/>
    <col collapsed="false" hidden="false" max="17" min="17" style="0" width="14.4438775510204"/>
    <col collapsed="false" hidden="false" max="18" min="18" style="0" width="7.36224489795918"/>
    <col collapsed="false" hidden="false" max="19" min="19" style="0" width="11.5204081632653"/>
    <col collapsed="false" hidden="false" max="21" min="20" style="0" width="14.4438775510204"/>
    <col collapsed="false" hidden="false" max="22" min="22" style="0" width="16.3877551020408"/>
    <col collapsed="false" hidden="false" max="23" min="23" style="0" width="11.5204081632653"/>
    <col collapsed="false" hidden="false" max="24" min="24" style="0" width="13.75"/>
    <col collapsed="false" hidden="false" max="25" min="25" style="0" width="18.7551020408163"/>
    <col collapsed="false" hidden="false" max="1025" min="26" style="0" width="11.5204081632653"/>
  </cols>
  <sheetData>
    <row r="1" customFormat="false" ht="17.35" hidden="false" customHeight="false" outlineLevel="0" collapsed="false">
      <c r="A1" s="1" t="s">
        <v>0</v>
      </c>
    </row>
    <row r="4" customFormat="false" ht="15" hidden="false" customHeight="false" outlineLevel="0" collapsed="false">
      <c r="A4" s="2" t="s">
        <v>1</v>
      </c>
      <c r="B4" s="2" t="s">
        <v>2</v>
      </c>
    </row>
    <row r="5" customFormat="false" ht="17.35" hidden="false" customHeight="false" outlineLevel="0" collapsed="false">
      <c r="B5" s="3" t="s">
        <v>3</v>
      </c>
      <c r="C5" s="3" t="s">
        <v>4</v>
      </c>
      <c r="D5" s="4" t="s">
        <v>5</v>
      </c>
      <c r="E5" s="4" t="s">
        <v>6</v>
      </c>
      <c r="F5" s="5" t="s">
        <v>7</v>
      </c>
      <c r="G5" s="6" t="s">
        <v>8</v>
      </c>
      <c r="H5" s="5" t="s">
        <v>9</v>
      </c>
      <c r="I5" s="6" t="s">
        <v>8</v>
      </c>
      <c r="J5" s="5" t="s">
        <v>10</v>
      </c>
      <c r="K5" s="6" t="s">
        <v>8</v>
      </c>
      <c r="L5" s="5" t="s">
        <v>11</v>
      </c>
      <c r="M5" s="6" t="s">
        <v>8</v>
      </c>
      <c r="N5" s="7" t="s">
        <v>12</v>
      </c>
      <c r="O5" s="8" t="s">
        <v>13</v>
      </c>
      <c r="P5" s="9" t="s">
        <v>8</v>
      </c>
      <c r="Q5" s="8" t="s">
        <v>14</v>
      </c>
      <c r="R5" s="9" t="s">
        <v>8</v>
      </c>
      <c r="S5" s="10" t="s">
        <v>15</v>
      </c>
      <c r="T5" s="11" t="s">
        <v>16</v>
      </c>
      <c r="U5" s="12" t="s">
        <v>17</v>
      </c>
      <c r="V5" s="13" t="s">
        <v>18</v>
      </c>
      <c r="W5" s="1" t="s">
        <v>19</v>
      </c>
      <c r="X5" s="1" t="s">
        <v>20</v>
      </c>
    </row>
    <row r="6" customFormat="false" ht="12.8" hidden="false" customHeight="false" outlineLevel="0" collapsed="false">
      <c r="A6" s="0" t="s">
        <v>21</v>
      </c>
      <c r="B6" s="0" t="n">
        <v>3.38</v>
      </c>
      <c r="C6" s="0" t="n">
        <v>-0.44</v>
      </c>
      <c r="D6" s="0" t="n">
        <v>77.52</v>
      </c>
      <c r="E6" s="0" t="n">
        <v>-1.75</v>
      </c>
      <c r="F6" s="0" t="n">
        <v>-45.03</v>
      </c>
      <c r="G6" s="0" t="n">
        <v>0.02</v>
      </c>
      <c r="H6" s="0" t="n">
        <v>0</v>
      </c>
      <c r="I6" s="0" t="n">
        <v>0</v>
      </c>
      <c r="J6" s="0" t="n">
        <v>-20.13</v>
      </c>
      <c r="K6" s="0" t="n">
        <v>0.02</v>
      </c>
      <c r="L6" s="0" t="n">
        <v>0</v>
      </c>
      <c r="M6" s="0" t="n">
        <v>0</v>
      </c>
      <c r="N6" s="0" t="n">
        <v>-24.89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15.75</v>
      </c>
      <c r="U6" s="0" t="n">
        <v>0</v>
      </c>
      <c r="V6" s="0" t="n">
        <v>100</v>
      </c>
      <c r="W6" s="0" t="n">
        <f aca="false">(B6+C6)-(D6+E6)+(N6+T6)</f>
        <v>-81.97</v>
      </c>
      <c r="X6" s="0" t="n">
        <v>-77.6</v>
      </c>
    </row>
    <row r="7" customFormat="false" ht="12.8" hidden="false" customHeight="false" outlineLevel="0" collapsed="false">
      <c r="A7" s="0" t="s">
        <v>22</v>
      </c>
      <c r="F7" s="0" t="n">
        <v>-34.01</v>
      </c>
      <c r="G7" s="0" t="n">
        <v>0.45</v>
      </c>
      <c r="H7" s="0" t="n">
        <v>11.04</v>
      </c>
      <c r="I7" s="0" t="n">
        <v>0.47</v>
      </c>
      <c r="J7" s="0" t="n">
        <v>-19.87</v>
      </c>
      <c r="K7" s="0" t="n">
        <v>0.24</v>
      </c>
      <c r="L7" s="0" t="n">
        <v>0.18</v>
      </c>
      <c r="M7" s="0" t="n">
        <v>0.29</v>
      </c>
      <c r="N7" s="0" t="n">
        <v>-3.32</v>
      </c>
      <c r="O7" s="0" t="n">
        <v>-22.33</v>
      </c>
      <c r="P7" s="0" t="n">
        <v>0.94</v>
      </c>
      <c r="Q7" s="0" t="n">
        <v>-1.92</v>
      </c>
      <c r="R7" s="0" t="n">
        <v>0.59</v>
      </c>
      <c r="S7" s="0" t="n">
        <v>-20.37</v>
      </c>
      <c r="T7" s="0" t="n">
        <v>15.75</v>
      </c>
      <c r="U7" s="0" t="n">
        <v>0</v>
      </c>
      <c r="V7" s="0" t="n">
        <v>100</v>
      </c>
      <c r="W7" s="0" t="n">
        <f aca="false">(B6+C6)-(D6+E6)+(N7+S7+T7)</f>
        <v>-80.77</v>
      </c>
      <c r="X7" s="0" t="n">
        <v>-77.6</v>
      </c>
    </row>
    <row r="9" customFormat="false" ht="12.8" hidden="false" customHeight="false" outlineLevel="0" collapsed="false">
      <c r="A9" s="0" t="s">
        <v>23</v>
      </c>
      <c r="B9" s="0" t="n">
        <v>-96.22</v>
      </c>
      <c r="C9" s="0" t="n">
        <v>-0.01</v>
      </c>
      <c r="D9" s="0" t="n">
        <v>-57.17</v>
      </c>
      <c r="E9" s="0" t="n">
        <v>-1.55</v>
      </c>
      <c r="F9" s="0" t="n">
        <v>-40.38</v>
      </c>
      <c r="G9" s="0" t="n">
        <v>0.01</v>
      </c>
      <c r="H9" s="0" t="n">
        <v>0</v>
      </c>
      <c r="I9" s="0" t="n">
        <v>0</v>
      </c>
      <c r="J9" s="0" t="n">
        <v>-15.98</v>
      </c>
      <c r="K9" s="0" t="n">
        <v>0.01</v>
      </c>
      <c r="L9" s="0" t="n">
        <v>0</v>
      </c>
      <c r="M9" s="0" t="n">
        <v>0</v>
      </c>
      <c r="N9" s="0" t="n">
        <v>-24.39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-15.21</v>
      </c>
      <c r="U9" s="0" t="n">
        <v>15.28</v>
      </c>
      <c r="V9" s="0" t="n">
        <v>100</v>
      </c>
      <c r="W9" s="0" t="n">
        <f aca="false">(B9+C9)-(D9+E9)+(N9+T9+U9)</f>
        <v>-61.83</v>
      </c>
      <c r="X9" s="0" t="n">
        <v>-61.4</v>
      </c>
    </row>
    <row r="10" customFormat="false" ht="12.8" hidden="false" customHeight="false" outlineLevel="0" collapsed="false">
      <c r="A10" s="0" t="s">
        <v>22</v>
      </c>
      <c r="F10" s="0" t="n">
        <v>-31.06</v>
      </c>
      <c r="G10" s="0" t="n">
        <v>0.27</v>
      </c>
      <c r="H10" s="0" t="n">
        <v>9.32</v>
      </c>
      <c r="I10" s="0" t="n">
        <v>0.27</v>
      </c>
      <c r="J10" s="0" t="n">
        <v>-16.52</v>
      </c>
      <c r="K10" s="0" t="n">
        <v>0.01</v>
      </c>
      <c r="L10" s="0" t="n">
        <v>-0.63</v>
      </c>
      <c r="M10" s="0" t="n">
        <v>0.01</v>
      </c>
      <c r="N10" s="0" t="n">
        <v>-4.6</v>
      </c>
      <c r="O10" s="0" t="n">
        <v>-18.85</v>
      </c>
      <c r="P10" s="0" t="n">
        <v>0.55</v>
      </c>
      <c r="Q10" s="0" t="n">
        <v>-0.02</v>
      </c>
      <c r="R10" s="0" t="n">
        <v>0.01</v>
      </c>
      <c r="S10" s="0" t="n">
        <v>-18.81</v>
      </c>
      <c r="T10" s="0" t="n">
        <v>-15.21</v>
      </c>
      <c r="U10" s="0" t="n">
        <v>15.28</v>
      </c>
      <c r="V10" s="0" t="n">
        <v>100</v>
      </c>
      <c r="W10" s="0" t="n">
        <f aca="false">(B9+C9)-(D9+E9)+(N10+S10+T10+U10)</f>
        <v>-60.85</v>
      </c>
      <c r="X10" s="0" t="n">
        <v>-61.4</v>
      </c>
    </row>
    <row r="12" customFormat="false" ht="12.8" hidden="false" customHeight="false" outlineLevel="0" collapsed="false">
      <c r="A12" s="0" t="s">
        <v>24</v>
      </c>
      <c r="B12" s="0" t="n">
        <v>0</v>
      </c>
      <c r="C12" s="0" t="n">
        <v>0</v>
      </c>
      <c r="D12" s="0" t="n">
        <v>65.34</v>
      </c>
      <c r="E12" s="0" t="n">
        <v>-1.63</v>
      </c>
      <c r="F12" s="0" t="n">
        <v>-60.64</v>
      </c>
      <c r="G12" s="0" t="n">
        <v>0.01</v>
      </c>
      <c r="H12" s="0" t="n">
        <v>0</v>
      </c>
      <c r="I12" s="0" t="n">
        <v>0</v>
      </c>
      <c r="J12" s="0" t="n">
        <v>-34.04</v>
      </c>
      <c r="K12" s="0" t="n">
        <v>0.01</v>
      </c>
      <c r="L12" s="0" t="n">
        <v>0</v>
      </c>
      <c r="M12" s="0" t="n">
        <v>0</v>
      </c>
      <c r="N12" s="0" t="n">
        <v>-26.58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-15.54</v>
      </c>
      <c r="U12" s="0" t="n">
        <v>0</v>
      </c>
      <c r="V12" s="0" t="n">
        <v>100</v>
      </c>
      <c r="W12" s="0" t="n">
        <f aca="false">0-(D12+E12)+(N12+T12)</f>
        <v>-105.83</v>
      </c>
      <c r="X12" s="0" t="n">
        <v>-99</v>
      </c>
    </row>
    <row r="15" customFormat="false" ht="12.8" hidden="false" customHeight="false" outlineLevel="0" collapsed="false">
      <c r="A15" s="0" t="s">
        <v>25</v>
      </c>
      <c r="B15" s="0" t="n">
        <v>0</v>
      </c>
      <c r="C15" s="0" t="n">
        <v>0</v>
      </c>
      <c r="D15" s="0" t="n">
        <v>69.45</v>
      </c>
      <c r="E15" s="0" t="n">
        <v>-1.63</v>
      </c>
      <c r="F15" s="0" t="n">
        <v>-60.67</v>
      </c>
      <c r="G15" s="0" t="n">
        <v>0.01</v>
      </c>
      <c r="H15" s="0" t="n">
        <v>0</v>
      </c>
      <c r="I15" s="0" t="n">
        <v>0</v>
      </c>
      <c r="J15" s="0" t="n">
        <v>-37.97</v>
      </c>
      <c r="K15" s="0" t="n">
        <v>0</v>
      </c>
      <c r="L15" s="0" t="n">
        <v>0</v>
      </c>
      <c r="M15" s="0" t="n">
        <v>0</v>
      </c>
      <c r="N15" s="0" t="n">
        <v>-22.68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-15.72</v>
      </c>
      <c r="U15" s="0" t="n">
        <v>0</v>
      </c>
      <c r="V15" s="0" t="n">
        <v>100</v>
      </c>
      <c r="W15" s="0" t="n">
        <f aca="false">0-(D15+E15)+(N15+T15)</f>
        <v>-106.22</v>
      </c>
      <c r="X15" s="0" t="n">
        <v>-99</v>
      </c>
    </row>
    <row r="18" customFormat="false" ht="12.8" hidden="false" customHeight="false" outlineLevel="0" collapsed="false">
      <c r="A18" s="0" t="s">
        <v>26</v>
      </c>
      <c r="B18" s="0" t="n">
        <v>0</v>
      </c>
      <c r="C18" s="0" t="n">
        <v>0</v>
      </c>
      <c r="D18" s="0" t="n">
        <v>64.41</v>
      </c>
      <c r="E18" s="0" t="n">
        <v>-1.68</v>
      </c>
      <c r="F18" s="0" t="n">
        <v>-59.86</v>
      </c>
      <c r="G18" s="0" t="n">
        <v>0.01</v>
      </c>
      <c r="H18" s="0" t="n">
        <v>0</v>
      </c>
      <c r="I18" s="0" t="n">
        <v>0</v>
      </c>
      <c r="J18" s="0" t="n">
        <v>-33.79</v>
      </c>
      <c r="K18" s="0" t="n">
        <v>0</v>
      </c>
      <c r="L18" s="0" t="n">
        <v>0</v>
      </c>
      <c r="M18" s="0" t="n">
        <v>0</v>
      </c>
      <c r="N18" s="0" t="n">
        <v>-26.06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-15.03</v>
      </c>
      <c r="U18" s="0" t="n">
        <v>0</v>
      </c>
      <c r="V18" s="0" t="n">
        <v>100</v>
      </c>
      <c r="W18" s="0" t="n">
        <f aca="false">0-(D18+E18)+(N18+T18)</f>
        <v>-103.82</v>
      </c>
      <c r="X18" s="0" t="n">
        <v>-99</v>
      </c>
    </row>
    <row r="21" customFormat="false" ht="12.8" hidden="false" customHeight="false" outlineLevel="0" collapsed="false">
      <c r="A21" s="0" t="s">
        <v>27</v>
      </c>
      <c r="B21" s="0" t="n">
        <v>0</v>
      </c>
      <c r="C21" s="0" t="n">
        <v>0</v>
      </c>
      <c r="D21" s="0" t="n">
        <v>67.94</v>
      </c>
      <c r="E21" s="0" t="n">
        <v>-1.66</v>
      </c>
      <c r="F21" s="0" t="n">
        <v>-59.83</v>
      </c>
      <c r="G21" s="0" t="n">
        <v>0</v>
      </c>
      <c r="H21" s="0" t="n">
        <v>0</v>
      </c>
      <c r="I21" s="0" t="n">
        <v>0</v>
      </c>
      <c r="J21" s="0" t="n">
        <v>-37.25</v>
      </c>
      <c r="K21" s="0" t="n">
        <v>0</v>
      </c>
      <c r="L21" s="0" t="n">
        <v>0</v>
      </c>
      <c r="M21" s="0" t="n">
        <v>0</v>
      </c>
      <c r="N21" s="0" t="n">
        <v>-22.58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-15.09</v>
      </c>
      <c r="U21" s="0" t="n">
        <v>0</v>
      </c>
      <c r="V21" s="0" t="n">
        <v>100</v>
      </c>
      <c r="W21" s="0" t="n">
        <f aca="false">0-(D21+E21)+(N21+T21)</f>
        <v>-103.95</v>
      </c>
      <c r="X21" s="0" t="n">
        <v>-99</v>
      </c>
    </row>
    <row r="24" customFormat="false" ht="17.35" hidden="false" customHeight="false" outlineLevel="0" collapsed="false">
      <c r="B24" s="3" t="s">
        <v>28</v>
      </c>
      <c r="C24" s="3" t="s">
        <v>29</v>
      </c>
      <c r="D24" s="4" t="s">
        <v>5</v>
      </c>
      <c r="E24" s="4" t="s">
        <v>6</v>
      </c>
      <c r="F24" s="5" t="s">
        <v>7</v>
      </c>
      <c r="G24" s="6" t="s">
        <v>8</v>
      </c>
      <c r="H24" s="5" t="s">
        <v>9</v>
      </c>
      <c r="I24" s="6" t="s">
        <v>8</v>
      </c>
      <c r="J24" s="5" t="s">
        <v>10</v>
      </c>
      <c r="K24" s="6" t="s">
        <v>8</v>
      </c>
      <c r="L24" s="5" t="s">
        <v>11</v>
      </c>
      <c r="M24" s="6" t="s">
        <v>8</v>
      </c>
      <c r="N24" s="7" t="s">
        <v>12</v>
      </c>
      <c r="O24" s="8" t="s">
        <v>13</v>
      </c>
      <c r="P24" s="9" t="s">
        <v>8</v>
      </c>
      <c r="Q24" s="8" t="s">
        <v>14</v>
      </c>
      <c r="R24" s="9" t="s">
        <v>8</v>
      </c>
      <c r="S24" s="10" t="s">
        <v>15</v>
      </c>
      <c r="T24" s="11" t="s">
        <v>16</v>
      </c>
      <c r="U24" s="12" t="s">
        <v>17</v>
      </c>
      <c r="V24" s="14" t="s">
        <v>18</v>
      </c>
      <c r="W24" s="1" t="s">
        <v>30</v>
      </c>
      <c r="X24" s="15" t="s">
        <v>31</v>
      </c>
      <c r="Y24" s="15" t="s">
        <v>32</v>
      </c>
      <c r="Z24" s="15" t="s">
        <v>20</v>
      </c>
    </row>
    <row r="25" customFormat="false" ht="12.8" hidden="false" customHeight="false" outlineLevel="0" collapsed="false">
      <c r="A25" s="0" t="s">
        <v>33</v>
      </c>
      <c r="B25" s="0" t="n">
        <v>45.93</v>
      </c>
      <c r="C25" s="0" t="n">
        <v>5.09</v>
      </c>
      <c r="F25" s="0" t="n">
        <v>-149.61</v>
      </c>
      <c r="G25" s="0" t="n">
        <v>0.17</v>
      </c>
      <c r="H25" s="0" t="n">
        <v>-115.63</v>
      </c>
      <c r="I25" s="0" t="n">
        <v>0.28</v>
      </c>
      <c r="J25" s="0" t="n">
        <v>19.8</v>
      </c>
      <c r="K25" s="0" t="n">
        <v>0.1</v>
      </c>
      <c r="L25" s="0" t="n">
        <v>-2.74</v>
      </c>
      <c r="M25" s="0" t="n">
        <v>0.08</v>
      </c>
      <c r="N25" s="0" t="n">
        <v>-242.74</v>
      </c>
      <c r="O25" s="0" t="n">
        <v>233.46</v>
      </c>
      <c r="P25" s="0" t="n">
        <v>0.57</v>
      </c>
      <c r="Q25" s="0" t="n">
        <v>9.13</v>
      </c>
      <c r="R25" s="0" t="n">
        <v>0.18</v>
      </c>
      <c r="S25" s="0" t="n">
        <v>224.387</v>
      </c>
      <c r="T25" s="0" t="n">
        <v>12.05</v>
      </c>
      <c r="U25" s="0" t="n">
        <v>-1.66</v>
      </c>
      <c r="V25" s="0" t="n">
        <v>80</v>
      </c>
      <c r="W25" s="0" t="n">
        <f aca="false">(B25+C25)+(N25+S25+T25)</f>
        <v>44.717</v>
      </c>
    </row>
    <row r="26" customFormat="false" ht="12.8" hidden="false" customHeight="false" outlineLevel="0" collapsed="false">
      <c r="A26" s="0" t="s">
        <v>22</v>
      </c>
      <c r="F26" s="0" t="n">
        <v>-65.01</v>
      </c>
      <c r="G26" s="0" t="n">
        <v>2.44</v>
      </c>
      <c r="H26" s="0" t="n">
        <v>-25.34</v>
      </c>
      <c r="I26" s="0" t="n">
        <v>2.8</v>
      </c>
      <c r="J26" s="0" t="n">
        <v>-8.73</v>
      </c>
      <c r="K26" s="0" t="n">
        <v>1.02</v>
      </c>
      <c r="L26" s="0" t="n">
        <v>11.74</v>
      </c>
      <c r="M26" s="0" t="n">
        <v>1.45</v>
      </c>
      <c r="N26" s="0" t="n">
        <v>-91.94</v>
      </c>
      <c r="O26" s="0" t="n">
        <v>31.6</v>
      </c>
      <c r="P26" s="0" t="n">
        <v>7.11</v>
      </c>
      <c r="Q26" s="0" t="n">
        <v>-47.74</v>
      </c>
      <c r="R26" s="0" t="n">
        <v>5.06</v>
      </c>
      <c r="S26" s="0" t="n">
        <v>77.88</v>
      </c>
      <c r="T26" s="0" t="n">
        <v>12.05</v>
      </c>
      <c r="U26" s="0" t="n">
        <v>-1.66</v>
      </c>
      <c r="V26" s="0" t="n">
        <v>80</v>
      </c>
      <c r="W26" s="0" t="n">
        <f aca="false">(B25+C25+(N26+T26+S26))</f>
        <v>49.01</v>
      </c>
    </row>
    <row r="28" customFormat="false" ht="12.8" hidden="false" customHeight="false" outlineLevel="0" collapsed="false">
      <c r="A28" s="0" t="s">
        <v>34</v>
      </c>
      <c r="D28" s="0" t="n">
        <v>51.61</v>
      </c>
      <c r="E28" s="0" t="n">
        <v>-6.96</v>
      </c>
      <c r="F28" s="0" t="n">
        <v>-42.25</v>
      </c>
      <c r="G28" s="0" t="n">
        <v>0.02</v>
      </c>
      <c r="H28" s="0" t="n">
        <v>0</v>
      </c>
      <c r="I28" s="0" t="n">
        <v>0</v>
      </c>
      <c r="J28" s="0" t="n">
        <v>-21.36</v>
      </c>
      <c r="K28" s="0" t="n">
        <v>0.03</v>
      </c>
      <c r="L28" s="0" t="n">
        <v>0</v>
      </c>
      <c r="M28" s="0" t="n">
        <v>0</v>
      </c>
      <c r="N28" s="0" t="n">
        <v>-20.89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15.48</v>
      </c>
      <c r="U28" s="0" t="n">
        <v>-1.65</v>
      </c>
      <c r="V28" s="0" t="n">
        <v>80</v>
      </c>
      <c r="W28" s="0" t="n">
        <f aca="false">(D28+E28)+(N28+T28)</f>
        <v>39.24</v>
      </c>
      <c r="X28" s="0" t="n">
        <f aca="false">(W28-W25)</f>
        <v>-5.47699999999999</v>
      </c>
      <c r="Y28" s="0" t="n">
        <f aca="false">X28+1.54</f>
        <v>-3.93699999999999</v>
      </c>
      <c r="Z28" s="0" t="n">
        <v>-3.7</v>
      </c>
    </row>
    <row r="29" customFormat="false" ht="12.8" hidden="false" customHeight="false" outlineLevel="0" collapsed="false">
      <c r="A29" s="0" t="s">
        <v>22</v>
      </c>
      <c r="F29" s="0" t="n">
        <v>-34.32</v>
      </c>
      <c r="G29" s="0" t="n">
        <v>0.35</v>
      </c>
      <c r="H29" s="0" t="n">
        <v>7.93</v>
      </c>
      <c r="I29" s="0" t="n">
        <v>0.35</v>
      </c>
      <c r="J29" s="0" t="n">
        <v>-21.61</v>
      </c>
      <c r="K29" s="0" t="n">
        <v>0.04</v>
      </c>
      <c r="L29" s="0" t="n">
        <v>-0.32</v>
      </c>
      <c r="M29" s="0" t="n">
        <v>0.02</v>
      </c>
      <c r="N29" s="0" t="n">
        <v>-4.33</v>
      </c>
      <c r="O29" s="0" t="n">
        <v>-16.04</v>
      </c>
      <c r="P29" s="0" t="n">
        <v>0.71</v>
      </c>
      <c r="Q29" s="0" t="n">
        <v>-0.1</v>
      </c>
      <c r="R29" s="0" t="n">
        <v>0.05</v>
      </c>
      <c r="S29" s="0" t="n">
        <v>-16.07</v>
      </c>
      <c r="T29" s="0" t="n">
        <v>15.48</v>
      </c>
      <c r="U29" s="0" t="n">
        <v>-1.65</v>
      </c>
      <c r="V29" s="0" t="n">
        <v>80</v>
      </c>
      <c r="W29" s="0" t="n">
        <f aca="false">(D28+E28)+(N29+S29+T29)</f>
        <v>39.73</v>
      </c>
      <c r="X29" s="0" t="n">
        <f aca="false">W29-W26</f>
        <v>-9.27999999999999</v>
      </c>
      <c r="Y29" s="0" t="n">
        <f aca="false">X29+1.54</f>
        <v>-7.73999999999999</v>
      </c>
      <c r="Z29" s="0" t="n">
        <v>-3.7</v>
      </c>
    </row>
    <row r="30" customFormat="false" ht="12.8" hidden="false" customHeight="fals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2.8" hidden="false" customHeight="false" outlineLevel="0" collapsed="false">
      <c r="A31" s="0" t="s">
        <v>35</v>
      </c>
      <c r="B31" s="0" t="n">
        <v>18.12</v>
      </c>
      <c r="C31" s="0" t="n">
        <v>5.63</v>
      </c>
      <c r="F31" s="0" t="n">
        <v>-49.11</v>
      </c>
      <c r="G31" s="0" t="n">
        <v>1.38</v>
      </c>
      <c r="H31" s="0" t="n">
        <v>359.72</v>
      </c>
      <c r="I31" s="0" t="n">
        <v>1.61</v>
      </c>
      <c r="J31" s="0" t="n">
        <v>-28.11</v>
      </c>
      <c r="K31" s="0" t="n">
        <v>1</v>
      </c>
      <c r="L31" s="0" t="n">
        <v>99.15</v>
      </c>
      <c r="M31" s="0" t="n">
        <v>1.2</v>
      </c>
      <c r="N31" s="0" t="n">
        <v>239.35</v>
      </c>
      <c r="O31" s="0" t="n">
        <v>-818.15</v>
      </c>
      <c r="P31" s="0" t="n">
        <v>5.19</v>
      </c>
      <c r="Q31" s="0" t="n">
        <v>-309.98</v>
      </c>
      <c r="R31" s="0" t="n">
        <v>4.47</v>
      </c>
      <c r="S31" s="0" t="n">
        <v>-508</v>
      </c>
      <c r="T31" s="0" t="n">
        <v>-51.2</v>
      </c>
      <c r="U31" s="0" t="n">
        <v>211.57</v>
      </c>
      <c r="V31" s="0" t="n">
        <v>160</v>
      </c>
      <c r="W31" s="0" t="n">
        <f aca="false">(B31+C31)+(N31+S31+T31)</f>
        <v>-296.1</v>
      </c>
    </row>
    <row r="32" customFormat="false" ht="12.8" hidden="false" customHeight="false" outlineLevel="0" collapsed="false">
      <c r="A32" s="0" t="s">
        <v>22</v>
      </c>
      <c r="B32" s="0" t="s">
        <v>36</v>
      </c>
    </row>
    <row r="34" customFormat="false" ht="12.8" hidden="false" customHeight="false" outlineLevel="0" collapsed="false">
      <c r="A34" s="0" t="s">
        <v>37</v>
      </c>
      <c r="D34" s="0" t="n">
        <v>19.12</v>
      </c>
      <c r="E34" s="0" t="n">
        <v>-3.28</v>
      </c>
      <c r="F34" s="0" t="n">
        <v>-426.8</v>
      </c>
      <c r="G34" s="0" t="n">
        <v>0.64</v>
      </c>
      <c r="H34" s="0" t="n">
        <v>0</v>
      </c>
      <c r="I34" s="0" t="n">
        <v>0</v>
      </c>
      <c r="J34" s="0" t="n">
        <v>-139.88</v>
      </c>
      <c r="K34" s="0" t="n">
        <v>0.27</v>
      </c>
      <c r="L34" s="0" t="n">
        <v>0</v>
      </c>
      <c r="M34" s="0" t="n">
        <v>0</v>
      </c>
      <c r="N34" s="0" t="n">
        <v>-286.91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-60.51</v>
      </c>
      <c r="U34" s="0" t="n">
        <v>212.54</v>
      </c>
      <c r="V34" s="0" t="n">
        <v>160</v>
      </c>
      <c r="W34" s="0" t="n">
        <f aca="false">(D34+E34)+(N34+T34)</f>
        <v>-331.58</v>
      </c>
      <c r="X34" s="0" t="n">
        <f aca="false">W34-W31</f>
        <v>-35.4800000000001</v>
      </c>
      <c r="Y34" s="0" t="n">
        <f aca="false">X34-0.99</f>
        <v>-36.4700000000001</v>
      </c>
      <c r="Z34" s="0" t="n">
        <v>-4.02</v>
      </c>
    </row>
    <row r="35" customFormat="false" ht="12.8" hidden="false" customHeight="false" outlineLevel="0" collapsed="false">
      <c r="A35" s="0" t="s">
        <v>22</v>
      </c>
      <c r="D35" s="0" t="n">
        <v>19.12</v>
      </c>
      <c r="E35" s="0" t="n">
        <v>-3.28</v>
      </c>
      <c r="F35" s="0" t="n">
        <v>-301.24</v>
      </c>
      <c r="G35" s="0" t="n">
        <v>3.29</v>
      </c>
      <c r="H35" s="0" t="n">
        <v>126.14</v>
      </c>
      <c r="I35" s="0" t="n">
        <v>3.27</v>
      </c>
      <c r="J35" s="0" t="n">
        <v>-135.34</v>
      </c>
      <c r="K35" s="0" t="n">
        <v>0.89</v>
      </c>
      <c r="L35" s="0" t="n">
        <v>3.69</v>
      </c>
      <c r="M35" s="0" t="n">
        <v>0.94</v>
      </c>
      <c r="N35" s="0" t="n">
        <v>-43.15</v>
      </c>
      <c r="O35" s="0" t="n">
        <v>-256.14</v>
      </c>
      <c r="P35" s="0" t="n">
        <v>6.74</v>
      </c>
      <c r="Q35" s="0" t="n">
        <v>-21.31</v>
      </c>
      <c r="R35" s="0" t="n">
        <v>2.15</v>
      </c>
      <c r="S35" s="0" t="n">
        <v>-235.11</v>
      </c>
      <c r="T35" s="0" t="n">
        <v>-60.51</v>
      </c>
      <c r="U35" s="0" t="n">
        <v>212.54</v>
      </c>
      <c r="V35" s="0" t="n">
        <v>160</v>
      </c>
      <c r="W35" s="0" t="n">
        <f aca="false">(D35+E35)+(N35+S35+T35)</f>
        <v>-322.93</v>
      </c>
      <c r="X35" s="0" t="n">
        <f aca="false">W35-W31</f>
        <v>-26.83</v>
      </c>
      <c r="Y35" s="0" t="n">
        <f aca="false">X35-0.99</f>
        <v>-27.82</v>
      </c>
      <c r="Z35" s="0" t="n">
        <v>-4.02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S35" activeCellId="0" sqref="S35"/>
    </sheetView>
  </sheetViews>
  <sheetFormatPr defaultRowHeight="12.8"/>
  <cols>
    <col collapsed="false" hidden="false" max="1" min="1" style="0" width="14.8673469387755"/>
    <col collapsed="false" hidden="false" max="2" min="2" style="0" width="17.2244897959184"/>
    <col collapsed="false" hidden="false" max="3" min="3" style="0" width="15.1377551020408"/>
    <col collapsed="false" hidden="false" max="4" min="4" style="0" width="15.5612244897959"/>
    <col collapsed="false" hidden="false" max="5" min="5" style="0" width="13.1938775510204"/>
    <col collapsed="false" hidden="false" max="6" min="6" style="0" width="17.3622448979592"/>
    <col collapsed="false" hidden="false" max="7" min="7" style="0" width="7.64285714285714"/>
    <col collapsed="false" hidden="false" max="8" min="8" style="0" width="15.8367346938776"/>
    <col collapsed="false" hidden="false" max="9" min="9" style="0" width="7.08163265306122"/>
    <col collapsed="false" hidden="false" max="10" min="10" style="0" width="17.9183673469388"/>
    <col collapsed="false" hidden="false" max="11" min="11" style="0" width="7.49489795918367"/>
    <col collapsed="false" hidden="false" max="12" min="12" style="0" width="17.2244897959184"/>
    <col collapsed="false" hidden="false" max="13" min="13" style="0" width="7.64285714285714"/>
    <col collapsed="false" hidden="false" max="14" min="14" style="0" width="12.5"/>
    <col collapsed="false" hidden="false" max="15" min="15" style="0" width="12.9132653061225"/>
    <col collapsed="false" hidden="false" max="16" min="16" style="0" width="7.21938775510204"/>
    <col collapsed="false" hidden="false" max="17" min="17" style="0" width="14.4438775510204"/>
    <col collapsed="false" hidden="false" max="18" min="18" style="0" width="7.36224489795918"/>
    <col collapsed="false" hidden="false" max="19" min="19" style="0" width="11.5204081632653"/>
    <col collapsed="false" hidden="false" max="21" min="20" style="0" width="14.4438775510204"/>
    <col collapsed="false" hidden="false" max="22" min="22" style="0" width="16.3877551020408"/>
    <col collapsed="false" hidden="false" max="23" min="23" style="0" width="11.5204081632653"/>
    <col collapsed="false" hidden="false" max="24" min="24" style="0" width="13.75"/>
    <col collapsed="false" hidden="false" max="25" min="25" style="0" width="18.7551020408163"/>
    <col collapsed="false" hidden="false" max="1025" min="26" style="0" width="11.5204081632653"/>
  </cols>
  <sheetData>
    <row r="1" customFormat="false" ht="17.35" hidden="false" customHeight="false" outlineLevel="0" collapsed="false">
      <c r="A1" s="1" t="s">
        <v>0</v>
      </c>
    </row>
    <row r="4" customFormat="false" ht="15" hidden="false" customHeight="false" outlineLevel="0" collapsed="false">
      <c r="A4" s="2" t="s">
        <v>1</v>
      </c>
      <c r="B4" s="2" t="s">
        <v>38</v>
      </c>
    </row>
    <row r="5" customFormat="false" ht="17.35" hidden="false" customHeight="false" outlineLevel="0" collapsed="false">
      <c r="B5" s="3" t="s">
        <v>3</v>
      </c>
      <c r="C5" s="3" t="s">
        <v>4</v>
      </c>
      <c r="D5" s="4" t="s">
        <v>5</v>
      </c>
      <c r="E5" s="4" t="s">
        <v>6</v>
      </c>
      <c r="F5" s="5" t="s">
        <v>7</v>
      </c>
      <c r="G5" s="6" t="s">
        <v>8</v>
      </c>
      <c r="H5" s="5" t="s">
        <v>9</v>
      </c>
      <c r="I5" s="6" t="s">
        <v>8</v>
      </c>
      <c r="J5" s="5" t="s">
        <v>10</v>
      </c>
      <c r="K5" s="6" t="s">
        <v>8</v>
      </c>
      <c r="L5" s="5" t="s">
        <v>11</v>
      </c>
      <c r="M5" s="6" t="s">
        <v>8</v>
      </c>
      <c r="N5" s="7" t="s">
        <v>12</v>
      </c>
      <c r="O5" s="8" t="s">
        <v>13</v>
      </c>
      <c r="P5" s="9" t="s">
        <v>8</v>
      </c>
      <c r="Q5" s="8" t="s">
        <v>14</v>
      </c>
      <c r="R5" s="9" t="s">
        <v>8</v>
      </c>
      <c r="S5" s="10" t="s">
        <v>15</v>
      </c>
      <c r="T5" s="11" t="s">
        <v>16</v>
      </c>
      <c r="U5" s="12" t="s">
        <v>17</v>
      </c>
      <c r="V5" s="13" t="s">
        <v>18</v>
      </c>
      <c r="W5" s="1" t="s">
        <v>19</v>
      </c>
      <c r="X5" s="1" t="s">
        <v>20</v>
      </c>
    </row>
    <row r="6" customFormat="false" ht="12.8" hidden="false" customHeight="false" outlineLevel="0" collapsed="false">
      <c r="A6" s="0" t="s">
        <v>21</v>
      </c>
      <c r="B6" s="0" t="n">
        <v>3.38</v>
      </c>
      <c r="C6" s="0" t="n">
        <v>-0.44</v>
      </c>
      <c r="D6" s="0" t="n">
        <v>77.33</v>
      </c>
      <c r="E6" s="0" t="n">
        <v>-1.86</v>
      </c>
      <c r="F6" s="0" t="n">
        <v>-45.06</v>
      </c>
      <c r="G6" s="0" t="n">
        <v>0.04</v>
      </c>
      <c r="H6" s="0" t="n">
        <v>0</v>
      </c>
      <c r="I6" s="0" t="n">
        <v>0</v>
      </c>
      <c r="J6" s="0" t="n">
        <v>-20.17</v>
      </c>
      <c r="K6" s="0" t="n">
        <v>0.05</v>
      </c>
      <c r="L6" s="0" t="n">
        <v>0</v>
      </c>
      <c r="M6" s="0" t="n">
        <v>0</v>
      </c>
      <c r="N6" s="0" t="n">
        <v>-24.89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15.83</v>
      </c>
      <c r="U6" s="0" t="n">
        <v>0</v>
      </c>
      <c r="V6" s="0" t="n">
        <v>20</v>
      </c>
      <c r="W6" s="0" t="n">
        <f aca="false">(B6+C6)-(D6+E6)+(N6+T6)</f>
        <v>-81.59</v>
      </c>
      <c r="X6" s="0" t="n">
        <v>-77.6</v>
      </c>
    </row>
    <row r="7" customFormat="false" ht="12.8" hidden="false" customHeight="false" outlineLevel="0" collapsed="false">
      <c r="A7" s="0" t="s">
        <v>22</v>
      </c>
      <c r="F7" s="0" t="n">
        <v>-37.36</v>
      </c>
      <c r="G7" s="0" t="n">
        <v>0.26</v>
      </c>
      <c r="H7" s="0" t="n">
        <v>7.67</v>
      </c>
      <c r="I7" s="0" t="n">
        <v>0.25</v>
      </c>
      <c r="J7" s="0" t="n">
        <v>-20.71</v>
      </c>
      <c r="K7" s="0" t="n">
        <v>0.03</v>
      </c>
      <c r="L7" s="0" t="n">
        <v>-0.72</v>
      </c>
      <c r="M7" s="0" t="n">
        <v>0.01</v>
      </c>
      <c r="N7" s="0" t="n">
        <v>-8.26</v>
      </c>
      <c r="O7" s="0" t="n">
        <v>-15.51</v>
      </c>
      <c r="P7" s="0" t="n">
        <v>0.51</v>
      </c>
      <c r="Q7" s="0" t="n">
        <v>-0.06</v>
      </c>
      <c r="R7" s="0" t="n">
        <v>0.03</v>
      </c>
      <c r="S7" s="0" t="n">
        <v>-15.46</v>
      </c>
      <c r="T7" s="0" t="n">
        <v>15.81</v>
      </c>
      <c r="U7" s="0" t="n">
        <v>0</v>
      </c>
      <c r="V7" s="0" t="n">
        <v>100</v>
      </c>
      <c r="W7" s="0" t="n">
        <f aca="false">(B6+C6)-(D6+E6)+(N7+S7+T7)</f>
        <v>-80.44</v>
      </c>
      <c r="X7" s="0" t="n">
        <v>-77.6</v>
      </c>
    </row>
    <row r="9" customFormat="false" ht="12.8" hidden="false" customHeight="false" outlineLevel="0" collapsed="false">
      <c r="A9" s="0" t="s">
        <v>23</v>
      </c>
      <c r="B9" s="0" t="n">
        <v>-96.22</v>
      </c>
      <c r="C9" s="0" t="n">
        <v>-0.001</v>
      </c>
      <c r="D9" s="0" t="n">
        <v>-57.12</v>
      </c>
      <c r="E9" s="0" t="n">
        <v>-1.51</v>
      </c>
      <c r="F9" s="0" t="n">
        <v>-40.33</v>
      </c>
      <c r="G9" s="0" t="n">
        <v>0.02</v>
      </c>
      <c r="H9" s="0" t="n">
        <v>0</v>
      </c>
      <c r="I9" s="0" t="n">
        <v>0</v>
      </c>
      <c r="J9" s="0" t="n">
        <v>-15.94</v>
      </c>
      <c r="K9" s="0" t="n">
        <v>0.02</v>
      </c>
      <c r="L9" s="0" t="n">
        <v>0</v>
      </c>
      <c r="M9" s="0" t="n">
        <v>0</v>
      </c>
      <c r="N9" s="0" t="n">
        <v>-24.38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-14.94</v>
      </c>
      <c r="U9" s="0" t="n">
        <v>15.27</v>
      </c>
      <c r="V9" s="0" t="n">
        <v>20</v>
      </c>
      <c r="W9" s="0" t="n">
        <f aca="false">(B9+C9)-(D9+E9)+(N9+T9+U9)</f>
        <v>-61.641</v>
      </c>
      <c r="X9" s="0" t="n">
        <v>-61.4</v>
      </c>
    </row>
    <row r="10" customFormat="false" ht="12.8" hidden="false" customHeight="false" outlineLevel="0" collapsed="false">
      <c r="A10" s="0" t="s">
        <v>22</v>
      </c>
      <c r="F10" s="0" t="n">
        <v>-30.58</v>
      </c>
      <c r="G10" s="0" t="n">
        <v>0.4</v>
      </c>
      <c r="H10" s="0" t="n">
        <v>9.81</v>
      </c>
      <c r="I10" s="0" t="n">
        <v>0.43</v>
      </c>
      <c r="J10" s="0" t="n">
        <v>-16.3</v>
      </c>
      <c r="K10" s="0" t="n">
        <v>0.1</v>
      </c>
      <c r="L10" s="0" t="n">
        <v>-0.4</v>
      </c>
      <c r="M10" s="0" t="n">
        <v>0.12</v>
      </c>
      <c r="N10" s="0" t="n">
        <v>-4.06</v>
      </c>
      <c r="O10" s="0" t="n">
        <v>-19.86</v>
      </c>
      <c r="P10" s="0" t="n">
        <v>0.87</v>
      </c>
      <c r="Q10" s="0" t="n">
        <v>-0.5</v>
      </c>
      <c r="R10" s="0" t="n">
        <v>0.26</v>
      </c>
      <c r="S10" s="0" t="n">
        <v>-19.35</v>
      </c>
      <c r="T10" s="0" t="n">
        <v>-15.04</v>
      </c>
      <c r="U10" s="0" t="n">
        <v>15.27</v>
      </c>
      <c r="V10" s="0" t="n">
        <v>100</v>
      </c>
      <c r="W10" s="0" t="n">
        <f aca="false">(B9+C9)-(D9+E9)+(N10+S10+T10+U10)</f>
        <v>-60.771</v>
      </c>
      <c r="X10" s="0" t="n">
        <v>-61.4</v>
      </c>
    </row>
    <row r="12" customFormat="false" ht="12.8" hidden="false" customHeight="false" outlineLevel="0" collapsed="false">
      <c r="A12" s="0" t="s">
        <v>24</v>
      </c>
      <c r="B12" s="0" t="n">
        <v>0</v>
      </c>
      <c r="C12" s="0" t="n">
        <v>0</v>
      </c>
      <c r="D12" s="0" t="n">
        <v>65.4</v>
      </c>
      <c r="E12" s="0" t="n">
        <v>-1.67</v>
      </c>
      <c r="F12" s="0" t="n">
        <v>-60.64</v>
      </c>
      <c r="G12" s="0" t="n">
        <v>0.01</v>
      </c>
      <c r="H12" s="0" t="n">
        <v>0</v>
      </c>
      <c r="I12" s="0" t="n">
        <v>0</v>
      </c>
      <c r="J12" s="0" t="n">
        <v>-34.04</v>
      </c>
      <c r="K12" s="0" t="n">
        <v>0.01</v>
      </c>
      <c r="L12" s="0" t="n">
        <v>0</v>
      </c>
      <c r="M12" s="0" t="n">
        <v>0</v>
      </c>
      <c r="N12" s="0" t="n">
        <v>-26.59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-15.65</v>
      </c>
      <c r="U12" s="0" t="n">
        <v>0</v>
      </c>
      <c r="V12" s="0" t="n">
        <v>100</v>
      </c>
      <c r="W12" s="0" t="n">
        <f aca="false">0-(D12+E12)+(N12+T12)</f>
        <v>-105.97</v>
      </c>
      <c r="X12" s="0" t="n">
        <v>-99</v>
      </c>
    </row>
    <row r="15" customFormat="false" ht="12.8" hidden="false" customHeight="false" outlineLevel="0" collapsed="false">
      <c r="A15" s="0" t="s">
        <v>25</v>
      </c>
      <c r="B15" s="0" t="n">
        <v>0</v>
      </c>
      <c r="C15" s="0" t="n">
        <v>0</v>
      </c>
      <c r="D15" s="0" t="n">
        <v>69.55</v>
      </c>
      <c r="E15" s="0" t="n">
        <v>-1.67</v>
      </c>
      <c r="F15" s="0" t="n">
        <v>-60.67</v>
      </c>
      <c r="G15" s="0" t="n">
        <v>0.01</v>
      </c>
      <c r="H15" s="0" t="n">
        <v>0</v>
      </c>
      <c r="I15" s="0" t="n">
        <v>0</v>
      </c>
      <c r="J15" s="0" t="n">
        <v>-37.97</v>
      </c>
      <c r="K15" s="0" t="n">
        <v>0.01</v>
      </c>
      <c r="L15" s="0" t="n">
        <v>0</v>
      </c>
      <c r="M15" s="0" t="n">
        <v>0</v>
      </c>
      <c r="N15" s="0" t="n">
        <v>-22.68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-15.66</v>
      </c>
      <c r="U15" s="0" t="n">
        <v>0</v>
      </c>
      <c r="V15" s="0" t="n">
        <v>100</v>
      </c>
      <c r="W15" s="0" t="n">
        <f aca="false">0-(D15+E15)+(N15+T15)</f>
        <v>-106.22</v>
      </c>
      <c r="X15" s="0" t="n">
        <v>-99</v>
      </c>
    </row>
    <row r="18" customFormat="false" ht="12.8" hidden="false" customHeight="false" outlineLevel="0" collapsed="false">
      <c r="A18" s="0" t="s">
        <v>26</v>
      </c>
      <c r="B18" s="0" t="n">
        <v>0</v>
      </c>
      <c r="C18" s="0" t="n">
        <v>0</v>
      </c>
      <c r="D18" s="0" t="n">
        <v>64.43</v>
      </c>
      <c r="E18" s="0" t="n">
        <v>-1.66</v>
      </c>
      <c r="F18" s="0" t="n">
        <v>-59.87</v>
      </c>
      <c r="G18" s="0" t="n">
        <v>0.01</v>
      </c>
      <c r="H18" s="0" t="n">
        <v>0</v>
      </c>
      <c r="I18" s="0" t="n">
        <v>0</v>
      </c>
      <c r="J18" s="0" t="n">
        <v>-33.79</v>
      </c>
      <c r="K18" s="0" t="n">
        <v>0.01</v>
      </c>
      <c r="L18" s="0" t="n">
        <v>0</v>
      </c>
      <c r="M18" s="0" t="n">
        <v>0</v>
      </c>
      <c r="N18" s="0" t="n">
        <v>-26.07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-15.18</v>
      </c>
      <c r="U18" s="0" t="n">
        <v>0</v>
      </c>
      <c r="V18" s="0" t="n">
        <v>100</v>
      </c>
      <c r="W18" s="0" t="n">
        <f aca="false">0-(D18+E18)+(N18+T18)</f>
        <v>-104.02</v>
      </c>
      <c r="X18" s="0" t="n">
        <v>-99</v>
      </c>
    </row>
    <row r="21" customFormat="false" ht="12.8" hidden="false" customHeight="false" outlineLevel="0" collapsed="false">
      <c r="A21" s="0" t="s">
        <v>27</v>
      </c>
      <c r="B21" s="0" t="n">
        <v>0</v>
      </c>
      <c r="C21" s="0" t="n">
        <v>0</v>
      </c>
      <c r="D21" s="0" t="n">
        <v>67.98</v>
      </c>
      <c r="E21" s="0" t="n">
        <v>-1.63</v>
      </c>
      <c r="F21" s="0" t="n">
        <v>-59.83</v>
      </c>
      <c r="G21" s="0" t="n">
        <v>0.01</v>
      </c>
      <c r="H21" s="0" t="n">
        <v>0</v>
      </c>
      <c r="I21" s="0" t="n">
        <v>0</v>
      </c>
      <c r="J21" s="0" t="n">
        <v>-37.25</v>
      </c>
      <c r="K21" s="0" t="n">
        <v>0.01</v>
      </c>
      <c r="L21" s="0" t="n">
        <v>0</v>
      </c>
      <c r="M21" s="0" t="n">
        <v>0</v>
      </c>
      <c r="N21" s="0" t="n">
        <v>-22.58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-15.16</v>
      </c>
      <c r="U21" s="0" t="n">
        <v>0</v>
      </c>
      <c r="V21" s="0" t="n">
        <v>100</v>
      </c>
      <c r="W21" s="0" t="n">
        <f aca="false">0-(D21+E21)+(N21+T21)</f>
        <v>-104.09</v>
      </c>
      <c r="X21" s="0" t="n">
        <v>-99</v>
      </c>
    </row>
    <row r="24" customFormat="false" ht="17.35" hidden="false" customHeight="false" outlineLevel="0" collapsed="false">
      <c r="B24" s="3" t="s">
        <v>28</v>
      </c>
      <c r="C24" s="3" t="s">
        <v>29</v>
      </c>
      <c r="D24" s="4" t="s">
        <v>5</v>
      </c>
      <c r="E24" s="4" t="s">
        <v>6</v>
      </c>
      <c r="F24" s="5" t="s">
        <v>7</v>
      </c>
      <c r="G24" s="6" t="s">
        <v>8</v>
      </c>
      <c r="H24" s="5" t="s">
        <v>9</v>
      </c>
      <c r="I24" s="6" t="s">
        <v>8</v>
      </c>
      <c r="J24" s="5" t="s">
        <v>10</v>
      </c>
      <c r="K24" s="6" t="s">
        <v>8</v>
      </c>
      <c r="L24" s="5" t="s">
        <v>11</v>
      </c>
      <c r="M24" s="6" t="s">
        <v>8</v>
      </c>
      <c r="N24" s="7" t="s">
        <v>12</v>
      </c>
      <c r="O24" s="8" t="s">
        <v>13</v>
      </c>
      <c r="P24" s="9" t="s">
        <v>8</v>
      </c>
      <c r="Q24" s="8" t="s">
        <v>14</v>
      </c>
      <c r="R24" s="9" t="s">
        <v>8</v>
      </c>
      <c r="S24" s="10" t="s">
        <v>15</v>
      </c>
      <c r="T24" s="11" t="s">
        <v>16</v>
      </c>
      <c r="U24" s="12" t="s">
        <v>17</v>
      </c>
      <c r="V24" s="14" t="s">
        <v>18</v>
      </c>
      <c r="W24" s="1" t="s">
        <v>30</v>
      </c>
      <c r="X24" s="15" t="s">
        <v>31</v>
      </c>
      <c r="Y24" s="15" t="s">
        <v>32</v>
      </c>
      <c r="Z24" s="15" t="s">
        <v>20</v>
      </c>
    </row>
    <row r="25" customFormat="false" ht="12.8" hidden="false" customHeight="false" outlineLevel="0" collapsed="false">
      <c r="A25" s="0" t="s">
        <v>33</v>
      </c>
      <c r="B25" s="0" t="n">
        <v>46.3</v>
      </c>
      <c r="C25" s="0" t="n">
        <v>5.18</v>
      </c>
      <c r="F25" s="0" t="n">
        <v>-150.01</v>
      </c>
      <c r="G25" s="0" t="n">
        <v>0.16</v>
      </c>
      <c r="H25" s="0" t="n">
        <v>-116.24</v>
      </c>
      <c r="I25" s="0" t="n">
        <v>0.29</v>
      </c>
      <c r="J25" s="0" t="n">
        <v>-19.81</v>
      </c>
      <c r="K25" s="0" t="n">
        <v>0.11</v>
      </c>
      <c r="L25" s="0" t="n">
        <v>-2.97</v>
      </c>
      <c r="M25" s="0" t="n">
        <v>0.13</v>
      </c>
      <c r="N25" s="0" t="n">
        <v>-243.54</v>
      </c>
      <c r="O25" s="0" t="n">
        <v>234.86</v>
      </c>
      <c r="P25" s="0" t="n">
        <v>0.61</v>
      </c>
      <c r="Q25" s="0" t="n">
        <v>9.7</v>
      </c>
      <c r="R25" s="0" t="n">
        <v>0.29</v>
      </c>
      <c r="S25" s="0" t="n">
        <v>225.25</v>
      </c>
      <c r="T25" s="0" t="n">
        <v>11.96</v>
      </c>
      <c r="U25" s="0" t="n">
        <v>-1.66</v>
      </c>
      <c r="V25" s="0" t="n">
        <v>80</v>
      </c>
      <c r="W25" s="0" t="n">
        <f aca="false">(B25+C25)+(N25+S25+T25)</f>
        <v>45.15</v>
      </c>
    </row>
    <row r="26" customFormat="false" ht="12.8" hidden="false" customHeight="false" outlineLevel="0" collapsed="false">
      <c r="A26" s="0" t="s">
        <v>22</v>
      </c>
      <c r="F26" s="0" t="n">
        <v>-71.06</v>
      </c>
      <c r="G26" s="0" t="n">
        <v>1.08</v>
      </c>
      <c r="H26" s="0" t="n">
        <v>-3433</v>
      </c>
      <c r="I26" s="0" t="n">
        <v>1.25</v>
      </c>
      <c r="J26" s="0" t="n">
        <v>-8.82</v>
      </c>
      <c r="K26" s="0" t="n">
        <v>0.49</v>
      </c>
      <c r="L26" s="0" t="n">
        <v>11.02</v>
      </c>
      <c r="M26" s="0" t="n">
        <v>0.68</v>
      </c>
      <c r="N26" s="0" t="n">
        <v>-107.26</v>
      </c>
      <c r="O26" s="0" t="n">
        <v>61.73</v>
      </c>
      <c r="P26" s="0" t="n">
        <v>3.1</v>
      </c>
      <c r="Q26" s="0" t="n">
        <v>-41.58</v>
      </c>
      <c r="R26" s="0" t="n">
        <v>2.22</v>
      </c>
      <c r="S26" s="0" t="n">
        <v>12.94</v>
      </c>
      <c r="T26" s="0" t="n">
        <v>12</v>
      </c>
      <c r="U26" s="0" t="n">
        <v>-1.66</v>
      </c>
      <c r="V26" s="0" t="n">
        <v>400</v>
      </c>
      <c r="W26" s="0" t="n">
        <f aca="false">(B25+C25+(N26+T26+S26))</f>
        <v>-30.84</v>
      </c>
    </row>
    <row r="28" customFormat="false" ht="12.8" hidden="false" customHeight="false" outlineLevel="0" collapsed="false">
      <c r="A28" s="0" t="s">
        <v>34</v>
      </c>
      <c r="D28" s="0" t="n">
        <v>51.59</v>
      </c>
      <c r="E28" s="0" t="n">
        <v>-6.97</v>
      </c>
      <c r="F28" s="0" t="n">
        <v>-42.21</v>
      </c>
      <c r="G28" s="0" t="n">
        <v>0.02</v>
      </c>
      <c r="H28" s="0" t="n">
        <v>0</v>
      </c>
      <c r="I28" s="0" t="n">
        <v>0</v>
      </c>
      <c r="J28" s="0" t="n">
        <v>-21.31</v>
      </c>
      <c r="K28" s="0" t="n">
        <v>0</v>
      </c>
      <c r="L28" s="0" t="n">
        <v>0</v>
      </c>
      <c r="M28" s="0" t="n">
        <v>0</v>
      </c>
      <c r="N28" s="0" t="n">
        <v>-20.89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15.37</v>
      </c>
      <c r="U28" s="0" t="n">
        <v>-1.66</v>
      </c>
      <c r="V28" s="0" t="n">
        <v>80</v>
      </c>
      <c r="W28" s="0" t="n">
        <f aca="false">(D28+E28)+(N28+T28)</f>
        <v>39.1</v>
      </c>
      <c r="X28" s="0" t="n">
        <f aca="false">(W28-W25)</f>
        <v>-6.05</v>
      </c>
      <c r="Y28" s="0" t="n">
        <f aca="false">X28-1.54</f>
        <v>-7.59</v>
      </c>
      <c r="Z28" s="0" t="n">
        <v>-3.7</v>
      </c>
    </row>
    <row r="29" customFormat="false" ht="12.8" hidden="false" customHeight="false" outlineLevel="0" collapsed="false">
      <c r="A29" s="0" t="s">
        <v>22</v>
      </c>
      <c r="F29" s="0" t="n">
        <v>-34.99</v>
      </c>
      <c r="G29" s="0" t="n">
        <v>0.47</v>
      </c>
      <c r="H29" s="0" t="n">
        <v>7.24</v>
      </c>
      <c r="I29" s="0" t="n">
        <v>0.48</v>
      </c>
      <c r="J29" s="0" t="n">
        <v>-21.4</v>
      </c>
      <c r="K29" s="0" t="n">
        <v>0.16</v>
      </c>
      <c r="L29" s="0" t="n">
        <v>-0.13</v>
      </c>
      <c r="M29" s="0" t="n">
        <v>0.18</v>
      </c>
      <c r="N29" s="0" t="n">
        <v>-6.01</v>
      </c>
      <c r="O29" s="0" t="n">
        <v>-14.65</v>
      </c>
      <c r="P29" s="0" t="n">
        <v>0.97</v>
      </c>
      <c r="Q29" s="0" t="n">
        <v>-0.48</v>
      </c>
      <c r="R29" s="0" t="n">
        <v>0.37</v>
      </c>
      <c r="S29" s="0" t="n">
        <v>-14.37</v>
      </c>
      <c r="T29" s="0" t="n">
        <v>15.37</v>
      </c>
      <c r="U29" s="0" t="n">
        <v>-1.66</v>
      </c>
      <c r="V29" s="0" t="n">
        <v>80</v>
      </c>
      <c r="W29" s="0" t="n">
        <f aca="false">(D28+E28)+(N29+S29+T29)</f>
        <v>39.61</v>
      </c>
      <c r="X29" s="0" t="n">
        <f aca="false">W29-W26</f>
        <v>70.45</v>
      </c>
      <c r="Y29" s="0" t="n">
        <f aca="false">X29-1.54</f>
        <v>68.91</v>
      </c>
      <c r="Z29" s="0" t="n">
        <v>-3.7</v>
      </c>
    </row>
    <row r="30" customFormat="false" ht="12.8" hidden="false" customHeight="fals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2.8" hidden="false" customHeight="false" outlineLevel="0" collapsed="false">
      <c r="A31" s="0" t="s">
        <v>35</v>
      </c>
      <c r="B31" s="0" t="n">
        <v>17.66</v>
      </c>
      <c r="C31" s="0" t="n">
        <v>4.57</v>
      </c>
      <c r="F31" s="0" t="n">
        <v>-47.4</v>
      </c>
      <c r="G31" s="0" t="n">
        <v>1.41</v>
      </c>
      <c r="H31" s="0" t="n">
        <v>363.48</v>
      </c>
      <c r="I31" s="0" t="n">
        <v>1.67</v>
      </c>
      <c r="J31" s="0" t="n">
        <v>-26.69</v>
      </c>
      <c r="K31" s="0" t="n">
        <v>0.99</v>
      </c>
      <c r="L31" s="0" t="n">
        <v>101.44</v>
      </c>
      <c r="M31" s="0" t="n">
        <v>1.25</v>
      </c>
      <c r="N31" s="0" t="n">
        <v>241.1</v>
      </c>
      <c r="O31" s="0" t="n">
        <v>-830.89</v>
      </c>
      <c r="P31" s="0" t="n">
        <v>5.52</v>
      </c>
      <c r="Q31" s="0" t="n">
        <v>-320.64</v>
      </c>
      <c r="R31" s="0" t="n">
        <v>4.78</v>
      </c>
      <c r="S31" s="0" t="n">
        <v>-510.06</v>
      </c>
      <c r="T31" s="0" t="n">
        <v>-51.18</v>
      </c>
      <c r="U31" s="0" t="n">
        <v>213.02</v>
      </c>
      <c r="V31" s="0" t="n">
        <v>160</v>
      </c>
      <c r="W31" s="0" t="n">
        <f aca="false">(B31+C31)+(N31+S31+T31)</f>
        <v>-297.91</v>
      </c>
    </row>
    <row r="32" customFormat="false" ht="12.8" hidden="false" customHeight="false" outlineLevel="0" collapsed="false">
      <c r="A32" s="0" t="s">
        <v>22</v>
      </c>
      <c r="B32" s="0" t="s">
        <v>36</v>
      </c>
    </row>
    <row r="34" customFormat="false" ht="12.8" hidden="false" customHeight="false" outlineLevel="0" collapsed="false">
      <c r="A34" s="0" t="s">
        <v>37</v>
      </c>
      <c r="D34" s="0" t="n">
        <v>19.17</v>
      </c>
      <c r="E34" s="0" t="n">
        <v>-3.27</v>
      </c>
      <c r="F34" s="0" t="n">
        <v>-426.23</v>
      </c>
      <c r="G34" s="0" t="n">
        <v>0.9</v>
      </c>
      <c r="H34" s="0" t="n">
        <v>0</v>
      </c>
      <c r="I34" s="0" t="n">
        <v>0</v>
      </c>
      <c r="J34" s="0" t="n">
        <v>-139.8</v>
      </c>
      <c r="K34" s="0" t="n">
        <v>0.37</v>
      </c>
      <c r="L34" s="0" t="n">
        <v>0</v>
      </c>
      <c r="M34" s="0" t="n">
        <v>0</v>
      </c>
      <c r="N34" s="0" t="n">
        <v>-286.41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-60.34</v>
      </c>
      <c r="U34" s="0" t="n">
        <v>213.83</v>
      </c>
      <c r="V34" s="0" t="n">
        <v>80</v>
      </c>
      <c r="W34" s="0" t="n">
        <f aca="false">(D34+E34)+(N34+T34+S34)</f>
        <v>-330.85</v>
      </c>
      <c r="X34" s="0" t="n">
        <f aca="false">W34-W31</f>
        <v>-32.94</v>
      </c>
      <c r="Y34" s="0" t="n">
        <f aca="false">X34-0.99</f>
        <v>-33.93</v>
      </c>
      <c r="Z34" s="0" t="n">
        <v>-4.02</v>
      </c>
    </row>
    <row r="35" customFormat="false" ht="12.8" hidden="false" customHeight="false" outlineLevel="0" collapsed="false">
      <c r="A35" s="0" t="s">
        <v>22</v>
      </c>
      <c r="F35" s="0" t="n">
        <v>-285.84</v>
      </c>
      <c r="G35" s="0" t="n">
        <v>8.57</v>
      </c>
      <c r="H35" s="0" t="n">
        <v>142.06</v>
      </c>
      <c r="I35" s="0" t="n">
        <v>8.83</v>
      </c>
      <c r="J35" s="0" t="n">
        <v>-131.17</v>
      </c>
      <c r="K35" s="0" t="n">
        <v>2.87</v>
      </c>
      <c r="L35" s="0" t="n">
        <v>8.52</v>
      </c>
      <c r="M35" s="0" t="n">
        <v>3.18</v>
      </c>
      <c r="N35" s="0" t="n">
        <v>-200.32</v>
      </c>
      <c r="O35" s="0" t="n">
        <v>-290.34</v>
      </c>
      <c r="P35" s="0" t="n">
        <v>18.53</v>
      </c>
      <c r="Q35" s="0" t="n">
        <v>-34.11</v>
      </c>
      <c r="R35" s="0" t="n">
        <v>7.91</v>
      </c>
      <c r="S35" s="0" t="n">
        <v>-257.01</v>
      </c>
      <c r="T35" s="0" t="n">
        <v>-60.43</v>
      </c>
      <c r="U35" s="0" t="n">
        <v>213.7</v>
      </c>
      <c r="V35" s="0" t="n">
        <v>32</v>
      </c>
      <c r="W35" s="0" t="n">
        <f aca="false">(D35+E35)+(N35+S35+T35)</f>
        <v>-517.76</v>
      </c>
      <c r="X35" s="0" t="n">
        <f aca="false">W35-W31</f>
        <v>-219.85</v>
      </c>
      <c r="Y35" s="0" t="n">
        <f aca="false">X35-0.99</f>
        <v>-220.84</v>
      </c>
      <c r="Z35" s="0" t="n">
        <v>-4.02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15.8367346938776"/>
    <col collapsed="false" hidden="false" max="2" min="2" style="0" width="12.5"/>
    <col collapsed="false" hidden="false" max="3" min="3" style="0" width="13.8877551020408"/>
    <col collapsed="false" hidden="false" max="1025" min="4" style="0" width="11.5204081632653"/>
  </cols>
  <sheetData>
    <row r="1" customFormat="false" ht="17.35" hidden="false" customHeight="false" outlineLevel="0" collapsed="false">
      <c r="A1" s="1" t="s">
        <v>33</v>
      </c>
    </row>
    <row r="3" customFormat="false" ht="12.8" hidden="false" customHeight="false" outlineLevel="0" collapsed="false">
      <c r="A3" s="0" t="s">
        <v>39</v>
      </c>
      <c r="B3" s="0" t="n">
        <v>-8</v>
      </c>
    </row>
    <row r="4" customFormat="false" ht="12.8" hidden="false" customHeight="false" outlineLevel="0" collapsed="false">
      <c r="A4" s="0" t="s">
        <v>40</v>
      </c>
      <c r="B4" s="0" t="n">
        <v>-1</v>
      </c>
    </row>
    <row r="5" customFormat="false" ht="12.8" hidden="false" customHeight="false" outlineLevel="0" collapsed="false">
      <c r="A5" s="0" t="s">
        <v>41</v>
      </c>
      <c r="B5" s="0" t="n">
        <v>-9</v>
      </c>
    </row>
    <row r="8" customFormat="false" ht="12.8" hidden="false" customHeight="false" outlineLevel="0" collapsed="false">
      <c r="A8" s="17" t="s">
        <v>42</v>
      </c>
      <c r="B8" s="0" t="s">
        <v>43</v>
      </c>
    </row>
    <row r="10" customFormat="false" ht="12.8" hidden="false" customHeight="false" outlineLevel="0" collapsed="false">
      <c r="A10" s="17" t="s">
        <v>44</v>
      </c>
      <c r="B10" s="0" t="s">
        <v>45</v>
      </c>
    </row>
    <row r="12" customFormat="false" ht="12.8" hidden="false" customHeight="false" outlineLevel="0" collapsed="false">
      <c r="C12" s="0" t="s">
        <v>46</v>
      </c>
      <c r="D12" s="0" t="s">
        <v>47</v>
      </c>
    </row>
    <row r="13" customFormat="false" ht="12.8" hidden="false" customHeight="false" outlineLevel="0" collapsed="false">
      <c r="B13" s="0" t="s">
        <v>48</v>
      </c>
      <c r="C13" s="0" t="n">
        <v>233.46</v>
      </c>
      <c r="D13" s="0" t="n">
        <v>0.57</v>
      </c>
    </row>
    <row r="14" customFormat="false" ht="12.8" hidden="false" customHeight="false" outlineLevel="0" collapsed="false">
      <c r="B14" s="0" t="s">
        <v>49</v>
      </c>
      <c r="C14" s="0" t="n">
        <v>234.37</v>
      </c>
      <c r="D14" s="0" t="n">
        <v>3.52</v>
      </c>
    </row>
    <row r="17" customFormat="false" ht="12.8" hidden="false" customHeight="false" outlineLevel="0" collapsed="false">
      <c r="A17" s="17" t="s">
        <v>50</v>
      </c>
      <c r="B17" s="0" t="s">
        <v>51</v>
      </c>
      <c r="M17" s="0" t="s">
        <v>52</v>
      </c>
    </row>
    <row r="19" customFormat="false" ht="12.8" hidden="false" customHeight="false" outlineLevel="0" collapsed="false">
      <c r="C19" s="0" t="s">
        <v>53</v>
      </c>
      <c r="D19" s="0" t="s">
        <v>47</v>
      </c>
      <c r="E19" s="0" t="s">
        <v>54</v>
      </c>
      <c r="F19" s="0" t="s">
        <v>18</v>
      </c>
    </row>
    <row r="20" customFormat="false" ht="12.8" hidden="false" customHeight="false" outlineLevel="0" collapsed="false">
      <c r="B20" s="0" t="s">
        <v>55</v>
      </c>
      <c r="C20" s="0" t="n">
        <v>418.69</v>
      </c>
      <c r="D20" s="0" t="n">
        <v>3.23</v>
      </c>
      <c r="E20" s="0" t="n">
        <v>40.9</v>
      </c>
      <c r="F20" s="0" t="n">
        <v>160</v>
      </c>
      <c r="H20" s="17" t="s">
        <v>56</v>
      </c>
    </row>
    <row r="21" customFormat="false" ht="12.8" hidden="false" customHeight="false" outlineLevel="0" collapsed="false">
      <c r="B21" s="0" t="s">
        <v>57</v>
      </c>
      <c r="C21" s="0" t="n">
        <v>411.61</v>
      </c>
      <c r="D21" s="0" t="n">
        <v>2.7</v>
      </c>
      <c r="E21" s="0" t="n">
        <v>34.2</v>
      </c>
      <c r="F21" s="0" t="n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2016-11-02T10:35:20Z</dcterms:created>
  <dc:language>en-GB</dc:language>
  <cp:revision>0</cp:revision>
</cp:coreProperties>
</file>