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1"/>
  </bookViews>
  <sheets>
    <sheet name="ChairBoat2ns" sheetId="1" state="visible" r:id="rId2"/>
    <sheet name="ChairBoat4n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<sst xmlns="http://schemas.openxmlformats.org/spreadsheetml/2006/main" count="236" uniqueCount="37">
  <si>
    <t>Log P calculations</t>
  </si>
  <si>
    <t>CHAIR CONFORMATION</t>
  </si>
  <si>
    <t>Legend:  DG_dis_X : discharging free energy ;  DG_van_X: vanishing free energy;  cyc: cyclohexane, wat: water, vac: vacuum ; DG_func_X  : func term evaluated in solvated phases at lambda=0.00; DG_X : abs free energy in X ; all values in kcal/mol estimated with MBAR</t>
  </si>
  <si>
    <t>Vanishing step for free phase simulation has 14 lambda windows: 0.000, 0.100, 0.200, 0.300, 0.400, 0.500, 0.600, 0.700, 0.800, 0.900, 0.950, 0.999, 1.000</t>
  </si>
  <si>
    <t>Run001</t>
  </si>
  <si>
    <t>mol</t>
  </si>
  <si>
    <t>DG_dis_cyc</t>
  </si>
  <si>
    <t>DG_van_cyc</t>
  </si>
  <si>
    <t>DG_dis_wat</t>
  </si>
  <si>
    <t>DG_van_wat</t>
  </si>
  <si>
    <t>DG_dis_vac</t>
  </si>
  <si>
    <t>DG_van_vac</t>
  </si>
  <si>
    <t>DG_func_cyc</t>
  </si>
  <si>
    <t>DG_func_wat</t>
  </si>
  <si>
    <t>DG_cyc</t>
  </si>
  <si>
    <t>DG_wat</t>
  </si>
  <si>
    <t>logP</t>
  </si>
  <si>
    <t>a_eq</t>
  </si>
  <si>
    <t>a_axial</t>
  </si>
  <si>
    <t>b</t>
  </si>
  <si>
    <t>c</t>
  </si>
  <si>
    <t>d</t>
  </si>
  <si>
    <t>e</t>
  </si>
  <si>
    <t>Run002</t>
  </si>
  <si>
    <t>Average</t>
  </si>
  <si>
    <t>std.err</t>
  </si>
  <si>
    <t>ExP</t>
  </si>
  <si>
    <t>MUE</t>
  </si>
  <si>
    <t>BOAT CONFORMATION</t>
  </si>
  <si>
    <t>Resume</t>
  </si>
  <si>
    <t>logP chair</t>
  </si>
  <si>
    <t>std.err chair</t>
  </si>
  <si>
    <t>logP boat</t>
  </si>
  <si>
    <t>std.err boat</t>
  </si>
  <si>
    <t>BOAT CONFORMATION 4 ns simulation long</t>
  </si>
  <si>
    <t>logP boat 2ns</t>
  </si>
  <si>
    <t>logP boat 4ns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</si>
</sst>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2"/>
      <color rgb="FFFF3333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FF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CCFF99"/>
        <bgColor rgb="FFFFFF99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C0C0C0"/>
      </patternFill>
    </fill>
    <fill>
      <patternFill patternType="solid">
        <fgColor rgb="FF00CC33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69696"/>
      </patternFill>
    </fill>
    <fill>
      <patternFill patternType="solid">
        <fgColor rgb="FFCC66FF"/>
        <bgColor rgb="FF9999FF"/>
      </patternFill>
    </fill>
    <fill>
      <patternFill patternType="solid">
        <fgColor rgb="FFFFCC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99"/>
      <rgbColor rgb="FFCC66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5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K53" activeCellId="0" sqref="K53"/>
    </sheetView>
  </sheetViews>
  <sheetFormatPr defaultRowHeight="12.8"/>
  <cols>
    <col collapsed="false" hidden="false" max="1" min="1" style="0" width="11.5204081632653"/>
    <col collapsed="false" hidden="false" max="2" min="2" style="0" width="14.5867346938776"/>
    <col collapsed="false" hidden="false" max="3" min="3" style="0" width="16.1071428571429"/>
    <col collapsed="false" hidden="false" max="4" min="4" style="0" width="14.3112244897959"/>
    <col collapsed="false" hidden="false" max="5" min="5" style="0" width="14.7244897959184"/>
    <col collapsed="false" hidden="false" max="6" min="6" style="0" width="15.9744897959184"/>
    <col collapsed="false" hidden="false" max="7" min="7" style="0" width="14.4438775510204"/>
    <col collapsed="false" hidden="false" max="8" min="8" style="0" width="15.9744897959184"/>
    <col collapsed="false" hidden="false" max="9" min="9" style="0" width="15.1377551020408"/>
    <col collapsed="false" hidden="false" max="1025" min="10" style="0" width="11.5204081632653"/>
  </cols>
  <sheetData>
    <row r="1" customFormat="false" ht="17.35" hidden="false" customHeight="false" outlineLevel="0" collapsed="false">
      <c r="A1" s="1" t="s">
        <v>0</v>
      </c>
    </row>
    <row r="2" customFormat="false" ht="17.35" hidden="false" customHeight="false" outlineLevel="0" collapsed="false">
      <c r="A2" s="1"/>
    </row>
    <row r="3" customFormat="false" ht="17.35" hidden="false" customHeight="false" outlineLevel="0" collapsed="false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/>
    </row>
    <row r="4" customFormat="false" ht="17.35" hidden="false" customHeight="false" outlineLevel="0" collapsed="false">
      <c r="A4" s="5"/>
      <c r="Q4" s="6"/>
    </row>
    <row r="5" customFormat="false" ht="12.8" hidden="false" customHeight="false" outlineLevel="0" collapsed="false">
      <c r="A5" s="7" t="s">
        <v>2</v>
      </c>
      <c r="Q5" s="6"/>
    </row>
    <row r="6" customFormat="false" ht="12.8" hidden="false" customHeight="false" outlineLevel="0" collapsed="false">
      <c r="A6" s="7" t="s">
        <v>3</v>
      </c>
      <c r="Q6" s="6"/>
    </row>
    <row r="7" customFormat="false" ht="12.8" hidden="false" customHeight="false" outlineLevel="0" collapsed="false">
      <c r="A7" s="7"/>
      <c r="Q7" s="6"/>
    </row>
    <row r="8" customFormat="false" ht="15" hidden="false" customHeight="false" outlineLevel="0" collapsed="false">
      <c r="A8" s="8" t="s">
        <v>4</v>
      </c>
      <c r="Q8" s="6"/>
    </row>
    <row r="9" s="15" customFormat="true" ht="15" hidden="false" customHeight="false" outlineLevel="0" collapsed="false">
      <c r="A9" s="9" t="s">
        <v>5</v>
      </c>
      <c r="B9" s="10" t="s">
        <v>6</v>
      </c>
      <c r="C9" s="10" t="s">
        <v>7</v>
      </c>
      <c r="D9" s="11" t="s">
        <v>8</v>
      </c>
      <c r="E9" s="11" t="s">
        <v>9</v>
      </c>
      <c r="F9" s="12" t="s">
        <v>10</v>
      </c>
      <c r="G9" s="12" t="s">
        <v>11</v>
      </c>
      <c r="H9" s="13" t="s">
        <v>12</v>
      </c>
      <c r="I9" s="13" t="s">
        <v>13</v>
      </c>
      <c r="J9" s="13"/>
      <c r="K9" s="14" t="s">
        <v>14</v>
      </c>
      <c r="L9" s="11" t="s">
        <v>15</v>
      </c>
      <c r="N9" s="16" t="s">
        <v>16</v>
      </c>
      <c r="Q9" s="17"/>
    </row>
    <row r="10" customFormat="false" ht="12.8" hidden="false" customHeight="false" outlineLevel="0" collapsed="false">
      <c r="A10" s="7" t="s">
        <v>17</v>
      </c>
      <c r="B10" s="0" t="n">
        <v>2.4</v>
      </c>
      <c r="C10" s="0" t="n">
        <v>-2.27</v>
      </c>
      <c r="D10" s="0" t="n">
        <v>6.15</v>
      </c>
      <c r="E10" s="0" t="n">
        <v>-10.99</v>
      </c>
      <c r="F10" s="0" t="n">
        <v>2.28</v>
      </c>
      <c r="G10" s="0" t="n">
        <v>-11.19</v>
      </c>
      <c r="H10" s="0" t="n">
        <v>0.14</v>
      </c>
      <c r="I10" s="0" t="n">
        <v>0</v>
      </c>
      <c r="K10" s="0" t="n">
        <f aca="false">(F10+G10)-(B10+C10)-H10</f>
        <v>-9.18</v>
      </c>
      <c r="L10" s="0" t="n">
        <f aca="false">(F10+G10)-(D10+E10)</f>
        <v>-4.07</v>
      </c>
      <c r="N10" s="18" t="n">
        <f aca="false">(-1/(2.303*0.592))*(K10-L10)</f>
        <v>3.74804896081492</v>
      </c>
    </row>
    <row r="11" customFormat="false" ht="12.8" hidden="false" customHeight="false" outlineLevel="0" collapsed="false">
      <c r="A11" s="7" t="s">
        <v>18</v>
      </c>
      <c r="B11" s="0" t="n">
        <v>0.5</v>
      </c>
      <c r="C11" s="0" t="n">
        <v>-3.71</v>
      </c>
      <c r="D11" s="0" t="n">
        <v>3.38</v>
      </c>
      <c r="E11" s="0" t="n">
        <v>-13.94</v>
      </c>
      <c r="F11" s="0" t="n">
        <v>0.06</v>
      </c>
      <c r="G11" s="0" t="n">
        <v>-11.39</v>
      </c>
      <c r="H11" s="0" t="n">
        <v>0.33</v>
      </c>
      <c r="I11" s="0" t="n">
        <v>0.33</v>
      </c>
      <c r="K11" s="0" t="n">
        <f aca="false">(F11+G11)-(B11+C11)</f>
        <v>-8.12</v>
      </c>
      <c r="L11" s="0" t="n">
        <f aca="false">(F11+G11)-(D11+E11)</f>
        <v>-0.770000000000001</v>
      </c>
      <c r="N11" s="18" t="n">
        <f aca="false">(-1/(2.303*0.592))*(K11-L11)</f>
        <v>5.39102932719954</v>
      </c>
      <c r="Q11" s="6"/>
    </row>
    <row r="12" customFormat="false" ht="12.8" hidden="false" customHeight="false" outlineLevel="0" collapsed="false">
      <c r="A12" s="7" t="s">
        <v>19</v>
      </c>
      <c r="B12" s="0" t="n">
        <v>-0.82</v>
      </c>
      <c r="C12" s="0" t="n">
        <v>-3.64</v>
      </c>
      <c r="D12" s="0" t="n">
        <v>3.61</v>
      </c>
      <c r="E12" s="0" t="n">
        <v>-12.85</v>
      </c>
      <c r="F12" s="0" t="n">
        <v>-0.88</v>
      </c>
      <c r="G12" s="0" t="n">
        <v>-10.43</v>
      </c>
      <c r="H12" s="0" t="n">
        <v>-0.16</v>
      </c>
      <c r="I12" s="0" t="n">
        <v>-0.47</v>
      </c>
      <c r="K12" s="0" t="n">
        <f aca="false">(F12+G12)-(B12+C12)-H12</f>
        <v>-6.69</v>
      </c>
      <c r="L12" s="0" t="n">
        <f aca="false">(F12+G12)-(D12+E12)-I12</f>
        <v>-1.6</v>
      </c>
      <c r="N12" s="18" t="n">
        <f aca="false">(-1/(2.303*0.592))*(K12-L12)</f>
        <v>3.73337949325791</v>
      </c>
      <c r="Q12" s="6"/>
    </row>
    <row r="13" customFormat="false" ht="12.8" hidden="false" customHeight="false" outlineLevel="0" collapsed="false">
      <c r="A13" s="7" t="s">
        <v>20</v>
      </c>
      <c r="B13" s="0" t="n">
        <v>-5.09</v>
      </c>
      <c r="C13" s="0" t="n">
        <v>-1.84</v>
      </c>
      <c r="D13" s="0" t="n">
        <v>0.73</v>
      </c>
      <c r="E13" s="0" t="n">
        <v>-12.61</v>
      </c>
      <c r="F13" s="0" t="n">
        <v>-6.12</v>
      </c>
      <c r="G13" s="0" t="n">
        <v>-9.74</v>
      </c>
      <c r="H13" s="0" t="n">
        <v>1.05</v>
      </c>
      <c r="I13" s="0" t="n">
        <v>1.42</v>
      </c>
      <c r="K13" s="0" t="n">
        <f aca="false">(F13+G13)-(B13+C13)-H13</f>
        <v>-9.98</v>
      </c>
      <c r="L13" s="0" t="n">
        <f aca="false">(F13+G13)-(D13+E13)-I13</f>
        <v>-5.4</v>
      </c>
      <c r="N13" s="18" t="n">
        <f aca="false">(-1/(2.303*0.592))*(K13-L13)</f>
        <v>3.35930807055427</v>
      </c>
      <c r="Q13" s="6"/>
    </row>
    <row r="14" customFormat="false" ht="12.8" hidden="false" customHeight="false" outlineLevel="0" collapsed="false">
      <c r="A14" s="7" t="s">
        <v>21</v>
      </c>
      <c r="B14" s="0" t="n">
        <v>-2.82</v>
      </c>
      <c r="C14" s="0" t="n">
        <v>-3.73</v>
      </c>
      <c r="D14" s="0" t="n">
        <v>4.69</v>
      </c>
      <c r="E14" s="0" t="n">
        <v>-14.91</v>
      </c>
      <c r="F14" s="0" t="n">
        <v>-4.4</v>
      </c>
      <c r="G14" s="0" t="n">
        <v>-12.16</v>
      </c>
      <c r="H14" s="0" t="n">
        <v>1.75</v>
      </c>
      <c r="I14" s="0" t="n">
        <v>2.47</v>
      </c>
      <c r="K14" s="0" t="n">
        <f aca="false">(F14+G14)-(B14+C14)-H14</f>
        <v>-11.76</v>
      </c>
      <c r="L14" s="0" t="n">
        <f aca="false">(F14+G14)-(D14+E14)-I14</f>
        <v>-8.81</v>
      </c>
      <c r="N14" s="18" t="n">
        <f aca="false">(-1/(2.303*0.592))*(K14-L14)</f>
        <v>2.16374646465832</v>
      </c>
      <c r="Q14" s="6"/>
    </row>
    <row r="15" customFormat="false" ht="12.8" hidden="false" customHeight="false" outlineLevel="0" collapsed="false">
      <c r="A15" s="7" t="s">
        <v>22</v>
      </c>
      <c r="B15" s="0" t="n">
        <v>-1.51</v>
      </c>
      <c r="C15" s="0" t="n">
        <v>-3.86</v>
      </c>
      <c r="D15" s="0" t="n">
        <v>6.74</v>
      </c>
      <c r="E15" s="0" t="n">
        <v>-14.92</v>
      </c>
      <c r="F15" s="0" t="n">
        <v>-3.14</v>
      </c>
      <c r="G15" s="0" t="n">
        <v>-12.06</v>
      </c>
      <c r="H15" s="0" t="n">
        <v>1.87</v>
      </c>
      <c r="I15" s="0" t="n">
        <v>2.57</v>
      </c>
      <c r="K15" s="0" t="n">
        <f aca="false">(F15+G15)-(B15+C15)-H15</f>
        <v>-11.7</v>
      </c>
      <c r="L15" s="0" t="n">
        <f aca="false">(F15+G15)-(D15+E15)-I15</f>
        <v>-9.59</v>
      </c>
      <c r="N15" s="18" t="n">
        <f aca="false">(-1/(2.303*0.592))*(K15-L15)</f>
        <v>1.54762882726409</v>
      </c>
      <c r="Q15" s="6"/>
    </row>
    <row r="16" customFormat="false" ht="12.8" hidden="false" customHeight="false" outlineLevel="0" collapsed="false">
      <c r="A16" s="19"/>
      <c r="N16" s="18"/>
      <c r="Q16" s="6"/>
    </row>
    <row r="17" customFormat="false" ht="15" hidden="false" customHeight="false" outlineLevel="0" collapsed="false">
      <c r="A17" s="8" t="s">
        <v>23</v>
      </c>
      <c r="Q17" s="6"/>
    </row>
    <row r="18" customFormat="false" ht="15" hidden="false" customHeight="false" outlineLevel="0" collapsed="false">
      <c r="A18" s="9" t="s">
        <v>5</v>
      </c>
      <c r="B18" s="10" t="s">
        <v>6</v>
      </c>
      <c r="C18" s="10" t="s">
        <v>7</v>
      </c>
      <c r="D18" s="11" t="s">
        <v>8</v>
      </c>
      <c r="E18" s="11" t="s">
        <v>9</v>
      </c>
      <c r="F18" s="12" t="s">
        <v>10</v>
      </c>
      <c r="G18" s="12" t="s">
        <v>11</v>
      </c>
      <c r="H18" s="13" t="s">
        <v>12</v>
      </c>
      <c r="I18" s="13" t="s">
        <v>13</v>
      </c>
      <c r="J18" s="13"/>
      <c r="K18" s="14" t="s">
        <v>14</v>
      </c>
      <c r="L18" s="11" t="s">
        <v>15</v>
      </c>
      <c r="M18" s="15"/>
      <c r="N18" s="16" t="s">
        <v>16</v>
      </c>
      <c r="Q18" s="6"/>
    </row>
    <row r="19" customFormat="false" ht="12.8" hidden="false" customHeight="false" outlineLevel="0" collapsed="false">
      <c r="A19" s="0" t="s">
        <v>17</v>
      </c>
      <c r="B19" s="0" t="n">
        <v>2.4</v>
      </c>
      <c r="C19" s="0" t="n">
        <v>-2.53</v>
      </c>
      <c r="D19" s="0" t="n">
        <v>6.15</v>
      </c>
      <c r="E19" s="0" t="n">
        <v>-11.28</v>
      </c>
      <c r="F19" s="0" t="n">
        <v>2.28</v>
      </c>
      <c r="G19" s="0" t="n">
        <v>-11.16</v>
      </c>
      <c r="H19" s="0" t="n">
        <v>0.14</v>
      </c>
      <c r="I19" s="0" t="n">
        <v>0</v>
      </c>
      <c r="K19" s="0" t="n">
        <f aca="false">(F19+G19)-(B19+C19)-H19</f>
        <v>-8.89</v>
      </c>
      <c r="L19" s="0" t="n">
        <f aca="false">(F19+G19)-(D19+E19)</f>
        <v>-3.75</v>
      </c>
      <c r="N19" s="18" t="n">
        <f aca="false">(-1/(2.303*0.592))*(K19-L19)</f>
        <v>3.77005316215043</v>
      </c>
      <c r="Q19" s="6"/>
    </row>
    <row r="20" customFormat="false" ht="12.8" hidden="false" customHeight="false" outlineLevel="0" collapsed="false">
      <c r="A20" s="7" t="s">
        <v>18</v>
      </c>
      <c r="B20" s="0" t="n">
        <v>0.5</v>
      </c>
      <c r="C20" s="0" t="n">
        <v>-4.04</v>
      </c>
      <c r="D20" s="0" t="n">
        <v>3.36</v>
      </c>
      <c r="E20" s="0" t="n">
        <v>-13.96</v>
      </c>
      <c r="F20" s="0" t="n">
        <v>0.06</v>
      </c>
      <c r="G20" s="0" t="n">
        <v>-11.13</v>
      </c>
      <c r="H20" s="0" t="n">
        <v>0.33</v>
      </c>
      <c r="I20" s="0" t="n">
        <v>0.31</v>
      </c>
      <c r="K20" s="0" t="n">
        <f aca="false">(F20+G20)-(B20+C20)</f>
        <v>-7.53</v>
      </c>
      <c r="L20" s="0" t="n">
        <f aca="false">(F20+G20)-(D20+E20)</f>
        <v>-0.469999999999999</v>
      </c>
      <c r="N20" s="18" t="n">
        <f aca="false">(-1/(2.303*0.592))*(K20-L20)</f>
        <v>5.17832204762296</v>
      </c>
      <c r="Q20" s="6"/>
    </row>
    <row r="21" customFormat="false" ht="12.8" hidden="false" customHeight="false" outlineLevel="0" collapsed="false">
      <c r="A21" s="7" t="s">
        <v>19</v>
      </c>
      <c r="B21" s="0" t="n">
        <v>-0.81</v>
      </c>
      <c r="C21" s="0" t="n">
        <v>-3.94</v>
      </c>
      <c r="D21" s="0" t="n">
        <v>3.55</v>
      </c>
      <c r="E21" s="0" t="n">
        <v>-13.11</v>
      </c>
      <c r="F21" s="0" t="n">
        <v>-0.88</v>
      </c>
      <c r="G21" s="0" t="n">
        <v>-10.45</v>
      </c>
      <c r="H21" s="0" t="n">
        <v>-0.16</v>
      </c>
      <c r="I21" s="0" t="n">
        <v>-0.47</v>
      </c>
      <c r="K21" s="0" t="n">
        <f aca="false">(F21+G21)-(B21+C21)-H21</f>
        <v>-6.42</v>
      </c>
      <c r="L21" s="0" t="n">
        <f aca="false">(F21+G21)-(D21+E21)-I21</f>
        <v>-1.3</v>
      </c>
      <c r="N21" s="18" t="n">
        <f aca="false">(-1/(2.303*0.592))*(K21-L21)</f>
        <v>3.75538369459342</v>
      </c>
      <c r="Q21" s="6"/>
    </row>
    <row r="22" customFormat="false" ht="12.8" hidden="false" customHeight="false" outlineLevel="0" collapsed="false">
      <c r="A22" s="7" t="s">
        <v>20</v>
      </c>
      <c r="B22" s="0" t="n">
        <v>-5.09</v>
      </c>
      <c r="C22" s="0" t="n">
        <v>-1.75</v>
      </c>
      <c r="D22" s="0" t="n">
        <v>0.71</v>
      </c>
      <c r="E22" s="0" t="n">
        <v>-12.78</v>
      </c>
      <c r="F22" s="0" t="n">
        <v>-6.12</v>
      </c>
      <c r="G22" s="0" t="n">
        <v>-9.74</v>
      </c>
      <c r="H22" s="0" t="n">
        <v>1.05</v>
      </c>
      <c r="I22" s="0" t="n">
        <v>1.42</v>
      </c>
      <c r="K22" s="0" t="n">
        <f aca="false">(F22+G22)-(B22+C22)-H22</f>
        <v>-10.07</v>
      </c>
      <c r="L22" s="0" t="n">
        <f aca="false">(F22+G22)-(D22+E22)-I22</f>
        <v>-5.21</v>
      </c>
      <c r="N22" s="18" t="n">
        <f aca="false">(-1/(2.303*0.592))*(K22-L22)</f>
        <v>3.56468061635235</v>
      </c>
      <c r="Q22" s="6"/>
    </row>
    <row r="23" customFormat="false" ht="12.8" hidden="false" customHeight="false" outlineLevel="0" collapsed="false">
      <c r="A23" s="7" t="s">
        <v>21</v>
      </c>
      <c r="B23" s="0" t="n">
        <v>-2.8</v>
      </c>
      <c r="C23" s="0" t="n">
        <v>-3.36</v>
      </c>
      <c r="D23" s="0" t="n">
        <v>4.58</v>
      </c>
      <c r="E23" s="0" t="n">
        <v>-14.5</v>
      </c>
      <c r="F23" s="0" t="n">
        <v>-4.4</v>
      </c>
      <c r="G23" s="0" t="n">
        <v>-11.87</v>
      </c>
      <c r="H23" s="0" t="n">
        <v>1.75</v>
      </c>
      <c r="I23" s="0" t="n">
        <v>2.47</v>
      </c>
      <c r="K23" s="0" t="n">
        <f aca="false">(F23+G23)-(B23+C23)-H23</f>
        <v>-11.86</v>
      </c>
      <c r="L23" s="0" t="n">
        <f aca="false">(F23+G23)-(D23+E23)-I23</f>
        <v>-8.82</v>
      </c>
      <c r="N23" s="18" t="n">
        <f aca="false">(-1/(2.303*0.592))*(K23-L23)</f>
        <v>2.22975906866484</v>
      </c>
      <c r="Q23" s="6"/>
    </row>
    <row r="24" customFormat="false" ht="12.8" hidden="false" customHeight="false" outlineLevel="0" collapsed="false">
      <c r="A24" s="7" t="s">
        <v>22</v>
      </c>
      <c r="B24" s="0" t="n">
        <v>-1.49</v>
      </c>
      <c r="C24" s="0" t="n">
        <v>-3.82</v>
      </c>
      <c r="D24" s="0" t="n">
        <v>6.76</v>
      </c>
      <c r="E24" s="0" t="n">
        <v>-14.75</v>
      </c>
      <c r="F24" s="0" t="n">
        <v>-3.14</v>
      </c>
      <c r="G24" s="0" t="n">
        <v>-12.35</v>
      </c>
      <c r="H24" s="0" t="n">
        <v>1.87</v>
      </c>
      <c r="I24" s="0" t="n">
        <v>2.57</v>
      </c>
      <c r="K24" s="0" t="n">
        <f aca="false">(F24+G24)-(B24+C24)-H24</f>
        <v>-12.05</v>
      </c>
      <c r="L24" s="0" t="n">
        <f aca="false">(F24+G24)-(D24+E24)-I24</f>
        <v>-10.07</v>
      </c>
      <c r="N24" s="18" t="n">
        <f aca="false">(-1/(2.303*0.592))*(K24-L24)</f>
        <v>1.45227728814355</v>
      </c>
      <c r="Q24" s="6"/>
    </row>
    <row r="25" customFormat="false" ht="12.8" hidden="false" customHeight="false" outlineLevel="0" collapsed="false">
      <c r="A25" s="19"/>
      <c r="Q25" s="6"/>
    </row>
    <row r="26" customFormat="false" ht="15" hidden="false" customHeight="false" outlineLevel="0" collapsed="false">
      <c r="A26" s="8" t="s">
        <v>24</v>
      </c>
      <c r="Q26" s="6"/>
    </row>
    <row r="27" customFormat="false" ht="15" hidden="false" customHeight="false" outlineLevel="0" collapsed="false">
      <c r="A27" s="9" t="s">
        <v>5</v>
      </c>
      <c r="B27" s="16" t="s">
        <v>16</v>
      </c>
      <c r="C27" s="20" t="s">
        <v>25</v>
      </c>
      <c r="E27" s="21" t="s">
        <v>26</v>
      </c>
      <c r="G27" s="22" t="s">
        <v>27</v>
      </c>
      <c r="Q27" s="6"/>
    </row>
    <row r="28" customFormat="false" ht="12.8" hidden="false" customHeight="false" outlineLevel="0" collapsed="false">
      <c r="A28" s="0" t="s">
        <v>17</v>
      </c>
      <c r="B28" s="18" t="n">
        <f aca="false">AVERAGE(N10,N19)</f>
        <v>3.75905106148267</v>
      </c>
      <c r="C28" s="18" t="n">
        <f aca="false">STDEV(N10,N19)/SQRT(2)</f>
        <v>0.0110021006677541</v>
      </c>
      <c r="E28" s="0" t="n">
        <v>5.14</v>
      </c>
      <c r="G28" s="18" t="n">
        <f aca="false">ABS(((N10-E28)+(N19-E28))/2)</f>
        <v>1.38094893851733</v>
      </c>
      <c r="Q28" s="6"/>
    </row>
    <row r="29" customFormat="false" ht="12.8" hidden="false" customHeight="false" outlineLevel="0" collapsed="false">
      <c r="A29" s="7" t="s">
        <v>18</v>
      </c>
      <c r="B29" s="18" t="n">
        <f aca="false">AVERAGE(N11,N20)</f>
        <v>5.28467568741125</v>
      </c>
      <c r="C29" s="18" t="n">
        <f aca="false">STDEV(N11,N20)/SQRT(2)</f>
        <v>0.10635363978829</v>
      </c>
      <c r="E29" s="0" t="n">
        <v>5.14</v>
      </c>
      <c r="G29" s="18" t="n">
        <f aca="false">ABS(((N11-E29)+(N20-E29))/2)</f>
        <v>0.14467568741125</v>
      </c>
      <c r="N29" s="18"/>
      <c r="Q29" s="6"/>
    </row>
    <row r="30" customFormat="false" ht="12.8" hidden="false" customHeight="false" outlineLevel="0" collapsed="false">
      <c r="A30" s="7" t="s">
        <v>19</v>
      </c>
      <c r="B30" s="18" t="n">
        <f aca="false">AVERAGE(N12,N21)</f>
        <v>3.74438159392567</v>
      </c>
      <c r="C30" s="18" t="n">
        <f aca="false">STDEV(N12,N21)/SQRT(2)</f>
        <v>0.0110021006677536</v>
      </c>
      <c r="E30" s="0" t="n">
        <v>3.98</v>
      </c>
      <c r="G30" s="18" t="n">
        <f aca="false">ABS(((N12-E30)+(N21-E30))/2)</f>
        <v>0.235618406074334</v>
      </c>
      <c r="N30" s="18"/>
      <c r="Q30" s="6"/>
    </row>
    <row r="31" customFormat="false" ht="12.8" hidden="false" customHeight="false" outlineLevel="0" collapsed="false">
      <c r="A31" s="7" t="s">
        <v>20</v>
      </c>
      <c r="B31" s="18" t="n">
        <f aca="false">AVERAGE(N13,N22)</f>
        <v>3.46199434345331</v>
      </c>
      <c r="C31" s="18" t="n">
        <f aca="false">STDEV(N13,N22)/SQRT(2)</f>
        <v>0.102686272899039</v>
      </c>
      <c r="E31" s="0" t="n">
        <v>3.42</v>
      </c>
      <c r="G31" s="18" t="n">
        <f aca="false">ABS(((N13-E31)+(N22-E31))/2)</f>
        <v>0.0419943434533105</v>
      </c>
      <c r="N31" s="18"/>
      <c r="Q31" s="6"/>
    </row>
    <row r="32" customFormat="false" ht="12.8" hidden="false" customHeight="false" outlineLevel="0" collapsed="false">
      <c r="A32" s="7" t="s">
        <v>21</v>
      </c>
      <c r="B32" s="18" t="n">
        <f aca="false">AVERAGE(N14,N23)</f>
        <v>2.19675276666158</v>
      </c>
      <c r="C32" s="18" t="n">
        <f aca="false">STDEV(N14,N23)/SQRT(2)</f>
        <v>0.0330063020032631</v>
      </c>
      <c r="E32" s="0" t="n">
        <v>2.74</v>
      </c>
      <c r="G32" s="18" t="n">
        <f aca="false">ABS(((N14-E32)+(N23-E32))/2)</f>
        <v>0.54324723333842</v>
      </c>
      <c r="N32" s="18"/>
      <c r="Q32" s="6"/>
    </row>
    <row r="33" customFormat="false" ht="12.8" hidden="false" customHeight="false" outlineLevel="0" collapsed="false">
      <c r="A33" s="7" t="s">
        <v>22</v>
      </c>
      <c r="B33" s="18" t="n">
        <f aca="false">AVERAGE(N15,N24)</f>
        <v>1.49995305770382</v>
      </c>
      <c r="C33" s="18" t="n">
        <f aca="false">STDEV(N15,N24)/SQRT(2)</f>
        <v>0.0476757695602683</v>
      </c>
      <c r="E33" s="0" t="n">
        <v>2.68</v>
      </c>
      <c r="G33" s="18" t="n">
        <f aca="false">ABS(((N15-E33)+(N24-E33))/2)</f>
        <v>1.18004694229618</v>
      </c>
      <c r="N33" s="18"/>
      <c r="Q33" s="6"/>
    </row>
    <row r="34" customFormat="false" ht="12.8" hidden="false" customHeight="false" outlineLevel="0" collapsed="false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5"/>
    </row>
    <row r="36" customFormat="false" ht="17.35" hidden="false" customHeight="false" outlineLevel="0" collapsed="false">
      <c r="A36" s="2" t="s">
        <v>28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4"/>
    </row>
    <row r="37" customFormat="false" ht="17.35" hidden="false" customHeight="false" outlineLevel="0" collapsed="false">
      <c r="A37" s="5"/>
      <c r="Q37" s="6"/>
    </row>
    <row r="38" customFormat="false" ht="12.8" hidden="false" customHeight="false" outlineLevel="0" collapsed="false">
      <c r="A38" s="7" t="s">
        <v>2</v>
      </c>
      <c r="Q38" s="6"/>
    </row>
    <row r="39" customFormat="false" ht="12.8" hidden="false" customHeight="false" outlineLevel="0" collapsed="false">
      <c r="A39" s="7" t="s">
        <v>3</v>
      </c>
      <c r="Q39" s="6"/>
    </row>
    <row r="40" customFormat="false" ht="12.8" hidden="false" customHeight="false" outlineLevel="0" collapsed="false">
      <c r="A40" s="7"/>
      <c r="Q40" s="6"/>
    </row>
    <row r="41" customFormat="false" ht="15" hidden="false" customHeight="false" outlineLevel="0" collapsed="false">
      <c r="A41" s="8" t="s">
        <v>4</v>
      </c>
      <c r="Q41" s="6"/>
    </row>
    <row r="42" customFormat="false" ht="15" hidden="false" customHeight="false" outlineLevel="0" collapsed="false">
      <c r="A42" s="9" t="s">
        <v>5</v>
      </c>
      <c r="B42" s="10" t="s">
        <v>6</v>
      </c>
      <c r="C42" s="10" t="s">
        <v>7</v>
      </c>
      <c r="D42" s="11" t="s">
        <v>8</v>
      </c>
      <c r="E42" s="11" t="s">
        <v>9</v>
      </c>
      <c r="F42" s="12" t="s">
        <v>10</v>
      </c>
      <c r="G42" s="12" t="s">
        <v>11</v>
      </c>
      <c r="H42" s="13" t="s">
        <v>12</v>
      </c>
      <c r="I42" s="13" t="s">
        <v>13</v>
      </c>
      <c r="J42" s="13"/>
      <c r="K42" s="14" t="s">
        <v>14</v>
      </c>
      <c r="L42" s="11" t="s">
        <v>15</v>
      </c>
      <c r="M42" s="15"/>
      <c r="N42" s="16" t="s">
        <v>16</v>
      </c>
      <c r="O42" s="15"/>
      <c r="P42" s="15"/>
      <c r="Q42" s="17"/>
    </row>
    <row r="43" customFormat="false" ht="12.8" hidden="false" customHeight="false" outlineLevel="0" collapsed="false">
      <c r="A43" s="7" t="s">
        <v>17</v>
      </c>
      <c r="B43" s="0" t="n">
        <v>3.85</v>
      </c>
      <c r="C43" s="0" t="n">
        <v>-0.22</v>
      </c>
      <c r="D43" s="0" t="n">
        <v>9.55</v>
      </c>
      <c r="E43" s="0" t="n">
        <v>-9.63</v>
      </c>
      <c r="F43" s="0" t="n">
        <v>5.27</v>
      </c>
      <c r="G43" s="0" t="n">
        <v>-9.34</v>
      </c>
      <c r="H43" s="0" t="n">
        <v>-1.81</v>
      </c>
      <c r="I43" s="0" t="n">
        <v>-2.6</v>
      </c>
      <c r="K43" s="0" t="n">
        <f aca="false">(F43+G43)-(B43+C43)-H43</f>
        <v>-5.89</v>
      </c>
      <c r="L43" s="0" t="n">
        <f aca="false">(F43+G43)-(D43+E43)-I43</f>
        <v>-1.39</v>
      </c>
      <c r="N43" s="18" t="n">
        <f aca="false">(-1/(2.303*0.592))*(K43-L43)</f>
        <v>3.30063020032625</v>
      </c>
      <c r="Q43" s="6"/>
    </row>
    <row r="44" customFormat="false" ht="12.8" hidden="false" customHeight="false" outlineLevel="0" collapsed="false">
      <c r="A44" s="7" t="s">
        <v>18</v>
      </c>
      <c r="B44" s="0" t="n">
        <v>5.46</v>
      </c>
      <c r="C44" s="0" t="n">
        <v>-0.91</v>
      </c>
      <c r="D44" s="0" t="n">
        <v>9.9</v>
      </c>
      <c r="E44" s="0" t="n">
        <v>-8.93</v>
      </c>
      <c r="F44" s="0" t="n">
        <v>5.64</v>
      </c>
      <c r="G44" s="0" t="n">
        <v>-8.36</v>
      </c>
      <c r="H44" s="0" t="n">
        <v>-0.22</v>
      </c>
      <c r="I44" s="0" t="n">
        <v>-0.44</v>
      </c>
      <c r="K44" s="0" t="n">
        <f aca="false">(F44+G44)-(B44+C44)-H44</f>
        <v>-7.05</v>
      </c>
      <c r="L44" s="0" t="n">
        <f aca="false">(F44+G44)-(D44+E44)-I44</f>
        <v>-3.25</v>
      </c>
      <c r="N44" s="18" t="n">
        <f aca="false">(-1/(2.303*0.592))*(K44-L44)</f>
        <v>2.78719883583105</v>
      </c>
      <c r="Q44" s="6"/>
    </row>
    <row r="45" customFormat="false" ht="12.8" hidden="false" customHeight="false" outlineLevel="0" collapsed="false">
      <c r="A45" s="7" t="s">
        <v>20</v>
      </c>
      <c r="B45" s="0" t="n">
        <v>3.97</v>
      </c>
      <c r="C45" s="0" t="n">
        <v>-3.55</v>
      </c>
      <c r="D45" s="0" t="n">
        <v>12.95</v>
      </c>
      <c r="E45" s="0" t="n">
        <v>-13.31</v>
      </c>
      <c r="F45" s="0" t="n">
        <v>6.45</v>
      </c>
      <c r="G45" s="0" t="n">
        <v>-10.83</v>
      </c>
      <c r="H45" s="0" t="n">
        <v>-3.54</v>
      </c>
      <c r="I45" s="0" t="n">
        <v>-4.98</v>
      </c>
      <c r="K45" s="15" t="n">
        <f aca="false">(F45+G45)-(B45+C45)-H45</f>
        <v>-1.26</v>
      </c>
      <c r="L45" s="15" t="n">
        <f aca="false">(F45+G45)-(D45+E45)-I45</f>
        <v>0.960000000000002</v>
      </c>
      <c r="N45" s="18" t="n">
        <f aca="false">(-1/(2.303*0.592))*(K45-L45)</f>
        <v>1.62831089882762</v>
      </c>
      <c r="Q45" s="6"/>
    </row>
    <row r="46" customFormat="false" ht="12.8" hidden="false" customHeight="false" outlineLevel="0" collapsed="false">
      <c r="A46" s="7" t="s">
        <v>21</v>
      </c>
      <c r="B46" s="0" t="n">
        <v>-2.82</v>
      </c>
      <c r="C46" s="0" t="n">
        <v>-3.57</v>
      </c>
      <c r="D46" s="0" t="n">
        <v>4.56</v>
      </c>
      <c r="E46" s="0" t="n">
        <v>-14.37</v>
      </c>
      <c r="F46" s="0" t="n">
        <v>-4.4</v>
      </c>
      <c r="G46" s="0" t="n">
        <v>-11.85</v>
      </c>
      <c r="H46" s="0" t="n">
        <v>1.75</v>
      </c>
      <c r="I46" s="0" t="n">
        <v>2.47</v>
      </c>
      <c r="K46" s="0" t="n">
        <f aca="false">(F46+G46)-(B46+C46)-H46</f>
        <v>-11.61</v>
      </c>
      <c r="L46" s="0" t="n">
        <f aca="false">(F46+G46)-(D46+E46)-I46</f>
        <v>-8.91</v>
      </c>
      <c r="N46" s="18" t="n">
        <f aca="false">(-1/(2.303*0.592))*(K46-L46)</f>
        <v>1.98037812019575</v>
      </c>
      <c r="Q46" s="6"/>
    </row>
    <row r="47" customFormat="false" ht="12.8" hidden="false" customHeight="false" outlineLevel="0" collapsed="false">
      <c r="A47" s="7" t="s">
        <v>22</v>
      </c>
      <c r="B47" s="0" t="n">
        <v>15.85</v>
      </c>
      <c r="C47" s="0" t="n">
        <v>-5.11</v>
      </c>
      <c r="D47" s="0" t="n">
        <v>26.81</v>
      </c>
      <c r="E47" s="0" t="n">
        <v>-16.9</v>
      </c>
      <c r="F47" s="0" t="n">
        <v>16.25</v>
      </c>
      <c r="G47" s="0" t="n">
        <v>-13.41</v>
      </c>
      <c r="H47" s="0" t="n">
        <v>-1.02</v>
      </c>
      <c r="I47" s="0" t="n">
        <v>-1.37</v>
      </c>
      <c r="K47" s="0" t="n">
        <f aca="false">(F47+G47)-(B47+C47)-H47</f>
        <v>-6.88</v>
      </c>
      <c r="L47" s="0" t="n">
        <f aca="false">(F47+G47)-(D47+E47)-I47</f>
        <v>-5.7</v>
      </c>
      <c r="N47" s="18" t="n">
        <f aca="false">(-1/(2.303*0.592))*(K47-L47)</f>
        <v>0.865498585863327</v>
      </c>
      <c r="Q47" s="6"/>
    </row>
    <row r="48" customFormat="false" ht="12.8" hidden="false" customHeight="false" outlineLevel="0" collapsed="false">
      <c r="A48" s="19"/>
      <c r="N48" s="18"/>
      <c r="Q48" s="6"/>
    </row>
    <row r="49" customFormat="false" ht="15" hidden="false" customHeight="false" outlineLevel="0" collapsed="false">
      <c r="A49" s="8" t="s">
        <v>23</v>
      </c>
      <c r="Q49" s="6"/>
    </row>
    <row r="50" customFormat="false" ht="15" hidden="false" customHeight="false" outlineLevel="0" collapsed="false">
      <c r="A50" s="9" t="s">
        <v>5</v>
      </c>
      <c r="B50" s="10" t="s">
        <v>6</v>
      </c>
      <c r="C50" s="10" t="s">
        <v>7</v>
      </c>
      <c r="D50" s="11" t="s">
        <v>8</v>
      </c>
      <c r="E50" s="11" t="s">
        <v>9</v>
      </c>
      <c r="F50" s="12" t="s">
        <v>10</v>
      </c>
      <c r="G50" s="12" t="s">
        <v>11</v>
      </c>
      <c r="H50" s="13" t="s">
        <v>12</v>
      </c>
      <c r="I50" s="13" t="s">
        <v>13</v>
      </c>
      <c r="J50" s="13"/>
      <c r="K50" s="14" t="s">
        <v>14</v>
      </c>
      <c r="L50" s="11" t="s">
        <v>15</v>
      </c>
      <c r="M50" s="15"/>
      <c r="N50" s="16" t="s">
        <v>16</v>
      </c>
      <c r="Q50" s="6"/>
    </row>
    <row r="51" customFormat="false" ht="12.8" hidden="false" customHeight="false" outlineLevel="0" collapsed="false">
      <c r="A51" s="7" t="s">
        <v>17</v>
      </c>
      <c r="B51" s="0" t="n">
        <v>3.97</v>
      </c>
      <c r="C51" s="0" t="n">
        <v>0.65</v>
      </c>
      <c r="D51" s="0" t="n">
        <v>9.42</v>
      </c>
      <c r="E51" s="0" t="n">
        <v>-8.48</v>
      </c>
      <c r="F51" s="0" t="n">
        <v>5.24</v>
      </c>
      <c r="G51" s="0" t="n">
        <v>-9.26</v>
      </c>
      <c r="H51" s="0" t="n">
        <v>-1.81</v>
      </c>
      <c r="I51" s="0" t="n">
        <v>-2.6</v>
      </c>
      <c r="K51" s="0" t="n">
        <f aca="false">(F51+G51)-(B51+C51)-H51</f>
        <v>-6.83</v>
      </c>
      <c r="L51" s="0" t="n">
        <f aca="false">(F51+G51)-(D51+E51)-I51</f>
        <v>-2.36</v>
      </c>
      <c r="N51" s="18" t="n">
        <f aca="false">(-1/(2.303*0.592))*(K51-L51)</f>
        <v>3.27862599899074</v>
      </c>
      <c r="Q51" s="6"/>
    </row>
    <row r="52" customFormat="false" ht="12.8" hidden="false" customHeight="false" outlineLevel="0" collapsed="false">
      <c r="A52" s="7" t="s">
        <v>18</v>
      </c>
      <c r="B52" s="0" t="n">
        <v>5.68</v>
      </c>
      <c r="C52" s="0" t="n">
        <v>-0.79</v>
      </c>
      <c r="D52" s="0" t="n">
        <v>9.98</v>
      </c>
      <c r="E52" s="0" t="n">
        <v>-9.99</v>
      </c>
      <c r="F52" s="0" t="n">
        <v>5.75</v>
      </c>
      <c r="G52" s="0" t="n">
        <v>-8.77</v>
      </c>
      <c r="H52" s="0" t="n">
        <v>-0.22</v>
      </c>
      <c r="I52" s="0" t="n">
        <v>-0.44</v>
      </c>
      <c r="K52" s="0" t="n">
        <f aca="false">(F52+G52)-(B52+C52)-H52</f>
        <v>-7.69</v>
      </c>
      <c r="L52" s="0" t="n">
        <f aca="false">(F52+G52)-(D52+E52)-I52</f>
        <v>-2.57</v>
      </c>
      <c r="N52" s="18" t="n">
        <f aca="false">(-1/(2.303*0.592))*(K52-L52)</f>
        <v>3.75538369459342</v>
      </c>
      <c r="Q52" s="6"/>
    </row>
    <row r="53" customFormat="false" ht="12.8" hidden="false" customHeight="false" outlineLevel="0" collapsed="false">
      <c r="A53" s="7" t="s">
        <v>20</v>
      </c>
      <c r="B53" s="0" t="n">
        <v>3.94</v>
      </c>
      <c r="C53" s="15" t="n">
        <v>-2.2</v>
      </c>
      <c r="D53" s="0" t="n">
        <v>12.9</v>
      </c>
      <c r="E53" s="15" t="n">
        <v>-14.96</v>
      </c>
      <c r="F53" s="0" t="n">
        <v>6.54</v>
      </c>
      <c r="G53" s="0" t="n">
        <v>-11.1</v>
      </c>
      <c r="H53" s="0" t="n">
        <v>-3.54</v>
      </c>
      <c r="I53" s="0" t="n">
        <v>-4.98</v>
      </c>
      <c r="K53" s="15" t="n">
        <f aca="false">(F53+G53)-(B53+C53)-H53</f>
        <v>-2.76</v>
      </c>
      <c r="L53" s="15" t="n">
        <f aca="false">(F53+G53)-(D53+E53)-I53</f>
        <v>2.48</v>
      </c>
      <c r="N53" s="18" t="n">
        <f aca="false">(-1/(2.303*0.592))*(K53-L53)</f>
        <v>3.84340049993546</v>
      </c>
      <c r="Q53" s="6"/>
    </row>
    <row r="54" customFormat="false" ht="12.8" hidden="false" customHeight="false" outlineLevel="0" collapsed="false">
      <c r="A54" s="7" t="s">
        <v>21</v>
      </c>
      <c r="B54" s="0" t="n">
        <v>-2.82</v>
      </c>
      <c r="C54" s="0" t="n">
        <v>-3.4</v>
      </c>
      <c r="D54" s="0" t="n">
        <v>4.59</v>
      </c>
      <c r="E54" s="0" t="n">
        <v>-14.93</v>
      </c>
      <c r="F54" s="0" t="n">
        <v>-4.4</v>
      </c>
      <c r="G54" s="0" t="n">
        <v>-11.81</v>
      </c>
      <c r="H54" s="0" t="n">
        <v>1.75</v>
      </c>
      <c r="I54" s="0" t="n">
        <v>2.47</v>
      </c>
      <c r="K54" s="0" t="n">
        <f aca="false">(F46+G46)-(B46+C46)-H46</f>
        <v>-11.61</v>
      </c>
      <c r="L54" s="0" t="n">
        <f aca="false">(F46+G46)-(D46+E46)-I46</f>
        <v>-8.91</v>
      </c>
      <c r="N54" s="18" t="n">
        <f aca="false">(-1/(2.303*0.592))*(K54-L54)</f>
        <v>1.98037812019575</v>
      </c>
      <c r="Q54" s="6"/>
    </row>
    <row r="55" customFormat="false" ht="12.8" hidden="false" customHeight="false" outlineLevel="0" collapsed="false">
      <c r="A55" s="7" t="s">
        <v>22</v>
      </c>
      <c r="B55" s="0" t="n">
        <v>15.71</v>
      </c>
      <c r="C55" s="0" t="n">
        <v>-5.92</v>
      </c>
      <c r="D55" s="0" t="n">
        <v>27.07</v>
      </c>
      <c r="E55" s="26" t="n">
        <v>-17.45</v>
      </c>
      <c r="F55" s="0" t="n">
        <v>16.48</v>
      </c>
      <c r="G55" s="0" t="n">
        <v>-12.59</v>
      </c>
      <c r="H55" s="0" t="n">
        <v>-1.02</v>
      </c>
      <c r="I55" s="0" t="n">
        <v>-1.37</v>
      </c>
      <c r="K55" s="0" t="n">
        <f aca="false">(F55+G55)-(B55+C55)-H55</f>
        <v>-4.88</v>
      </c>
      <c r="L55" s="0" t="n">
        <f aca="false">(F55+G55)-(D55+E55)-I55</f>
        <v>-4.36</v>
      </c>
      <c r="N55" s="18" t="n">
        <f aca="false">(-1/(2.303*0.592))*(K55-L55)</f>
        <v>0.381406156482144</v>
      </c>
      <c r="Q55" s="6"/>
    </row>
    <row r="56" customFormat="false" ht="12.8" hidden="false" customHeight="false" outlineLevel="0" collapsed="false">
      <c r="A56" s="19"/>
      <c r="Q56" s="6"/>
    </row>
    <row r="57" customFormat="false" ht="15" hidden="false" customHeight="false" outlineLevel="0" collapsed="false">
      <c r="A57" s="8" t="s">
        <v>24</v>
      </c>
      <c r="Q57" s="6"/>
    </row>
    <row r="58" customFormat="false" ht="15" hidden="false" customHeight="false" outlineLevel="0" collapsed="false">
      <c r="A58" s="9" t="s">
        <v>5</v>
      </c>
      <c r="B58" s="16" t="s">
        <v>16</v>
      </c>
      <c r="C58" s="20" t="s">
        <v>25</v>
      </c>
      <c r="E58" s="21" t="s">
        <v>26</v>
      </c>
      <c r="G58" s="22" t="s">
        <v>27</v>
      </c>
      <c r="Q58" s="6"/>
    </row>
    <row r="59" customFormat="false" ht="12.8" hidden="false" customHeight="false" outlineLevel="0" collapsed="false">
      <c r="A59" s="7" t="s">
        <v>17</v>
      </c>
      <c r="B59" s="18" t="n">
        <f aca="false">AVERAGE(N43,N51)</f>
        <v>3.2896280996585</v>
      </c>
      <c r="C59" s="18" t="n">
        <f aca="false">STDEV(N43,N51)/SQRT(2)</f>
        <v>0.0110021006677543</v>
      </c>
      <c r="E59" s="0" t="n">
        <v>5.14</v>
      </c>
      <c r="G59" s="18" t="n">
        <f aca="false">ABS(((N43-E59)+(N51-E59))/2)</f>
        <v>1.8503719003415</v>
      </c>
      <c r="N59" s="18"/>
      <c r="Q59" s="6"/>
    </row>
    <row r="60" customFormat="false" ht="12.8" hidden="false" customHeight="false" outlineLevel="0" collapsed="false">
      <c r="A60" s="7" t="s">
        <v>18</v>
      </c>
      <c r="B60" s="18" t="n">
        <f aca="false">AVERAGE(N44,N52)</f>
        <v>3.27129126521224</v>
      </c>
      <c r="C60" s="18" t="n">
        <f aca="false">STDEV(N44,N52)/SQRT(2)</f>
        <v>0.484092429381186</v>
      </c>
      <c r="E60" s="0" t="n">
        <v>5.14</v>
      </c>
      <c r="G60" s="18" t="n">
        <f aca="false">ABS(((N44-E60)+(N52-E60))/2)</f>
        <v>1.86870873478776</v>
      </c>
      <c r="N60" s="18"/>
      <c r="Q60" s="6"/>
    </row>
    <row r="61" customFormat="false" ht="12.8" hidden="false" customHeight="false" outlineLevel="0" collapsed="false">
      <c r="A61" s="7" t="s">
        <v>20</v>
      </c>
      <c r="B61" s="18" t="n">
        <f aca="false">AVERAGE(N45,N53)</f>
        <v>2.73585569938154</v>
      </c>
      <c r="C61" s="18" t="n">
        <f aca="false">STDEV(N45,N53)/SQRT(2)</f>
        <v>1.10754480055392</v>
      </c>
      <c r="E61" s="0" t="n">
        <v>3.42</v>
      </c>
      <c r="G61" s="18" t="n">
        <f aca="false">ABS(((N45-E61)+(N53-E61))/2)</f>
        <v>0.684144300618461</v>
      </c>
      <c r="N61" s="18"/>
      <c r="Q61" s="6"/>
    </row>
    <row r="62" customFormat="false" ht="12.8" hidden="false" customHeight="false" outlineLevel="0" collapsed="false">
      <c r="A62" s="7" t="s">
        <v>21</v>
      </c>
      <c r="B62" s="18" t="n">
        <f aca="false">AVERAGE(N46,N54)</f>
        <v>1.98037812019575</v>
      </c>
      <c r="C62" s="18" t="n">
        <f aca="false">STDEV(N46,N54)/SQRT(2)</f>
        <v>0</v>
      </c>
      <c r="E62" s="0" t="n">
        <v>2.74</v>
      </c>
      <c r="G62" s="18" t="n">
        <f aca="false">ABS(((N46-E62)+(N54-E62))/2)</f>
        <v>0.759621879804253</v>
      </c>
      <c r="N62" s="18"/>
      <c r="Q62" s="6"/>
    </row>
    <row r="63" customFormat="false" ht="12.8" hidden="false" customHeight="false" outlineLevel="0" collapsed="false">
      <c r="A63" s="7" t="s">
        <v>22</v>
      </c>
      <c r="B63" s="18" t="n">
        <f aca="false">AVERAGE(N47,N55)</f>
        <v>0.623452371172736</v>
      </c>
      <c r="C63" s="18" t="n">
        <f aca="false">STDEV(N47,N55)/SQRT(2)</f>
        <v>0.242046214690591</v>
      </c>
      <c r="E63" s="0" t="n">
        <v>2.68</v>
      </c>
      <c r="G63" s="18" t="n">
        <f aca="false">ABS(((N47-E63)+(N55-E63))/2)</f>
        <v>2.05654762882726</v>
      </c>
      <c r="N63" s="18"/>
      <c r="Q63" s="6"/>
    </row>
    <row r="64" customFormat="false" ht="12.8" hidden="false" customHeight="false" outlineLevel="0" collapsed="false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5"/>
    </row>
    <row r="66" customFormat="false" ht="15" hidden="false" customHeight="false" outlineLevel="0" collapsed="false">
      <c r="A66" s="27" t="s">
        <v>29</v>
      </c>
    </row>
    <row r="68" customFormat="false" ht="15" hidden="false" customHeight="false" outlineLevel="0" collapsed="false">
      <c r="A68" s="8"/>
    </row>
    <row r="69" customFormat="false" ht="15" hidden="false" customHeight="false" outlineLevel="0" collapsed="false">
      <c r="A69" s="9" t="s">
        <v>5</v>
      </c>
      <c r="B69" s="16" t="s">
        <v>30</v>
      </c>
      <c r="C69" s="20" t="s">
        <v>31</v>
      </c>
      <c r="D69" s="28" t="s">
        <v>32</v>
      </c>
      <c r="E69" s="29" t="s">
        <v>33</v>
      </c>
      <c r="F69" s="21" t="s">
        <v>26</v>
      </c>
    </row>
    <row r="70" customFormat="false" ht="12.8" hidden="false" customHeight="false" outlineLevel="0" collapsed="false">
      <c r="A70" s="0" t="s">
        <v>17</v>
      </c>
      <c r="B70" s="18" t="n">
        <v>3.75905106148267</v>
      </c>
      <c r="C70" s="18" t="n">
        <v>0.0110021006677541</v>
      </c>
      <c r="D70" s="18" t="n">
        <v>3.2896280996585</v>
      </c>
      <c r="E70" s="18" t="n">
        <v>0.0110021006677543</v>
      </c>
      <c r="F70" s="0" t="n">
        <v>5.14</v>
      </c>
      <c r="L70" s="18"/>
    </row>
    <row r="71" customFormat="false" ht="12.8" hidden="false" customHeight="false" outlineLevel="0" collapsed="false">
      <c r="A71" s="7" t="s">
        <v>18</v>
      </c>
      <c r="B71" s="18" t="n">
        <v>5.28467568741125</v>
      </c>
      <c r="C71" s="18" t="n">
        <v>0.10635363978829</v>
      </c>
      <c r="D71" s="18" t="n">
        <v>3.27129126521224</v>
      </c>
      <c r="E71" s="18" t="n">
        <v>0.484092429381186</v>
      </c>
      <c r="F71" s="0" t="n">
        <v>5.14</v>
      </c>
      <c r="L71" s="18"/>
    </row>
    <row r="72" customFormat="false" ht="12.8" hidden="false" customHeight="false" outlineLevel="0" collapsed="false">
      <c r="A72" s="7" t="s">
        <v>19</v>
      </c>
      <c r="B72" s="18" t="n">
        <v>3.74438159392567</v>
      </c>
      <c r="C72" s="18" t="n">
        <v>0.0110021006677536</v>
      </c>
      <c r="L72" s="18"/>
    </row>
    <row r="73" customFormat="false" ht="12.8" hidden="false" customHeight="false" outlineLevel="0" collapsed="false">
      <c r="A73" s="7" t="s">
        <v>20</v>
      </c>
      <c r="B73" s="18" t="n">
        <v>3.46199434345331</v>
      </c>
      <c r="C73" s="18" t="n">
        <v>0.102686272899039</v>
      </c>
      <c r="D73" s="18" t="n">
        <v>2.73585569938154</v>
      </c>
      <c r="E73" s="18" t="n">
        <v>1.10754480055392</v>
      </c>
      <c r="F73" s="0" t="n">
        <v>3.42</v>
      </c>
      <c r="L73" s="18"/>
    </row>
    <row r="74" customFormat="false" ht="12.8" hidden="false" customHeight="false" outlineLevel="0" collapsed="false">
      <c r="A74" s="7" t="s">
        <v>21</v>
      </c>
      <c r="B74" s="18" t="n">
        <v>2.19675276666158</v>
      </c>
      <c r="C74" s="18" t="n">
        <v>0.0330063020032631</v>
      </c>
      <c r="D74" s="18" t="n">
        <v>1.98037812019575</v>
      </c>
      <c r="E74" s="18" t="n">
        <v>0</v>
      </c>
      <c r="F74" s="0" t="n">
        <v>2.74</v>
      </c>
      <c r="L74" s="18"/>
    </row>
    <row r="75" customFormat="false" ht="12.8" hidden="false" customHeight="false" outlineLevel="0" collapsed="false">
      <c r="A75" s="7" t="s">
        <v>22</v>
      </c>
      <c r="B75" s="18" t="n">
        <v>1.49995305770382</v>
      </c>
      <c r="C75" s="18" t="n">
        <v>0.0476757695602683</v>
      </c>
      <c r="D75" s="18" t="n">
        <v>0.623452371172736</v>
      </c>
      <c r="E75" s="18" t="n">
        <v>0.242046214690591</v>
      </c>
      <c r="F75" s="0" t="n">
        <v>2.68</v>
      </c>
      <c r="L75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4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C58" activeCellId="0" sqref="C58"/>
    </sheetView>
  </sheetViews>
  <sheetFormatPr defaultRowHeight="12.8"/>
  <cols>
    <col collapsed="false" hidden="false" max="1" min="1" style="0" width="11.5204081632653"/>
    <col collapsed="false" hidden="false" max="2" min="2" style="0" width="14.5867346938776"/>
    <col collapsed="false" hidden="false" max="3" min="3" style="0" width="16.1071428571429"/>
    <col collapsed="false" hidden="false" max="4" min="4" style="0" width="15.8367346938776"/>
    <col collapsed="false" hidden="false" max="5" min="5" style="0" width="14.7244897959184"/>
    <col collapsed="false" hidden="false" max="6" min="6" style="0" width="15.9744897959184"/>
    <col collapsed="false" hidden="false" max="7" min="7" style="0" width="14.4438775510204"/>
    <col collapsed="false" hidden="false" max="8" min="8" style="0" width="15.9744897959184"/>
    <col collapsed="false" hidden="false" max="9" min="9" style="0" width="15.1377551020408"/>
    <col collapsed="false" hidden="false" max="1025" min="10" style="0" width="11.5204081632653"/>
  </cols>
  <sheetData>
    <row r="1" customFormat="false" ht="17.35" hidden="false" customHeight="false" outlineLevel="0" collapsed="false">
      <c r="A1" s="1" t="s">
        <v>0</v>
      </c>
    </row>
    <row r="2" customFormat="false" ht="17.35" hidden="false" customHeight="false" outlineLevel="0" collapsed="false">
      <c r="A2" s="1"/>
    </row>
    <row r="3" customFormat="false" ht="17.35" hidden="false" customHeight="false" outlineLevel="0" collapsed="false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/>
    </row>
    <row r="4" customFormat="false" ht="17.35" hidden="false" customHeight="false" outlineLevel="0" collapsed="false">
      <c r="A4" s="5"/>
      <c r="Q4" s="6"/>
    </row>
    <row r="5" customFormat="false" ht="12.8" hidden="false" customHeight="false" outlineLevel="0" collapsed="false">
      <c r="A5" s="7" t="s">
        <v>2</v>
      </c>
      <c r="Q5" s="6"/>
    </row>
    <row r="6" customFormat="false" ht="12.8" hidden="false" customHeight="false" outlineLevel="0" collapsed="false">
      <c r="A6" s="7" t="s">
        <v>3</v>
      </c>
      <c r="Q6" s="6"/>
    </row>
    <row r="7" customFormat="false" ht="12.8" hidden="false" customHeight="false" outlineLevel="0" collapsed="false">
      <c r="A7" s="7"/>
      <c r="Q7" s="6"/>
    </row>
    <row r="8" customFormat="false" ht="15" hidden="false" customHeight="false" outlineLevel="0" collapsed="false">
      <c r="A8" s="8" t="s">
        <v>4</v>
      </c>
      <c r="Q8" s="6"/>
    </row>
    <row r="9" s="15" customFormat="true" ht="15" hidden="false" customHeight="false" outlineLevel="0" collapsed="false">
      <c r="A9" s="9" t="s">
        <v>5</v>
      </c>
      <c r="B9" s="10" t="s">
        <v>6</v>
      </c>
      <c r="C9" s="10" t="s">
        <v>7</v>
      </c>
      <c r="D9" s="11" t="s">
        <v>8</v>
      </c>
      <c r="E9" s="11" t="s">
        <v>9</v>
      </c>
      <c r="F9" s="12" t="s">
        <v>10</v>
      </c>
      <c r="G9" s="12" t="s">
        <v>11</v>
      </c>
      <c r="H9" s="13" t="s">
        <v>12</v>
      </c>
      <c r="I9" s="13" t="s">
        <v>13</v>
      </c>
      <c r="J9" s="13"/>
      <c r="K9" s="14" t="s">
        <v>14</v>
      </c>
      <c r="L9" s="11" t="s">
        <v>15</v>
      </c>
      <c r="N9" s="16" t="s">
        <v>16</v>
      </c>
      <c r="Q9" s="17"/>
    </row>
    <row r="10" customFormat="false" ht="12.8" hidden="false" customHeight="false" outlineLevel="0" collapsed="false">
      <c r="A10" s="7" t="s">
        <v>17</v>
      </c>
      <c r="B10" s="0" t="n">
        <v>2.4</v>
      </c>
      <c r="C10" s="0" t="n">
        <v>-2.27</v>
      </c>
      <c r="D10" s="0" t="n">
        <v>6.15</v>
      </c>
      <c r="E10" s="0" t="n">
        <v>-10.64</v>
      </c>
      <c r="F10" s="0" t="n">
        <v>2.28</v>
      </c>
      <c r="G10" s="0" t="n">
        <v>-11.19</v>
      </c>
      <c r="H10" s="0" t="n">
        <v>0.14</v>
      </c>
      <c r="I10" s="0" t="n">
        <v>0</v>
      </c>
      <c r="K10" s="0" t="n">
        <f aca="false">(F10+G10)-(B10+C10)-H10</f>
        <v>-9.18</v>
      </c>
      <c r="L10" s="0" t="n">
        <f aca="false">(F10+G10)-(D10+E10)</f>
        <v>-4.42</v>
      </c>
      <c r="N10" s="18" t="n">
        <f aca="false">(-1/(2.303*0.592))*(K10-L10)</f>
        <v>3.49133327856732</v>
      </c>
    </row>
    <row r="11" customFormat="false" ht="12.8" hidden="false" customHeight="false" outlineLevel="0" collapsed="false">
      <c r="A11" s="7" t="s">
        <v>18</v>
      </c>
      <c r="B11" s="0" t="n">
        <v>0.5</v>
      </c>
      <c r="C11" s="0" t="n">
        <v>-3.71</v>
      </c>
      <c r="D11" s="0" t="n">
        <v>3.38</v>
      </c>
      <c r="E11" s="0" t="n">
        <v>-13.24</v>
      </c>
      <c r="F11" s="0" t="n">
        <v>0.06</v>
      </c>
      <c r="G11" s="0" t="n">
        <v>-11.39</v>
      </c>
      <c r="H11" s="0" t="n">
        <v>0.33</v>
      </c>
      <c r="I11" s="0" t="n">
        <v>0.33</v>
      </c>
      <c r="K11" s="0" t="n">
        <f aca="false">(F11+G11)-(B11+C11)</f>
        <v>-8.12</v>
      </c>
      <c r="L11" s="0" t="n">
        <f aca="false">(F11+G11)-(D11+E11)</f>
        <v>-1.47</v>
      </c>
      <c r="N11" s="18" t="n">
        <f aca="false">(-1/(2.303*0.592))*(K11-L11)</f>
        <v>4.87759796270435</v>
      </c>
      <c r="Q11" s="6"/>
    </row>
    <row r="12" customFormat="false" ht="12.8" hidden="false" customHeight="false" outlineLevel="0" collapsed="false">
      <c r="A12" s="7" t="s">
        <v>19</v>
      </c>
      <c r="B12" s="0" t="n">
        <v>-0.82</v>
      </c>
      <c r="C12" s="0" t="n">
        <v>-3.64</v>
      </c>
      <c r="D12" s="0" t="n">
        <v>3.61</v>
      </c>
      <c r="E12" s="0" t="n">
        <v>-12.56</v>
      </c>
      <c r="F12" s="0" t="n">
        <v>-0.88</v>
      </c>
      <c r="G12" s="0" t="n">
        <v>-10.43</v>
      </c>
      <c r="H12" s="0" t="n">
        <v>-0.16</v>
      </c>
      <c r="I12" s="0" t="n">
        <v>-0.47</v>
      </c>
      <c r="K12" s="0" t="n">
        <f aca="false">(F12+G12)-(B12+C12)-H12</f>
        <v>-6.69</v>
      </c>
      <c r="L12" s="0" t="n">
        <f aca="false">(F12+G12)-(D12+E12)-I12</f>
        <v>-1.89</v>
      </c>
      <c r="N12" s="18" t="n">
        <f aca="false">(-1/(2.303*0.592))*(K12-L12)</f>
        <v>3.52067221368133</v>
      </c>
      <c r="Q12" s="6"/>
    </row>
    <row r="13" customFormat="false" ht="12.8" hidden="false" customHeight="false" outlineLevel="0" collapsed="false">
      <c r="A13" s="7" t="s">
        <v>20</v>
      </c>
      <c r="B13" s="0" t="n">
        <v>-5.09</v>
      </c>
      <c r="C13" s="0" t="n">
        <v>-1.84</v>
      </c>
      <c r="D13" s="0" t="n">
        <v>0.73</v>
      </c>
      <c r="E13" s="0" t="n">
        <v>-12.09</v>
      </c>
      <c r="F13" s="0" t="n">
        <v>-6.12</v>
      </c>
      <c r="G13" s="0" t="n">
        <v>-9.74</v>
      </c>
      <c r="H13" s="0" t="n">
        <v>1.05</v>
      </c>
      <c r="I13" s="0" t="n">
        <v>1.42</v>
      </c>
      <c r="K13" s="0" t="n">
        <f aca="false">(F13+G13)-(B13+C13)-H13</f>
        <v>-9.98</v>
      </c>
      <c r="L13" s="0" t="n">
        <f aca="false">(F13+G13)-(D13+E13)-I13</f>
        <v>-5.92</v>
      </c>
      <c r="N13" s="18" t="n">
        <f aca="false">(-1/(2.303*0.592))*(K13-L13)</f>
        <v>2.97790191407213</v>
      </c>
      <c r="Q13" s="6"/>
    </row>
    <row r="14" customFormat="false" ht="12.8" hidden="false" customHeight="false" outlineLevel="0" collapsed="false">
      <c r="A14" s="7" t="s">
        <v>21</v>
      </c>
      <c r="B14" s="0" t="n">
        <v>-2.82</v>
      </c>
      <c r="C14" s="0" t="n">
        <v>-3.73</v>
      </c>
      <c r="D14" s="0" t="n">
        <v>4.69</v>
      </c>
      <c r="E14" s="0" t="n">
        <v>-14.11</v>
      </c>
      <c r="F14" s="0" t="n">
        <v>-4.4</v>
      </c>
      <c r="G14" s="0" t="n">
        <v>-12.16</v>
      </c>
      <c r="H14" s="0" t="n">
        <v>1.75</v>
      </c>
      <c r="I14" s="0" t="n">
        <v>2.47</v>
      </c>
      <c r="K14" s="0" t="n">
        <f aca="false">(F14+G14)-(B14+C14)-H14</f>
        <v>-11.76</v>
      </c>
      <c r="L14" s="0" t="n">
        <f aca="false">(F14+G14)-(D14+E14)-I14</f>
        <v>-9.61000000000001</v>
      </c>
      <c r="N14" s="18" t="n">
        <f aca="false">(-1/(2.303*0.592))*(K14-L14)</f>
        <v>1.57696776237809</v>
      </c>
      <c r="Q14" s="6"/>
    </row>
    <row r="15" customFormat="false" ht="12.8" hidden="false" customHeight="false" outlineLevel="0" collapsed="false">
      <c r="A15" s="7" t="s">
        <v>22</v>
      </c>
      <c r="B15" s="0" t="n">
        <v>-1.51</v>
      </c>
      <c r="C15" s="0" t="n">
        <v>-3.86</v>
      </c>
      <c r="D15" s="0" t="n">
        <v>6.74</v>
      </c>
      <c r="E15" s="0" t="n">
        <v>-14.19</v>
      </c>
      <c r="F15" s="0" t="n">
        <v>-3.14</v>
      </c>
      <c r="G15" s="0" t="n">
        <v>-12.06</v>
      </c>
      <c r="H15" s="0" t="n">
        <v>1.87</v>
      </c>
      <c r="I15" s="0" t="n">
        <v>2.57</v>
      </c>
      <c r="K15" s="0" t="n">
        <f aca="false">(F15+G15)-(B15+C15)-H15</f>
        <v>-11.7</v>
      </c>
      <c r="L15" s="0" t="n">
        <f aca="false">(F15+G15)-(D15+E15)-I15</f>
        <v>-10.32</v>
      </c>
      <c r="N15" s="18" t="n">
        <f aca="false">(-1/(2.303*0.592))*(K15-L15)</f>
        <v>1.01219326143338</v>
      </c>
      <c r="Q15" s="6"/>
    </row>
    <row r="16" customFormat="false" ht="12.8" hidden="false" customHeight="false" outlineLevel="0" collapsed="false">
      <c r="A16" s="19"/>
      <c r="N16" s="18"/>
      <c r="Q16" s="6"/>
    </row>
    <row r="17" customFormat="false" ht="15" hidden="false" customHeight="false" outlineLevel="0" collapsed="false">
      <c r="A17" s="8" t="s">
        <v>23</v>
      </c>
      <c r="Q17" s="6"/>
    </row>
    <row r="18" customFormat="false" ht="15" hidden="false" customHeight="false" outlineLevel="0" collapsed="false">
      <c r="A18" s="9" t="s">
        <v>5</v>
      </c>
      <c r="B18" s="10" t="s">
        <v>6</v>
      </c>
      <c r="C18" s="10" t="s">
        <v>7</v>
      </c>
      <c r="D18" s="11" t="s">
        <v>8</v>
      </c>
      <c r="E18" s="11" t="s">
        <v>9</v>
      </c>
      <c r="F18" s="12" t="s">
        <v>10</v>
      </c>
      <c r="G18" s="12" t="s">
        <v>11</v>
      </c>
      <c r="H18" s="13" t="s">
        <v>12</v>
      </c>
      <c r="I18" s="13" t="s">
        <v>13</v>
      </c>
      <c r="J18" s="13"/>
      <c r="K18" s="14" t="s">
        <v>14</v>
      </c>
      <c r="L18" s="11" t="s">
        <v>15</v>
      </c>
      <c r="M18" s="15"/>
      <c r="N18" s="16" t="s">
        <v>16</v>
      </c>
      <c r="Q18" s="6"/>
    </row>
    <row r="19" customFormat="false" ht="12.8" hidden="false" customHeight="false" outlineLevel="0" collapsed="false">
      <c r="A19" s="0" t="s">
        <v>17</v>
      </c>
      <c r="B19" s="0" t="n">
        <v>2.4</v>
      </c>
      <c r="C19" s="0" t="n">
        <v>-2.53</v>
      </c>
      <c r="D19" s="0" t="n">
        <v>6.15</v>
      </c>
      <c r="E19" s="0" t="n">
        <v>-10.44</v>
      </c>
      <c r="F19" s="0" t="n">
        <v>2.28</v>
      </c>
      <c r="G19" s="0" t="n">
        <v>-11.16</v>
      </c>
      <c r="H19" s="0" t="n">
        <v>0.14</v>
      </c>
      <c r="I19" s="0" t="n">
        <v>0</v>
      </c>
      <c r="K19" s="0" t="n">
        <f aca="false">(F19+G19)-(B19+C19)-H19</f>
        <v>-8.89</v>
      </c>
      <c r="L19" s="0" t="n">
        <f aca="false">(F19+G19)-(D19+E19)</f>
        <v>-4.59</v>
      </c>
      <c r="N19" s="18" t="n">
        <f aca="false">(-1/(2.303*0.592))*(K19-L19)</f>
        <v>3.15393552475619</v>
      </c>
      <c r="Q19" s="6"/>
    </row>
    <row r="20" customFormat="false" ht="12.8" hidden="false" customHeight="false" outlineLevel="0" collapsed="false">
      <c r="A20" s="7" t="s">
        <v>18</v>
      </c>
      <c r="B20" s="0" t="n">
        <v>0.5</v>
      </c>
      <c r="C20" s="0" t="n">
        <v>-4.04</v>
      </c>
      <c r="D20" s="0" t="n">
        <v>3.36</v>
      </c>
      <c r="E20" s="0" t="n">
        <v>-13.28</v>
      </c>
      <c r="F20" s="0" t="n">
        <v>0.06</v>
      </c>
      <c r="G20" s="0" t="n">
        <v>-11.13</v>
      </c>
      <c r="H20" s="0" t="n">
        <v>0.33</v>
      </c>
      <c r="I20" s="0" t="n">
        <v>0.31</v>
      </c>
      <c r="K20" s="0" t="n">
        <f aca="false">(F20+G20)-(B20+C20)</f>
        <v>-7.53</v>
      </c>
      <c r="L20" s="0" t="n">
        <f aca="false">(F20+G20)-(D20+E20)</f>
        <v>-1.15</v>
      </c>
      <c r="N20" s="18" t="n">
        <f aca="false">(-1/(2.303*0.592))*(K20-L20)</f>
        <v>4.67956015068477</v>
      </c>
      <c r="Q20" s="6"/>
    </row>
    <row r="21" customFormat="false" ht="12.8" hidden="false" customHeight="false" outlineLevel="0" collapsed="false">
      <c r="A21" s="7" t="s">
        <v>19</v>
      </c>
      <c r="B21" s="0" t="n">
        <v>-0.81</v>
      </c>
      <c r="C21" s="0" t="n">
        <v>-3.94</v>
      </c>
      <c r="D21" s="0" t="n">
        <v>3.55</v>
      </c>
      <c r="E21" s="0" t="n">
        <v>-12.67</v>
      </c>
      <c r="F21" s="0" t="n">
        <v>-0.88</v>
      </c>
      <c r="G21" s="0" t="n">
        <v>-10.45</v>
      </c>
      <c r="H21" s="0" t="n">
        <v>-0.16</v>
      </c>
      <c r="I21" s="0" t="n">
        <v>-0.47</v>
      </c>
      <c r="K21" s="0" t="n">
        <f aca="false">(F21+G21)-(B21+C21)-H21</f>
        <v>-6.42</v>
      </c>
      <c r="L21" s="0" t="n">
        <f aca="false">(F21+G21)-(D21+E21)-I21</f>
        <v>-1.74</v>
      </c>
      <c r="N21" s="18" t="n">
        <f aca="false">(-1/(2.303*0.592))*(K21-L21)</f>
        <v>3.4326554083393</v>
      </c>
      <c r="Q21" s="6"/>
    </row>
    <row r="22" customFormat="false" ht="12.8" hidden="false" customHeight="false" outlineLevel="0" collapsed="false">
      <c r="A22" s="7" t="s">
        <v>20</v>
      </c>
      <c r="B22" s="0" t="n">
        <v>-5.09</v>
      </c>
      <c r="C22" s="0" t="n">
        <v>-1.75</v>
      </c>
      <c r="D22" s="0" t="n">
        <v>0.71</v>
      </c>
      <c r="E22" s="0" t="n">
        <v>-12.31</v>
      </c>
      <c r="F22" s="0" t="n">
        <v>-6.12</v>
      </c>
      <c r="G22" s="0" t="n">
        <v>-9.74</v>
      </c>
      <c r="H22" s="0" t="n">
        <v>1.05</v>
      </c>
      <c r="I22" s="0" t="n">
        <v>1.42</v>
      </c>
      <c r="K22" s="0" t="n">
        <f aca="false">(F22+G22)-(B22+C22)-H22</f>
        <v>-10.07</v>
      </c>
      <c r="L22" s="0" t="n">
        <f aca="false">(F22+G22)-(D22+E22)-I22</f>
        <v>-5.68</v>
      </c>
      <c r="N22" s="18" t="n">
        <f aca="false">(-1/(2.303*0.592))*(K22-L22)</f>
        <v>3.21994812876272</v>
      </c>
      <c r="Q22" s="6"/>
    </row>
    <row r="23" customFormat="false" ht="12.8" hidden="false" customHeight="false" outlineLevel="0" collapsed="false">
      <c r="A23" s="7" t="s">
        <v>21</v>
      </c>
      <c r="B23" s="0" t="n">
        <v>-2.8</v>
      </c>
      <c r="C23" s="0" t="n">
        <v>-3.36</v>
      </c>
      <c r="D23" s="0" t="n">
        <v>4.58</v>
      </c>
      <c r="E23" s="0" t="n">
        <v>-13.93</v>
      </c>
      <c r="F23" s="0" t="n">
        <v>-4.4</v>
      </c>
      <c r="G23" s="0" t="n">
        <v>-11.87</v>
      </c>
      <c r="H23" s="0" t="n">
        <v>1.75</v>
      </c>
      <c r="I23" s="0" t="n">
        <v>2.47</v>
      </c>
      <c r="K23" s="0" t="n">
        <f aca="false">(F23+G23)-(B23+C23)-H23</f>
        <v>-11.86</v>
      </c>
      <c r="L23" s="0" t="n">
        <f aca="false">(F23+G23)-(D23+E23)-I23</f>
        <v>-9.39</v>
      </c>
      <c r="N23" s="18" t="n">
        <f aca="false">(-1/(2.303*0.592))*(K23-L23)</f>
        <v>1.81167924329018</v>
      </c>
      <c r="Q23" s="6"/>
    </row>
    <row r="24" customFormat="false" ht="12.8" hidden="false" customHeight="false" outlineLevel="0" collapsed="false">
      <c r="A24" s="7" t="s">
        <v>22</v>
      </c>
      <c r="B24" s="0" t="n">
        <v>-1.49</v>
      </c>
      <c r="C24" s="0" t="n">
        <v>-3.82</v>
      </c>
      <c r="D24" s="0" t="n">
        <v>6.76</v>
      </c>
      <c r="E24" s="0" t="n">
        <v>-13.93</v>
      </c>
      <c r="F24" s="0" t="n">
        <v>-3.14</v>
      </c>
      <c r="G24" s="0" t="n">
        <v>-12.35</v>
      </c>
      <c r="H24" s="0" t="n">
        <v>1.87</v>
      </c>
      <c r="I24" s="0" t="n">
        <v>2.57</v>
      </c>
      <c r="K24" s="0" t="n">
        <f aca="false">(F24+G24)-(B24+C24)-H24</f>
        <v>-12.05</v>
      </c>
      <c r="L24" s="0" t="n">
        <f aca="false">(F24+G24)-(D24+E24)-I24</f>
        <v>-10.89</v>
      </c>
      <c r="N24" s="18" t="n">
        <f aca="false">(-1/(2.303*0.592))*(K24-L24)</f>
        <v>0.850829118306322</v>
      </c>
      <c r="Q24" s="6"/>
    </row>
    <row r="25" customFormat="false" ht="12.8" hidden="false" customHeight="false" outlineLevel="0" collapsed="false">
      <c r="A25" s="19"/>
      <c r="Q25" s="6"/>
    </row>
    <row r="26" customFormat="false" ht="15" hidden="false" customHeight="false" outlineLevel="0" collapsed="false">
      <c r="A26" s="8" t="s">
        <v>24</v>
      </c>
      <c r="Q26" s="6"/>
    </row>
    <row r="27" customFormat="false" ht="15" hidden="false" customHeight="false" outlineLevel="0" collapsed="false">
      <c r="A27" s="9" t="s">
        <v>5</v>
      </c>
      <c r="B27" s="16" t="s">
        <v>16</v>
      </c>
      <c r="C27" s="20" t="s">
        <v>25</v>
      </c>
      <c r="E27" s="21" t="s">
        <v>26</v>
      </c>
      <c r="G27" s="22" t="s">
        <v>27</v>
      </c>
      <c r="Q27" s="6"/>
    </row>
    <row r="28" customFormat="false" ht="12.8" hidden="false" customHeight="false" outlineLevel="0" collapsed="false">
      <c r="A28" s="0" t="s">
        <v>17</v>
      </c>
      <c r="B28" s="18" t="n">
        <f aca="false">AVERAGE(N10,N19)</f>
        <v>3.32263440166176</v>
      </c>
      <c r="C28" s="18" t="n">
        <f aca="false">STDEV(N10,N19)/SQRT(2)</f>
        <v>0.168698876905564</v>
      </c>
      <c r="E28" s="0" t="n">
        <v>5.14</v>
      </c>
      <c r="G28" s="18" t="n">
        <f aca="false">ABS(((N10-E28)+(N19-E28))/2)</f>
        <v>1.81736559833824</v>
      </c>
      <c r="Q28" s="6"/>
    </row>
    <row r="29" customFormat="false" ht="12.8" hidden="false" customHeight="false" outlineLevel="0" collapsed="false">
      <c r="A29" s="7" t="s">
        <v>18</v>
      </c>
      <c r="B29" s="18" t="n">
        <f aca="false">AVERAGE(N11,N20)</f>
        <v>4.77857905669456</v>
      </c>
      <c r="C29" s="18" t="n">
        <f aca="false">STDEV(N11,N20)/SQRT(2)</f>
        <v>0.0990189060097877</v>
      </c>
      <c r="E29" s="0" t="n">
        <v>5.14</v>
      </c>
      <c r="G29" s="18" t="n">
        <f aca="false">ABS(((N11-E29)+(N20-E29))/2)</f>
        <v>0.361420943305441</v>
      </c>
      <c r="N29" s="18"/>
      <c r="Q29" s="6"/>
    </row>
    <row r="30" customFormat="false" ht="12.8" hidden="false" customHeight="false" outlineLevel="0" collapsed="false">
      <c r="A30" s="7" t="s">
        <v>19</v>
      </c>
      <c r="B30" s="18" t="n">
        <f aca="false">AVERAGE(N12,N21)</f>
        <v>3.47666381101032</v>
      </c>
      <c r="C30" s="18" t="n">
        <f aca="false">STDEV(N12,N21)/SQRT(2)</f>
        <v>0.0440084026710168</v>
      </c>
      <c r="E30" s="0" t="n">
        <v>3.98</v>
      </c>
      <c r="G30" s="18" t="n">
        <f aca="false">ABS(((N12-E30)+(N21-E30))/2)</f>
        <v>0.503336188989684</v>
      </c>
      <c r="N30" s="18"/>
      <c r="Q30" s="6"/>
    </row>
    <row r="31" customFormat="false" ht="12.8" hidden="false" customHeight="false" outlineLevel="0" collapsed="false">
      <c r="A31" s="7" t="s">
        <v>20</v>
      </c>
      <c r="B31" s="18" t="n">
        <f aca="false">AVERAGE(N13,N22)</f>
        <v>3.09892502141742</v>
      </c>
      <c r="C31" s="18" t="n">
        <f aca="false">STDEV(N13,N22)/SQRT(2)</f>
        <v>0.121023107345297</v>
      </c>
      <c r="E31" s="0" t="n">
        <v>3.42</v>
      </c>
      <c r="G31" s="18" t="n">
        <f aca="false">ABS(((N13-E31)+(N22-E31))/2)</f>
        <v>0.321074978582576</v>
      </c>
      <c r="N31" s="18"/>
      <c r="Q31" s="6"/>
    </row>
    <row r="32" customFormat="false" ht="12.8" hidden="false" customHeight="false" outlineLevel="0" collapsed="false">
      <c r="A32" s="7" t="s">
        <v>21</v>
      </c>
      <c r="B32" s="18" t="n">
        <f aca="false">AVERAGE(N14,N23)</f>
        <v>1.69432350283414</v>
      </c>
      <c r="C32" s="18" t="n">
        <f aca="false">STDEV(N14,N23)/SQRT(2)</f>
        <v>0.117355740456045</v>
      </c>
      <c r="E32" s="0" t="n">
        <v>2.74</v>
      </c>
      <c r="G32" s="18" t="n">
        <f aca="false">ABS(((N14-E32)+(N23-E32))/2)</f>
        <v>1.04567649716586</v>
      </c>
      <c r="N32" s="18"/>
      <c r="Q32" s="6"/>
    </row>
    <row r="33" customFormat="false" ht="12.8" hidden="false" customHeight="false" outlineLevel="0" collapsed="false">
      <c r="A33" s="7" t="s">
        <v>22</v>
      </c>
      <c r="B33" s="18" t="n">
        <f aca="false">AVERAGE(N15,N24)</f>
        <v>0.931511189869853</v>
      </c>
      <c r="C33" s="18" t="n">
        <f aca="false">STDEV(N15,N24)/SQRT(2)</f>
        <v>0.0806820715635307</v>
      </c>
      <c r="E33" s="0" t="n">
        <v>2.68</v>
      </c>
      <c r="G33" s="18" t="n">
        <f aca="false">ABS(((N15-E33)+(N24-E33))/2)</f>
        <v>1.74848881013015</v>
      </c>
      <c r="N33" s="18"/>
      <c r="Q33" s="6"/>
    </row>
    <row r="35" customFormat="false" ht="17.35" hidden="false" customHeight="false" outlineLevel="0" collapsed="false">
      <c r="A35" s="2" t="s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</row>
    <row r="36" customFormat="false" ht="17.35" hidden="false" customHeight="false" outlineLevel="0" collapsed="false">
      <c r="A36" s="5"/>
      <c r="Q36" s="6"/>
    </row>
    <row r="37" customFormat="false" ht="12.8" hidden="false" customHeight="false" outlineLevel="0" collapsed="false">
      <c r="A37" s="7" t="s">
        <v>2</v>
      </c>
      <c r="Q37" s="6"/>
    </row>
    <row r="38" customFormat="false" ht="12.8" hidden="false" customHeight="false" outlineLevel="0" collapsed="false">
      <c r="A38" s="7" t="s">
        <v>3</v>
      </c>
      <c r="Q38" s="6"/>
    </row>
    <row r="39" customFormat="false" ht="12.8" hidden="false" customHeight="false" outlineLevel="0" collapsed="false">
      <c r="A39" s="7"/>
      <c r="Q39" s="6"/>
    </row>
    <row r="40" customFormat="false" ht="15" hidden="false" customHeight="false" outlineLevel="0" collapsed="false">
      <c r="A40" s="8" t="s">
        <v>4</v>
      </c>
      <c r="Q40" s="6"/>
    </row>
    <row r="41" customFormat="false" ht="15" hidden="false" customHeight="false" outlineLevel="0" collapsed="false">
      <c r="A41" s="9" t="s">
        <v>5</v>
      </c>
      <c r="B41" s="10" t="s">
        <v>6</v>
      </c>
      <c r="C41" s="10" t="s">
        <v>7</v>
      </c>
      <c r="D41" s="11" t="s">
        <v>8</v>
      </c>
      <c r="E41" s="11" t="s">
        <v>9</v>
      </c>
      <c r="F41" s="12" t="s">
        <v>10</v>
      </c>
      <c r="G41" s="12" t="s">
        <v>11</v>
      </c>
      <c r="H41" s="13" t="s">
        <v>12</v>
      </c>
      <c r="I41" s="13" t="s">
        <v>13</v>
      </c>
      <c r="J41" s="13"/>
      <c r="K41" s="14" t="s">
        <v>14</v>
      </c>
      <c r="L41" s="11" t="s">
        <v>15</v>
      </c>
      <c r="M41" s="15"/>
      <c r="N41" s="16" t="s">
        <v>16</v>
      </c>
      <c r="O41" s="15"/>
      <c r="P41" s="15"/>
      <c r="Q41" s="17"/>
    </row>
    <row r="42" customFormat="false" ht="12.8" hidden="false" customHeight="false" outlineLevel="0" collapsed="false">
      <c r="A42" s="7" t="s">
        <v>17</v>
      </c>
      <c r="B42" s="0" t="n">
        <v>3.65</v>
      </c>
      <c r="C42" s="0" t="n">
        <v>0.73</v>
      </c>
      <c r="D42" s="0" t="n">
        <v>9.52</v>
      </c>
      <c r="E42" s="0" t="n">
        <v>-9.66</v>
      </c>
      <c r="F42" s="0" t="n">
        <v>5.37</v>
      </c>
      <c r="G42" s="0" t="n">
        <v>-8.43</v>
      </c>
      <c r="H42" s="0" t="n">
        <v>-1.81</v>
      </c>
      <c r="I42" s="0" t="n">
        <v>-2.6</v>
      </c>
      <c r="K42" s="0" t="n">
        <f aca="false">(F42+G42)-(B42+C42)-H42</f>
        <v>-5.63</v>
      </c>
      <c r="L42" s="0" t="n">
        <f aca="false">(F42+G42)-(D42+E42)-I42</f>
        <v>-0.319999999999999</v>
      </c>
      <c r="N42" s="18" t="n">
        <f aca="false">(-1/(2.303*0.592))*(K42-L42)</f>
        <v>3.89474363638497</v>
      </c>
      <c r="Q42" s="6"/>
    </row>
    <row r="43" customFormat="false" ht="12.8" hidden="false" customHeight="false" outlineLevel="0" collapsed="false">
      <c r="A43" s="7" t="s">
        <v>18</v>
      </c>
      <c r="B43" s="0" t="n">
        <v>5.69</v>
      </c>
      <c r="C43" s="0" t="n">
        <v>0.51</v>
      </c>
      <c r="D43" s="0" t="n">
        <v>9.92</v>
      </c>
      <c r="E43" s="0" t="n">
        <v>-10.57</v>
      </c>
      <c r="F43" s="0" t="n">
        <v>5.86</v>
      </c>
      <c r="G43" s="0" t="n">
        <v>-8.61</v>
      </c>
      <c r="H43" s="0" t="n">
        <v>-0.22</v>
      </c>
      <c r="I43" s="0" t="n">
        <v>-0.44</v>
      </c>
      <c r="K43" s="0" t="n">
        <f aca="false">(F43+G43)-(B43+C43)-H43</f>
        <v>-8.73</v>
      </c>
      <c r="L43" s="0" t="n">
        <f aca="false">(F43+G43)-(D43+E43)-I43</f>
        <v>-1.66</v>
      </c>
      <c r="N43" s="18" t="n">
        <f aca="false">(-1/(2.303*0.592))*(K43-L43)</f>
        <v>5.18565678140146</v>
      </c>
      <c r="Q43" s="6"/>
    </row>
    <row r="44" customFormat="false" ht="12.8" hidden="false" customHeight="false" outlineLevel="0" collapsed="false">
      <c r="A44" s="7" t="s">
        <v>20</v>
      </c>
      <c r="B44" s="0" t="n">
        <v>3.69</v>
      </c>
      <c r="C44" s="0" t="n">
        <v>-3.71</v>
      </c>
      <c r="D44" s="0" t="n">
        <v>13.01</v>
      </c>
      <c r="E44" s="0" t="n">
        <v>-13.23</v>
      </c>
      <c r="F44" s="0" t="n">
        <v>6.37</v>
      </c>
      <c r="G44" s="0" t="n">
        <v>-10.8</v>
      </c>
      <c r="H44" s="0" t="n">
        <v>-3.54</v>
      </c>
      <c r="I44" s="0" t="n">
        <v>-4.98</v>
      </c>
      <c r="K44" s="0" t="n">
        <f aca="false">(F44+G44)-(B44+C44)-H44</f>
        <v>-0.87</v>
      </c>
      <c r="L44" s="0" t="n">
        <f aca="false">(F44+G44)-(D44+E44)-I44</f>
        <v>0.77</v>
      </c>
      <c r="N44" s="18" t="n">
        <f aca="false">(-1/(2.303*0.592))*(K44-L44)</f>
        <v>1.20289633967446</v>
      </c>
      <c r="Q44" s="6"/>
    </row>
    <row r="45" customFormat="false" ht="12.8" hidden="false" customHeight="false" outlineLevel="0" collapsed="false">
      <c r="A45" s="7" t="s">
        <v>21</v>
      </c>
      <c r="B45" s="0" t="n">
        <v>-2.83</v>
      </c>
      <c r="C45" s="0" t="n">
        <v>-4.19</v>
      </c>
      <c r="D45" s="0" t="n">
        <v>4.61</v>
      </c>
      <c r="E45" s="0" t="n">
        <v>-15.26</v>
      </c>
      <c r="F45" s="0" t="n">
        <v>-4.4</v>
      </c>
      <c r="G45" s="0" t="n">
        <v>-11.86</v>
      </c>
      <c r="H45" s="0" t="n">
        <v>1.75</v>
      </c>
      <c r="I45" s="0" t="n">
        <v>2.47</v>
      </c>
      <c r="K45" s="0" t="n">
        <f aca="false">(F45+G45)-(B45+C45)-H45</f>
        <v>-10.99</v>
      </c>
      <c r="L45" s="0" t="n">
        <f aca="false">(F45+G45)-(D45+E45)-I45</f>
        <v>-8.08</v>
      </c>
      <c r="N45" s="18" t="n">
        <f aca="false">(-1/(2.303*0.592))*(K45-L45)</f>
        <v>2.13440752954431</v>
      </c>
      <c r="Q45" s="6"/>
    </row>
    <row r="46" customFormat="false" ht="12.8" hidden="false" customHeight="false" outlineLevel="0" collapsed="false">
      <c r="A46" s="7" t="s">
        <v>22</v>
      </c>
      <c r="B46" s="0" t="n">
        <v>15.7</v>
      </c>
      <c r="C46" s="0" t="n">
        <v>-6.63</v>
      </c>
      <c r="D46" s="0" t="n">
        <v>27.1</v>
      </c>
      <c r="E46" s="0" t="n">
        <v>-16.54</v>
      </c>
      <c r="F46" s="0" t="n">
        <v>16.42</v>
      </c>
      <c r="G46" s="0" t="n">
        <v>-13.36</v>
      </c>
      <c r="H46" s="0" t="n">
        <v>-1.02</v>
      </c>
      <c r="I46" s="0" t="n">
        <v>-1.37</v>
      </c>
      <c r="K46" s="0" t="n">
        <f aca="false">(F46+G46)-(B46+C46)-H46</f>
        <v>-4.99</v>
      </c>
      <c r="L46" s="0" t="n">
        <f aca="false">(F46+G46)-(D46+E46)-I46</f>
        <v>-6.13</v>
      </c>
      <c r="N46" s="18" t="n">
        <f aca="false">(-1/(2.303*0.592))*(K46-L46)</f>
        <v>-0.836159650749316</v>
      </c>
      <c r="Q46" s="6"/>
    </row>
    <row r="47" customFormat="false" ht="12.8" hidden="false" customHeight="false" outlineLevel="0" collapsed="false">
      <c r="A47" s="19"/>
      <c r="N47" s="18"/>
      <c r="Q47" s="6"/>
    </row>
    <row r="48" customFormat="false" ht="15" hidden="false" customHeight="false" outlineLevel="0" collapsed="false">
      <c r="A48" s="8" t="s">
        <v>23</v>
      </c>
      <c r="Q48" s="6"/>
    </row>
    <row r="49" customFormat="false" ht="15" hidden="false" customHeight="false" outlineLevel="0" collapsed="false">
      <c r="A49" s="9" t="s">
        <v>5</v>
      </c>
      <c r="B49" s="10" t="s">
        <v>6</v>
      </c>
      <c r="C49" s="10" t="s">
        <v>7</v>
      </c>
      <c r="D49" s="11" t="s">
        <v>8</v>
      </c>
      <c r="E49" s="11" t="s">
        <v>9</v>
      </c>
      <c r="F49" s="12" t="s">
        <v>10</v>
      </c>
      <c r="G49" s="12" t="s">
        <v>11</v>
      </c>
      <c r="H49" s="13" t="s">
        <v>12</v>
      </c>
      <c r="I49" s="13" t="s">
        <v>13</v>
      </c>
      <c r="J49" s="13"/>
      <c r="K49" s="14" t="s">
        <v>14</v>
      </c>
      <c r="L49" s="11" t="s">
        <v>15</v>
      </c>
      <c r="M49" s="15"/>
      <c r="N49" s="16" t="s">
        <v>16</v>
      </c>
      <c r="Q49" s="6"/>
    </row>
    <row r="50" customFormat="false" ht="12.8" hidden="false" customHeight="false" outlineLevel="0" collapsed="false">
      <c r="A50" s="7" t="s">
        <v>17</v>
      </c>
      <c r="B50" s="0" t="n">
        <v>4.08</v>
      </c>
      <c r="C50" s="0" t="n">
        <v>0.76</v>
      </c>
      <c r="D50" s="0" t="n">
        <v>9.52</v>
      </c>
      <c r="E50" s="0" t="n">
        <v>-10.19</v>
      </c>
      <c r="F50" s="0" t="n">
        <v>5.13</v>
      </c>
      <c r="G50" s="0" t="n">
        <v>-8.99</v>
      </c>
      <c r="H50" s="0" t="n">
        <v>-1.81</v>
      </c>
      <c r="I50" s="0" t="n">
        <v>-2.6</v>
      </c>
      <c r="K50" s="0" t="n">
        <f aca="false">(F50+G50)-(B50+C50)-H50</f>
        <v>-6.89</v>
      </c>
      <c r="L50" s="0" t="n">
        <f aca="false">(F50+G50)-(D50+E50)-I50</f>
        <v>-0.59</v>
      </c>
      <c r="N50" s="18" t="n">
        <f aca="false">(-1/(2.303*0.592))*(K50-L50)</f>
        <v>4.62088228045675</v>
      </c>
      <c r="Q50" s="6"/>
    </row>
    <row r="51" customFormat="false" ht="12.8" hidden="false" customHeight="false" outlineLevel="0" collapsed="false">
      <c r="A51" s="7" t="s">
        <v>18</v>
      </c>
      <c r="B51" s="0" t="n">
        <v>5.7</v>
      </c>
      <c r="C51" s="0" t="n">
        <v>0.25</v>
      </c>
      <c r="D51" s="0" t="n">
        <v>9.97</v>
      </c>
      <c r="E51" s="0" t="n">
        <v>-8.78</v>
      </c>
      <c r="F51" s="0" t="n">
        <v>5.86</v>
      </c>
      <c r="G51" s="0" t="n">
        <v>-9.14</v>
      </c>
      <c r="H51" s="0" t="n">
        <v>-0.22</v>
      </c>
      <c r="I51" s="0" t="n">
        <v>-0.44</v>
      </c>
      <c r="K51" s="0" t="n">
        <f aca="false">(F51+G51)-(B51+C51)-H51</f>
        <v>-9.01</v>
      </c>
      <c r="L51" s="0" t="n">
        <f aca="false">(F51+G51)-(D51+E51)-I51</f>
        <v>-4.03</v>
      </c>
      <c r="N51" s="18" t="n">
        <f aca="false">(-1/(2.303*0.592))*(K51-L51)</f>
        <v>3.65269742169438</v>
      </c>
      <c r="Q51" s="6"/>
    </row>
    <row r="52" customFormat="false" ht="12.8" hidden="false" customHeight="false" outlineLevel="0" collapsed="false">
      <c r="A52" s="7" t="s">
        <v>20</v>
      </c>
      <c r="B52" s="0" t="n">
        <v>3.87</v>
      </c>
      <c r="C52" s="0" t="n">
        <v>-3.72</v>
      </c>
      <c r="D52" s="0" t="n">
        <v>12.95</v>
      </c>
      <c r="E52" s="0" t="n">
        <v>-13.01</v>
      </c>
      <c r="F52" s="0" t="n">
        <v>6.57</v>
      </c>
      <c r="G52" s="0" t="n">
        <v>-10.48</v>
      </c>
      <c r="H52" s="0" t="n">
        <v>-3.54</v>
      </c>
      <c r="I52" s="0" t="n">
        <v>-4.98</v>
      </c>
      <c r="K52" s="0" t="n">
        <f aca="false">(F52+G52)-(B52+C52)-H52</f>
        <v>-0.52</v>
      </c>
      <c r="L52" s="0" t="n">
        <f aca="false">(F52+G52)-(D52+E52)-I52</f>
        <v>1.13</v>
      </c>
      <c r="N52" s="18" t="n">
        <f aca="false">(-1/(2.303*0.592))*(K52-L52)</f>
        <v>1.21023107345296</v>
      </c>
      <c r="Q52" s="6"/>
    </row>
    <row r="53" customFormat="false" ht="12.8" hidden="false" customHeight="false" outlineLevel="0" collapsed="false">
      <c r="A53" s="7" t="s">
        <v>21</v>
      </c>
      <c r="B53" s="0" t="n">
        <v>-2.83</v>
      </c>
      <c r="C53" s="0" t="n">
        <v>-3.7</v>
      </c>
      <c r="D53" s="0" t="n">
        <v>4.62</v>
      </c>
      <c r="E53" s="0" t="n">
        <v>-14.89</v>
      </c>
      <c r="F53" s="0" t="n">
        <v>-4.4</v>
      </c>
      <c r="G53" s="0" t="n">
        <v>-11.81</v>
      </c>
      <c r="H53" s="0" t="n">
        <v>1.75</v>
      </c>
      <c r="I53" s="0" t="n">
        <v>2.47</v>
      </c>
      <c r="K53" s="0" t="n">
        <f aca="false">(F45+G45)-(B45+C45)-H45</f>
        <v>-10.99</v>
      </c>
      <c r="L53" s="0" t="n">
        <f aca="false">(F45+G45)-(D45+E45)-I45</f>
        <v>-8.08</v>
      </c>
      <c r="N53" s="18" t="n">
        <f aca="false">(-1/(2.303*0.592))*(K53-L53)</f>
        <v>2.13440752954431</v>
      </c>
      <c r="Q53" s="6"/>
    </row>
    <row r="54" customFormat="false" ht="12.8" hidden="false" customHeight="false" outlineLevel="0" collapsed="false">
      <c r="A54" s="7" t="s">
        <v>22</v>
      </c>
      <c r="B54" s="0" t="n">
        <v>15.68</v>
      </c>
      <c r="C54" s="0" t="n">
        <v>-6.25</v>
      </c>
      <c r="D54" s="0" t="n">
        <v>27.12</v>
      </c>
      <c r="E54" s="0" t="n">
        <v>-15.4</v>
      </c>
      <c r="F54" s="0" t="n">
        <v>16.48</v>
      </c>
      <c r="G54" s="0" t="n">
        <v>-13.53</v>
      </c>
      <c r="H54" s="0" t="n">
        <v>-1.02</v>
      </c>
      <c r="I54" s="0" t="n">
        <v>-1.37</v>
      </c>
      <c r="K54" s="0" t="n">
        <f aca="false">(F54+G54)-(B54+C54)-H54</f>
        <v>-5.46</v>
      </c>
      <c r="L54" s="0" t="n">
        <f aca="false">(F54+G54)-(D54+E54)-I54</f>
        <v>-7.4</v>
      </c>
      <c r="N54" s="18" t="n">
        <f aca="false">(-1/(2.303*0.592))*(K54-L54)</f>
        <v>-1.42293835302954</v>
      </c>
      <c r="Q54" s="6"/>
    </row>
    <row r="55" customFormat="false" ht="12.8" hidden="false" customHeight="false" outlineLevel="0" collapsed="false">
      <c r="A55" s="19"/>
      <c r="Q55" s="6"/>
    </row>
    <row r="56" customFormat="false" ht="15" hidden="false" customHeight="false" outlineLevel="0" collapsed="false">
      <c r="A56" s="8" t="s">
        <v>24</v>
      </c>
      <c r="Q56" s="6"/>
    </row>
    <row r="57" customFormat="false" ht="15" hidden="false" customHeight="false" outlineLevel="0" collapsed="false">
      <c r="A57" s="9" t="s">
        <v>5</v>
      </c>
      <c r="B57" s="16" t="s">
        <v>16</v>
      </c>
      <c r="C57" s="20" t="s">
        <v>25</v>
      </c>
      <c r="E57" s="21" t="s">
        <v>26</v>
      </c>
      <c r="G57" s="22" t="s">
        <v>27</v>
      </c>
      <c r="Q57" s="6"/>
    </row>
    <row r="58" customFormat="false" ht="12.8" hidden="false" customHeight="false" outlineLevel="0" collapsed="false">
      <c r="A58" s="7" t="s">
        <v>17</v>
      </c>
      <c r="B58" s="18" t="n">
        <f aca="false">AVERAGE(N42,N50)</f>
        <v>4.25781295842086</v>
      </c>
      <c r="C58" s="18" t="n">
        <f aca="false">STDEV(N42,N50)/SQRT(2)</f>
        <v>0.363069322035887</v>
      </c>
      <c r="E58" s="0" t="n">
        <v>5.14</v>
      </c>
      <c r="G58" s="18" t="n">
        <f aca="false">ABS(((N42-E58)+(N50-E58))/2)</f>
        <v>0.882187041579139</v>
      </c>
      <c r="N58" s="18"/>
      <c r="Q58" s="6"/>
    </row>
    <row r="59" customFormat="false" ht="12.8" hidden="false" customHeight="false" outlineLevel="0" collapsed="false">
      <c r="A59" s="7" t="s">
        <v>18</v>
      </c>
      <c r="B59" s="18" t="n">
        <f aca="false">AVERAGE(N43,N51)</f>
        <v>4.41917710154792</v>
      </c>
      <c r="C59" s="18" t="n">
        <f aca="false">STDEV(N43,N51)/SQRT(2)</f>
        <v>0.766479679853542</v>
      </c>
      <c r="E59" s="0" t="n">
        <v>5.14</v>
      </c>
      <c r="G59" s="18" t="n">
        <f aca="false">ABS(((N43-E59)+(N51-E59))/2)</f>
        <v>0.720822898452077</v>
      </c>
      <c r="N59" s="18"/>
      <c r="Q59" s="6"/>
    </row>
    <row r="60" customFormat="false" ht="12.8" hidden="false" customHeight="false" outlineLevel="0" collapsed="false">
      <c r="A60" s="7" t="s">
        <v>20</v>
      </c>
      <c r="B60" s="18" t="n">
        <f aca="false">AVERAGE(N44,N52)</f>
        <v>1.20656370656371</v>
      </c>
      <c r="C60" s="18" t="n">
        <f aca="false">STDEV(N44,N52)/SQRT(2)</f>
        <v>0.0036673668892514</v>
      </c>
      <c r="E60" s="0" t="n">
        <v>3.42</v>
      </c>
      <c r="G60" s="18" t="n">
        <f aca="false">ABS(((N44-E60)+(N52-E60))/2)</f>
        <v>2.21343629343629</v>
      </c>
      <c r="N60" s="18"/>
      <c r="Q60" s="6"/>
    </row>
    <row r="61" customFormat="false" ht="12.8" hidden="false" customHeight="false" outlineLevel="0" collapsed="false">
      <c r="A61" s="7" t="s">
        <v>21</v>
      </c>
      <c r="B61" s="18" t="n">
        <f aca="false">AVERAGE(N45,N53)</f>
        <v>2.13440752954431</v>
      </c>
      <c r="C61" s="18" t="n">
        <f aca="false">STDEV(N45,N53)/SQRT(2)</f>
        <v>0</v>
      </c>
      <c r="E61" s="0" t="n">
        <v>2.74</v>
      </c>
      <c r="G61" s="18" t="n">
        <f aca="false">ABS(((N45-E61)+(N53-E61))/2)</f>
        <v>0.605592470455692</v>
      </c>
      <c r="N61" s="18"/>
      <c r="Q61" s="6"/>
    </row>
    <row r="62" customFormat="false" ht="12.8" hidden="false" customHeight="false" outlineLevel="0" collapsed="false">
      <c r="A62" s="7" t="s">
        <v>22</v>
      </c>
      <c r="B62" s="18" t="n">
        <f aca="false">AVERAGE(N46,N54)</f>
        <v>-1.12954900188943</v>
      </c>
      <c r="C62" s="18" t="n">
        <f aca="false">STDEV(N46,N54)/SQRT(2)</f>
        <v>0.293389351140111</v>
      </c>
      <c r="E62" s="0" t="n">
        <v>2.68</v>
      </c>
      <c r="G62" s="18" t="n">
        <f aca="false">ABS(((N46-E62)+(N54-E62))/2)</f>
        <v>3.80954900188943</v>
      </c>
      <c r="N62" s="18"/>
      <c r="Q62" s="6"/>
    </row>
    <row r="63" customFormat="false" ht="12.8" hidden="false" customHeight="false" outlineLevel="0" collapsed="false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5"/>
    </row>
    <row r="65" customFormat="false" ht="15" hidden="false" customHeight="false" outlineLevel="0" collapsed="false">
      <c r="A65" s="27" t="s">
        <v>29</v>
      </c>
    </row>
    <row r="67" customFormat="false" ht="15" hidden="false" customHeight="false" outlineLevel="0" collapsed="false">
      <c r="A67" s="8"/>
    </row>
    <row r="68" customFormat="false" ht="15" hidden="false" customHeight="false" outlineLevel="0" collapsed="false">
      <c r="A68" s="9" t="s">
        <v>5</v>
      </c>
      <c r="B68" s="16" t="s">
        <v>30</v>
      </c>
      <c r="C68" s="20" t="s">
        <v>31</v>
      </c>
      <c r="D68" s="28" t="s">
        <v>35</v>
      </c>
      <c r="E68" s="29" t="s">
        <v>33</v>
      </c>
      <c r="F68" s="28" t="s">
        <v>36</v>
      </c>
      <c r="G68" s="29" t="s">
        <v>33</v>
      </c>
      <c r="H68" s="21" t="s">
        <v>26</v>
      </c>
    </row>
    <row r="69" customFormat="false" ht="12.8" hidden="false" customHeight="false" outlineLevel="0" collapsed="false">
      <c r="A69" s="0" t="s">
        <v>17</v>
      </c>
      <c r="B69" s="18" t="n">
        <v>3.32263440166176</v>
      </c>
      <c r="C69" s="18" t="n">
        <v>0.168698876905563</v>
      </c>
      <c r="D69" s="18" t="n">
        <v>3.46932907723181</v>
      </c>
      <c r="E69" s="18" t="n">
        <v>0.403410357817652</v>
      </c>
      <c r="F69" s="18" t="n">
        <v>4.25781295842086</v>
      </c>
      <c r="G69" s="18" t="n">
        <v>0.363069322035887</v>
      </c>
      <c r="H69" s="0" t="n">
        <v>5.14</v>
      </c>
      <c r="L69" s="18"/>
    </row>
    <row r="70" customFormat="false" ht="12.8" hidden="false" customHeight="false" outlineLevel="0" collapsed="false">
      <c r="A70" s="7" t="s">
        <v>18</v>
      </c>
      <c r="B70" s="18" t="n">
        <v>4.77857905669456</v>
      </c>
      <c r="C70" s="18" t="n">
        <v>0.0990189060097881</v>
      </c>
      <c r="D70" s="18" t="n">
        <v>3.46932907723181</v>
      </c>
      <c r="E70" s="18" t="n">
        <v>0.403410357817652</v>
      </c>
      <c r="F70" s="18" t="n">
        <v>4.41917710154792</v>
      </c>
      <c r="G70" s="18" t="n">
        <v>0.766479679853542</v>
      </c>
      <c r="H70" s="0" t="n">
        <v>5.14</v>
      </c>
      <c r="L70" s="18"/>
    </row>
    <row r="71" customFormat="false" ht="12.8" hidden="false" customHeight="false" outlineLevel="0" collapsed="false">
      <c r="A71" s="7" t="s">
        <v>19</v>
      </c>
      <c r="B71" s="18" t="n">
        <v>3.47666381101031</v>
      </c>
      <c r="C71" s="18" t="n">
        <v>0.0440084026710152</v>
      </c>
      <c r="H71" s="0" t="n">
        <v>3.98</v>
      </c>
      <c r="L71" s="18"/>
    </row>
    <row r="72" customFormat="false" ht="12.8" hidden="false" customHeight="false" outlineLevel="0" collapsed="false">
      <c r="A72" s="7" t="s">
        <v>20</v>
      </c>
      <c r="B72" s="18" t="n">
        <v>3.09892502141742</v>
      </c>
      <c r="C72" s="18" t="n">
        <v>0.121023107345295</v>
      </c>
      <c r="D72" s="18" t="n">
        <v>2.59282839070073</v>
      </c>
      <c r="E72" s="18" t="n">
        <v>0.458420861156423</v>
      </c>
      <c r="F72" s="18" t="n">
        <v>1.20656370656371</v>
      </c>
      <c r="G72" s="18" t="n">
        <v>0.0036673668892514</v>
      </c>
      <c r="H72" s="0" t="n">
        <v>3.42</v>
      </c>
      <c r="L72" s="18"/>
    </row>
    <row r="73" customFormat="false" ht="12.8" hidden="false" customHeight="false" outlineLevel="0" collapsed="false">
      <c r="A73" s="7" t="s">
        <v>21</v>
      </c>
      <c r="B73" s="18" t="n">
        <v>1.69432350283414</v>
      </c>
      <c r="C73" s="18" t="n">
        <v>0.117355740456047</v>
      </c>
      <c r="D73" s="18" t="n">
        <v>1.8410181784042</v>
      </c>
      <c r="E73" s="18" t="n">
        <v>0</v>
      </c>
      <c r="F73" s="18" t="n">
        <v>2.13440752954431</v>
      </c>
      <c r="G73" s="18" t="n">
        <v>0</v>
      </c>
      <c r="H73" s="0" t="n">
        <v>2.74</v>
      </c>
      <c r="L73" s="18"/>
    </row>
    <row r="74" customFormat="false" ht="12.8" hidden="false" customHeight="false" outlineLevel="0" collapsed="false">
      <c r="A74" s="7" t="s">
        <v>22</v>
      </c>
      <c r="B74" s="18" t="n">
        <v>0.931511189869851</v>
      </c>
      <c r="C74" s="18" t="n">
        <v>0.080682071563529</v>
      </c>
      <c r="D74" s="18" t="n">
        <v>-0.297056718029362</v>
      </c>
      <c r="E74" s="18" t="n">
        <v>1.33125418079825</v>
      </c>
      <c r="F74" s="18" t="n">
        <v>-1.12954900188943</v>
      </c>
      <c r="G74" s="18" t="n">
        <v>0.293389351140111</v>
      </c>
      <c r="H74" s="0" t="n">
        <v>2.68</v>
      </c>
      <c r="L74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2017-03-23T13:34:56Z</dcterms:created>
  <dc:language>en-GB</dc:language>
  <cp:revision>0</cp:revision>
</cp:coreProperties>
</file>