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ocuments\Sneha\Data Analytics\"/>
    </mc:Choice>
  </mc:AlternateContent>
  <xr:revisionPtr revIDLastSave="0" documentId="13_ncr:1_{F327915E-EC18-4EB6-96BE-356FB26E4E5C}" xr6:coauthVersionLast="47" xr6:coauthVersionMax="47" xr10:uidLastSave="{00000000-0000-0000-0000-000000000000}"/>
  <bookViews>
    <workbookView xWindow="-108" yWindow="-108" windowWidth="23256" windowHeight="12456" activeTab="4" xr2:uid="{CC7A69DF-711E-47E7-BC41-BAA5C4211452}"/>
  </bookViews>
  <sheets>
    <sheet name="Adv 1" sheetId="1" r:id="rId1"/>
    <sheet name="Adv 2" sheetId="2" r:id="rId2"/>
    <sheet name="Adv 3" sheetId="3" r:id="rId3"/>
    <sheet name="Adv 4" sheetId="4" r:id="rId4"/>
    <sheet name="Adv 5" sheetId="5" r:id="rId5"/>
  </sheets>
  <definedNames>
    <definedName name="_xlnm._FilterDatabase" localSheetId="3" hidden="1">'Adv 4'!$A$4:$F$20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" l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F20" i="4" a="1"/>
  <c r="F20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/>
  <c r="F16" i="4" a="1"/>
  <c r="F16" i="4" s="1"/>
  <c r="F17" i="4" a="1"/>
  <c r="F17" i="4" s="1"/>
  <c r="F18" i="4" a="1"/>
  <c r="F18" i="4" s="1"/>
  <c r="F19" i="4" a="1"/>
  <c r="F19" i="4" s="1"/>
  <c r="F5" i="4" a="1"/>
  <c r="F5" i="4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I6" i="2" a="1"/>
  <c r="I6" i="2" s="1"/>
  <c r="I7" i="2" s="1"/>
  <c r="I9" i="2" s="1"/>
  <c r="I7" i="1" a="1"/>
  <c r="I7" i="1" s="1"/>
  <c r="I5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<sst xmlns="http://schemas.openxmlformats.org/spreadsheetml/2006/main" count="304" uniqueCount="136">
  <si>
    <t>Student</t>
  </si>
  <si>
    <t>GPA</t>
  </si>
  <si>
    <t>Abraham B</t>
  </si>
  <si>
    <t>Adair S</t>
  </si>
  <si>
    <t>Adena Y</t>
  </si>
  <si>
    <t>Aloin S</t>
  </si>
  <si>
    <t>Ariel D</t>
  </si>
  <si>
    <t>Bernete C</t>
  </si>
  <si>
    <t>Betta H</t>
  </si>
  <si>
    <t>Brit G</t>
  </si>
  <si>
    <t>Cammi O</t>
  </si>
  <si>
    <t>Carroll C</t>
  </si>
  <si>
    <t>Cos S</t>
  </si>
  <si>
    <t>Deina G</t>
  </si>
  <si>
    <t>Des K</t>
  </si>
  <si>
    <t>Ebenezer R</t>
  </si>
  <si>
    <t>Erich B</t>
  </si>
  <si>
    <t>Fanchette E</t>
  </si>
  <si>
    <t>Florence F</t>
  </si>
  <si>
    <t>Idaline M</t>
  </si>
  <si>
    <t>Ilyse K</t>
  </si>
  <si>
    <t>Jessa G</t>
  </si>
  <si>
    <t>Joell D</t>
  </si>
  <si>
    <t>Joella C</t>
  </si>
  <si>
    <t>Leontine P</t>
  </si>
  <si>
    <t>Lucie R</t>
  </si>
  <si>
    <t>Ly W</t>
  </si>
  <si>
    <t>Nata H</t>
  </si>
  <si>
    <t>Obie M</t>
  </si>
  <si>
    <t>Selle F</t>
  </si>
  <si>
    <t>Skye R</t>
  </si>
  <si>
    <t>Stillman C</t>
  </si>
  <si>
    <t>Susana G</t>
  </si>
  <si>
    <t>Susie G</t>
  </si>
  <si>
    <t>Thaddeus L</t>
  </si>
  <si>
    <t>Theobald M</t>
  </si>
  <si>
    <t>Toddy H</t>
  </si>
  <si>
    <t>Towny H</t>
  </si>
  <si>
    <t>Vilma B</t>
  </si>
  <si>
    <t>Vincent L</t>
  </si>
  <si>
    <t>Zack S</t>
  </si>
  <si>
    <t>Zorana D</t>
  </si>
  <si>
    <t>Student with highest GPA</t>
  </si>
  <si>
    <t>Student with second highest GPA</t>
  </si>
  <si>
    <t>LARGE option</t>
  </si>
  <si>
    <t>Top 5 Students</t>
  </si>
  <si>
    <t>Salesperson</t>
  </si>
  <si>
    <t>Territory</t>
  </si>
  <si>
    <t>Sales</t>
  </si>
  <si>
    <t>Hyderabad</t>
  </si>
  <si>
    <t>Nagpur</t>
  </si>
  <si>
    <t>Bangalore</t>
  </si>
  <si>
    <t>Chennai</t>
  </si>
  <si>
    <t>Best Salesperson</t>
  </si>
  <si>
    <t>Their Sales</t>
  </si>
  <si>
    <t>Fraction of their total sales</t>
  </si>
  <si>
    <t>Full Name</t>
  </si>
  <si>
    <t>Ima Marietta Tillo Tamm</t>
  </si>
  <si>
    <t>Charlotte Coilean Bunschoten</t>
  </si>
  <si>
    <t>Matthias Agni Matos</t>
  </si>
  <si>
    <t>Laetitia Medveď</t>
  </si>
  <si>
    <t>Jesse Oskar Sultana</t>
  </si>
  <si>
    <t>Sultan Wanjiru Atanasov</t>
  </si>
  <si>
    <t>Min-Seo Aaron Martha Maria</t>
  </si>
  <si>
    <t>Vitalia Donaldina Oopen</t>
  </si>
  <si>
    <t>Lolicia Intan Ragnvaldsson</t>
  </si>
  <si>
    <t>Saveriu Lluc Bedrosian</t>
  </si>
  <si>
    <t>Nikodemos Pollux Barclay Beumers</t>
  </si>
  <si>
    <t>Lug Ardovini</t>
  </si>
  <si>
    <t>Mariya Brighid Yéssica McCreery</t>
  </si>
  <si>
    <t>Lloyd Beasley</t>
  </si>
  <si>
    <t>Zenais Alodia Forst</t>
  </si>
  <si>
    <t>María Ángeles Knochenmus</t>
  </si>
  <si>
    <t>Ernesta Yejide Ibbott</t>
  </si>
  <si>
    <t>Dalimil Janina Patel</t>
  </si>
  <si>
    <t>Ianto Jahleel Nikolina Ozols</t>
  </si>
  <si>
    <t>Zaccharias Van Buggenum</t>
  </si>
  <si>
    <t>Name</t>
  </si>
  <si>
    <t>Gender</t>
  </si>
  <si>
    <t>Department</t>
  </si>
  <si>
    <t>Date Joined</t>
  </si>
  <si>
    <t>Salary</t>
  </si>
  <si>
    <t>Bonus?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</si>
  <si>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</si>
  <si>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</si>
  <si>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</si>
  <si>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</si>
  <si>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</si>
  <si>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</si>
  <si>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</si>
  <si>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</si>
  <si>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</si>
  <si>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</si>
  <si>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</si>
  <si>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</si>
  <si>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</si>
  <si>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</si>
  <si>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</si>
  <si>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</si>
  <si>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</si>
  <si>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</si>
  <si>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</si>
  <si>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</si>
  <si>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</si>
  <si>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Criteria</t>
  </si>
  <si>
    <t>Females in Website &amp; Sales departments</t>
  </si>
  <si>
    <t>Females in other departments</t>
  </si>
  <si>
    <t>Anyone joined before 2019</t>
  </si>
  <si>
    <t>All others, with salary under 100k</t>
  </si>
  <si>
    <t>All others…</t>
  </si>
  <si>
    <t>Person</t>
  </si>
  <si>
    <t>Manager</t>
  </si>
  <si>
    <t>Manager's manager</t>
  </si>
  <si>
    <t>Bunschoten</t>
  </si>
  <si>
    <t>Matos</t>
  </si>
  <si>
    <t>Medveď</t>
  </si>
  <si>
    <t>Sultana</t>
  </si>
  <si>
    <t>Atanasov</t>
  </si>
  <si>
    <t>Oopen</t>
  </si>
  <si>
    <t>Ragnvaldsson</t>
  </si>
  <si>
    <t>Bedrosian</t>
  </si>
  <si>
    <t>Ardovini</t>
  </si>
  <si>
    <t>Beasley</t>
  </si>
  <si>
    <t>Forst</t>
  </si>
  <si>
    <t>Knochenmus</t>
  </si>
  <si>
    <t>Ibbott</t>
  </si>
  <si>
    <t>Patel</t>
  </si>
  <si>
    <t>Buggenum</t>
  </si>
  <si>
    <t>Tamm</t>
  </si>
  <si>
    <t>Maria</t>
  </si>
  <si>
    <t>Beumers</t>
  </si>
  <si>
    <t>McCreery</t>
  </si>
  <si>
    <t>Ozols</t>
  </si>
  <si>
    <t>Last name (nof)</t>
  </si>
  <si>
    <t>Last name( f)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</si>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</sst>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009]\ #,##0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5" fontId="0" fillId="0" borderId="1" xfId="0" applyNumberFormat="1" applyBorder="1"/>
    <xf numFmtId="165" fontId="0" fillId="0" borderId="1" xfId="0" applyNumberFormat="1" applyBorder="1"/>
    <xf numFmtId="9" fontId="0" fillId="3" borderId="1" xfId="1" applyFont="1" applyFill="1" applyBorder="1"/>
    <xf numFmtId="0" fontId="3" fillId="0" borderId="0" xfId="0" applyFont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64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39C6F-D2FA-48D2-97FA-9086F3C9470A}" name="sales" displayName="sales" ref="A3:C35" totalsRowShown="0">
  <autoFilter ref="A3:C35" xr:uid="{A9639C6F-D2FA-48D2-97FA-9086F3C9470A}"/>
  <tableColumns count="3">
    <tableColumn id="1" xr3:uid="{B49F1427-FA4D-4157-B99A-15EF03FED603}" name="Salesperson"/>
    <tableColumn id="2" xr3:uid="{4255BA6D-8E82-479E-850E-7F4396AF1F66}" name="Territory"/>
    <tableColumn id="3" xr3:uid="{B9CA1E75-57C9-498D-B19C-B1A742BBA8F8}" name="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9F094-5446-4A6E-B641-5E50DD905831}" name="names" displayName="names" ref="A4:C24" totalsRowShown="0">
  <autoFilter ref="A4:C24" xr:uid="{D9C9F094-5446-4A6E-B641-5E50DD905831}"/>
  <tableColumns count="3">
    <tableColumn id="1" xr3:uid="{1FB88181-1202-42B1-B1C1-7020843E56BD}" name="Full Name"/>
    <tableColumn id="2" xr3:uid="{60F9716C-E723-48A9-B21A-F42B6CEF462B}" name="Last name (nof)"/>
    <tableColumn id="3" xr3:uid="{BCC81D73-41F7-4A0D-BF8F-94858F3D3CFD}" name="Last name( f)" dataDxfId="1">
      <calculatedColumnFormula>MID(names[[#This Row],[Full Name]],FIND("@",SUBSTITUTE(names[[#This Row],[Full Name]]," ","@",LEN(names[[#This Row],[Full Name]])-LEN((SUBSTITUTE(names[[#This Row],[Full Name]]," ","")))))+1,999)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7367B0-6FDA-4418-B059-A79C821C73CE}" name="staff" displayName="staff" ref="A4:C44" totalsRowShown="0">
  <tableColumns count="3">
    <tableColumn id="1" xr3:uid="{0F69A1BB-4D94-468E-B089-AC68E8F8BA95}" name="Person"/>
    <tableColumn id="2" xr3:uid="{676EBF47-B488-4DC4-A8FC-B415FED79BA1}" name="Manager"/>
    <tableColumn id="3" xr3:uid="{27185CE4-58C0-495B-A29B-A553CCA41C14}" name="Manager's manager" dataDxfId="0">
      <calculatedColumnFormula>_xlfn.XLOOKUP(staff[[#This Row],[Manager]],staff[Person],staff[Manager],"No boss")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6DDB-AAAF-425E-8C2D-341F0BA9C713}">
  <dimension ref="A3:K43"/>
  <sheetViews>
    <sheetView showGridLines="0" workbookViewId="0">
      <selection activeCell="I14" sqref="I14"/>
    </sheetView>
  </sheetViews>
  <sheetFormatPr defaultRowHeight="14.4" x14ac:dyDescent="0.3"/>
  <cols>
    <col min="1" max="1" width="10.6640625" bestFit="1" customWidth="1"/>
    <col min="8" max="8" width="27.88671875" bestFit="1" customWidth="1"/>
    <col min="9" max="9" width="8.109375" bestFit="1" customWidth="1"/>
  </cols>
  <sheetData>
    <row r="3" spans="1:11" x14ac:dyDescent="0.3">
      <c r="A3" s="1" t="s">
        <v>0</v>
      </c>
      <c r="B3" s="2" t="s">
        <v>1</v>
      </c>
      <c r="H3" t="s">
        <v>42</v>
      </c>
      <c r="I3" s="4" t="str">
        <f>_xlfn.XLOOKUP(MAX(B4:B43),B4:B43,A4:A43)</f>
        <v>Obie M</v>
      </c>
    </row>
    <row r="4" spans="1:11" x14ac:dyDescent="0.3">
      <c r="A4" s="3" t="s">
        <v>2</v>
      </c>
      <c r="B4" s="3">
        <v>2.9499999999999997</v>
      </c>
    </row>
    <row r="5" spans="1:11" x14ac:dyDescent="0.3">
      <c r="A5" s="3" t="s">
        <v>3</v>
      </c>
      <c r="B5" s="3">
        <v>3.0399999999999996</v>
      </c>
      <c r="H5" t="s">
        <v>43</v>
      </c>
      <c r="I5" s="4" t="str">
        <f>_xlfn.XLOOKUP(LARGE(B4:B43,2),B4:B43,A4:A43)</f>
        <v>Ariel D</v>
      </c>
    </row>
    <row r="6" spans="1:11" x14ac:dyDescent="0.3">
      <c r="A6" s="3" t="s">
        <v>4</v>
      </c>
      <c r="B6" s="3">
        <v>3.53</v>
      </c>
      <c r="K6" s="5" t="s">
        <v>44</v>
      </c>
    </row>
    <row r="7" spans="1:11" x14ac:dyDescent="0.3">
      <c r="A7" s="3" t="s">
        <v>5</v>
      </c>
      <c r="B7" s="3">
        <v>3.8499999999999996</v>
      </c>
      <c r="H7" t="s">
        <v>45</v>
      </c>
      <c r="I7" s="4" t="str" cm="1">
        <f t="array" ref="I7:I11">INDEX(_xlfn.SORTBY(A4:A43,B4:B43,-1),_xlfn.SEQUENCE(5))</f>
        <v>Obie M</v>
      </c>
      <c r="K7" s="6"/>
    </row>
    <row r="8" spans="1:11" x14ac:dyDescent="0.3">
      <c r="A8" s="3" t="s">
        <v>6</v>
      </c>
      <c r="B8" s="3">
        <v>3.8699999999999997</v>
      </c>
      <c r="I8" s="4" t="str">
        <v>Ariel D</v>
      </c>
      <c r="K8" s="6"/>
    </row>
    <row r="9" spans="1:11" x14ac:dyDescent="0.3">
      <c r="A9" s="3" t="s">
        <v>7</v>
      </c>
      <c r="B9" s="3">
        <v>3.2899999999999996</v>
      </c>
      <c r="I9" s="4" t="str">
        <v>Skye R</v>
      </c>
      <c r="K9" s="6"/>
    </row>
    <row r="10" spans="1:11" x14ac:dyDescent="0.3">
      <c r="A10" s="3" t="s">
        <v>8</v>
      </c>
      <c r="B10" s="3">
        <v>2.5299999999999998</v>
      </c>
      <c r="I10" s="4" t="str">
        <v>Aloin S</v>
      </c>
      <c r="K10" s="6"/>
    </row>
    <row r="11" spans="1:11" x14ac:dyDescent="0.3">
      <c r="A11" s="3" t="s">
        <v>9</v>
      </c>
      <c r="B11" s="3">
        <v>3.4699999999999998</v>
      </c>
      <c r="I11" s="4" t="str">
        <v>Susana G</v>
      </c>
      <c r="K11" s="6"/>
    </row>
    <row r="12" spans="1:11" x14ac:dyDescent="0.3">
      <c r="A12" s="3" t="s">
        <v>10</v>
      </c>
      <c r="B12" s="3">
        <v>3.3299999999999996</v>
      </c>
    </row>
    <row r="13" spans="1:11" x14ac:dyDescent="0.3">
      <c r="A13" s="3" t="s">
        <v>11</v>
      </c>
      <c r="B13" s="3">
        <v>2.96</v>
      </c>
    </row>
    <row r="14" spans="1:11" x14ac:dyDescent="0.3">
      <c r="A14" s="3" t="s">
        <v>12</v>
      </c>
      <c r="B14" s="3">
        <v>3.67</v>
      </c>
    </row>
    <row r="15" spans="1:11" x14ac:dyDescent="0.3">
      <c r="A15" s="3" t="s">
        <v>13</v>
      </c>
      <c r="B15" s="3">
        <v>3.5999999999999996</v>
      </c>
    </row>
    <row r="16" spans="1:11" x14ac:dyDescent="0.3">
      <c r="A16" s="3" t="s">
        <v>14</v>
      </c>
      <c r="B16" s="3">
        <v>2.6999999999999997</v>
      </c>
    </row>
    <row r="17" spans="1:2" x14ac:dyDescent="0.3">
      <c r="A17" s="3" t="s">
        <v>15</v>
      </c>
      <c r="B17" s="3">
        <v>2.5099999999999998</v>
      </c>
    </row>
    <row r="18" spans="1:2" x14ac:dyDescent="0.3">
      <c r="A18" s="3" t="s">
        <v>16</v>
      </c>
      <c r="B18" s="3">
        <v>2.57</v>
      </c>
    </row>
    <row r="19" spans="1:2" x14ac:dyDescent="0.3">
      <c r="A19" s="3" t="s">
        <v>17</v>
      </c>
      <c r="B19" s="3">
        <v>2.69</v>
      </c>
    </row>
    <row r="20" spans="1:2" x14ac:dyDescent="0.3">
      <c r="A20" s="3" t="s">
        <v>18</v>
      </c>
      <c r="B20" s="3">
        <v>3.25</v>
      </c>
    </row>
    <row r="21" spans="1:2" x14ac:dyDescent="0.3">
      <c r="A21" s="3" t="s">
        <v>19</v>
      </c>
      <c r="B21" s="3">
        <v>3.73</v>
      </c>
    </row>
    <row r="22" spans="1:2" x14ac:dyDescent="0.3">
      <c r="A22" s="3" t="s">
        <v>20</v>
      </c>
      <c r="B22" s="3">
        <v>2.8899999999999997</v>
      </c>
    </row>
    <row r="23" spans="1:2" x14ac:dyDescent="0.3">
      <c r="A23" s="3" t="s">
        <v>21</v>
      </c>
      <c r="B23" s="3">
        <v>3.07</v>
      </c>
    </row>
    <row r="24" spans="1:2" x14ac:dyDescent="0.3">
      <c r="A24" s="3" t="s">
        <v>22</v>
      </c>
      <c r="B24" s="3">
        <v>2.94</v>
      </c>
    </row>
    <row r="25" spans="1:2" x14ac:dyDescent="0.3">
      <c r="A25" s="3" t="s">
        <v>23</v>
      </c>
      <c r="B25" s="3">
        <v>2.48</v>
      </c>
    </row>
    <row r="26" spans="1:2" x14ac:dyDescent="0.3">
      <c r="A26" s="3" t="s">
        <v>24</v>
      </c>
      <c r="B26" s="3">
        <v>3.4299999999999997</v>
      </c>
    </row>
    <row r="27" spans="1:2" x14ac:dyDescent="0.3">
      <c r="A27" s="3" t="s">
        <v>25</v>
      </c>
      <c r="B27" s="3">
        <v>3.13</v>
      </c>
    </row>
    <row r="28" spans="1:2" x14ac:dyDescent="0.3">
      <c r="A28" s="3" t="s">
        <v>26</v>
      </c>
      <c r="B28" s="3">
        <v>3.01</v>
      </c>
    </row>
    <row r="29" spans="1:2" x14ac:dyDescent="0.3">
      <c r="A29" s="3" t="s">
        <v>27</v>
      </c>
      <c r="B29" s="3">
        <v>2.4899999999999998</v>
      </c>
    </row>
    <row r="30" spans="1:2" x14ac:dyDescent="0.3">
      <c r="A30" s="3" t="s">
        <v>28</v>
      </c>
      <c r="B30" s="3">
        <v>4</v>
      </c>
    </row>
    <row r="31" spans="1:2" x14ac:dyDescent="0.3">
      <c r="A31" s="3" t="s">
        <v>29</v>
      </c>
      <c r="B31" s="3">
        <v>2.9099999999999997</v>
      </c>
    </row>
    <row r="32" spans="1:2" x14ac:dyDescent="0.3">
      <c r="A32" s="3" t="s">
        <v>30</v>
      </c>
      <c r="B32" s="3">
        <v>3.8699999999999997</v>
      </c>
    </row>
    <row r="33" spans="1:2" x14ac:dyDescent="0.3">
      <c r="A33" s="3" t="s">
        <v>31</v>
      </c>
      <c r="B33" s="3">
        <v>3.21</v>
      </c>
    </row>
    <row r="34" spans="1:2" x14ac:dyDescent="0.3">
      <c r="A34" s="3" t="s">
        <v>32</v>
      </c>
      <c r="B34" s="3">
        <v>3.8099999999999996</v>
      </c>
    </row>
    <row r="35" spans="1:2" x14ac:dyDescent="0.3">
      <c r="A35" s="3" t="s">
        <v>33</v>
      </c>
      <c r="B35" s="3">
        <v>2.42</v>
      </c>
    </row>
    <row r="36" spans="1:2" x14ac:dyDescent="0.3">
      <c r="A36" s="3" t="s">
        <v>34</v>
      </c>
      <c r="B36" s="3">
        <v>3.23</v>
      </c>
    </row>
    <row r="37" spans="1:2" x14ac:dyDescent="0.3">
      <c r="A37" s="3" t="s">
        <v>35</v>
      </c>
      <c r="B37" s="3">
        <v>2.9</v>
      </c>
    </row>
    <row r="38" spans="1:2" x14ac:dyDescent="0.3">
      <c r="A38" s="3" t="s">
        <v>36</v>
      </c>
      <c r="B38" s="3">
        <v>3.01</v>
      </c>
    </row>
    <row r="39" spans="1:2" x14ac:dyDescent="0.3">
      <c r="A39" s="3" t="s">
        <v>37</v>
      </c>
      <c r="B39" s="3">
        <v>2.88</v>
      </c>
    </row>
    <row r="40" spans="1:2" x14ac:dyDescent="0.3">
      <c r="A40" s="3" t="s">
        <v>38</v>
      </c>
      <c r="B40" s="3">
        <v>3.59</v>
      </c>
    </row>
    <row r="41" spans="1:2" x14ac:dyDescent="0.3">
      <c r="A41" s="3" t="s">
        <v>39</v>
      </c>
      <c r="B41" s="3">
        <v>3.48</v>
      </c>
    </row>
    <row r="42" spans="1:2" x14ac:dyDescent="0.3">
      <c r="A42" s="3" t="s">
        <v>40</v>
      </c>
      <c r="B42" s="3">
        <v>3.2399999999999998</v>
      </c>
    </row>
    <row r="43" spans="1:2" x14ac:dyDescent="0.3">
      <c r="A43" s="3" t="s">
        <v>41</v>
      </c>
      <c r="B43" s="3">
        <v>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4915-11EC-4C23-9897-4E24E9B77A88}">
  <dimension ref="A3:I35"/>
  <sheetViews>
    <sheetView workbookViewId="0">
      <selection activeCell="F6" sqref="F6"/>
    </sheetView>
  </sheetViews>
  <sheetFormatPr defaultRowHeight="14.4" x14ac:dyDescent="0.3"/>
  <cols>
    <col min="1" max="1" width="13.21875" bestFit="1" customWidth="1"/>
    <col min="2" max="2" width="10.44140625" bestFit="1" customWidth="1"/>
    <col min="3" max="3" width="10.33203125" bestFit="1" customWidth="1"/>
    <col min="8" max="8" width="23.21875" bestFit="1" customWidth="1"/>
    <col min="9" max="9" width="11.44140625" bestFit="1" customWidth="1"/>
  </cols>
  <sheetData>
    <row r="3" spans="1:9" x14ac:dyDescent="0.3">
      <c r="A3" t="s">
        <v>46</v>
      </c>
      <c r="B3" t="s">
        <v>47</v>
      </c>
      <c r="C3" t="s">
        <v>48</v>
      </c>
    </row>
    <row r="4" spans="1:9" x14ac:dyDescent="0.3">
      <c r="A4" t="s">
        <v>28</v>
      </c>
      <c r="B4" t="s">
        <v>49</v>
      </c>
      <c r="C4" s="7">
        <v>1227400</v>
      </c>
      <c r="H4" t="s">
        <v>47</v>
      </c>
      <c r="I4" s="6" t="s">
        <v>52</v>
      </c>
    </row>
    <row r="5" spans="1:9" x14ac:dyDescent="0.3">
      <c r="A5" t="s">
        <v>6</v>
      </c>
      <c r="B5" t="s">
        <v>49</v>
      </c>
      <c r="C5" s="7">
        <v>1223500</v>
      </c>
    </row>
    <row r="6" spans="1:9" x14ac:dyDescent="0.3">
      <c r="A6" t="s">
        <v>30</v>
      </c>
      <c r="B6" t="s">
        <v>49</v>
      </c>
      <c r="C6" s="7">
        <v>1795600</v>
      </c>
      <c r="H6" t="s">
        <v>53</v>
      </c>
      <c r="I6" s="4" t="str" cm="1">
        <f t="array" ref="I6">INDEX(_xlfn._xlws.SORT(_xlfn._xlws.FILTER(sales[],sales[Territory]=I4),3,-1),1,1)</f>
        <v>Susana G</v>
      </c>
    </row>
    <row r="7" spans="1:9" x14ac:dyDescent="0.3">
      <c r="A7" t="s">
        <v>5</v>
      </c>
      <c r="B7" t="s">
        <v>49</v>
      </c>
      <c r="C7" s="7">
        <v>1661400</v>
      </c>
      <c r="H7" t="s">
        <v>54</v>
      </c>
      <c r="I7" s="4">
        <f>SUMIFS(sales[Sales],sales[Salesperson],I6,sales[Territory],I4)</f>
        <v>1791500</v>
      </c>
    </row>
    <row r="8" spans="1:9" x14ac:dyDescent="0.3">
      <c r="A8" t="s">
        <v>32</v>
      </c>
      <c r="B8" t="s">
        <v>49</v>
      </c>
      <c r="C8" s="7">
        <v>1039100</v>
      </c>
    </row>
    <row r="9" spans="1:9" x14ac:dyDescent="0.3">
      <c r="A9" t="s">
        <v>19</v>
      </c>
      <c r="B9" t="s">
        <v>49</v>
      </c>
      <c r="C9" s="7">
        <v>1439500</v>
      </c>
      <c r="H9" t="s">
        <v>55</v>
      </c>
      <c r="I9" s="16">
        <f>I7/SUMIFS(sales[Sales],sales[Salesperson],I6)</f>
        <v>0.33062045546820212</v>
      </c>
    </row>
    <row r="10" spans="1:9" x14ac:dyDescent="0.3">
      <c r="A10" t="s">
        <v>12</v>
      </c>
      <c r="B10" t="s">
        <v>49</v>
      </c>
      <c r="C10" s="7">
        <v>1488100</v>
      </c>
    </row>
    <row r="11" spans="1:9" x14ac:dyDescent="0.3">
      <c r="A11" t="s">
        <v>13</v>
      </c>
      <c r="B11" t="s">
        <v>49</v>
      </c>
      <c r="C11" s="7">
        <v>1394500</v>
      </c>
    </row>
    <row r="12" spans="1:9" x14ac:dyDescent="0.3">
      <c r="A12" t="s">
        <v>28</v>
      </c>
      <c r="B12" t="s">
        <v>50</v>
      </c>
      <c r="C12" s="7">
        <v>1668300</v>
      </c>
    </row>
    <row r="13" spans="1:9" x14ac:dyDescent="0.3">
      <c r="A13" t="s">
        <v>6</v>
      </c>
      <c r="B13" t="s">
        <v>50</v>
      </c>
      <c r="C13" s="7">
        <v>1184500</v>
      </c>
    </row>
    <row r="14" spans="1:9" x14ac:dyDescent="0.3">
      <c r="A14" t="s">
        <v>30</v>
      </c>
      <c r="B14" t="s">
        <v>50</v>
      </c>
      <c r="C14" s="7">
        <v>971500</v>
      </c>
    </row>
    <row r="15" spans="1:9" x14ac:dyDescent="0.3">
      <c r="A15" t="s">
        <v>5</v>
      </c>
      <c r="B15" t="s">
        <v>50</v>
      </c>
      <c r="C15" s="7">
        <v>1493800</v>
      </c>
    </row>
    <row r="16" spans="1:9" x14ac:dyDescent="0.3">
      <c r="A16" t="s">
        <v>32</v>
      </c>
      <c r="B16" t="s">
        <v>50</v>
      </c>
      <c r="C16" s="7">
        <v>1536500</v>
      </c>
    </row>
    <row r="17" spans="1:3" x14ac:dyDescent="0.3">
      <c r="A17" t="s">
        <v>19</v>
      </c>
      <c r="B17" t="s">
        <v>50</v>
      </c>
      <c r="C17" s="7">
        <v>1102500</v>
      </c>
    </row>
    <row r="18" spans="1:3" x14ac:dyDescent="0.3">
      <c r="A18" t="s">
        <v>12</v>
      </c>
      <c r="B18" t="s">
        <v>50</v>
      </c>
      <c r="C18" s="7">
        <v>1379500</v>
      </c>
    </row>
    <row r="19" spans="1:3" x14ac:dyDescent="0.3">
      <c r="A19" t="s">
        <v>13</v>
      </c>
      <c r="B19" t="s">
        <v>50</v>
      </c>
      <c r="C19" s="7">
        <v>1484600</v>
      </c>
    </row>
    <row r="20" spans="1:3" x14ac:dyDescent="0.3">
      <c r="A20" t="s">
        <v>28</v>
      </c>
      <c r="B20" t="s">
        <v>51</v>
      </c>
      <c r="C20" s="7">
        <v>1512100</v>
      </c>
    </row>
    <row r="21" spans="1:3" x14ac:dyDescent="0.3">
      <c r="A21" t="s">
        <v>6</v>
      </c>
      <c r="B21" t="s">
        <v>51</v>
      </c>
      <c r="C21" s="7">
        <v>1386500</v>
      </c>
    </row>
    <row r="22" spans="1:3" x14ac:dyDescent="0.3">
      <c r="A22" t="s">
        <v>30</v>
      </c>
      <c r="B22" t="s">
        <v>51</v>
      </c>
      <c r="C22" s="7">
        <v>1306200</v>
      </c>
    </row>
    <row r="23" spans="1:3" x14ac:dyDescent="0.3">
      <c r="A23" t="s">
        <v>5</v>
      </c>
      <c r="B23" t="s">
        <v>51</v>
      </c>
      <c r="C23" s="7">
        <v>1308500</v>
      </c>
    </row>
    <row r="24" spans="1:3" x14ac:dyDescent="0.3">
      <c r="A24" t="s">
        <v>32</v>
      </c>
      <c r="B24" t="s">
        <v>51</v>
      </c>
      <c r="C24" s="7">
        <v>1051500</v>
      </c>
    </row>
    <row r="25" spans="1:3" x14ac:dyDescent="0.3">
      <c r="A25" t="s">
        <v>19</v>
      </c>
      <c r="B25" t="s">
        <v>51</v>
      </c>
      <c r="C25" s="7">
        <v>1763300</v>
      </c>
    </row>
    <row r="26" spans="1:3" x14ac:dyDescent="0.3">
      <c r="A26" t="s">
        <v>12</v>
      </c>
      <c r="B26" t="s">
        <v>51</v>
      </c>
      <c r="C26" s="7">
        <v>1389600</v>
      </c>
    </row>
    <row r="27" spans="1:3" x14ac:dyDescent="0.3">
      <c r="A27" t="s">
        <v>13</v>
      </c>
      <c r="B27" t="s">
        <v>51</v>
      </c>
      <c r="C27" s="7">
        <v>959300</v>
      </c>
    </row>
    <row r="28" spans="1:3" x14ac:dyDescent="0.3">
      <c r="A28" t="s">
        <v>28</v>
      </c>
      <c r="B28" t="s">
        <v>52</v>
      </c>
      <c r="C28" s="7">
        <v>1439200</v>
      </c>
    </row>
    <row r="29" spans="1:3" x14ac:dyDescent="0.3">
      <c r="A29" t="s">
        <v>6</v>
      </c>
      <c r="B29" t="s">
        <v>52</v>
      </c>
      <c r="C29" s="7">
        <v>1420500</v>
      </c>
    </row>
    <row r="30" spans="1:3" x14ac:dyDescent="0.3">
      <c r="A30" t="s">
        <v>30</v>
      </c>
      <c r="B30" t="s">
        <v>52</v>
      </c>
      <c r="C30" s="7">
        <v>1362100</v>
      </c>
    </row>
    <row r="31" spans="1:3" x14ac:dyDescent="0.3">
      <c r="A31" t="s">
        <v>5</v>
      </c>
      <c r="B31" t="s">
        <v>52</v>
      </c>
      <c r="C31" s="7">
        <v>1269500</v>
      </c>
    </row>
    <row r="32" spans="1:3" x14ac:dyDescent="0.3">
      <c r="A32" t="s">
        <v>32</v>
      </c>
      <c r="B32" t="s">
        <v>52</v>
      </c>
      <c r="C32" s="7">
        <v>1791500</v>
      </c>
    </row>
    <row r="33" spans="1:3" x14ac:dyDescent="0.3">
      <c r="A33" t="s">
        <v>19</v>
      </c>
      <c r="B33" t="s">
        <v>52</v>
      </c>
      <c r="C33" s="7">
        <v>1113700</v>
      </c>
    </row>
    <row r="34" spans="1:3" x14ac:dyDescent="0.3">
      <c r="A34" t="s">
        <v>12</v>
      </c>
      <c r="B34" t="s">
        <v>52</v>
      </c>
      <c r="C34" s="7">
        <v>1598900</v>
      </c>
    </row>
    <row r="35" spans="1:3" x14ac:dyDescent="0.3">
      <c r="A35" t="s">
        <v>13</v>
      </c>
      <c r="B35" t="s">
        <v>52</v>
      </c>
      <c r="C35" s="7">
        <v>1471500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FAF4-2782-42C5-97F4-A657E06CC2A0}">
  <dimension ref="A4:C24"/>
  <sheetViews>
    <sheetView topLeftCell="A2" workbookViewId="0">
      <selection activeCell="J9" sqref="J9"/>
    </sheetView>
  </sheetViews>
  <sheetFormatPr defaultRowHeight="14.4" x14ac:dyDescent="0.3"/>
  <cols>
    <col min="1" max="1" width="30.109375" bestFit="1" customWidth="1"/>
    <col min="2" max="2" width="16.5546875" bestFit="1" customWidth="1"/>
    <col min="3" max="3" width="14.21875" bestFit="1" customWidth="1"/>
  </cols>
  <sheetData>
    <row r="4" spans="1:3" x14ac:dyDescent="0.3">
      <c r="A4" t="s">
        <v>56</v>
      </c>
      <c r="B4" t="s">
        <v>133</v>
      </c>
      <c r="C4" t="s">
        <v>134</v>
      </c>
    </row>
    <row r="5" spans="1:3" x14ac:dyDescent="0.3">
      <c r="A5" t="s">
        <v>57</v>
      </c>
      <c r="B5" t="s">
        <v>128</v>
      </c>
      <c r="C5" t="str">
        <f>MID(names[[#This Row],[Full Name]],FIND("@",SUBSTITUTE(names[[#This Row],[Full Name]]," ","@",LEN(names[[#This Row],[Full Name]])-LEN((SUBSTITUTE(names[[#This Row],[Full Name]]," ","")))))+1,999)</f>
        <v>Tamm</v>
      </c>
    </row>
    <row r="6" spans="1:3" x14ac:dyDescent="0.3">
      <c r="A6" t="s">
        <v>58</v>
      </c>
      <c r="B6" t="s">
        <v>113</v>
      </c>
      <c r="C6" t="str">
        <f>MID(names[[#This Row],[Full Name]],FIND("@",SUBSTITUTE(names[[#This Row],[Full Name]]," ","@",LEN(names[[#This Row],[Full Name]])-LEN((SUBSTITUTE(names[[#This Row],[Full Name]]," ","")))))+1,999)</f>
        <v>Bunschoten</v>
      </c>
    </row>
    <row r="7" spans="1:3" x14ac:dyDescent="0.3">
      <c r="A7" t="s">
        <v>59</v>
      </c>
      <c r="B7" t="s">
        <v>114</v>
      </c>
      <c r="C7" t="str">
        <f>MID(names[[#This Row],[Full Name]],FIND("@",SUBSTITUTE(names[[#This Row],[Full Name]]," ","@",LEN(names[[#This Row],[Full Name]])-LEN((SUBSTITUTE(names[[#This Row],[Full Name]]," ","")))))+1,999)</f>
        <v>Matos</v>
      </c>
    </row>
    <row r="8" spans="1:3" x14ac:dyDescent="0.3">
      <c r="A8" t="s">
        <v>60</v>
      </c>
      <c r="B8" t="s">
        <v>115</v>
      </c>
      <c r="C8" t="str">
        <f>MID(names[[#This Row],[Full Name]],FIND("@",SUBSTITUTE(names[[#This Row],[Full Name]]," ","@",LEN(names[[#This Row],[Full Name]])-LEN((SUBSTITUTE(names[[#This Row],[Full Name]]," ","")))))+1,999)</f>
        <v>Medveď</v>
      </c>
    </row>
    <row r="9" spans="1:3" x14ac:dyDescent="0.3">
      <c r="A9" t="s">
        <v>61</v>
      </c>
      <c r="B9" t="s">
        <v>116</v>
      </c>
      <c r="C9" t="str">
        <f>MID(names[[#This Row],[Full Name]],FIND("@",SUBSTITUTE(names[[#This Row],[Full Name]]," ","@",LEN(names[[#This Row],[Full Name]])-LEN((SUBSTITUTE(names[[#This Row],[Full Name]]," ","")))))+1,999)</f>
        <v>Sultana</v>
      </c>
    </row>
    <row r="10" spans="1:3" x14ac:dyDescent="0.3">
      <c r="A10" t="s">
        <v>62</v>
      </c>
      <c r="B10" t="s">
        <v>117</v>
      </c>
      <c r="C10" t="str">
        <f>MID(names[[#This Row],[Full Name]],FIND("@",SUBSTITUTE(names[[#This Row],[Full Name]]," ","@",LEN(names[[#This Row],[Full Name]])-LEN((SUBSTITUTE(names[[#This Row],[Full Name]]," ","")))))+1,999)</f>
        <v>Atanasov</v>
      </c>
    </row>
    <row r="11" spans="1:3" x14ac:dyDescent="0.3">
      <c r="A11" t="s">
        <v>63</v>
      </c>
      <c r="B11" t="s">
        <v>129</v>
      </c>
      <c r="C11" t="str">
        <f>MID(names[[#This Row],[Full Name]],FIND("@",SUBSTITUTE(names[[#This Row],[Full Name]]," ","@",LEN(names[[#This Row],[Full Name]])-LEN((SUBSTITUTE(names[[#This Row],[Full Name]]," ","")))))+1,999)</f>
        <v>Maria</v>
      </c>
    </row>
    <row r="12" spans="1:3" x14ac:dyDescent="0.3">
      <c r="A12" t="s">
        <v>64</v>
      </c>
      <c r="B12" t="s">
        <v>118</v>
      </c>
      <c r="C12" t="str">
        <f>MID(names[[#This Row],[Full Name]],FIND("@",SUBSTITUTE(names[[#This Row],[Full Name]]," ","@",LEN(names[[#This Row],[Full Name]])-LEN((SUBSTITUTE(names[[#This Row],[Full Name]]," ","")))))+1,999)</f>
        <v>Oopen</v>
      </c>
    </row>
    <row r="13" spans="1:3" x14ac:dyDescent="0.3">
      <c r="A13" t="s">
        <v>65</v>
      </c>
      <c r="B13" t="s">
        <v>119</v>
      </c>
      <c r="C13" t="str">
        <f>MID(names[[#This Row],[Full Name]],FIND("@",SUBSTITUTE(names[[#This Row],[Full Name]]," ","@",LEN(names[[#This Row],[Full Name]])-LEN((SUBSTITUTE(names[[#This Row],[Full Name]]," ","")))))+1,999)</f>
        <v>Ragnvaldsson</v>
      </c>
    </row>
    <row r="14" spans="1:3" x14ac:dyDescent="0.3">
      <c r="A14" t="s">
        <v>66</v>
      </c>
      <c r="B14" t="s">
        <v>120</v>
      </c>
      <c r="C14" t="str">
        <f>MID(names[[#This Row],[Full Name]],FIND("@",SUBSTITUTE(names[[#This Row],[Full Name]]," ","@",LEN(names[[#This Row],[Full Name]])-LEN((SUBSTITUTE(names[[#This Row],[Full Name]]," ","")))))+1,999)</f>
        <v>Bedrosian</v>
      </c>
    </row>
    <row r="15" spans="1:3" x14ac:dyDescent="0.3">
      <c r="A15" t="s">
        <v>67</v>
      </c>
      <c r="B15" t="s">
        <v>130</v>
      </c>
      <c r="C15" t="str">
        <f>MID(names[[#This Row],[Full Name]],FIND("@",SUBSTITUTE(names[[#This Row],[Full Name]]," ","@",LEN(names[[#This Row],[Full Name]])-LEN((SUBSTITUTE(names[[#This Row],[Full Name]]," ","")))))+1,999)</f>
        <v>Beumers</v>
      </c>
    </row>
    <row r="16" spans="1:3" x14ac:dyDescent="0.3">
      <c r="A16" t="s">
        <v>68</v>
      </c>
      <c r="B16" t="s">
        <v>121</v>
      </c>
      <c r="C16" t="str">
        <f>MID(names[[#This Row],[Full Name]],FIND("@",SUBSTITUTE(names[[#This Row],[Full Name]]," ","@",LEN(names[[#This Row],[Full Name]])-LEN((SUBSTITUTE(names[[#This Row],[Full Name]]," ","")))))+1,999)</f>
        <v>Ardovini</v>
      </c>
    </row>
    <row r="17" spans="1:3" x14ac:dyDescent="0.3">
      <c r="A17" t="s">
        <v>69</v>
      </c>
      <c r="B17" t="s">
        <v>131</v>
      </c>
      <c r="C17" t="str">
        <f>MID(names[[#This Row],[Full Name]],FIND("@",SUBSTITUTE(names[[#This Row],[Full Name]]," ","@",LEN(names[[#This Row],[Full Name]])-LEN((SUBSTITUTE(names[[#This Row],[Full Name]]," ","")))))+1,999)</f>
        <v>McCreery</v>
      </c>
    </row>
    <row r="18" spans="1:3" x14ac:dyDescent="0.3">
      <c r="A18" t="s">
        <v>70</v>
      </c>
      <c r="B18" t="s">
        <v>122</v>
      </c>
      <c r="C18" t="str">
        <f>MID(names[[#This Row],[Full Name]],FIND("@",SUBSTITUTE(names[[#This Row],[Full Name]]," ","@",LEN(names[[#This Row],[Full Name]])-LEN((SUBSTITUTE(names[[#This Row],[Full Name]]," ","")))))+1,999)</f>
        <v>Beasley</v>
      </c>
    </row>
    <row r="19" spans="1:3" x14ac:dyDescent="0.3">
      <c r="A19" t="s">
        <v>71</v>
      </c>
      <c r="B19" t="s">
        <v>123</v>
      </c>
      <c r="C19" t="str">
        <f>MID(names[[#This Row],[Full Name]],FIND("@",SUBSTITUTE(names[[#This Row],[Full Name]]," ","@",LEN(names[[#This Row],[Full Name]])-LEN((SUBSTITUTE(names[[#This Row],[Full Name]]," ","")))))+1,999)</f>
        <v>Forst</v>
      </c>
    </row>
    <row r="20" spans="1:3" x14ac:dyDescent="0.3">
      <c r="A20" t="s">
        <v>72</v>
      </c>
      <c r="B20" t="s">
        <v>124</v>
      </c>
      <c r="C20" t="str">
        <f>MID(names[[#This Row],[Full Name]],FIND("@",SUBSTITUTE(names[[#This Row],[Full Name]]," ","@",LEN(names[[#This Row],[Full Name]])-LEN((SUBSTITUTE(names[[#This Row],[Full Name]]," ","")))))+1,999)</f>
        <v>Knochenmus</v>
      </c>
    </row>
    <row r="21" spans="1:3" x14ac:dyDescent="0.3">
      <c r="A21" t="s">
        <v>73</v>
      </c>
      <c r="B21" t="s">
        <v>125</v>
      </c>
      <c r="C21" t="str">
        <f>MID(names[[#This Row],[Full Name]],FIND("@",SUBSTITUTE(names[[#This Row],[Full Name]]," ","@",LEN(names[[#This Row],[Full Name]])-LEN((SUBSTITUTE(names[[#This Row],[Full Name]]," ","")))))+1,999)</f>
        <v>Ibbott</v>
      </c>
    </row>
    <row r="22" spans="1:3" x14ac:dyDescent="0.3">
      <c r="A22" t="s">
        <v>74</v>
      </c>
      <c r="B22" t="s">
        <v>126</v>
      </c>
      <c r="C22" t="str">
        <f>MID(names[[#This Row],[Full Name]],FIND("@",SUBSTITUTE(names[[#This Row],[Full Name]]," ","@",LEN(names[[#This Row],[Full Name]])-LEN((SUBSTITUTE(names[[#This Row],[Full Name]]," ","")))))+1,999)</f>
        <v>Patel</v>
      </c>
    </row>
    <row r="23" spans="1:3" x14ac:dyDescent="0.3">
      <c r="A23" t="s">
        <v>75</v>
      </c>
      <c r="B23" t="s">
        <v>132</v>
      </c>
      <c r="C23" t="str">
        <f>MID(names[[#This Row],[Full Name]],FIND("@",SUBSTITUTE(names[[#This Row],[Full Name]]," ","@",LEN(names[[#This Row],[Full Name]])-LEN((SUBSTITUTE(names[[#This Row],[Full Name]]," ","")))))+1,999)</f>
        <v>Ozols</v>
      </c>
    </row>
    <row r="24" spans="1:3" x14ac:dyDescent="0.3">
      <c r="A24" t="s">
        <v>76</v>
      </c>
      <c r="B24" t="s">
        <v>127</v>
      </c>
      <c r="C24" t="str">
        <f>MID(names[[#This Row],[Full Name]],FIND("@",SUBSTITUTE(names[[#This Row],[Full Name]]," ","@",LEN(names[[#This Row],[Full Name]])-LEN((SUBSTITUTE(names[[#This Row],[Full Name]]," ","")))))+1,999)</f>
        <v>Buggenum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0BA4-5D59-4400-A8F0-F6306F9C6102}">
  <dimension ref="A4:M20"/>
  <sheetViews>
    <sheetView workbookViewId="0">
      <selection activeCell="E5" sqref="E5"/>
    </sheetView>
  </sheetViews>
  <sheetFormatPr defaultRowHeight="14.4" x14ac:dyDescent="0.3"/>
  <cols>
    <col min="1" max="1" width="18.21875" bestFit="1" customWidth="1"/>
    <col min="4" max="4" width="10.77734375" bestFit="1" customWidth="1"/>
    <col min="5" max="5" width="9.44140625" bestFit="1" customWidth="1"/>
  </cols>
  <sheetData>
    <row r="4" spans="1:13" x14ac:dyDescent="0.3">
      <c r="A4" s="1" t="s">
        <v>77</v>
      </c>
      <c r="B4" s="8" t="s">
        <v>78</v>
      </c>
      <c r="C4" s="8" t="s">
        <v>79</v>
      </c>
      <c r="D4" s="2" t="s">
        <v>80</v>
      </c>
      <c r="E4" s="9" t="s">
        <v>81</v>
      </c>
      <c r="F4" s="10" t="s">
        <v>82</v>
      </c>
      <c r="M4" s="15" t="s">
        <v>104</v>
      </c>
    </row>
    <row r="5" spans="1:13" x14ac:dyDescent="0.3">
      <c r="A5" s="3" t="s">
        <v>83</v>
      </c>
      <c r="B5" s="11" t="s">
        <v>84</v>
      </c>
      <c r="C5" s="11" t="s">
        <v>85</v>
      </c>
      <c r="D5" s="12">
        <v>43744</v>
      </c>
      <c r="E5" s="13">
        <v>75000</v>
      </c>
      <c r="F5" s="14" cm="1">
        <f t="array" ref="F5">_xlfn.IFS(AND(B5="Female",OR(C5="Website",C5="Sales")),5%,(B5="Female"),4%,(D5&lt;DATE(2019,1,1)),3%,(E5&lt;100000),2%,TRUE,1%)</f>
        <v>0.04</v>
      </c>
      <c r="M5" t="s">
        <v>105</v>
      </c>
    </row>
    <row r="6" spans="1:13" x14ac:dyDescent="0.3">
      <c r="A6" s="3" t="s">
        <v>86</v>
      </c>
      <c r="B6" s="11" t="s">
        <v>87</v>
      </c>
      <c r="C6" s="11" t="s">
        <v>88</v>
      </c>
      <c r="D6" s="12">
        <v>43601</v>
      </c>
      <c r="E6" s="13">
        <v>90700</v>
      </c>
      <c r="F6" s="14" cm="1">
        <f t="array" ref="F6">_xlfn.IFS(AND(B6="Female",OR(C6="Website",C6="Sales")),5%,(B6="Female"),4%,(D6&lt;DATE(2019,1,1)),3%,(E6&lt;100000),2%,TRUE,1%)</f>
        <v>0.02</v>
      </c>
      <c r="M6" t="s">
        <v>106</v>
      </c>
    </row>
    <row r="7" spans="1:13" x14ac:dyDescent="0.3">
      <c r="A7" s="3" t="s">
        <v>89</v>
      </c>
      <c r="B7" s="11" t="s">
        <v>87</v>
      </c>
      <c r="C7" s="11" t="s">
        <v>88</v>
      </c>
      <c r="D7" s="12">
        <v>43476</v>
      </c>
      <c r="E7" s="13">
        <v>48950</v>
      </c>
      <c r="F7" s="14" cm="1">
        <f t="array" ref="F7">_xlfn.IFS(AND(B7="Female",OR(C7="Website",C7="Sales")),5%,(B7="Female"),4%,(D7&lt;DATE(2019,1,1)),3%,(E7&lt;100000),2%,TRUE,1%)</f>
        <v>0.02</v>
      </c>
      <c r="M7" t="s">
        <v>107</v>
      </c>
    </row>
    <row r="8" spans="1:13" x14ac:dyDescent="0.3">
      <c r="A8" s="3" t="s">
        <v>90</v>
      </c>
      <c r="B8" s="11" t="s">
        <v>87</v>
      </c>
      <c r="C8" s="11" t="s">
        <v>48</v>
      </c>
      <c r="D8" s="12">
        <v>43351</v>
      </c>
      <c r="E8" s="13">
        <v>74550</v>
      </c>
      <c r="F8" s="14" cm="1">
        <f t="array" ref="F8">_xlfn.IFS(AND(B8="Female",OR(C8="Website",C8="Sales")),5%,(B8="Female"),4%,(D8&lt;DATE(2019,1,1)),3%,(E8&lt;100000),2%,TRUE,1%)</f>
        <v>0.03</v>
      </c>
      <c r="M8" t="s">
        <v>108</v>
      </c>
    </row>
    <row r="9" spans="1:13" x14ac:dyDescent="0.3">
      <c r="A9" s="3" t="s">
        <v>91</v>
      </c>
      <c r="B9" s="11" t="s">
        <v>87</v>
      </c>
      <c r="C9" s="11" t="s">
        <v>92</v>
      </c>
      <c r="D9" s="12">
        <v>43560</v>
      </c>
      <c r="E9" s="13">
        <v>59810</v>
      </c>
      <c r="F9" s="14" cm="1">
        <f t="array" ref="F9">_xlfn.IFS(AND(B9="Female",OR(C9="Website",C9="Sales")),5%,(B9="Female"),4%,(D9&lt;DATE(2019,1,1)),3%,(E9&lt;100000),2%,TRUE,1%)</f>
        <v>0.02</v>
      </c>
      <c r="M9" t="s">
        <v>109</v>
      </c>
    </row>
    <row r="10" spans="1:13" x14ac:dyDescent="0.3">
      <c r="A10" s="3" t="s">
        <v>93</v>
      </c>
      <c r="B10" s="11" t="s">
        <v>87</v>
      </c>
      <c r="C10" s="11" t="s">
        <v>88</v>
      </c>
      <c r="D10" s="12">
        <v>43424</v>
      </c>
      <c r="E10" s="13">
        <v>107700</v>
      </c>
      <c r="F10" s="14" cm="1">
        <f t="array" ref="F10">_xlfn.IFS(AND(B10="Female",OR(C10="Website",C10="Sales")),5%,(B10="Female"),4%,(D10&lt;DATE(2019,1,1)),3%,(E10&lt;100000),2%,TRUE,1%)</f>
        <v>0.03</v>
      </c>
    </row>
    <row r="11" spans="1:13" x14ac:dyDescent="0.3">
      <c r="A11" s="3" t="s">
        <v>94</v>
      </c>
      <c r="B11" s="11" t="s">
        <v>87</v>
      </c>
      <c r="C11" s="11" t="s">
        <v>88</v>
      </c>
      <c r="D11" s="12">
        <v>43303</v>
      </c>
      <c r="E11" s="13">
        <v>88050</v>
      </c>
      <c r="F11" s="14" cm="1">
        <f t="array" ref="F11">_xlfn.IFS(AND(B11="Female",OR(C11="Website",C11="Sales")),5%,(B11="Female"),4%,(D11&lt;DATE(2019,1,1)),3%,(E11&lt;100000),2%,TRUE,1%)</f>
        <v>0.03</v>
      </c>
    </row>
    <row r="12" spans="1:13" x14ac:dyDescent="0.3">
      <c r="A12" s="3" t="s">
        <v>95</v>
      </c>
      <c r="B12" s="11" t="s">
        <v>87</v>
      </c>
      <c r="C12" s="11" t="s">
        <v>88</v>
      </c>
      <c r="D12" s="12">
        <v>43238</v>
      </c>
      <c r="E12" s="13">
        <v>69120</v>
      </c>
      <c r="F12" s="14" cm="1">
        <f t="array" ref="F12">_xlfn.IFS(AND(B12="Female",OR(C12="Website",C12="Sales")),5%,(B12="Female"),4%,(D12&lt;DATE(2019,1,1)),3%,(E12&lt;100000),2%,TRUE,1%)</f>
        <v>0.03</v>
      </c>
    </row>
    <row r="13" spans="1:13" x14ac:dyDescent="0.3">
      <c r="A13" s="3" t="s">
        <v>96</v>
      </c>
      <c r="B13" s="11" t="s">
        <v>84</v>
      </c>
      <c r="C13" s="11" t="s">
        <v>88</v>
      </c>
      <c r="D13" s="12">
        <v>43628</v>
      </c>
      <c r="E13" s="13">
        <v>58100</v>
      </c>
      <c r="F13" s="14" cm="1">
        <f t="array" ref="F13">_xlfn.IFS(AND(B13="Female",OR(C13="Website",C13="Sales")),5%,(B13="Female"),4%,(D13&lt;DATE(2019,1,1)),3%,(E13&lt;100000),2%,TRUE,1%)</f>
        <v>0.05</v>
      </c>
    </row>
    <row r="14" spans="1:13" x14ac:dyDescent="0.3">
      <c r="A14" s="3" t="s">
        <v>97</v>
      </c>
      <c r="B14" s="11" t="s">
        <v>84</v>
      </c>
      <c r="C14" s="11" t="s">
        <v>92</v>
      </c>
      <c r="D14" s="12">
        <v>43355</v>
      </c>
      <c r="E14" s="13">
        <v>67910</v>
      </c>
      <c r="F14" s="14" cm="1">
        <f t="array" ref="F14">_xlfn.IFS(AND(B14="Female",OR(C14="Website",C14="Sales")),5%,(B14="Female"),4%,(D14&lt;DATE(2019,1,1)),3%,(E14&lt;100000),2%,TRUE,1%)</f>
        <v>0.04</v>
      </c>
    </row>
    <row r="15" spans="1:13" x14ac:dyDescent="0.3">
      <c r="A15" s="3" t="s">
        <v>98</v>
      </c>
      <c r="B15" s="11" t="s">
        <v>87</v>
      </c>
      <c r="C15" s="11" t="s">
        <v>92</v>
      </c>
      <c r="D15" s="12">
        <v>43007</v>
      </c>
      <c r="E15" s="13">
        <v>48170</v>
      </c>
      <c r="F15" s="14" cm="1">
        <f t="array" ref="F15">_xlfn.IFS(AND(B15="Female",OR(C15="Website",C15="Sales")),5%,(B15="Female"),4%,(D15&lt;DATE(2019,1,1)),3%,(E15&lt;100000),2%,TRUE,1%)</f>
        <v>0.03</v>
      </c>
    </row>
    <row r="16" spans="1:13" x14ac:dyDescent="0.3">
      <c r="A16" s="3" t="s">
        <v>99</v>
      </c>
      <c r="B16" s="11" t="s">
        <v>84</v>
      </c>
      <c r="C16" s="11" t="s">
        <v>88</v>
      </c>
      <c r="D16" s="12">
        <v>43110</v>
      </c>
      <c r="E16" s="13">
        <v>41980</v>
      </c>
      <c r="F16" s="14" cm="1">
        <f t="array" ref="F16">_xlfn.IFS(AND(B16="Female",OR(C16="Website",C16="Sales")),5%,(B16="Female"),4%,(D16&lt;DATE(2019,1,1)),3%,(E16&lt;100000),2%,TRUE,1%)</f>
        <v>0.05</v>
      </c>
    </row>
    <row r="17" spans="1:6" x14ac:dyDescent="0.3">
      <c r="A17" s="3" t="s">
        <v>100</v>
      </c>
      <c r="B17" s="11" t="s">
        <v>84</v>
      </c>
      <c r="C17" s="11" t="s">
        <v>92</v>
      </c>
      <c r="D17" s="12">
        <v>43282</v>
      </c>
      <c r="E17" s="13">
        <v>65920</v>
      </c>
      <c r="F17" s="14" cm="1">
        <f t="array" ref="F17">_xlfn.IFS(AND(B17="Female",OR(C17="Website",C17="Sales")),5%,(B17="Female"),4%,(D17&lt;DATE(2019,1,1)),3%,(E17&lt;100000),2%,TRUE,1%)</f>
        <v>0.04</v>
      </c>
    </row>
    <row r="18" spans="1:6" x14ac:dyDescent="0.3">
      <c r="A18" s="3" t="s">
        <v>101</v>
      </c>
      <c r="B18" s="11" t="s">
        <v>84</v>
      </c>
      <c r="C18" s="11" t="s">
        <v>48</v>
      </c>
      <c r="D18" s="12">
        <v>43342</v>
      </c>
      <c r="E18" s="13">
        <v>109160</v>
      </c>
      <c r="F18" s="14" cm="1">
        <f t="array" ref="F18">_xlfn.IFS(AND(B18="Female",OR(C18="Website",C18="Sales")),5%,(B18="Female"),4%,(D18&lt;DATE(2019,1,1)),3%,(E18&lt;100000),2%,TRUE,1%)</f>
        <v>0.05</v>
      </c>
    </row>
    <row r="19" spans="1:6" x14ac:dyDescent="0.3">
      <c r="A19" s="3" t="s">
        <v>102</v>
      </c>
      <c r="B19" s="11" t="s">
        <v>84</v>
      </c>
      <c r="C19" s="11" t="s">
        <v>92</v>
      </c>
      <c r="D19" s="12">
        <v>43151</v>
      </c>
      <c r="E19" s="13">
        <v>75970</v>
      </c>
      <c r="F19" s="14" cm="1">
        <f t="array" ref="F19">_xlfn.IFS(AND(B19="Female",OR(C19="Website",C19="Sales")),5%,(B19="Female"),4%,(D19&lt;DATE(2019,1,1)),3%,(E19&lt;100000),2%,TRUE,1%)</f>
        <v>0.04</v>
      </c>
    </row>
    <row r="20" spans="1:6" x14ac:dyDescent="0.3">
      <c r="A20" s="3" t="s">
        <v>103</v>
      </c>
      <c r="B20" s="11" t="s">
        <v>84</v>
      </c>
      <c r="C20" s="11" t="s">
        <v>92</v>
      </c>
      <c r="D20" s="12">
        <v>43618</v>
      </c>
      <c r="E20" s="13">
        <v>58940</v>
      </c>
      <c r="F20" s="14" cm="1">
        <f t="array" ref="F20">_xlfn.IFS(AND(B20="Female",OR(C20="Website",C20="Sales")),5%,(B20="Female"),4%,(D20&lt;DATE(2019,1,1)),3%,(E20&lt;100000),2%,TRUE,1%)</f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8ECE-A0A1-4AEB-A55B-32A75C4FE9C1}">
  <dimension ref="A4:G44"/>
  <sheetViews>
    <sheetView showZeros="0" tabSelected="1" topLeftCell="A25" workbookViewId="0">
      <selection activeCell="G28" sqref="G28"/>
    </sheetView>
  </sheetViews>
  <sheetFormatPr defaultRowHeight="14.4" x14ac:dyDescent="0.3"/>
  <cols>
    <col min="1" max="2" width="10.6640625" bestFit="1" customWidth="1"/>
    <col min="3" max="3" width="17.88671875" bestFit="1" customWidth="1"/>
  </cols>
  <sheetData>
    <row r="4" spans="1:3" x14ac:dyDescent="0.3">
      <c r="A4" t="s">
        <v>110</v>
      </c>
      <c r="B4" t="s">
        <v>111</v>
      </c>
      <c r="C4" t="s">
        <v>112</v>
      </c>
    </row>
    <row r="5" spans="1:3" x14ac:dyDescent="0.3">
      <c r="A5" t="s">
        <v>2</v>
      </c>
      <c r="B5" t="s">
        <v>35</v>
      </c>
      <c r="C5" t="str">
        <f>_xlfn.XLOOKUP(staff[[#This Row],[Manager]],staff[Person],staff[Manager],"No boss")</f>
        <v>Vilma B</v>
      </c>
    </row>
    <row r="6" spans="1:3" x14ac:dyDescent="0.3">
      <c r="A6" t="s">
        <v>3</v>
      </c>
      <c r="B6" t="s">
        <v>34</v>
      </c>
      <c r="C6" t="str">
        <f>_xlfn.XLOOKUP(staff[[#This Row],[Manager]],staff[Person],staff[Manager],"No boss")</f>
        <v>Toddy H</v>
      </c>
    </row>
    <row r="7" spans="1:3" x14ac:dyDescent="0.3">
      <c r="A7" t="s">
        <v>4</v>
      </c>
      <c r="B7" t="s">
        <v>33</v>
      </c>
      <c r="C7" t="str">
        <f>_xlfn.XLOOKUP(staff[[#This Row],[Manager]],staff[Person],staff[Manager],"No boss")</f>
        <v>Vincent L</v>
      </c>
    </row>
    <row r="8" spans="1:3" x14ac:dyDescent="0.3">
      <c r="A8" t="s">
        <v>5</v>
      </c>
      <c r="B8" t="s">
        <v>36</v>
      </c>
      <c r="C8" t="str">
        <f>_xlfn.XLOOKUP(staff[[#This Row],[Manager]],staff[Person],staff[Manager],"No boss")</f>
        <v>Vincent L</v>
      </c>
    </row>
    <row r="9" spans="1:3" x14ac:dyDescent="0.3">
      <c r="A9" t="s">
        <v>6</v>
      </c>
      <c r="B9" t="s">
        <v>38</v>
      </c>
      <c r="C9" t="str">
        <f>_xlfn.XLOOKUP(staff[[#This Row],[Manager]],staff[Person],staff[Manager],"No boss")</f>
        <v>Zack S</v>
      </c>
    </row>
    <row r="10" spans="1:3" x14ac:dyDescent="0.3">
      <c r="A10" t="s">
        <v>7</v>
      </c>
      <c r="B10" t="s">
        <v>37</v>
      </c>
      <c r="C10" t="str">
        <f>_xlfn.XLOOKUP(staff[[#This Row],[Manager]],staff[Person],staff[Manager],"No boss")</f>
        <v>Vilma B</v>
      </c>
    </row>
    <row r="11" spans="1:3" x14ac:dyDescent="0.3">
      <c r="A11" t="s">
        <v>8</v>
      </c>
      <c r="B11" t="s">
        <v>35</v>
      </c>
      <c r="C11" t="str">
        <f>_xlfn.XLOOKUP(staff[[#This Row],[Manager]],staff[Person],staff[Manager],"No boss")</f>
        <v>Vilma B</v>
      </c>
    </row>
    <row r="12" spans="1:3" x14ac:dyDescent="0.3">
      <c r="A12" t="s">
        <v>9</v>
      </c>
      <c r="B12" t="s">
        <v>35</v>
      </c>
      <c r="C12" t="str">
        <f>_xlfn.XLOOKUP(staff[[#This Row],[Manager]],staff[Person],staff[Manager],"No boss")</f>
        <v>Vilma B</v>
      </c>
    </row>
    <row r="13" spans="1:3" x14ac:dyDescent="0.3">
      <c r="A13" t="s">
        <v>10</v>
      </c>
      <c r="B13" t="s">
        <v>32</v>
      </c>
      <c r="C13" t="str">
        <f>_xlfn.XLOOKUP(staff[[#This Row],[Manager]],staff[Person],staff[Manager],"No boss")</f>
        <v>Towny H</v>
      </c>
    </row>
    <row r="14" spans="1:3" x14ac:dyDescent="0.3">
      <c r="A14" t="s">
        <v>11</v>
      </c>
      <c r="B14" t="s">
        <v>39</v>
      </c>
      <c r="C14" t="str">
        <f>_xlfn.XLOOKUP(staff[[#This Row],[Manager]],staff[Person],staff[Manager],"No boss")</f>
        <v>Zack S</v>
      </c>
    </row>
    <row r="15" spans="1:3" x14ac:dyDescent="0.3">
      <c r="A15" t="s">
        <v>12</v>
      </c>
      <c r="B15" t="s">
        <v>33</v>
      </c>
      <c r="C15" t="str">
        <f>_xlfn.XLOOKUP(staff[[#This Row],[Manager]],staff[Person],staff[Manager],"No boss")</f>
        <v>Vincent L</v>
      </c>
    </row>
    <row r="16" spans="1:3" x14ac:dyDescent="0.3">
      <c r="A16" t="s">
        <v>13</v>
      </c>
      <c r="B16" t="s">
        <v>40</v>
      </c>
      <c r="C16" t="str">
        <f>_xlfn.XLOOKUP(staff[[#This Row],[Manager]],staff[Person],staff[Manager],"No boss")</f>
        <v>Zorana D</v>
      </c>
    </row>
    <row r="17" spans="1:7" x14ac:dyDescent="0.3">
      <c r="A17" t="s">
        <v>14</v>
      </c>
      <c r="B17" t="s">
        <v>34</v>
      </c>
      <c r="C17" t="str">
        <f>_xlfn.XLOOKUP(staff[[#This Row],[Manager]],staff[Person],staff[Manager],"No boss")</f>
        <v>Toddy H</v>
      </c>
    </row>
    <row r="18" spans="1:7" x14ac:dyDescent="0.3">
      <c r="A18" t="s">
        <v>15</v>
      </c>
      <c r="B18" t="s">
        <v>32</v>
      </c>
      <c r="C18" t="str">
        <f>_xlfn.XLOOKUP(staff[[#This Row],[Manager]],staff[Person],staff[Manager],"No boss")</f>
        <v>Towny H</v>
      </c>
    </row>
    <row r="19" spans="1:7" x14ac:dyDescent="0.3">
      <c r="A19" t="s">
        <v>16</v>
      </c>
      <c r="B19" t="s">
        <v>35</v>
      </c>
      <c r="C19" t="str">
        <f>_xlfn.XLOOKUP(staff[[#This Row],[Manager]],staff[Person],staff[Manager],"No boss")</f>
        <v>Vilma B</v>
      </c>
    </row>
    <row r="20" spans="1:7" x14ac:dyDescent="0.3">
      <c r="A20" t="s">
        <v>17</v>
      </c>
      <c r="B20" t="s">
        <v>35</v>
      </c>
      <c r="C20" t="str">
        <f>_xlfn.XLOOKUP(staff[[#This Row],[Manager]],staff[Person],staff[Manager],"No boss")</f>
        <v>Vilma B</v>
      </c>
    </row>
    <row r="21" spans="1:7" x14ac:dyDescent="0.3">
      <c r="A21" t="s">
        <v>18</v>
      </c>
      <c r="B21" t="s">
        <v>38</v>
      </c>
      <c r="C21" t="str">
        <f>_xlfn.XLOOKUP(staff[[#This Row],[Manager]],staff[Person],staff[Manager],"No boss")</f>
        <v>Zack S</v>
      </c>
    </row>
    <row r="22" spans="1:7" x14ac:dyDescent="0.3">
      <c r="A22" t="s">
        <v>19</v>
      </c>
      <c r="B22" t="s">
        <v>40</v>
      </c>
      <c r="C22" t="str">
        <f>_xlfn.XLOOKUP(staff[[#This Row],[Manager]],staff[Person],staff[Manager],"No boss")</f>
        <v>Zorana D</v>
      </c>
    </row>
    <row r="23" spans="1:7" x14ac:dyDescent="0.3">
      <c r="A23" t="s">
        <v>20</v>
      </c>
      <c r="B23" t="s">
        <v>32</v>
      </c>
      <c r="C23" t="str">
        <f>_xlfn.XLOOKUP(staff[[#This Row],[Manager]],staff[Person],staff[Manager],"No boss")</f>
        <v>Towny H</v>
      </c>
    </row>
    <row r="24" spans="1:7" x14ac:dyDescent="0.3">
      <c r="A24" t="s">
        <v>21</v>
      </c>
      <c r="B24" t="s">
        <v>33</v>
      </c>
      <c r="C24" t="str">
        <f>_xlfn.XLOOKUP(staff[[#This Row],[Manager]],staff[Person],staff[Manager],"No boss")</f>
        <v>Vincent L</v>
      </c>
    </row>
    <row r="25" spans="1:7" x14ac:dyDescent="0.3">
      <c r="A25" t="s">
        <v>22</v>
      </c>
      <c r="B25" t="s">
        <v>34</v>
      </c>
      <c r="C25" t="str">
        <f>_xlfn.XLOOKUP(staff[[#This Row],[Manager]],staff[Person],staff[Manager],"No boss")</f>
        <v>Toddy H</v>
      </c>
    </row>
    <row r="26" spans="1:7" x14ac:dyDescent="0.3">
      <c r="A26" t="s">
        <v>23</v>
      </c>
      <c r="B26" t="s">
        <v>32</v>
      </c>
      <c r="C26" t="str">
        <f>_xlfn.XLOOKUP(staff[[#This Row],[Manager]],staff[Person],staff[Manager],"No boss")</f>
        <v>Towny H</v>
      </c>
    </row>
    <row r="27" spans="1:7" x14ac:dyDescent="0.3">
      <c r="A27" t="s">
        <v>24</v>
      </c>
      <c r="B27" t="s">
        <v>41</v>
      </c>
      <c r="C27">
        <f>_xlfn.XLOOKUP(staff[[#This Row],[Manager]],staff[Person],staff[Manager],"No boss")</f>
        <v>0</v>
      </c>
    </row>
    <row r="28" spans="1:7" x14ac:dyDescent="0.3">
      <c r="A28" t="s">
        <v>25</v>
      </c>
      <c r="B28" t="s">
        <v>37</v>
      </c>
      <c r="C28" t="str">
        <f>_xlfn.XLOOKUP(staff[[#This Row],[Manager]],staff[Person],staff[Manager],"No boss")</f>
        <v>Vilma B</v>
      </c>
      <c r="G28" t="s">
        <v>135</v>
      </c>
    </row>
    <row r="29" spans="1:7" x14ac:dyDescent="0.3">
      <c r="A29" t="s">
        <v>26</v>
      </c>
      <c r="B29" t="s">
        <v>32</v>
      </c>
      <c r="C29" t="str">
        <f>_xlfn.XLOOKUP(staff[[#This Row],[Manager]],staff[Person],staff[Manager],"No boss")</f>
        <v>Towny H</v>
      </c>
    </row>
    <row r="30" spans="1:7" x14ac:dyDescent="0.3">
      <c r="A30" t="s">
        <v>27</v>
      </c>
      <c r="B30" t="s">
        <v>39</v>
      </c>
      <c r="C30" t="str">
        <f>_xlfn.XLOOKUP(staff[[#This Row],[Manager]],staff[Person],staff[Manager],"No boss")</f>
        <v>Zack S</v>
      </c>
    </row>
    <row r="31" spans="1:7" x14ac:dyDescent="0.3">
      <c r="A31" t="s">
        <v>28</v>
      </c>
      <c r="B31" t="s">
        <v>36</v>
      </c>
      <c r="C31" t="str">
        <f>_xlfn.XLOOKUP(staff[[#This Row],[Manager]],staff[Person],staff[Manager],"No boss")</f>
        <v>Vincent L</v>
      </c>
    </row>
    <row r="32" spans="1:7" x14ac:dyDescent="0.3">
      <c r="A32" t="s">
        <v>29</v>
      </c>
      <c r="B32" t="s">
        <v>32</v>
      </c>
      <c r="C32" t="str">
        <f>_xlfn.XLOOKUP(staff[[#This Row],[Manager]],staff[Person],staff[Manager],"No boss")</f>
        <v>Towny H</v>
      </c>
    </row>
    <row r="33" spans="1:3" x14ac:dyDescent="0.3">
      <c r="A33" t="s">
        <v>30</v>
      </c>
      <c r="B33" t="s">
        <v>35</v>
      </c>
      <c r="C33" t="str">
        <f>_xlfn.XLOOKUP(staff[[#This Row],[Manager]],staff[Person],staff[Manager],"No boss")</f>
        <v>Vilma B</v>
      </c>
    </row>
    <row r="34" spans="1:3" x14ac:dyDescent="0.3">
      <c r="A34" t="s">
        <v>31</v>
      </c>
      <c r="B34" t="s">
        <v>37</v>
      </c>
      <c r="C34" t="str">
        <f>_xlfn.XLOOKUP(staff[[#This Row],[Manager]],staff[Person],staff[Manager],"No boss")</f>
        <v>Vilma B</v>
      </c>
    </row>
    <row r="35" spans="1:3" x14ac:dyDescent="0.3">
      <c r="A35" t="s">
        <v>32</v>
      </c>
      <c r="B35" t="s">
        <v>37</v>
      </c>
      <c r="C35" t="str">
        <f>_xlfn.XLOOKUP(staff[[#This Row],[Manager]],staff[Person],staff[Manager],"No boss")</f>
        <v>Vilma B</v>
      </c>
    </row>
    <row r="36" spans="1:3" x14ac:dyDescent="0.3">
      <c r="A36" t="s">
        <v>33</v>
      </c>
      <c r="B36" t="s">
        <v>39</v>
      </c>
      <c r="C36" t="str">
        <f>_xlfn.XLOOKUP(staff[[#This Row],[Manager]],staff[Person],staff[Manager],"No boss")</f>
        <v>Zack S</v>
      </c>
    </row>
    <row r="37" spans="1:3" x14ac:dyDescent="0.3">
      <c r="A37" t="s">
        <v>34</v>
      </c>
      <c r="B37" t="s">
        <v>36</v>
      </c>
      <c r="C37" t="str">
        <f>_xlfn.XLOOKUP(staff[[#This Row],[Manager]],staff[Person],staff[Manager],"No boss")</f>
        <v>Vincent L</v>
      </c>
    </row>
    <row r="38" spans="1:3" x14ac:dyDescent="0.3">
      <c r="A38" t="s">
        <v>35</v>
      </c>
      <c r="B38" t="s">
        <v>38</v>
      </c>
      <c r="C38" t="str">
        <f>_xlfn.XLOOKUP(staff[[#This Row],[Manager]],staff[Person],staff[Manager],"No boss")</f>
        <v>Zack S</v>
      </c>
    </row>
    <row r="39" spans="1:3" x14ac:dyDescent="0.3">
      <c r="A39" t="s">
        <v>36</v>
      </c>
      <c r="B39" t="s">
        <v>39</v>
      </c>
      <c r="C39" t="str">
        <f>_xlfn.XLOOKUP(staff[[#This Row],[Manager]],staff[Person],staff[Manager],"No boss")</f>
        <v>Zack S</v>
      </c>
    </row>
    <row r="40" spans="1:3" x14ac:dyDescent="0.3">
      <c r="A40" t="s">
        <v>37</v>
      </c>
      <c r="B40" t="s">
        <v>38</v>
      </c>
      <c r="C40" t="str">
        <f>_xlfn.XLOOKUP(staff[[#This Row],[Manager]],staff[Person],staff[Manager],"No boss")</f>
        <v>Zack S</v>
      </c>
    </row>
    <row r="41" spans="1:3" x14ac:dyDescent="0.3">
      <c r="A41" t="s">
        <v>38</v>
      </c>
      <c r="B41" t="s">
        <v>40</v>
      </c>
      <c r="C41" t="str">
        <f>_xlfn.XLOOKUP(staff[[#This Row],[Manager]],staff[Person],staff[Manager],"No boss")</f>
        <v>Zorana D</v>
      </c>
    </row>
    <row r="42" spans="1:3" x14ac:dyDescent="0.3">
      <c r="A42" t="s">
        <v>39</v>
      </c>
      <c r="B42" t="s">
        <v>40</v>
      </c>
      <c r="C42" t="str">
        <f>_xlfn.XLOOKUP(staff[[#This Row],[Manager]],staff[Person],staff[Manager],"No boss")</f>
        <v>Zorana D</v>
      </c>
    </row>
    <row r="43" spans="1:3" x14ac:dyDescent="0.3">
      <c r="A43" t="s">
        <v>40</v>
      </c>
      <c r="B43" t="s">
        <v>41</v>
      </c>
      <c r="C43">
        <f>_xlfn.XLOOKUP(staff[[#This Row],[Manager]],staff[Person],staff[Manager],"No boss")</f>
        <v>0</v>
      </c>
    </row>
    <row r="44" spans="1:3" x14ac:dyDescent="0.3">
      <c r="A44" t="s">
        <v>41</v>
      </c>
      <c r="C44" t="str">
        <f>_xlfn.XLOOKUP(staff[[#This Row],[Manager]],staff[Person],staff[Manager],"No boss")</f>
        <v>No boss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25AAF-663A-4FC5-91E8-F6ECE76B1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 1</vt:lpstr>
      <vt:lpstr>Adv 2</vt:lpstr>
      <vt:lpstr>Adv 3</vt:lpstr>
      <vt:lpstr>Adv 4</vt:lpstr>
      <vt:lpstr>Adv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priya</dc:creator>
  <cp:lastModifiedBy>sneha priya</cp:lastModifiedBy>
  <dcterms:created xsi:type="dcterms:W3CDTF">2024-06-17T13:59:35Z</dcterms:created>
  <dcterms:modified xsi:type="dcterms:W3CDTF">2024-06-18T10:36:30Z</dcterms:modified>
</cp:coreProperties>
</file>