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OneDrive\Documents\Sneha\Data Analytics\Excel Analytics\"/>
    </mc:Choice>
  </mc:AlternateContent>
  <xr:revisionPtr revIDLastSave="0" documentId="13_ncr:1_{62C392AC-F978-4BFE-BC60-02075C4CD2E3}" xr6:coauthVersionLast="47" xr6:coauthVersionMax="47" xr10:uidLastSave="{00000000-0000-0000-0000-000000000000}"/>
  <bookViews>
    <workbookView xWindow="-108" yWindow="-108" windowWidth="23256" windowHeight="12456" firstSheet="1" activeTab="5" xr2:uid="{0AFF6F54-D2F6-4395-8745-6C38B3B9F9BE}"/>
  </bookViews>
  <sheets>
    <sheet name="Xlookup Multiple rows" sheetId="1" r:id="rId1"/>
    <sheet name="Xloopkup Exact Match" sheetId="2" r:id="rId2"/>
    <sheet name="Xlookup Search Order" sheetId="3" r:id="rId3"/>
    <sheet name="Xlookup Horizontal" sheetId="4" r:id="rId4"/>
    <sheet name="Xlookup with Sum" sheetId="5" r:id="rId5"/>
    <sheet name="Vlookup" sheetId="6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6" l="1" a="1"/>
  <c r="D4" i="6" s="1"/>
  <c r="N4" i="6" s="1"/>
  <c r="B11" i="5"/>
  <c r="B12" i="5"/>
  <c r="B10" i="5"/>
  <c r="B4" i="5"/>
  <c r="B5" i="5"/>
  <c r="B6" i="5"/>
  <c r="B5" i="4"/>
  <c r="B6" i="4"/>
  <c r="B4" i="4"/>
  <c r="M5" i="3"/>
  <c r="M4" i="3"/>
  <c r="D4" i="3" a="1"/>
  <c r="D4" i="3" s="1"/>
  <c r="P4" i="2"/>
  <c r="P5" i="2"/>
  <c r="P6" i="2"/>
  <c r="P7" i="2"/>
  <c r="P8" i="2"/>
  <c r="P9" i="2"/>
  <c r="P10" i="2"/>
  <c r="D4" i="2" a="1"/>
  <c r="D4" i="2" s="1"/>
  <c r="M6" i="1" a="1"/>
  <c r="M6" i="1"/>
  <c r="M7" i="1" a="1"/>
  <c r="M7" i="1" s="1"/>
  <c r="M8" i="1" a="1"/>
  <c r="M8" i="1" s="1"/>
  <c r="M9" i="1" a="1"/>
  <c r="M9" i="1" s="1"/>
  <c r="M10" i="1" a="1"/>
  <c r="M10" i="1" s="1"/>
  <c r="M11" i="1" a="1"/>
  <c r="M11" i="1" s="1"/>
  <c r="M12" i="1" a="1"/>
  <c r="M12" i="1"/>
  <c r="M5" i="1" a="1"/>
  <c r="M5" i="1" s="1"/>
  <c r="M4" i="1" a="1"/>
  <c r="M4" i="1" s="1"/>
  <c r="D4" i="1" a="1"/>
  <c r="D4" i="1" s="1"/>
  <c r="L4" i="1" a="1"/>
  <c r="L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<sst xmlns="http://schemas.openxmlformats.org/spreadsheetml/2006/main" count="281" uniqueCount="67">
  <si>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</si>
  <si>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</si>
  <si>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</si>
  <si>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</si>
  <si>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</si>
  <si>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</si>
  <si>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</si>
  <si>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</si>
  <si>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</si>
  <si>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</si>
  <si>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</si>
  <si>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</si>
  <si>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</si>
  <si>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</si>
  <si>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Jim.Halpert@DunderMifflin.com</t>
  </si>
  <si>
    <t>Pam</t>
  </si>
  <si>
    <t>Beasley</t>
  </si>
  <si>
    <t>Female</t>
  </si>
  <si>
    <t>Receptionist</t>
  </si>
  <si>
    <t>Pam.Beasley@DunderMifflin.com</t>
  </si>
  <si>
    <t>Dwight</t>
  </si>
  <si>
    <t>Schrute</t>
  </si>
  <si>
    <t>Dwight.Schrute@AOL.com</t>
  </si>
  <si>
    <t>Angela</t>
  </si>
  <si>
    <t>Martin</t>
  </si>
  <si>
    <t>Accountant</t>
  </si>
  <si>
    <t>Angela.Martin@DunderMifflin.com</t>
  </si>
  <si>
    <t>Toby</t>
  </si>
  <si>
    <t>Flenderson</t>
  </si>
  <si>
    <t>HR</t>
  </si>
  <si>
    <t>Toby.Flenderson@DunderMifflinCorporate.com</t>
  </si>
  <si>
    <t>Michael</t>
  </si>
  <si>
    <t>Scott</t>
  </si>
  <si>
    <t>Regional Manager</t>
  </si>
  <si>
    <t>Michael.Scott@DunderMifflin.com</t>
  </si>
  <si>
    <t>Meredith</t>
  </si>
  <si>
    <t>Palmer</t>
  </si>
  <si>
    <t>Supplier Relations</t>
  </si>
  <si>
    <t>Meredith.Palmer@Yahoo.com</t>
  </si>
  <si>
    <t>Stanley</t>
  </si>
  <si>
    <t>Hudson</t>
  </si>
  <si>
    <t>Stanley.Hudson@gmail.com</t>
  </si>
  <si>
    <t>Kevin</t>
  </si>
  <si>
    <t>Malone</t>
  </si>
  <si>
    <t>Kevin.Malone@DunderMifflin.com</t>
  </si>
  <si>
    <t>FullName</t>
  </si>
  <si>
    <t>Jam</t>
  </si>
  <si>
    <t>Angelin</t>
  </si>
  <si>
    <t>Person</t>
  </si>
  <si>
    <t xml:space="preserve">February 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</si>
  <si>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</si>
  <si>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</si>
  <si>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</si>
  <si>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</si>
  <si>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</si>
  <si>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</si>
  <si>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</si>
  <si>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</si>
  <si>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</si>
  <si>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</si>
  <si>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</si>
  <si>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</si>
  <si>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</si>
  <si>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</si>
  <si>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February-March</t>
  </si>
  <si>
    <t>Fullname</t>
  </si>
  <si>
    <t>Dwight Schrute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</si>
</sst>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4" fontId="2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im.Halpert@DunderMifflin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im.Halpert@DunderMiffli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im.Halpert@DunderMifflin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Jim.Halpert@DunderMiffl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2B0AE-0C49-4E87-9672-4544650688A4}">
  <sheetPr>
    <tabColor rgb="FFFF99FF"/>
  </sheetPr>
  <dimension ref="A3:N12"/>
  <sheetViews>
    <sheetView topLeftCell="F1" workbookViewId="0">
      <selection activeCell="O3" sqref="O3:P12"/>
    </sheetView>
  </sheetViews>
  <sheetFormatPr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14.6640625" bestFit="1" customWidth="1"/>
    <col min="5" max="5" width="6.88671875" bestFit="1" customWidth="1"/>
    <col min="6" max="7" width="15.77734375" bestFit="1" customWidth="1"/>
    <col min="8" max="10" width="10.33203125" bestFit="1" customWidth="1"/>
    <col min="11" max="11" width="40.6640625" bestFit="1" customWidth="1"/>
    <col min="12" max="12" width="14.6640625" bestFit="1" customWidth="1"/>
    <col min="13" max="13" width="10.33203125" bestFit="1" customWidth="1"/>
    <col min="14" max="14" width="40.6640625" bestFit="1" customWidth="1"/>
    <col min="16" max="16" width="27.77734375" bestFit="1" customWidth="1"/>
  </cols>
  <sheetData>
    <row r="3" spans="1:14" x14ac:dyDescent="0.3">
      <c r="A3" t="s">
        <v>0</v>
      </c>
      <c r="B3" t="s">
        <v>1</v>
      </c>
      <c r="C3" t="s">
        <v>2</v>
      </c>
      <c r="D3" t="s">
        <v>45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45</v>
      </c>
      <c r="M3" t="s">
        <v>8</v>
      </c>
      <c r="N3" t="s">
        <v>9</v>
      </c>
    </row>
    <row r="4" spans="1:14" x14ac:dyDescent="0.3">
      <c r="A4">
        <v>1001</v>
      </c>
      <c r="B4" t="s">
        <v>10</v>
      </c>
      <c r="C4" t="s">
        <v>11</v>
      </c>
      <c r="D4" t="str" cm="1">
        <f t="array" ref="D4:D12">CONCATENATE(B4:B12," ",C4:C12)</f>
        <v>Jim Halpert</v>
      </c>
      <c r="E4">
        <v>30</v>
      </c>
      <c r="F4" t="s">
        <v>12</v>
      </c>
      <c r="G4" t="s">
        <v>13</v>
      </c>
      <c r="H4">
        <v>45000</v>
      </c>
      <c r="I4" s="1">
        <v>37197</v>
      </c>
      <c r="J4" s="1">
        <v>42253</v>
      </c>
      <c r="K4" s="2" t="s">
        <v>14</v>
      </c>
      <c r="L4" t="str" cm="1">
        <f t="array" ref="L4:L12">CONCATENATE(B4:B12," ",C4:C12)</f>
        <v>Jim Halpert</v>
      </c>
      <c r="M4" s="1" cm="1">
        <f t="array" ref="M4:N4">_xlfn.XLOOKUP(L4,_xlfn.ANCHORARRAY(D4),J4:K12)</f>
        <v>42253</v>
      </c>
      <c r="N4" t="str">
        <v>Jim.Halpert@DunderMifflin.com</v>
      </c>
    </row>
    <row r="5" spans="1:14" x14ac:dyDescent="0.3">
      <c r="A5">
        <v>1002</v>
      </c>
      <c r="B5" t="s">
        <v>15</v>
      </c>
      <c r="C5" t="s">
        <v>16</v>
      </c>
      <c r="D5" t="str">
        <v>Pam Beasley</v>
      </c>
      <c r="E5">
        <v>30</v>
      </c>
      <c r="F5" t="s">
        <v>17</v>
      </c>
      <c r="G5" t="s">
        <v>18</v>
      </c>
      <c r="H5">
        <v>36000</v>
      </c>
      <c r="I5" s="1">
        <v>36436</v>
      </c>
      <c r="J5" s="1">
        <v>42287</v>
      </c>
      <c r="K5" s="1" t="s">
        <v>19</v>
      </c>
      <c r="L5" t="str">
        <v>Pam Beasley</v>
      </c>
      <c r="M5" s="1" cm="1">
        <f t="array" ref="M5:N5">_xlfn.XLOOKUP(L5,D5:D13,J5:K13)</f>
        <v>42287</v>
      </c>
      <c r="N5" t="str">
        <v>Pam.Beasley@DunderMifflin.com</v>
      </c>
    </row>
    <row r="6" spans="1:14" x14ac:dyDescent="0.3">
      <c r="A6">
        <v>1003</v>
      </c>
      <c r="B6" t="s">
        <v>20</v>
      </c>
      <c r="C6" t="s">
        <v>21</v>
      </c>
      <c r="D6" t="str">
        <v>Dwight Schrute</v>
      </c>
      <c r="E6">
        <v>29</v>
      </c>
      <c r="F6" t="s">
        <v>12</v>
      </c>
      <c r="G6" t="s">
        <v>13</v>
      </c>
      <c r="H6">
        <v>63000</v>
      </c>
      <c r="I6" s="1">
        <v>36711</v>
      </c>
      <c r="J6" s="1">
        <v>42986</v>
      </c>
      <c r="K6" s="1" t="s">
        <v>22</v>
      </c>
      <c r="L6" t="str">
        <v>Dwight Schrute</v>
      </c>
      <c r="M6" s="1" cm="1">
        <f t="array" ref="M6:N6">_xlfn.XLOOKUP(L6,D6:D14,J6:K14)</f>
        <v>42986</v>
      </c>
      <c r="N6" t="str">
        <v>Dwight.Schrute@AOL.com</v>
      </c>
    </row>
    <row r="7" spans="1:14" x14ac:dyDescent="0.3">
      <c r="A7">
        <v>1004</v>
      </c>
      <c r="B7" t="s">
        <v>23</v>
      </c>
      <c r="C7" t="s">
        <v>24</v>
      </c>
      <c r="D7" t="str">
        <v>Angela Martin</v>
      </c>
      <c r="E7">
        <v>31</v>
      </c>
      <c r="F7" t="s">
        <v>17</v>
      </c>
      <c r="G7" t="s">
        <v>25</v>
      </c>
      <c r="H7">
        <v>47000</v>
      </c>
      <c r="I7" s="1">
        <v>36530</v>
      </c>
      <c r="J7" s="1">
        <v>42341</v>
      </c>
      <c r="K7" s="1" t="s">
        <v>26</v>
      </c>
      <c r="L7" t="str">
        <v>Angela Martin</v>
      </c>
      <c r="M7" s="1" cm="1">
        <f t="array" ref="M7:N7">_xlfn.XLOOKUP(L7,D7:D15,J7:K15)</f>
        <v>42341</v>
      </c>
      <c r="N7" t="str">
        <v>Angela.Martin@DunderMifflin.com</v>
      </c>
    </row>
    <row r="8" spans="1:14" x14ac:dyDescent="0.3">
      <c r="A8">
        <v>1005</v>
      </c>
      <c r="B8" t="s">
        <v>27</v>
      </c>
      <c r="C8" t="s">
        <v>28</v>
      </c>
      <c r="D8" t="str">
        <v>Toby Flenderson</v>
      </c>
      <c r="E8">
        <v>32</v>
      </c>
      <c r="F8" t="s">
        <v>12</v>
      </c>
      <c r="G8" t="s">
        <v>29</v>
      </c>
      <c r="H8">
        <v>50000</v>
      </c>
      <c r="I8" s="1">
        <v>37017</v>
      </c>
      <c r="J8" s="1">
        <v>42977</v>
      </c>
      <c r="K8" s="1" t="s">
        <v>30</v>
      </c>
      <c r="L8" t="str">
        <v>Toby Flenderson</v>
      </c>
      <c r="M8" s="1" cm="1">
        <f t="array" ref="M8:N8">_xlfn.XLOOKUP(L8,D8:D16,J8:K16)</f>
        <v>42977</v>
      </c>
      <c r="N8" t="str">
        <v>Toby.Flenderson@DunderMifflinCorporate.com</v>
      </c>
    </row>
    <row r="9" spans="1:14" x14ac:dyDescent="0.3">
      <c r="A9">
        <v>1006</v>
      </c>
      <c r="B9" t="s">
        <v>31</v>
      </c>
      <c r="C9" t="s">
        <v>32</v>
      </c>
      <c r="D9" t="str">
        <v>Michael Scott</v>
      </c>
      <c r="E9">
        <v>35</v>
      </c>
      <c r="F9" t="s">
        <v>12</v>
      </c>
      <c r="G9" t="s">
        <v>33</v>
      </c>
      <c r="H9">
        <v>65000</v>
      </c>
      <c r="I9" s="1">
        <v>35040</v>
      </c>
      <c r="J9" s="1">
        <v>41528</v>
      </c>
      <c r="K9" s="1" t="s">
        <v>34</v>
      </c>
      <c r="L9" t="str">
        <v>Michael Scott</v>
      </c>
      <c r="M9" s="1" cm="1">
        <f t="array" ref="M9:N9">_xlfn.XLOOKUP(L9,D9:D17,J9:K17)</f>
        <v>41528</v>
      </c>
      <c r="N9" t="str">
        <v>Michael.Scott@DunderMifflin.com</v>
      </c>
    </row>
    <row r="10" spans="1:14" x14ac:dyDescent="0.3">
      <c r="A10">
        <v>1007</v>
      </c>
      <c r="B10" t="s">
        <v>35</v>
      </c>
      <c r="C10" t="s">
        <v>36</v>
      </c>
      <c r="D10" t="str">
        <v>Meredith Palmer</v>
      </c>
      <c r="E10">
        <v>32</v>
      </c>
      <c r="F10" t="s">
        <v>17</v>
      </c>
      <c r="G10" t="s">
        <v>37</v>
      </c>
      <c r="H10">
        <v>41000</v>
      </c>
      <c r="I10" s="1">
        <v>37933</v>
      </c>
      <c r="J10" s="1">
        <v>41551</v>
      </c>
      <c r="K10" s="1" t="s">
        <v>38</v>
      </c>
      <c r="L10" t="str">
        <v>Meredith Palmer</v>
      </c>
      <c r="M10" s="1" cm="1">
        <f t="array" ref="M10:N10">_xlfn.XLOOKUP(L10,D10:D18,J10:K18)</f>
        <v>41551</v>
      </c>
      <c r="N10" t="str">
        <v>Meredith.Palmer@Yahoo.com</v>
      </c>
    </row>
    <row r="11" spans="1:14" x14ac:dyDescent="0.3">
      <c r="A11">
        <v>1008</v>
      </c>
      <c r="B11" t="s">
        <v>39</v>
      </c>
      <c r="C11" t="s">
        <v>40</v>
      </c>
      <c r="D11" t="str">
        <v>Stanley Hudson</v>
      </c>
      <c r="E11">
        <v>38</v>
      </c>
      <c r="F11" t="s">
        <v>12</v>
      </c>
      <c r="G11" t="s">
        <v>13</v>
      </c>
      <c r="H11">
        <v>48000</v>
      </c>
      <c r="I11" s="1">
        <v>37416</v>
      </c>
      <c r="J11" s="1">
        <v>42116</v>
      </c>
      <c r="K11" s="1" t="s">
        <v>41</v>
      </c>
      <c r="L11" t="str">
        <v>Stanley Hudson</v>
      </c>
      <c r="M11" s="1" cm="1">
        <f t="array" ref="M11:N11">_xlfn.XLOOKUP(L11,D11:D19,J11:K19)</f>
        <v>42116</v>
      </c>
      <c r="N11" t="str">
        <v>Stanley.Hudson@gmail.com</v>
      </c>
    </row>
    <row r="12" spans="1:14" x14ac:dyDescent="0.3">
      <c r="A12">
        <v>1009</v>
      </c>
      <c r="B12" t="s">
        <v>42</v>
      </c>
      <c r="C12" t="s">
        <v>43</v>
      </c>
      <c r="D12" t="str">
        <v>Kevin Malone</v>
      </c>
      <c r="E12">
        <v>31</v>
      </c>
      <c r="F12" t="s">
        <v>12</v>
      </c>
      <c r="G12" t="s">
        <v>25</v>
      </c>
      <c r="H12">
        <v>42000</v>
      </c>
      <c r="I12" s="1">
        <v>37843</v>
      </c>
      <c r="J12" s="1">
        <v>40800</v>
      </c>
      <c r="K12" s="1" t="s">
        <v>44</v>
      </c>
      <c r="L12" t="str">
        <v>Kevin Malone</v>
      </c>
      <c r="M12" s="1" cm="1">
        <f t="array" ref="M12:N12">_xlfn.XLOOKUP(L12,D12:D20,J12:K20)</f>
        <v>40800</v>
      </c>
      <c r="N12" t="str">
        <v>Kevin.Malone@DunderMifflin.com</v>
      </c>
    </row>
  </sheetData>
  <hyperlinks>
    <hyperlink ref="K4" r:id="rId1" xr:uid="{789DDAFE-7E93-4AE0-BD07-42180D40904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4ED6E-BD9C-4E0E-99BD-0E598C6A46A8}">
  <sheetPr>
    <tabColor rgb="FFFF99FF"/>
  </sheetPr>
  <dimension ref="A3:P12"/>
  <sheetViews>
    <sheetView workbookViewId="0">
      <selection activeCell="A3" sqref="A3:K12"/>
    </sheetView>
  </sheetViews>
  <sheetFormatPr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14.6640625" bestFit="1" customWidth="1"/>
    <col min="5" max="5" width="4" bestFit="1" customWidth="1"/>
    <col min="6" max="6" width="6.88671875" bestFit="1" customWidth="1"/>
    <col min="7" max="7" width="15.77734375" bestFit="1" customWidth="1"/>
    <col min="8" max="8" width="6" bestFit="1" customWidth="1"/>
    <col min="9" max="10" width="10.33203125" bestFit="1" customWidth="1"/>
    <col min="11" max="11" width="40.6640625" bestFit="1" customWidth="1"/>
    <col min="15" max="15" width="8.44140625" bestFit="1" customWidth="1"/>
    <col min="16" max="16" width="29.88671875" bestFit="1" customWidth="1"/>
  </cols>
  <sheetData>
    <row r="3" spans="1:16" x14ac:dyDescent="0.3">
      <c r="A3" t="s">
        <v>0</v>
      </c>
      <c r="B3" t="s">
        <v>1</v>
      </c>
      <c r="C3" t="s">
        <v>2</v>
      </c>
      <c r="D3" t="s">
        <v>45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</row>
    <row r="4" spans="1:16" x14ac:dyDescent="0.3">
      <c r="A4">
        <v>1001</v>
      </c>
      <c r="B4" t="s">
        <v>10</v>
      </c>
      <c r="C4" t="s">
        <v>11</v>
      </c>
      <c r="D4" t="str" cm="1">
        <f t="array" ref="D4:D12">CONCATENATE(B4:B12," ",C4:C12)</f>
        <v>Jim Halpert</v>
      </c>
      <c r="E4">
        <v>30</v>
      </c>
      <c r="F4" t="s">
        <v>12</v>
      </c>
      <c r="G4" t="s">
        <v>13</v>
      </c>
      <c r="H4">
        <v>45000</v>
      </c>
      <c r="I4" s="1">
        <v>37197</v>
      </c>
      <c r="J4" s="1">
        <v>42253</v>
      </c>
      <c r="K4" s="2" t="s">
        <v>14</v>
      </c>
      <c r="O4" t="s">
        <v>46</v>
      </c>
      <c r="P4" t="str">
        <f>_xlfn.XLOOKUP(O4,'Xlookup Multiple rows'!B4:B12,'Xlookup Multiple rows'!K4:K12,"Not Found",0)</f>
        <v>Not Found</v>
      </c>
    </row>
    <row r="5" spans="1:16" x14ac:dyDescent="0.3">
      <c r="A5">
        <v>1002</v>
      </c>
      <c r="B5" t="s">
        <v>15</v>
      </c>
      <c r="C5" t="s">
        <v>16</v>
      </c>
      <c r="D5" t="str">
        <v>Pam Beasley</v>
      </c>
      <c r="E5">
        <v>30</v>
      </c>
      <c r="F5" t="s">
        <v>17</v>
      </c>
      <c r="G5" t="s">
        <v>18</v>
      </c>
      <c r="H5">
        <v>36000</v>
      </c>
      <c r="I5" s="1">
        <v>36436</v>
      </c>
      <c r="J5" s="1">
        <v>42287</v>
      </c>
      <c r="K5" s="1" t="s">
        <v>19</v>
      </c>
      <c r="O5" t="s">
        <v>16</v>
      </c>
      <c r="P5" t="str">
        <f>_xlfn.XLOOKUP(O5,'Xlookup Multiple rows'!B5:B13,'Xlookup Multiple rows'!K5:K13,"Not Found",0)</f>
        <v>Not Found</v>
      </c>
    </row>
    <row r="6" spans="1:16" x14ac:dyDescent="0.3">
      <c r="A6">
        <v>1003</v>
      </c>
      <c r="B6" t="s">
        <v>20</v>
      </c>
      <c r="C6" t="s">
        <v>21</v>
      </c>
      <c r="D6" t="str">
        <v>Dwight Schrute</v>
      </c>
      <c r="E6">
        <v>29</v>
      </c>
      <c r="F6" t="s">
        <v>12</v>
      </c>
      <c r="G6" t="s">
        <v>13</v>
      </c>
      <c r="H6">
        <v>63000</v>
      </c>
      <c r="I6" s="1">
        <v>36711</v>
      </c>
      <c r="J6" s="1">
        <v>42986</v>
      </c>
      <c r="K6" s="1" t="s">
        <v>22</v>
      </c>
      <c r="O6" t="s">
        <v>20</v>
      </c>
      <c r="P6" t="str">
        <f>_xlfn.XLOOKUP(O6,'Xlookup Multiple rows'!B6:B14,'Xlookup Multiple rows'!K6:K14,"Not Found",0)</f>
        <v>Dwight.Schrute@AOL.com</v>
      </c>
    </row>
    <row r="7" spans="1:16" x14ac:dyDescent="0.3">
      <c r="A7">
        <v>1004</v>
      </c>
      <c r="B7" t="s">
        <v>23</v>
      </c>
      <c r="C7" t="s">
        <v>24</v>
      </c>
      <c r="D7" t="str">
        <v>Angela Martin</v>
      </c>
      <c r="E7">
        <v>31</v>
      </c>
      <c r="F7" t="s">
        <v>17</v>
      </c>
      <c r="G7" t="s">
        <v>25</v>
      </c>
      <c r="H7">
        <v>47000</v>
      </c>
      <c r="I7" s="1">
        <v>36530</v>
      </c>
      <c r="J7" s="1">
        <v>42341</v>
      </c>
      <c r="K7" s="1" t="s">
        <v>26</v>
      </c>
      <c r="O7" t="s">
        <v>47</v>
      </c>
      <c r="P7" t="str">
        <f>_xlfn.XLOOKUP(O7,'Xlookup Multiple rows'!B7:B15,'Xlookup Multiple rows'!K7:K15,"Not Found",0)</f>
        <v>Not Found</v>
      </c>
    </row>
    <row r="8" spans="1:16" x14ac:dyDescent="0.3">
      <c r="A8">
        <v>1005</v>
      </c>
      <c r="B8" t="s">
        <v>27</v>
      </c>
      <c r="C8" t="s">
        <v>28</v>
      </c>
      <c r="D8" t="str">
        <v>Toby Flenderson</v>
      </c>
      <c r="E8">
        <v>32</v>
      </c>
      <c r="F8" t="s">
        <v>12</v>
      </c>
      <c r="G8" t="s">
        <v>29</v>
      </c>
      <c r="H8">
        <v>50000</v>
      </c>
      <c r="I8" s="1">
        <v>37017</v>
      </c>
      <c r="J8" s="1">
        <v>42977</v>
      </c>
      <c r="K8" s="1" t="s">
        <v>30</v>
      </c>
      <c r="O8" t="s">
        <v>32</v>
      </c>
      <c r="P8" t="str">
        <f>_xlfn.XLOOKUP("*"&amp;O8,'Xlookup Multiple rows'!C4:C12,'Xlookup Multiple rows'!N4:N12,"Not Found",2)</f>
        <v>Michael.Scott@DunderMifflin.com</v>
      </c>
    </row>
    <row r="9" spans="1:16" x14ac:dyDescent="0.3">
      <c r="A9">
        <v>1006</v>
      </c>
      <c r="B9" t="s">
        <v>31</v>
      </c>
      <c r="C9" t="s">
        <v>32</v>
      </c>
      <c r="D9" t="str">
        <v>Michael Scott</v>
      </c>
      <c r="E9">
        <v>35</v>
      </c>
      <c r="F9" t="s">
        <v>12</v>
      </c>
      <c r="G9" t="s">
        <v>33</v>
      </c>
      <c r="H9">
        <v>65000</v>
      </c>
      <c r="I9" s="1">
        <v>35040</v>
      </c>
      <c r="J9" s="1">
        <v>41528</v>
      </c>
      <c r="K9" s="1" t="s">
        <v>34</v>
      </c>
      <c r="O9" t="s">
        <v>35</v>
      </c>
      <c r="P9" t="str">
        <f>_xlfn.XLOOKUP(O9&amp;"*",'Xlookup Multiple rows'!B4:B12,'Xlookup Multiple rows'!N4:N12,"Not Found",2)</f>
        <v>Meredith.Palmer@Yahoo.com</v>
      </c>
    </row>
    <row r="10" spans="1:16" x14ac:dyDescent="0.3">
      <c r="A10">
        <v>1007</v>
      </c>
      <c r="B10" t="s">
        <v>35</v>
      </c>
      <c r="C10" t="s">
        <v>36</v>
      </c>
      <c r="D10" t="str">
        <v>Meredith Palmer</v>
      </c>
      <c r="E10">
        <v>32</v>
      </c>
      <c r="F10" t="s">
        <v>17</v>
      </c>
      <c r="G10" t="s">
        <v>37</v>
      </c>
      <c r="H10">
        <v>41000</v>
      </c>
      <c r="I10" s="1">
        <v>37933</v>
      </c>
      <c r="J10" s="1">
        <v>41551</v>
      </c>
      <c r="K10" s="1" t="s">
        <v>38</v>
      </c>
      <c r="O10" t="s">
        <v>42</v>
      </c>
      <c r="P10" t="str">
        <f>_xlfn.XLOOKUP(O10&amp;"*",'Xlookup Multiple rows'!B5:B13,'Xlookup Multiple rows'!N5:N13,"Not Found",2)</f>
        <v>Kevin.Malone@DunderMifflin.com</v>
      </c>
    </row>
    <row r="11" spans="1:16" x14ac:dyDescent="0.3">
      <c r="A11">
        <v>1008</v>
      </c>
      <c r="B11" t="s">
        <v>39</v>
      </c>
      <c r="C11" t="s">
        <v>40</v>
      </c>
      <c r="D11" t="str">
        <v>Stanley Hudson</v>
      </c>
      <c r="E11">
        <v>38</v>
      </c>
      <c r="F11" t="s">
        <v>12</v>
      </c>
      <c r="G11" t="s">
        <v>13</v>
      </c>
      <c r="H11">
        <v>48000</v>
      </c>
      <c r="I11" s="1">
        <v>37416</v>
      </c>
      <c r="J11" s="1">
        <v>42116</v>
      </c>
      <c r="K11" s="1" t="s">
        <v>41</v>
      </c>
    </row>
    <row r="12" spans="1:16" x14ac:dyDescent="0.3">
      <c r="A12">
        <v>1009</v>
      </c>
      <c r="B12" t="s">
        <v>42</v>
      </c>
      <c r="C12" t="s">
        <v>43</v>
      </c>
      <c r="D12" t="str">
        <v>Kevin Malone</v>
      </c>
      <c r="E12">
        <v>31</v>
      </c>
      <c r="F12" t="s">
        <v>12</v>
      </c>
      <c r="G12" t="s">
        <v>25</v>
      </c>
      <c r="H12">
        <v>42000</v>
      </c>
      <c r="I12" s="1">
        <v>37843</v>
      </c>
      <c r="J12" s="1">
        <v>40800</v>
      </c>
      <c r="K12" s="1" t="s">
        <v>44</v>
      </c>
    </row>
  </sheetData>
  <hyperlinks>
    <hyperlink ref="K4" r:id="rId1" xr:uid="{FF72F662-F268-40D7-A3B9-84C95536836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E8128-1A44-4D77-9C3C-72B354EC68CC}">
  <sheetPr>
    <tabColor rgb="FFFF99FF"/>
  </sheetPr>
  <dimension ref="A3:M12"/>
  <sheetViews>
    <sheetView workbookViewId="0">
      <selection activeCell="A3" sqref="A3:K12"/>
    </sheetView>
  </sheetViews>
  <sheetFormatPr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14.6640625" bestFit="1" customWidth="1"/>
    <col min="5" max="5" width="4" bestFit="1" customWidth="1"/>
    <col min="6" max="6" width="6.88671875" bestFit="1" customWidth="1"/>
    <col min="7" max="7" width="15.77734375" bestFit="1" customWidth="1"/>
    <col min="8" max="8" width="6" bestFit="1" customWidth="1"/>
    <col min="9" max="10" width="10.33203125" bestFit="1" customWidth="1"/>
    <col min="11" max="11" width="40.6640625" bestFit="1" customWidth="1"/>
    <col min="12" max="12" width="10.33203125" bestFit="1" customWidth="1"/>
    <col min="13" max="13" width="14.44140625" bestFit="1" customWidth="1"/>
  </cols>
  <sheetData>
    <row r="3" spans="1:13" x14ac:dyDescent="0.3">
      <c r="A3" t="s">
        <v>0</v>
      </c>
      <c r="B3" t="s">
        <v>1</v>
      </c>
      <c r="C3" t="s">
        <v>2</v>
      </c>
      <c r="D3" t="s">
        <v>45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7</v>
      </c>
      <c r="M3" t="s">
        <v>48</v>
      </c>
    </row>
    <row r="4" spans="1:13" x14ac:dyDescent="0.3">
      <c r="A4">
        <v>1001</v>
      </c>
      <c r="B4" t="s">
        <v>10</v>
      </c>
      <c r="C4" t="s">
        <v>11</v>
      </c>
      <c r="D4" t="str" cm="1">
        <f t="array" ref="D4:D12">CONCATENATE(B4:B12," ",C4:C12)</f>
        <v>Jim Halpert</v>
      </c>
      <c r="E4">
        <v>30</v>
      </c>
      <c r="F4" t="s">
        <v>12</v>
      </c>
      <c r="G4" t="s">
        <v>13</v>
      </c>
      <c r="H4">
        <v>45000</v>
      </c>
      <c r="I4" s="1">
        <v>37197</v>
      </c>
      <c r="J4" s="1">
        <v>42253</v>
      </c>
      <c r="K4" s="2" t="s">
        <v>14</v>
      </c>
      <c r="L4" s="1">
        <v>36526</v>
      </c>
      <c r="M4" t="str">
        <f>_xlfn.XLOOKUP(L4,I4:I12,D4:D12,"Not Found",1)</f>
        <v>Angela Martin</v>
      </c>
    </row>
    <row r="5" spans="1:13" x14ac:dyDescent="0.3">
      <c r="A5">
        <v>1002</v>
      </c>
      <c r="B5" t="s">
        <v>15</v>
      </c>
      <c r="C5" t="s">
        <v>16</v>
      </c>
      <c r="D5" t="str">
        <v>Pam Beasley</v>
      </c>
      <c r="E5">
        <v>30</v>
      </c>
      <c r="F5" t="s">
        <v>17</v>
      </c>
      <c r="G5" t="s">
        <v>18</v>
      </c>
      <c r="H5">
        <v>36000</v>
      </c>
      <c r="I5" s="1">
        <v>36436</v>
      </c>
      <c r="J5" s="1">
        <v>42287</v>
      </c>
      <c r="K5" s="1" t="s">
        <v>19</v>
      </c>
      <c r="L5" s="1">
        <v>37017</v>
      </c>
      <c r="M5" t="str">
        <f>_xlfn.XLOOKUP(L5,I4:I12,D4:D12,,,-1)</f>
        <v>Michael Scott</v>
      </c>
    </row>
    <row r="6" spans="1:13" x14ac:dyDescent="0.3">
      <c r="A6">
        <v>1003</v>
      </c>
      <c r="B6" t="s">
        <v>20</v>
      </c>
      <c r="C6" t="s">
        <v>21</v>
      </c>
      <c r="D6" t="str">
        <v>Dwight Schrute</v>
      </c>
      <c r="E6">
        <v>29</v>
      </c>
      <c r="F6" t="s">
        <v>12</v>
      </c>
      <c r="G6" t="s">
        <v>13</v>
      </c>
      <c r="H6">
        <v>63000</v>
      </c>
      <c r="I6" s="1">
        <v>36711</v>
      </c>
      <c r="J6" s="1">
        <v>42986</v>
      </c>
      <c r="K6" s="1" t="s">
        <v>22</v>
      </c>
    </row>
    <row r="7" spans="1:13" x14ac:dyDescent="0.3">
      <c r="A7">
        <v>1004</v>
      </c>
      <c r="B7" t="s">
        <v>23</v>
      </c>
      <c r="C7" t="s">
        <v>24</v>
      </c>
      <c r="D7" t="str">
        <v>Angela Martin</v>
      </c>
      <c r="E7">
        <v>31</v>
      </c>
      <c r="F7" t="s">
        <v>17</v>
      </c>
      <c r="G7" t="s">
        <v>25</v>
      </c>
      <c r="H7">
        <v>47000</v>
      </c>
      <c r="I7" s="1">
        <v>36530</v>
      </c>
      <c r="J7" s="1">
        <v>42341</v>
      </c>
      <c r="K7" s="1" t="s">
        <v>26</v>
      </c>
    </row>
    <row r="8" spans="1:13" x14ac:dyDescent="0.3">
      <c r="A8">
        <v>1005</v>
      </c>
      <c r="B8" t="s">
        <v>27</v>
      </c>
      <c r="C8" t="s">
        <v>28</v>
      </c>
      <c r="D8" t="str">
        <v>Toby Flenderson</v>
      </c>
      <c r="E8">
        <v>32</v>
      </c>
      <c r="F8" t="s">
        <v>12</v>
      </c>
      <c r="G8" t="s">
        <v>29</v>
      </c>
      <c r="H8">
        <v>50000</v>
      </c>
      <c r="I8" s="1">
        <v>37017</v>
      </c>
      <c r="J8" s="1">
        <v>42977</v>
      </c>
      <c r="K8" s="1" t="s">
        <v>30</v>
      </c>
    </row>
    <row r="9" spans="1:13" x14ac:dyDescent="0.3">
      <c r="A9">
        <v>1006</v>
      </c>
      <c r="B9" t="s">
        <v>31</v>
      </c>
      <c r="C9" t="s">
        <v>32</v>
      </c>
      <c r="D9" t="str">
        <v>Michael Scott</v>
      </c>
      <c r="E9">
        <v>35</v>
      </c>
      <c r="F9" t="s">
        <v>12</v>
      </c>
      <c r="G9" t="s">
        <v>33</v>
      </c>
      <c r="H9">
        <v>65000</v>
      </c>
      <c r="I9" s="1">
        <v>37017</v>
      </c>
      <c r="J9" s="1">
        <v>41528</v>
      </c>
      <c r="K9" s="1" t="s">
        <v>34</v>
      </c>
    </row>
    <row r="10" spans="1:13" x14ac:dyDescent="0.3">
      <c r="A10">
        <v>1007</v>
      </c>
      <c r="B10" t="s">
        <v>35</v>
      </c>
      <c r="C10" t="s">
        <v>36</v>
      </c>
      <c r="D10" t="str">
        <v>Meredith Palmer</v>
      </c>
      <c r="E10">
        <v>32</v>
      </c>
      <c r="F10" t="s">
        <v>17</v>
      </c>
      <c r="G10" t="s">
        <v>37</v>
      </c>
      <c r="H10">
        <v>41000</v>
      </c>
      <c r="I10" s="1">
        <v>37933</v>
      </c>
      <c r="J10" s="1">
        <v>41551</v>
      </c>
      <c r="K10" s="1" t="s">
        <v>38</v>
      </c>
    </row>
    <row r="11" spans="1:13" x14ac:dyDescent="0.3">
      <c r="A11">
        <v>1008</v>
      </c>
      <c r="B11" t="s">
        <v>39</v>
      </c>
      <c r="C11" t="s">
        <v>40</v>
      </c>
      <c r="D11" t="str">
        <v>Stanley Hudson</v>
      </c>
      <c r="E11">
        <v>38</v>
      </c>
      <c r="F11" t="s">
        <v>12</v>
      </c>
      <c r="G11" t="s">
        <v>13</v>
      </c>
      <c r="H11">
        <v>48000</v>
      </c>
      <c r="I11" s="1">
        <v>37416</v>
      </c>
      <c r="J11" s="1">
        <v>42116</v>
      </c>
      <c r="K11" s="1" t="s">
        <v>41</v>
      </c>
    </row>
    <row r="12" spans="1:13" x14ac:dyDescent="0.3">
      <c r="A12">
        <v>1009</v>
      </c>
      <c r="B12" t="s">
        <v>42</v>
      </c>
      <c r="C12" t="s">
        <v>43</v>
      </c>
      <c r="D12" t="str">
        <v>Kevin Malone</v>
      </c>
      <c r="E12">
        <v>31</v>
      </c>
      <c r="F12" t="s">
        <v>12</v>
      </c>
      <c r="G12" t="s">
        <v>25</v>
      </c>
      <c r="H12">
        <v>42000</v>
      </c>
      <c r="I12" s="1">
        <v>37843</v>
      </c>
      <c r="J12" s="1">
        <v>40800</v>
      </c>
      <c r="K12" s="1" t="s">
        <v>44</v>
      </c>
    </row>
  </sheetData>
  <hyperlinks>
    <hyperlink ref="K4" r:id="rId1" xr:uid="{AA2DA205-E6AC-4737-A239-EF5D85E3B80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895D6-E0E0-458E-9AE0-EB2447FF6DB4}">
  <sheetPr>
    <tabColor rgb="FFFF99FF"/>
  </sheetPr>
  <dimension ref="A3:S6"/>
  <sheetViews>
    <sheetView workbookViewId="0">
      <selection activeCell="A3" sqref="A3:S6"/>
    </sheetView>
  </sheetViews>
  <sheetFormatPr defaultRowHeight="14.4" x14ac:dyDescent="0.3"/>
  <cols>
    <col min="1" max="1" width="12.109375" bestFit="1" customWidth="1"/>
  </cols>
  <sheetData>
    <row r="3" spans="1:19" x14ac:dyDescent="0.3">
      <c r="B3" t="s">
        <v>49</v>
      </c>
      <c r="H3" t="s">
        <v>50</v>
      </c>
      <c r="I3" t="s">
        <v>49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</row>
    <row r="4" spans="1:19" x14ac:dyDescent="0.3">
      <c r="A4" t="s">
        <v>61</v>
      </c>
      <c r="B4">
        <f>_xlfn.XLOOKUP(I3,H3:S3,H4:S4)</f>
        <v>310</v>
      </c>
      <c r="G4" t="s">
        <v>61</v>
      </c>
      <c r="H4">
        <v>450</v>
      </c>
      <c r="I4">
        <v>310</v>
      </c>
      <c r="J4">
        <v>150</v>
      </c>
      <c r="K4">
        <v>750</v>
      </c>
      <c r="L4">
        <v>440</v>
      </c>
      <c r="M4">
        <v>485</v>
      </c>
      <c r="N4">
        <v>510</v>
      </c>
      <c r="O4">
        <v>347</v>
      </c>
      <c r="P4">
        <v>736</v>
      </c>
      <c r="Q4">
        <v>155</v>
      </c>
      <c r="R4">
        <v>450</v>
      </c>
      <c r="S4">
        <v>288</v>
      </c>
    </row>
    <row r="5" spans="1:19" x14ac:dyDescent="0.3">
      <c r="A5" t="s">
        <v>62</v>
      </c>
      <c r="B5">
        <f t="shared" ref="B5:B6" si="0">_xlfn.XLOOKUP(I4,H4:S4,H5:S5)</f>
        <v>40</v>
      </c>
      <c r="G5" t="s">
        <v>62</v>
      </c>
      <c r="H5">
        <v>75</v>
      </c>
      <c r="I5">
        <v>40</v>
      </c>
      <c r="J5">
        <v>65</v>
      </c>
      <c r="K5">
        <v>50</v>
      </c>
      <c r="L5">
        <v>24</v>
      </c>
      <c r="M5">
        <v>71</v>
      </c>
      <c r="N5">
        <v>57</v>
      </c>
      <c r="O5">
        <v>61</v>
      </c>
      <c r="P5">
        <v>34</v>
      </c>
      <c r="Q5">
        <v>41</v>
      </c>
      <c r="R5">
        <v>58</v>
      </c>
      <c r="S5">
        <v>91</v>
      </c>
    </row>
    <row r="6" spans="1:19" x14ac:dyDescent="0.3">
      <c r="A6" t="s">
        <v>63</v>
      </c>
      <c r="B6">
        <f t="shared" si="0"/>
        <v>118</v>
      </c>
      <c r="G6" t="s">
        <v>63</v>
      </c>
      <c r="H6">
        <v>200</v>
      </c>
      <c r="I6">
        <v>118</v>
      </c>
      <c r="J6">
        <v>145</v>
      </c>
      <c r="K6">
        <v>210</v>
      </c>
      <c r="L6">
        <v>45</v>
      </c>
      <c r="M6">
        <v>170</v>
      </c>
      <c r="N6">
        <v>130</v>
      </c>
      <c r="O6">
        <v>90</v>
      </c>
      <c r="P6">
        <v>55</v>
      </c>
      <c r="Q6">
        <v>110</v>
      </c>
      <c r="R6">
        <v>130</v>
      </c>
      <c r="S6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4F2BB-AB25-42C0-9713-96F731B35130}">
  <sheetPr>
    <tabColor rgb="FFFF99FF"/>
  </sheetPr>
  <dimension ref="A3:S12"/>
  <sheetViews>
    <sheetView workbookViewId="0">
      <selection activeCell="B11" sqref="B10:B12"/>
    </sheetView>
  </sheetViews>
  <sheetFormatPr defaultRowHeight="14.4" x14ac:dyDescent="0.3"/>
  <cols>
    <col min="1" max="1" width="12.109375" bestFit="1" customWidth="1"/>
    <col min="2" max="2" width="14.109375" bestFit="1" customWidth="1"/>
  </cols>
  <sheetData>
    <row r="3" spans="1:19" x14ac:dyDescent="0.3">
      <c r="B3" t="s">
        <v>49</v>
      </c>
      <c r="H3" t="s">
        <v>50</v>
      </c>
      <c r="I3" t="s">
        <v>49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</row>
    <row r="4" spans="1:19" x14ac:dyDescent="0.3">
      <c r="A4" t="s">
        <v>61</v>
      </c>
      <c r="B4">
        <f>_xlfn.XLOOKUP(I3,H3:S3,H4:S4)</f>
        <v>310</v>
      </c>
      <c r="G4" t="s">
        <v>61</v>
      </c>
      <c r="H4">
        <v>450</v>
      </c>
      <c r="I4">
        <v>310</v>
      </c>
      <c r="J4">
        <v>150</v>
      </c>
      <c r="K4">
        <v>750</v>
      </c>
      <c r="L4">
        <v>440</v>
      </c>
      <c r="M4">
        <v>485</v>
      </c>
      <c r="N4">
        <v>510</v>
      </c>
      <c r="O4">
        <v>347</v>
      </c>
      <c r="P4">
        <v>736</v>
      </c>
      <c r="Q4">
        <v>155</v>
      </c>
      <c r="R4">
        <v>450</v>
      </c>
      <c r="S4">
        <v>288</v>
      </c>
    </row>
    <row r="5" spans="1:19" x14ac:dyDescent="0.3">
      <c r="A5" t="s">
        <v>62</v>
      </c>
      <c r="B5">
        <f t="shared" ref="B5:B6" si="0">_xlfn.XLOOKUP(I4,H4:S4,H5:S5)</f>
        <v>40</v>
      </c>
      <c r="G5" t="s">
        <v>62</v>
      </c>
      <c r="H5">
        <v>75</v>
      </c>
      <c r="I5">
        <v>40</v>
      </c>
      <c r="J5">
        <v>65</v>
      </c>
      <c r="K5">
        <v>50</v>
      </c>
      <c r="L5">
        <v>24</v>
      </c>
      <c r="M5">
        <v>71</v>
      </c>
      <c r="N5">
        <v>57</v>
      </c>
      <c r="O5">
        <v>61</v>
      </c>
      <c r="P5">
        <v>34</v>
      </c>
      <c r="Q5">
        <v>41</v>
      </c>
      <c r="R5">
        <v>58</v>
      </c>
      <c r="S5">
        <v>91</v>
      </c>
    </row>
    <row r="6" spans="1:19" x14ac:dyDescent="0.3">
      <c r="A6" t="s">
        <v>63</v>
      </c>
      <c r="B6">
        <f t="shared" si="0"/>
        <v>118</v>
      </c>
      <c r="G6" t="s">
        <v>63</v>
      </c>
      <c r="H6">
        <v>200</v>
      </c>
      <c r="I6">
        <v>118</v>
      </c>
      <c r="J6">
        <v>145</v>
      </c>
      <c r="K6">
        <v>210</v>
      </c>
      <c r="L6">
        <v>45</v>
      </c>
      <c r="M6">
        <v>170</v>
      </c>
      <c r="N6">
        <v>130</v>
      </c>
      <c r="O6">
        <v>90</v>
      </c>
      <c r="P6">
        <v>55</v>
      </c>
      <c r="Q6">
        <v>110</v>
      </c>
      <c r="R6">
        <v>130</v>
      </c>
      <c r="S6">
        <v>180</v>
      </c>
    </row>
    <row r="9" spans="1:19" x14ac:dyDescent="0.3">
      <c r="B9" t="s">
        <v>64</v>
      </c>
    </row>
    <row r="10" spans="1:19" x14ac:dyDescent="0.3">
      <c r="A10" t="s">
        <v>61</v>
      </c>
      <c r="B10">
        <f>SUM(_xlfn.XLOOKUP(I3,H3:S3,H4:S4):_xlfn.XLOOKUP(J3,H3:S3,H4:S4))</f>
        <v>460</v>
      </c>
    </row>
    <row r="11" spans="1:19" x14ac:dyDescent="0.3">
      <c r="A11" t="s">
        <v>62</v>
      </c>
      <c r="B11">
        <f>SUM(_xlfn.XLOOKUP(I4,H4:S4,H5:S5):_xlfn.XLOOKUP(J4,H4:S4,H5:S5))</f>
        <v>105</v>
      </c>
    </row>
    <row r="12" spans="1:19" x14ac:dyDescent="0.3">
      <c r="A12" t="s">
        <v>63</v>
      </c>
      <c r="B12">
        <f>SUM(_xlfn.XLOOKUP(I5,H5:S5,H6:S6):_xlfn.XLOOKUP(J5,H5:S5,H6:S6))</f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53EC4-5133-49F9-B54C-2BE7F00F0473}">
  <sheetPr>
    <tabColor rgb="FFFF99FF"/>
  </sheetPr>
  <dimension ref="A3:N12"/>
  <sheetViews>
    <sheetView tabSelected="1" workbookViewId="0">
      <selection activeCell="G3" sqref="G3"/>
    </sheetView>
  </sheetViews>
  <sheetFormatPr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14.6640625" bestFit="1" customWidth="1"/>
    <col min="5" max="5" width="4" bestFit="1" customWidth="1"/>
    <col min="6" max="6" width="6.88671875" bestFit="1" customWidth="1"/>
    <col min="7" max="7" width="15.77734375" bestFit="1" customWidth="1"/>
    <col min="8" max="8" width="6" bestFit="1" customWidth="1"/>
    <col min="9" max="10" width="10.33203125" bestFit="1" customWidth="1"/>
    <col min="11" max="11" width="40.6640625" bestFit="1" customWidth="1"/>
    <col min="13" max="13" width="13.33203125" bestFit="1" customWidth="1"/>
    <col min="14" max="14" width="22.88671875" bestFit="1" customWidth="1"/>
  </cols>
  <sheetData>
    <row r="3" spans="1:14" x14ac:dyDescent="0.3">
      <c r="A3" t="s">
        <v>0</v>
      </c>
      <c r="B3" t="s">
        <v>1</v>
      </c>
      <c r="C3" t="s">
        <v>2</v>
      </c>
      <c r="D3" t="s">
        <v>45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M3" t="s">
        <v>65</v>
      </c>
      <c r="N3" t="s">
        <v>9</v>
      </c>
    </row>
    <row r="4" spans="1:14" x14ac:dyDescent="0.3">
      <c r="A4">
        <v>1001</v>
      </c>
      <c r="B4" t="s">
        <v>10</v>
      </c>
      <c r="C4" t="s">
        <v>11</v>
      </c>
      <c r="D4" t="str" cm="1">
        <f t="array" ref="D4:D12">CONCATENATE(B4:B12," ",C4:C12)</f>
        <v>Jim Halpert</v>
      </c>
      <c r="E4">
        <v>30</v>
      </c>
      <c r="F4" t="s">
        <v>12</v>
      </c>
      <c r="G4" t="s">
        <v>13</v>
      </c>
      <c r="H4">
        <v>45000</v>
      </c>
      <c r="I4" s="1">
        <v>37197</v>
      </c>
      <c r="J4" s="1">
        <v>42253</v>
      </c>
      <c r="K4" s="2" t="s">
        <v>14</v>
      </c>
      <c r="M4" t="s">
        <v>66</v>
      </c>
      <c r="N4" t="str">
        <f>VLOOKUP(M4,D4:K12,8,FALSE)</f>
        <v>Dwight.Schrute@AOL.com</v>
      </c>
    </row>
    <row r="5" spans="1:14" x14ac:dyDescent="0.3">
      <c r="A5">
        <v>1002</v>
      </c>
      <c r="B5" t="s">
        <v>15</v>
      </c>
      <c r="C5" t="s">
        <v>16</v>
      </c>
      <c r="D5" t="str">
        <v>Pam Beasley</v>
      </c>
      <c r="E5">
        <v>30</v>
      </c>
      <c r="F5" t="s">
        <v>17</v>
      </c>
      <c r="G5" t="s">
        <v>18</v>
      </c>
      <c r="H5">
        <v>36000</v>
      </c>
      <c r="I5" s="1">
        <v>36436</v>
      </c>
      <c r="J5" s="1">
        <v>42287</v>
      </c>
      <c r="K5" s="1" t="s">
        <v>19</v>
      </c>
    </row>
    <row r="6" spans="1:14" x14ac:dyDescent="0.3">
      <c r="A6">
        <v>1003</v>
      </c>
      <c r="B6" t="s">
        <v>20</v>
      </c>
      <c r="C6" t="s">
        <v>21</v>
      </c>
      <c r="D6" t="str">
        <v>Dwight Schrute</v>
      </c>
      <c r="E6">
        <v>29</v>
      </c>
      <c r="F6" t="s">
        <v>12</v>
      </c>
      <c r="G6" t="s">
        <v>13</v>
      </c>
      <c r="H6">
        <v>63000</v>
      </c>
      <c r="I6" s="1">
        <v>36711</v>
      </c>
      <c r="J6" s="1">
        <v>42986</v>
      </c>
      <c r="K6" s="1" t="s">
        <v>22</v>
      </c>
    </row>
    <row r="7" spans="1:14" x14ac:dyDescent="0.3">
      <c r="A7">
        <v>1004</v>
      </c>
      <c r="B7" t="s">
        <v>23</v>
      </c>
      <c r="C7" t="s">
        <v>24</v>
      </c>
      <c r="D7" t="str">
        <v>Angela Martin</v>
      </c>
      <c r="E7">
        <v>31</v>
      </c>
      <c r="F7" t="s">
        <v>17</v>
      </c>
      <c r="G7" t="s">
        <v>25</v>
      </c>
      <c r="H7">
        <v>47000</v>
      </c>
      <c r="I7" s="1">
        <v>36530</v>
      </c>
      <c r="J7" s="1">
        <v>42341</v>
      </c>
      <c r="K7" s="1" t="s">
        <v>26</v>
      </c>
    </row>
    <row r="8" spans="1:14" x14ac:dyDescent="0.3">
      <c r="A8">
        <v>1005</v>
      </c>
      <c r="B8" t="s">
        <v>27</v>
      </c>
      <c r="C8" t="s">
        <v>28</v>
      </c>
      <c r="D8" t="str">
        <v>Toby Flenderson</v>
      </c>
      <c r="E8">
        <v>32</v>
      </c>
      <c r="F8" t="s">
        <v>12</v>
      </c>
      <c r="G8" t="s">
        <v>29</v>
      </c>
      <c r="H8">
        <v>50000</v>
      </c>
      <c r="I8" s="1">
        <v>37017</v>
      </c>
      <c r="J8" s="1">
        <v>42977</v>
      </c>
      <c r="K8" s="1" t="s">
        <v>30</v>
      </c>
    </row>
    <row r="9" spans="1:14" x14ac:dyDescent="0.3">
      <c r="A9">
        <v>1006</v>
      </c>
      <c r="B9" t="s">
        <v>31</v>
      </c>
      <c r="C9" t="s">
        <v>32</v>
      </c>
      <c r="D9" t="str">
        <v>Michael Scott</v>
      </c>
      <c r="E9">
        <v>35</v>
      </c>
      <c r="F9" t="s">
        <v>12</v>
      </c>
      <c r="G9" t="s">
        <v>33</v>
      </c>
      <c r="H9">
        <v>65000</v>
      </c>
      <c r="I9" s="1">
        <v>37017</v>
      </c>
      <c r="J9" s="1">
        <v>41528</v>
      </c>
      <c r="K9" s="1" t="s">
        <v>34</v>
      </c>
    </row>
    <row r="10" spans="1:14" x14ac:dyDescent="0.3">
      <c r="A10">
        <v>1007</v>
      </c>
      <c r="B10" t="s">
        <v>35</v>
      </c>
      <c r="C10" t="s">
        <v>36</v>
      </c>
      <c r="D10" t="str">
        <v>Meredith Palmer</v>
      </c>
      <c r="E10">
        <v>32</v>
      </c>
      <c r="F10" t="s">
        <v>17</v>
      </c>
      <c r="G10" t="s">
        <v>37</v>
      </c>
      <c r="H10">
        <v>41000</v>
      </c>
      <c r="I10" s="1">
        <v>37933</v>
      </c>
      <c r="J10" s="1">
        <v>41551</v>
      </c>
      <c r="K10" s="1" t="s">
        <v>38</v>
      </c>
    </row>
    <row r="11" spans="1:14" x14ac:dyDescent="0.3">
      <c r="A11">
        <v>1008</v>
      </c>
      <c r="B11" t="s">
        <v>39</v>
      </c>
      <c r="C11" t="s">
        <v>40</v>
      </c>
      <c r="D11" t="str">
        <v>Stanley Hudson</v>
      </c>
      <c r="E11">
        <v>38</v>
      </c>
      <c r="F11" t="s">
        <v>12</v>
      </c>
      <c r="G11" t="s">
        <v>13</v>
      </c>
      <c r="H11">
        <v>48000</v>
      </c>
      <c r="I11" s="1">
        <v>37416</v>
      </c>
      <c r="J11" s="1">
        <v>42116</v>
      </c>
      <c r="K11" s="1" t="s">
        <v>41</v>
      </c>
    </row>
    <row r="12" spans="1:14" x14ac:dyDescent="0.3">
      <c r="A12">
        <v>1009</v>
      </c>
      <c r="B12" t="s">
        <v>42</v>
      </c>
      <c r="C12" t="s">
        <v>43</v>
      </c>
      <c r="D12" t="str">
        <v>Kevin Malone</v>
      </c>
      <c r="E12">
        <v>31</v>
      </c>
      <c r="F12" t="s">
        <v>12</v>
      </c>
      <c r="G12" t="s">
        <v>25</v>
      </c>
      <c r="H12">
        <v>42000</v>
      </c>
      <c r="I12" s="1">
        <v>37843</v>
      </c>
      <c r="J12" s="1">
        <v>40800</v>
      </c>
      <c r="K12" s="1" t="s">
        <v>44</v>
      </c>
    </row>
  </sheetData>
  <hyperlinks>
    <hyperlink ref="K4" r:id="rId1" xr:uid="{12F3B7A8-AABE-49CE-96C6-06A70D95D1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Xlookup Multiple rows</vt:lpstr>
      <vt:lpstr>Xloopkup Exact Match</vt:lpstr>
      <vt:lpstr>Xlookup Search Order</vt:lpstr>
      <vt:lpstr>Xlookup Horizontal</vt:lpstr>
      <vt:lpstr>Xlookup with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priya</dc:creator>
  <cp:lastModifiedBy>sneha priya</cp:lastModifiedBy>
  <dcterms:created xsi:type="dcterms:W3CDTF">2024-06-24T07:14:22Z</dcterms:created>
  <dcterms:modified xsi:type="dcterms:W3CDTF">2024-06-24T13:42:29Z</dcterms:modified>
</cp:coreProperties>
</file>