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Overview" sheetId="3" r:id="rId1"/>
    <sheet name="Distribution Fit" sheetId="1" r:id="rId2"/>
  </sheets>
  <definedNames>
    <definedName name="_xlnm._FilterDatabase" localSheetId="0" hidden="1">Overview!$A$1:$C$10</definedName>
  </definedNames>
  <calcPr calcId="125725"/>
</workbook>
</file>

<file path=xl/calcChain.xml><?xml version="1.0" encoding="utf-8"?>
<calcChain xmlns="http://schemas.openxmlformats.org/spreadsheetml/2006/main">
  <c r="J56" i="1"/>
  <c r="J57"/>
  <c r="J58"/>
  <c r="B3" i="3"/>
  <c r="C3" s="1"/>
  <c r="B4"/>
  <c r="C4" s="1"/>
  <c r="B5"/>
  <c r="C5" s="1"/>
  <c r="B6"/>
  <c r="C6" s="1"/>
  <c r="B7"/>
  <c r="C7" s="1"/>
  <c r="B8"/>
  <c r="C8" s="1"/>
  <c r="B9"/>
  <c r="C9" s="1"/>
  <c r="B10"/>
  <c r="C10" s="1"/>
  <c r="B2"/>
  <c r="C2" s="1"/>
  <c r="J52" i="1"/>
  <c r="J4"/>
  <c r="J5"/>
  <c r="J6"/>
  <c r="J8"/>
  <c r="J9"/>
  <c r="J10"/>
  <c r="J12"/>
  <c r="J13"/>
  <c r="J14"/>
  <c r="J16"/>
  <c r="J17"/>
  <c r="J18"/>
  <c r="J20"/>
  <c r="J21"/>
  <c r="J22"/>
  <c r="J24"/>
  <c r="J25"/>
  <c r="J26"/>
  <c r="J28"/>
  <c r="J29"/>
  <c r="J30"/>
  <c r="J32"/>
  <c r="J33"/>
  <c r="J34"/>
  <c r="J36"/>
  <c r="J37"/>
  <c r="J38"/>
  <c r="J40"/>
  <c r="J41"/>
  <c r="J42"/>
  <c r="J44"/>
  <c r="J45"/>
  <c r="J46"/>
  <c r="J48"/>
  <c r="J49"/>
  <c r="J50"/>
  <c r="J53"/>
  <c r="J54"/>
</calcChain>
</file>

<file path=xl/sharedStrings.xml><?xml version="1.0" encoding="utf-8"?>
<sst xmlns="http://schemas.openxmlformats.org/spreadsheetml/2006/main" count="91" uniqueCount="44">
  <si>
    <t>Graadt van Roggenweg</t>
  </si>
  <si>
    <t>24 Oktoberplein</t>
  </si>
  <si>
    <t>5 Meiplein</t>
  </si>
  <si>
    <t>Vasco da Gamalaan</t>
  </si>
  <si>
    <t>Kanaleneiland-Zuid</t>
  </si>
  <si>
    <t>P+R Westraven</t>
  </si>
  <si>
    <t>Zuilenstein</t>
  </si>
  <si>
    <t>Batau Noord</t>
  </si>
  <si>
    <t>Wijkersloot</t>
  </si>
  <si>
    <t>Stadscentrum</t>
  </si>
  <si>
    <t>Merwestein</t>
  </si>
  <si>
    <t>Fokkesteeg</t>
  </si>
  <si>
    <t>Wiersdijk</t>
  </si>
  <si>
    <t>Nieuwegein Zuid</t>
  </si>
  <si>
    <t>Stop</t>
  </si>
  <si>
    <t>Distribution</t>
  </si>
  <si>
    <t>Parameters</t>
  </si>
  <si>
    <t>Kolmogorov-Smirnov</t>
  </si>
  <si>
    <t>Anderson-Darling</t>
  </si>
  <si>
    <t>Chi-Squared</t>
  </si>
  <si>
    <t>Statistic</t>
  </si>
  <si>
    <t>Rank</t>
  </si>
  <si>
    <t>Average rank</t>
  </si>
  <si>
    <t>Gen. Extreme Value</t>
  </si>
  <si>
    <t>Dagum (4P)</t>
  </si>
  <si>
    <t>Pearson 6 (4P)</t>
  </si>
  <si>
    <t>Log-Logistic (3P)</t>
  </si>
  <si>
    <t>Burr (4P)</t>
  </si>
  <si>
    <t>Dagum</t>
  </si>
  <si>
    <t>Burr</t>
  </si>
  <si>
    <t>Cauchy</t>
  </si>
  <si>
    <t>Hypersecant</t>
  </si>
  <si>
    <t>a=205,52, b=420,17, g=-370,8</t>
  </si>
  <si>
    <t>Occurrences</t>
  </si>
  <si>
    <t>Average Rank</t>
  </si>
  <si>
    <t>Red is a small amount, green is a large amount. Higher is better.</t>
  </si>
  <si>
    <t>Red is a bad rank, green is a good rank.</t>
  </si>
  <si>
    <t>The two most occurring and best ranked distributions seem to be Burr (4P) and Log-Logistic (3P).</t>
  </si>
  <si>
    <t>s=5,6634, m=82,179</t>
  </si>
  <si>
    <t>s=2,7435, m=73,803</t>
  </si>
  <si>
    <t>s=4,7494, m=98,213</t>
  </si>
  <si>
    <t>s=3,3523, m=93,207</t>
  </si>
  <si>
    <t>s=5,8397, m=146,2</t>
  </si>
  <si>
    <t>s=3,2803, m=82,154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</si>
</sst>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" fontId="1" fillId="0" borderId="0" xfId="1" applyNumberFormat="1"/>
    <xf numFmtId="2" fontId="1" fillId="0" borderId="0" xfId="1" applyNumberFormat="1"/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A14" sqref="A14"/>
    </sheetView>
  </sheetViews>
  <sheetFormatPr defaultRowHeight="15"/>
  <cols>
    <col min="1" max="1" width="18.85546875" style="11" bestFit="1" customWidth="1"/>
    <col min="2" max="2" width="11.85546875" style="9" bestFit="1" customWidth="1"/>
    <col min="3" max="3" width="13.140625" style="7" bestFit="1" customWidth="1"/>
  </cols>
  <sheetData>
    <row r="1" spans="1:3" s="2" customFormat="1">
      <c r="A1" s="10" t="s">
        <v>15</v>
      </c>
      <c r="B1" s="8" t="s">
        <v>33</v>
      </c>
      <c r="C1" s="6" t="s">
        <v>34</v>
      </c>
    </row>
    <row r="2" spans="1:3">
      <c r="A2" s="11" t="s">
        <v>29</v>
      </c>
      <c r="B2" s="9">
        <f>COUNTIF('Distribution Fit'!B:B, Overview!A2)</f>
        <v>4</v>
      </c>
      <c r="C2" s="7">
        <f>SUMIF('Distribution Fit'!B:B, Overview!A2, 'Distribution Fit'!J:J) / B2</f>
        <v>4.333333333333333</v>
      </c>
    </row>
    <row r="3" spans="1:3">
      <c r="A3" s="11" t="s">
        <v>27</v>
      </c>
      <c r="B3" s="9">
        <f>COUNTIF('Distribution Fit'!B:B, Overview!A3)</f>
        <v>7</v>
      </c>
      <c r="C3" s="7">
        <f>SUMIF('Distribution Fit'!B:B, Overview!A3, 'Distribution Fit'!J:J) / B3</f>
        <v>2.2380952380952377</v>
      </c>
    </row>
    <row r="4" spans="1:3">
      <c r="A4" s="11" t="s">
        <v>30</v>
      </c>
      <c r="B4" s="9">
        <f>COUNTIF('Distribution Fit'!B:B, Overview!A4)</f>
        <v>6</v>
      </c>
      <c r="C4" s="7">
        <f>SUMIF('Distribution Fit'!B:B, Overview!A4, 'Distribution Fit'!J:J) / B4</f>
        <v>2.9444444444444442</v>
      </c>
    </row>
    <row r="5" spans="1:3">
      <c r="A5" s="11" t="s">
        <v>28</v>
      </c>
      <c r="B5" s="9">
        <f>COUNTIF('Distribution Fit'!B:B, Overview!A5)</f>
        <v>5</v>
      </c>
      <c r="C5" s="7">
        <f>SUMIF('Distribution Fit'!B:B, Overview!A5, 'Distribution Fit'!J:J) / B5</f>
        <v>4.333333333333333</v>
      </c>
    </row>
    <row r="6" spans="1:3">
      <c r="A6" s="11" t="s">
        <v>24</v>
      </c>
      <c r="B6" s="9">
        <f>COUNTIF('Distribution Fit'!B:B, Overview!A6)</f>
        <v>3</v>
      </c>
      <c r="C6" s="7">
        <f>SUMIF('Distribution Fit'!B:B, Overview!A6, 'Distribution Fit'!J:J) / B6</f>
        <v>2.8888888888888888</v>
      </c>
    </row>
    <row r="7" spans="1:3">
      <c r="A7" s="11" t="s">
        <v>23</v>
      </c>
      <c r="B7" s="9">
        <f>COUNTIF('Distribution Fit'!B:B, Overview!A7)</f>
        <v>4</v>
      </c>
      <c r="C7" s="7">
        <f>SUMIF('Distribution Fit'!B:B, Overview!A7, 'Distribution Fit'!J:J) / B7</f>
        <v>8.6666666666666661</v>
      </c>
    </row>
    <row r="8" spans="1:3">
      <c r="A8" s="11" t="s">
        <v>31</v>
      </c>
      <c r="B8" s="9">
        <f>COUNTIF('Distribution Fit'!B:B, Overview!A8)</f>
        <v>1</v>
      </c>
      <c r="C8" s="7">
        <f>SUMIF('Distribution Fit'!B:B, Overview!A8, 'Distribution Fit'!J:J) / B8</f>
        <v>3</v>
      </c>
    </row>
    <row r="9" spans="1:3">
      <c r="A9" s="11" t="s">
        <v>26</v>
      </c>
      <c r="B9" s="9">
        <f>COUNTIF('Distribution Fit'!B:B, Overview!A9)</f>
        <v>11</v>
      </c>
      <c r="C9" s="7">
        <f>SUMIF('Distribution Fit'!B:B, Overview!A9, 'Distribution Fit'!J:J) / B9</f>
        <v>2.939393939393939</v>
      </c>
    </row>
    <row r="10" spans="1:3">
      <c r="A10" s="11" t="s">
        <v>25</v>
      </c>
      <c r="B10" s="9">
        <f>COUNTIF('Distribution Fit'!B:B, Overview!A10)</f>
        <v>1</v>
      </c>
      <c r="C10" s="7">
        <f>SUMIF('Distribution Fit'!B:B, Overview!A10, 'Distribution Fit'!J:J) / B10</f>
        <v>8.6666666666666661</v>
      </c>
    </row>
    <row r="11" spans="1:3">
      <c r="B11" s="12" t="s">
        <v>35</v>
      </c>
      <c r="C11" s="13" t="s">
        <v>36</v>
      </c>
    </row>
    <row r="13" spans="1:3">
      <c r="A13" s="11" t="s">
        <v>37</v>
      </c>
    </row>
  </sheetData>
  <sortState ref="A2:J13">
    <sortCondition ref="A2:A13"/>
  </sortState>
  <conditionalFormatting sqref="B1:B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43" workbookViewId="0">
      <selection activeCell="B67" sqref="B67"/>
    </sheetView>
  </sheetViews>
  <sheetFormatPr defaultRowHeight="15"/>
  <cols>
    <col min="1" max="1" width="21.5703125" bestFit="1" customWidth="1"/>
    <col min="2" max="2" width="13.5703125" customWidth="1"/>
    <col min="3" max="3" width="11.140625" bestFit="1" customWidth="1"/>
    <col min="4" max="4" width="14.28515625" customWidth="1"/>
    <col min="5" max="5" width="6" bestFit="1" customWidth="1"/>
    <col min="6" max="6" width="11.140625" customWidth="1"/>
    <col min="7" max="7" width="6" bestFit="1" customWidth="1"/>
    <col min="8" max="8" width="10" customWidth="1"/>
    <col min="9" max="9" width="6" bestFit="1" customWidth="1"/>
    <col min="10" max="10" width="12.5703125" bestFit="1" customWidth="1"/>
  </cols>
  <sheetData>
    <row r="1" spans="1:10" s="2" customFormat="1">
      <c r="A1" s="2" t="s">
        <v>14</v>
      </c>
      <c r="B1" s="2" t="s">
        <v>15</v>
      </c>
      <c r="C1" s="2" t="s">
        <v>16</v>
      </c>
      <c r="D1" s="1" t="s">
        <v>17</v>
      </c>
      <c r="E1" s="1"/>
      <c r="F1" s="1" t="s">
        <v>18</v>
      </c>
      <c r="G1" s="1"/>
      <c r="H1" s="1" t="s">
        <v>19</v>
      </c>
      <c r="I1" s="1"/>
      <c r="J1" s="2" t="s">
        <v>22</v>
      </c>
    </row>
    <row r="2" spans="1:10" s="3" customFormat="1">
      <c r="D2" s="3" t="s">
        <v>20</v>
      </c>
      <c r="E2" s="3" t="s">
        <v>21</v>
      </c>
      <c r="F2" s="3" t="s">
        <v>20</v>
      </c>
      <c r="G2" s="3" t="s">
        <v>21</v>
      </c>
      <c r="H2" s="3" t="s">
        <v>20</v>
      </c>
      <c r="I2" s="3" t="s">
        <v>21</v>
      </c>
    </row>
    <row r="3" spans="1:10" s="4" customFormat="1">
      <c r="A3" s="4" t="s">
        <v>0</v>
      </c>
    </row>
    <row r="4" spans="1:10">
      <c r="B4" t="s">
        <v>23</v>
      </c>
      <c r="E4">
        <v>1</v>
      </c>
      <c r="G4">
        <v>1</v>
      </c>
      <c r="I4">
        <v>1</v>
      </c>
      <c r="J4">
        <f t="shared" ref="J4:J58" si="0">(E4+G4+I4)/3</f>
        <v>1</v>
      </c>
    </row>
    <row r="5" spans="1:10">
      <c r="B5" t="s">
        <v>24</v>
      </c>
      <c r="E5">
        <v>2</v>
      </c>
      <c r="G5">
        <v>2</v>
      </c>
      <c r="I5">
        <v>4</v>
      </c>
      <c r="J5">
        <f t="shared" si="0"/>
        <v>2.6666666666666665</v>
      </c>
    </row>
    <row r="6" spans="1:10">
      <c r="B6" t="s">
        <v>25</v>
      </c>
      <c r="E6">
        <v>3</v>
      </c>
      <c r="G6">
        <v>7</v>
      </c>
      <c r="I6">
        <v>16</v>
      </c>
      <c r="J6">
        <f t="shared" si="0"/>
        <v>8.6666666666666661</v>
      </c>
    </row>
    <row r="7" spans="1:10" s="4" customFormat="1">
      <c r="A7" s="4" t="s">
        <v>1</v>
      </c>
    </row>
    <row r="8" spans="1:10">
      <c r="B8" t="s">
        <v>26</v>
      </c>
      <c r="D8">
        <v>3.1710000000000002E-2</v>
      </c>
      <c r="E8">
        <v>1</v>
      </c>
      <c r="F8">
        <v>1.5441</v>
      </c>
      <c r="G8">
        <v>2</v>
      </c>
      <c r="H8">
        <v>39.165999999999997</v>
      </c>
      <c r="I8">
        <v>2</v>
      </c>
      <c r="J8">
        <f t="shared" si="0"/>
        <v>1.6666666666666667</v>
      </c>
    </row>
    <row r="9" spans="1:10">
      <c r="B9" t="s">
        <v>28</v>
      </c>
      <c r="D9">
        <v>3.2759999999999997E-2</v>
      </c>
      <c r="E9">
        <v>2</v>
      </c>
      <c r="F9">
        <v>2.0714000000000001</v>
      </c>
      <c r="G9">
        <v>4</v>
      </c>
      <c r="H9">
        <v>43.935000000000002</v>
      </c>
      <c r="I9">
        <v>3</v>
      </c>
      <c r="J9">
        <f t="shared" si="0"/>
        <v>3</v>
      </c>
    </row>
    <row r="10" spans="1:10">
      <c r="B10" t="s">
        <v>27</v>
      </c>
      <c r="D10">
        <v>3.2930000000000001E-2</v>
      </c>
      <c r="E10">
        <v>3</v>
      </c>
      <c r="F10">
        <v>1.5335000000000001</v>
      </c>
      <c r="G10">
        <v>1</v>
      </c>
      <c r="H10">
        <v>79.754000000000005</v>
      </c>
      <c r="I10">
        <v>4</v>
      </c>
      <c r="J10">
        <f t="shared" si="0"/>
        <v>2.6666666666666665</v>
      </c>
    </row>
    <row r="11" spans="1:10" s="4" customFormat="1">
      <c r="A11" s="4" t="s">
        <v>2</v>
      </c>
    </row>
    <row r="12" spans="1:10">
      <c r="B12" t="s">
        <v>27</v>
      </c>
      <c r="E12">
        <v>1</v>
      </c>
      <c r="G12">
        <v>1</v>
      </c>
      <c r="I12">
        <v>1</v>
      </c>
      <c r="J12">
        <f t="shared" si="0"/>
        <v>1</v>
      </c>
    </row>
    <row r="13" spans="1:10">
      <c r="B13" t="s">
        <v>26</v>
      </c>
      <c r="C13" s="5" t="s">
        <v>32</v>
      </c>
      <c r="D13">
        <v>8.0390000000000003E-2</v>
      </c>
      <c r="E13">
        <v>2</v>
      </c>
      <c r="F13">
        <v>6.6883999999999997</v>
      </c>
      <c r="G13">
        <v>5</v>
      </c>
      <c r="H13">
        <v>58.929000000000002</v>
      </c>
      <c r="I13">
        <v>2</v>
      </c>
      <c r="J13">
        <f t="shared" si="0"/>
        <v>3</v>
      </c>
    </row>
    <row r="14" spans="1:10">
      <c r="B14" t="s">
        <v>28</v>
      </c>
      <c r="E14">
        <v>3</v>
      </c>
      <c r="G14">
        <v>6</v>
      </c>
      <c r="I14">
        <v>10</v>
      </c>
      <c r="J14">
        <f t="shared" si="0"/>
        <v>6.333333333333333</v>
      </c>
    </row>
    <row r="15" spans="1:10" s="4" customFormat="1">
      <c r="A15" s="4" t="s">
        <v>3</v>
      </c>
    </row>
    <row r="16" spans="1:10">
      <c r="B16" t="s">
        <v>29</v>
      </c>
      <c r="E16">
        <v>1</v>
      </c>
      <c r="G16">
        <v>6</v>
      </c>
      <c r="I16">
        <v>9</v>
      </c>
      <c r="J16">
        <f t="shared" si="0"/>
        <v>5.333333333333333</v>
      </c>
    </row>
    <row r="17" spans="1:10">
      <c r="B17" t="s">
        <v>24</v>
      </c>
      <c r="E17">
        <v>2</v>
      </c>
      <c r="G17">
        <v>1</v>
      </c>
      <c r="I17">
        <v>5</v>
      </c>
      <c r="J17">
        <f t="shared" si="0"/>
        <v>2.6666666666666665</v>
      </c>
    </row>
    <row r="18" spans="1:10">
      <c r="B18" t="s">
        <v>28</v>
      </c>
      <c r="E18">
        <v>3</v>
      </c>
      <c r="G18">
        <v>3</v>
      </c>
      <c r="I18">
        <v>7</v>
      </c>
      <c r="J18">
        <f t="shared" si="0"/>
        <v>4.333333333333333</v>
      </c>
    </row>
    <row r="19" spans="1:10" s="4" customFormat="1">
      <c r="A19" s="4" t="s">
        <v>4</v>
      </c>
    </row>
    <row r="20" spans="1:10">
      <c r="B20" t="s">
        <v>27</v>
      </c>
      <c r="E20">
        <v>1</v>
      </c>
      <c r="G20">
        <v>1</v>
      </c>
      <c r="I20">
        <v>5</v>
      </c>
      <c r="J20">
        <f t="shared" si="0"/>
        <v>2.3333333333333335</v>
      </c>
    </row>
    <row r="21" spans="1:10">
      <c r="B21" t="s">
        <v>26</v>
      </c>
      <c r="E21">
        <v>2</v>
      </c>
      <c r="G21">
        <v>2</v>
      </c>
      <c r="I21">
        <v>3</v>
      </c>
      <c r="J21">
        <f t="shared" si="0"/>
        <v>2.3333333333333335</v>
      </c>
    </row>
    <row r="22" spans="1:10">
      <c r="B22" t="s">
        <v>24</v>
      </c>
      <c r="E22">
        <v>3</v>
      </c>
      <c r="G22">
        <v>3</v>
      </c>
      <c r="I22">
        <v>4</v>
      </c>
      <c r="J22">
        <f t="shared" si="0"/>
        <v>3.3333333333333335</v>
      </c>
    </row>
    <row r="23" spans="1:10" s="4" customFormat="1">
      <c r="A23" s="4" t="s">
        <v>5</v>
      </c>
    </row>
    <row r="24" spans="1:10">
      <c r="B24" t="s">
        <v>26</v>
      </c>
      <c r="E24">
        <v>1</v>
      </c>
      <c r="G24">
        <v>2</v>
      </c>
      <c r="I24">
        <v>2</v>
      </c>
      <c r="J24">
        <f t="shared" si="0"/>
        <v>1.6666666666666667</v>
      </c>
    </row>
    <row r="25" spans="1:10">
      <c r="B25" t="s">
        <v>27</v>
      </c>
      <c r="E25">
        <v>2</v>
      </c>
      <c r="G25">
        <v>1</v>
      </c>
      <c r="I25">
        <v>1</v>
      </c>
      <c r="J25">
        <f t="shared" si="0"/>
        <v>1.3333333333333333</v>
      </c>
    </row>
    <row r="26" spans="1:10">
      <c r="B26" t="s">
        <v>30</v>
      </c>
      <c r="C26" s="5" t="s">
        <v>43</v>
      </c>
      <c r="D26">
        <v>8.9190000000000005E-2</v>
      </c>
      <c r="E26">
        <v>3</v>
      </c>
      <c r="F26">
        <v>14.928000000000001</v>
      </c>
      <c r="G26">
        <v>4</v>
      </c>
      <c r="H26">
        <v>245.29</v>
      </c>
      <c r="I26">
        <v>4</v>
      </c>
      <c r="J26">
        <f t="shared" si="0"/>
        <v>3.6666666666666665</v>
      </c>
    </row>
    <row r="27" spans="1:10" s="4" customFormat="1">
      <c r="A27" s="4" t="s">
        <v>6</v>
      </c>
    </row>
    <row r="28" spans="1:10">
      <c r="B28" t="s">
        <v>30</v>
      </c>
      <c r="C28" s="5" t="s">
        <v>42</v>
      </c>
      <c r="D28">
        <v>5.8840000000000003E-2</v>
      </c>
      <c r="E28">
        <v>1</v>
      </c>
      <c r="F28">
        <v>8.8422000000000001</v>
      </c>
      <c r="G28">
        <v>1</v>
      </c>
      <c r="H28">
        <v>112.1</v>
      </c>
      <c r="I28">
        <v>1</v>
      </c>
      <c r="J28">
        <f t="shared" si="0"/>
        <v>1</v>
      </c>
    </row>
    <row r="29" spans="1:10">
      <c r="B29" t="s">
        <v>26</v>
      </c>
      <c r="E29">
        <v>2</v>
      </c>
      <c r="G29">
        <v>4</v>
      </c>
      <c r="I29">
        <v>3</v>
      </c>
      <c r="J29">
        <f t="shared" si="0"/>
        <v>3</v>
      </c>
    </row>
    <row r="30" spans="1:10">
      <c r="B30" t="s">
        <v>27</v>
      </c>
      <c r="E30">
        <v>3</v>
      </c>
      <c r="G30">
        <v>5</v>
      </c>
      <c r="I30">
        <v>4</v>
      </c>
      <c r="J30">
        <f t="shared" si="0"/>
        <v>4</v>
      </c>
    </row>
    <row r="31" spans="1:10" s="4" customFormat="1">
      <c r="A31" s="4" t="s">
        <v>7</v>
      </c>
    </row>
    <row r="32" spans="1:10">
      <c r="B32" t="s">
        <v>30</v>
      </c>
      <c r="C32" s="5" t="s">
        <v>41</v>
      </c>
      <c r="D32">
        <v>7.868E-2</v>
      </c>
      <c r="E32">
        <v>1</v>
      </c>
      <c r="F32">
        <v>12.369</v>
      </c>
      <c r="G32">
        <v>1</v>
      </c>
      <c r="H32">
        <v>66.311999999999998</v>
      </c>
      <c r="I32">
        <v>1</v>
      </c>
      <c r="J32">
        <f t="shared" si="0"/>
        <v>1</v>
      </c>
    </row>
    <row r="33" spans="1:10">
      <c r="B33" t="s">
        <v>26</v>
      </c>
      <c r="E33">
        <v>2</v>
      </c>
      <c r="G33">
        <v>3</v>
      </c>
      <c r="I33">
        <v>3</v>
      </c>
      <c r="J33">
        <f t="shared" si="0"/>
        <v>2.6666666666666665</v>
      </c>
    </row>
    <row r="34" spans="1:10">
      <c r="B34" t="s">
        <v>23</v>
      </c>
      <c r="E34">
        <v>3</v>
      </c>
      <c r="G34">
        <v>42</v>
      </c>
      <c r="I34">
        <v>0</v>
      </c>
      <c r="J34">
        <f t="shared" si="0"/>
        <v>15</v>
      </c>
    </row>
    <row r="35" spans="1:10" s="4" customFormat="1">
      <c r="A35" s="4" t="s">
        <v>8</v>
      </c>
    </row>
    <row r="36" spans="1:10">
      <c r="B36" t="s">
        <v>26</v>
      </c>
      <c r="E36">
        <v>1</v>
      </c>
      <c r="G36">
        <v>4</v>
      </c>
      <c r="I36">
        <v>1</v>
      </c>
      <c r="J36">
        <f t="shared" si="0"/>
        <v>2</v>
      </c>
    </row>
    <row r="37" spans="1:10">
      <c r="B37" t="s">
        <v>29</v>
      </c>
      <c r="E37">
        <v>2</v>
      </c>
      <c r="G37">
        <v>2</v>
      </c>
      <c r="I37">
        <v>3</v>
      </c>
      <c r="J37">
        <f t="shared" si="0"/>
        <v>2.3333333333333335</v>
      </c>
    </row>
    <row r="38" spans="1:10">
      <c r="B38" t="s">
        <v>27</v>
      </c>
      <c r="E38">
        <v>3</v>
      </c>
      <c r="G38">
        <v>3</v>
      </c>
      <c r="I38">
        <v>2</v>
      </c>
      <c r="J38">
        <f t="shared" si="0"/>
        <v>2.6666666666666665</v>
      </c>
    </row>
    <row r="39" spans="1:10" s="4" customFormat="1">
      <c r="A39" s="4" t="s">
        <v>9</v>
      </c>
    </row>
    <row r="40" spans="1:10">
      <c r="B40" t="s">
        <v>30</v>
      </c>
      <c r="C40" s="5" t="s">
        <v>40</v>
      </c>
      <c r="D40">
        <v>9.4740000000000005E-2</v>
      </c>
      <c r="E40">
        <v>1</v>
      </c>
      <c r="F40">
        <v>29.294</v>
      </c>
      <c r="G40">
        <v>1</v>
      </c>
      <c r="H40">
        <v>165.81</v>
      </c>
      <c r="I40">
        <v>2</v>
      </c>
      <c r="J40">
        <f t="shared" si="0"/>
        <v>1.3333333333333333</v>
      </c>
    </row>
    <row r="41" spans="1:10">
      <c r="B41" t="s">
        <v>27</v>
      </c>
      <c r="E41">
        <v>2</v>
      </c>
      <c r="G41">
        <v>2</v>
      </c>
      <c r="I41">
        <v>1</v>
      </c>
      <c r="J41">
        <f t="shared" si="0"/>
        <v>1.6666666666666667</v>
      </c>
    </row>
    <row r="42" spans="1:10">
      <c r="B42" t="s">
        <v>26</v>
      </c>
      <c r="E42">
        <v>3</v>
      </c>
      <c r="G42">
        <v>3</v>
      </c>
      <c r="I42">
        <v>4</v>
      </c>
      <c r="J42">
        <f t="shared" si="0"/>
        <v>3.3333333333333335</v>
      </c>
    </row>
    <row r="43" spans="1:10" s="4" customFormat="1">
      <c r="A43" s="4" t="s">
        <v>10</v>
      </c>
    </row>
    <row r="44" spans="1:10">
      <c r="B44" t="s">
        <v>29</v>
      </c>
      <c r="E44">
        <v>1</v>
      </c>
      <c r="G44">
        <v>1</v>
      </c>
      <c r="I44">
        <v>19</v>
      </c>
      <c r="J44">
        <f t="shared" si="0"/>
        <v>7</v>
      </c>
    </row>
    <row r="45" spans="1:10">
      <c r="B45" t="s">
        <v>26</v>
      </c>
      <c r="E45">
        <v>2</v>
      </c>
      <c r="G45">
        <v>2</v>
      </c>
      <c r="I45">
        <v>18</v>
      </c>
      <c r="J45">
        <f t="shared" si="0"/>
        <v>7.333333333333333</v>
      </c>
    </row>
    <row r="46" spans="1:10">
      <c r="B46" t="s">
        <v>23</v>
      </c>
      <c r="E46">
        <v>3</v>
      </c>
      <c r="G46">
        <v>3</v>
      </c>
      <c r="I46">
        <v>1</v>
      </c>
      <c r="J46">
        <f t="shared" si="0"/>
        <v>2.3333333333333335</v>
      </c>
    </row>
    <row r="47" spans="1:10" s="4" customFormat="1">
      <c r="A47" s="4" t="s">
        <v>11</v>
      </c>
    </row>
    <row r="48" spans="1:10">
      <c r="B48" t="s">
        <v>30</v>
      </c>
      <c r="C48" s="5" t="s">
        <v>39</v>
      </c>
      <c r="D48">
        <v>6.3119999999999996E-2</v>
      </c>
      <c r="E48">
        <v>1</v>
      </c>
      <c r="F48">
        <v>10.914999999999999</v>
      </c>
      <c r="G48">
        <v>22</v>
      </c>
      <c r="H48">
        <v>125.97</v>
      </c>
      <c r="I48">
        <v>6</v>
      </c>
      <c r="J48">
        <f t="shared" si="0"/>
        <v>9.6666666666666661</v>
      </c>
    </row>
    <row r="49" spans="1:10">
      <c r="B49" t="s">
        <v>31</v>
      </c>
      <c r="E49">
        <v>2</v>
      </c>
      <c r="G49">
        <v>2</v>
      </c>
      <c r="I49">
        <v>5</v>
      </c>
      <c r="J49">
        <f t="shared" si="0"/>
        <v>3</v>
      </c>
    </row>
    <row r="50" spans="1:10">
      <c r="B50" t="s">
        <v>26</v>
      </c>
      <c r="E50">
        <v>3</v>
      </c>
      <c r="G50">
        <v>4</v>
      </c>
      <c r="I50">
        <v>4</v>
      </c>
      <c r="J50">
        <f t="shared" si="0"/>
        <v>3.6666666666666665</v>
      </c>
    </row>
    <row r="51" spans="1:10" s="4" customFormat="1">
      <c r="A51" s="4" t="s">
        <v>12</v>
      </c>
    </row>
    <row r="52" spans="1:10">
      <c r="B52" t="s">
        <v>26</v>
      </c>
      <c r="E52">
        <v>1</v>
      </c>
      <c r="G52">
        <v>1</v>
      </c>
      <c r="I52">
        <v>3</v>
      </c>
      <c r="J52">
        <f t="shared" si="0"/>
        <v>1.6666666666666667</v>
      </c>
    </row>
    <row r="53" spans="1:10">
      <c r="B53" t="s">
        <v>28</v>
      </c>
      <c r="E53">
        <v>2</v>
      </c>
      <c r="G53">
        <v>2</v>
      </c>
      <c r="I53">
        <v>7</v>
      </c>
      <c r="J53">
        <f t="shared" si="0"/>
        <v>3.6666666666666665</v>
      </c>
    </row>
    <row r="54" spans="1:10">
      <c r="B54" t="s">
        <v>29</v>
      </c>
      <c r="E54">
        <v>3</v>
      </c>
      <c r="G54">
        <v>3</v>
      </c>
      <c r="I54">
        <v>2</v>
      </c>
      <c r="J54">
        <f t="shared" si="0"/>
        <v>2.6666666666666665</v>
      </c>
    </row>
    <row r="55" spans="1:10" s="4" customFormat="1">
      <c r="A55" s="4" t="s">
        <v>13</v>
      </c>
    </row>
    <row r="56" spans="1:10">
      <c r="B56" t="s">
        <v>30</v>
      </c>
      <c r="C56" s="5" t="s">
        <v>38</v>
      </c>
      <c r="D56">
        <v>9.2740000000000003E-2</v>
      </c>
      <c r="E56">
        <v>1</v>
      </c>
      <c r="F56">
        <v>25.11</v>
      </c>
      <c r="G56">
        <v>1</v>
      </c>
      <c r="H56">
        <v>159.25</v>
      </c>
      <c r="I56">
        <v>1</v>
      </c>
      <c r="J56">
        <f t="shared" si="0"/>
        <v>1</v>
      </c>
    </row>
    <row r="57" spans="1:10">
      <c r="B57" t="s">
        <v>23</v>
      </c>
      <c r="E57">
        <v>2</v>
      </c>
      <c r="G57">
        <v>47</v>
      </c>
      <c r="I57">
        <v>0</v>
      </c>
      <c r="J57">
        <f t="shared" si="0"/>
        <v>16.333333333333332</v>
      </c>
    </row>
    <row r="58" spans="1:10">
      <c r="B58" t="s">
        <v>28</v>
      </c>
      <c r="E58">
        <v>3</v>
      </c>
      <c r="G58">
        <v>4</v>
      </c>
      <c r="I58">
        <v>6</v>
      </c>
      <c r="J58">
        <f t="shared" si="0"/>
        <v>4.333333333333333</v>
      </c>
    </row>
  </sheetData>
  <mergeCells count="3">
    <mergeCell ref="D1:E1"/>
    <mergeCell ref="H1:I1"/>
    <mergeCell ref="F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Distribution Fit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2016-10-11T10:38:29Z</dcterms:modified>
</cp:coreProperties>
</file>