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xr:revisionPtr revIDLastSave="0" documentId="13_ncr:1_{5E23773D-BEA1-49E2-A914-94040AAF02BA}" xr6:coauthVersionLast="47" xr6:coauthVersionMax="47" xr10:uidLastSave="{00000000-0000-0000-0000-000000000000}"/>
  <bookViews>
    <workbookView xWindow="28680" yWindow="-120" windowWidth="29040" windowHeight="15840"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6" i="11" l="1"/>
  <c r="E27" i="11"/>
  <c r="E28" i="11" s="1"/>
  <c r="E29" i="11" s="1"/>
  <c r="E30" i="11" s="1"/>
  <c r="H7" i="11"/>
  <c r="E10" i="11" l="1"/>
  <c r="E11" i="11" l="1"/>
  <c r="F11" i="11" s="1"/>
  <c r="F25" i="11"/>
  <c r="H26" i="11"/>
  <c r="F9" i="11"/>
  <c r="I5" i="11"/>
  <c r="I6" i="11" s="1"/>
  <c r="H33" i="11"/>
  <c r="H31" i="11"/>
  <c r="H25" i="11"/>
  <c r="H24" i="11"/>
  <c r="H13" i="11"/>
  <c r="H8" i="11"/>
  <c r="H29" i="11" l="1"/>
  <c r="H9" i="11"/>
  <c r="F10" i="11"/>
  <c r="H32" i="11" l="1"/>
  <c r="H30" i="11"/>
  <c r="H10" i="11"/>
  <c r="H27" i="11"/>
  <c r="F15" i="11"/>
  <c r="F14" i="11"/>
  <c r="H14" i="11" s="1"/>
  <c r="J5" i="11"/>
  <c r="I4" i="11"/>
  <c r="K5" i="11" l="1"/>
  <c r="J6" i="11"/>
  <c r="H28" i="11"/>
  <c r="H15" i="11"/>
  <c r="H11" i="11"/>
  <c r="F12" i="11"/>
  <c r="H12" i="11" s="1"/>
  <c r="H21" i="11" l="1"/>
  <c r="H19" i="11"/>
  <c r="L5" i="11"/>
  <c r="K6" i="11"/>
  <c r="H23" i="11"/>
  <c r="H17" i="11"/>
  <c r="H16" i="11"/>
  <c r="H22" i="11" l="1"/>
  <c r="H20" i="11"/>
  <c r="H18" i="11"/>
  <c r="M5" i="11"/>
  <c r="L6" i="11"/>
  <c r="N5" i="11" l="1"/>
  <c r="M6" i="11"/>
  <c r="O5" i="11" l="1"/>
  <c r="N6" i="11"/>
  <c r="P5" i="11" l="1"/>
  <c r="P4" i="11" s="1"/>
  <c r="O6" i="11"/>
  <c r="P6" i="11" l="1"/>
  <c r="Q5" i="11"/>
  <c r="R5" i="11" l="1"/>
  <c r="Q6" i="11"/>
  <c r="S5" i="11" l="1"/>
  <c r="R6" i="11"/>
  <c r="T5" i="11" l="1"/>
  <c r="S6" i="11"/>
  <c r="U5" i="11" l="1"/>
  <c r="T6" i="11"/>
  <c r="V5" i="11" l="1"/>
  <c r="U6" i="11"/>
  <c r="W5" i="11" l="1"/>
  <c r="W4" i="11" s="1"/>
  <c r="V6" i="11"/>
  <c r="W6" i="11" l="1"/>
  <c r="X5" i="11"/>
  <c r="Y5" i="11" l="1"/>
  <c r="X6" i="11"/>
  <c r="Z5" i="11" l="1"/>
  <c r="Y6" i="11"/>
  <c r="AA5" i="11" l="1"/>
  <c r="Z6" i="11"/>
  <c r="AB5" i="11" l="1"/>
  <c r="AA6" i="11"/>
  <c r="AC5" i="11" l="1"/>
  <c r="AB6" i="11"/>
  <c r="AD5" i="11" l="1"/>
  <c r="AD4" i="11" s="1"/>
  <c r="AC6" i="11"/>
  <c r="AD6" i="11" l="1"/>
  <c r="AE5" i="11"/>
  <c r="AF5" i="11" l="1"/>
  <c r="AE6" i="11"/>
  <c r="AG5" i="11" l="1"/>
  <c r="AF6" i="11"/>
  <c r="AH5" i="11" l="1"/>
  <c r="AG6" i="11"/>
  <c r="AI5" i="11" l="1"/>
  <c r="AH6" i="11"/>
  <c r="AJ5" i="11" l="1"/>
  <c r="AI6" i="11"/>
  <c r="AJ6" i="11" l="1"/>
  <c r="AK5" i="11"/>
  <c r="AK4" i="11" s="1"/>
  <c r="AL5" i="11" l="1"/>
  <c r="AK6" i="11"/>
  <c r="AM5" i="11" l="1"/>
  <c r="AL6" i="11"/>
  <c r="AN5" i="11" l="1"/>
  <c r="AM6" i="11"/>
  <c r="AO5" i="11" l="1"/>
  <c r="AN6" i="11"/>
  <c r="AP5" i="11" l="1"/>
  <c r="AO6" i="11"/>
  <c r="AQ5" i="11" l="1"/>
  <c r="AP6" i="11"/>
  <c r="AQ6" i="11" l="1"/>
  <c r="AR5" i="11"/>
  <c r="AR4" i="11" s="1"/>
  <c r="AS5" i="11" l="1"/>
  <c r="AR6" i="11"/>
  <c r="AS6" i="11" l="1"/>
  <c r="AT5" i="11"/>
  <c r="AT6" i="11" l="1"/>
  <c r="AU5" i="11"/>
  <c r="AU6" i="11" l="1"/>
  <c r="AV5" i="11"/>
  <c r="AV6" i="11" l="1"/>
  <c r="AW5" i="11"/>
  <c r="AW6" i="11" l="1"/>
  <c r="AX5" i="11"/>
  <c r="AY5" i="11" l="1"/>
  <c r="AY4" i="11" s="1"/>
  <c r="AX6" i="11"/>
  <c r="AY6" i="11" l="1"/>
  <c r="AZ5" i="11"/>
  <c r="AZ6" i="11" l="1"/>
  <c r="BA5" i="11"/>
  <c r="BA6" i="11" l="1"/>
  <c r="BB5" i="11"/>
  <c r="BB6" i="11" l="1"/>
  <c r="BC5" i="11"/>
  <c r="BC6" i="11" l="1"/>
  <c r="BD5" i="11"/>
  <c r="BD6" i="11" l="1"/>
  <c r="BE5" i="11"/>
  <c r="BE6" i="11" l="1"/>
  <c r="BF5" i="11"/>
  <c r="BF4" i="11" s="1"/>
  <c r="BF6" i="11" l="1"/>
  <c r="BG5" i="11"/>
  <c r="BG6" i="11" l="1"/>
  <c r="BH5" i="11"/>
  <c r="BH6" i="11" l="1"/>
  <c r="BI5" i="11"/>
  <c r="BI6" i="11" l="1"/>
  <c r="BJ5" i="11"/>
  <c r="BJ6" i="11" l="1"/>
  <c r="BK5" i="11"/>
  <c r="BK6" i="11" l="1"/>
  <c r="BL5" i="11"/>
  <c r="BL6" i="11" l="1"/>
  <c r="BM5" i="11"/>
  <c r="BM4" i="11" s="1"/>
  <c r="BN5" i="11" l="1"/>
  <c r="BM6" i="11"/>
  <c r="BN6" i="11" l="1"/>
  <c r="BO5" i="11"/>
  <c r="BO6" i="11" l="1"/>
  <c r="BP5" i="11"/>
  <c r="BQ5" i="11" l="1"/>
  <c r="BP6" i="11"/>
  <c r="BR5" i="11" l="1"/>
  <c r="BQ6" i="11"/>
  <c r="BR6" i="11" l="1"/>
  <c r="BS5" i="11"/>
  <c r="BS6" i="11" l="1"/>
  <c r="BT5" i="11"/>
  <c r="BT4" i="11" s="1"/>
  <c r="BU5" i="11" l="1"/>
  <c r="BT6" i="11"/>
  <c r="BU6" i="11" l="1"/>
  <c r="BV5" i="11"/>
  <c r="BV6" i="11" l="1"/>
  <c r="BW5" i="11"/>
  <c r="BX5" i="11" l="1"/>
  <c r="BW6" i="11"/>
  <c r="BY5" i="11" l="1"/>
  <c r="BX6" i="11"/>
  <c r="BY6" i="11" l="1"/>
  <c r="BZ5" i="11"/>
  <c r="BZ6" i="11" l="1"/>
  <c r="CA5" i="11"/>
  <c r="CA4" i="11" s="1"/>
  <c r="CB5" i="11" l="1"/>
  <c r="CA6" i="11"/>
  <c r="CB6" i="11" l="1"/>
  <c r="CC5" i="11"/>
  <c r="CC6" i="11" l="1"/>
  <c r="CD5" i="11"/>
  <c r="CE5" i="11" l="1"/>
  <c r="CD6" i="11"/>
  <c r="CF5" i="11" l="1"/>
  <c r="CE6" i="11"/>
  <c r="CF6" i="11" l="1"/>
  <c r="CG5" i="11"/>
  <c r="CG6" i="11" l="1"/>
</calcChain>
</file>

<file path=xl/sharedStrings.xml><?xml version="1.0" encoding="utf-8"?>
<sst xmlns="http://schemas.openxmlformats.org/spreadsheetml/2006/main" count="64" uniqueCount="63">
  <si>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</si>
  <si>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PROJEKTTITEL</t>
  </si>
  <si>
    <t>EINFACHES GANTT-DIAGRAMM von Vertex42.com</t>
  </si>
  <si>
    <t>Geben Sie den Firmennamen in Zelle B2 ein.</t>
  </si>
  <si>
    <t>Firmenname</t>
  </si>
  <si>
    <t>https://www.vertex42.com/ExcelTemplates/simple-gantt-chart.html</t>
  </si>
  <si>
    <t>Geben Sie den Namen des Projektleiters in Zelle B3 ein. Geben Sie das Startdatum für das Projekt in Zelle E3 ein. Start des Projekts: Die Bezeichnung steht in Zelle C3.</t>
  </si>
  <si>
    <t>Projektleiter</t>
  </si>
  <si>
    <t>Projektanfang:</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</si>
  <si>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</si>
  <si>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Anzeigewoche:</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</si>
  <si>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</si>
  <si>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</si>
  <si>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</si>
  <si>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FORTSCHRITT</t>
  </si>
  <si>
    <t>START</t>
  </si>
  <si>
    <t>ENDE</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</si>
  <si>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</si>
  <si>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</si>
  <si>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</si>
  <si>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Definition der Problemstellung</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</si>
  <si>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</si>
  <si>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Wählen des Instruments</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</si>
  <si>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</si>
  <si>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Festellen der notwendigen Daten</t>
  </si>
  <si>
    <t>Festlegen von min-max-Werten der Daten</t>
  </si>
  <si>
    <t>Festlegen einer Schnittstelle</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</si>
  <si>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</si>
  <si>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Visualisierung des Instruments</t>
  </si>
  <si>
    <t>Feststellen notwendiger Visualisierungselemente</t>
  </si>
  <si>
    <t>Verhalten der Visualisierungselemente bestimmen</t>
  </si>
  <si>
    <t xml:space="preserve">Erstellen des Frames </t>
  </si>
  <si>
    <t>Statische Visualisierung erstellen</t>
  </si>
  <si>
    <t>Daten aus Schnittstelle abrufen</t>
  </si>
  <si>
    <t>Verhalten programmieren</t>
  </si>
  <si>
    <t>Tests entwickeln</t>
  </si>
  <si>
    <t>Programm mit Tests auf Fehlverhalten überprüfen</t>
  </si>
  <si>
    <t>Steuerelemente einfügen</t>
  </si>
  <si>
    <t>Test Rotieren?</t>
  </si>
  <si>
    <t>Titelblock für Beispielphase</t>
  </si>
  <si>
    <t>Datensimulator</t>
  </si>
  <si>
    <t>Festlegen der Datentypen</t>
  </si>
  <si>
    <t>Dynamisches Verhalten der Daten bestimmen</t>
  </si>
  <si>
    <t>Dynamisches Verhalten programmieren</t>
  </si>
  <si>
    <t>Daten zur Verfügung Stellen</t>
  </si>
  <si>
    <t>Plausibilitätstests entwickeln</t>
  </si>
  <si>
    <t>Verhalten Steuerelemente bestimmen</t>
  </si>
  <si>
    <t>Sonstiges Aufgabe</t>
  </si>
  <si>
    <t>Präsntation</t>
  </si>
  <si>
    <t>Student Paper</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</si>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</sst>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mmm\ yyyy"/>
    <numFmt numFmtId="169"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7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4" fillId="0" borderId="0" xfId="0" applyFont="1" applyAlignment="1">
      <alignment vertical="top"/>
    </xf>
    <xf numFmtId="166" fontId="0" fillId="7" borderId="2" xfId="0" applyNumberFormat="1" applyFill="1" applyBorder="1" applyAlignment="1">
      <alignment horizontal="center" vertical="center"/>
    </xf>
    <xf numFmtId="166" fontId="4" fillId="7" borderId="2" xfId="0" applyNumberFormat="1" applyFont="1" applyFill="1" applyBorder="1" applyAlignment="1">
      <alignment horizontal="center" vertical="center"/>
    </xf>
    <xf numFmtId="166" fontId="7" fillId="2" borderId="2" xfId="10" applyFill="1">
      <alignment horizontal="center" vertical="center"/>
    </xf>
    <xf numFmtId="166" fontId="0" fillId="8" borderId="2" xfId="0" applyNumberFormat="1" applyFill="1" applyBorder="1" applyAlignment="1">
      <alignment horizontal="center" vertical="center"/>
    </xf>
    <xf numFmtId="166" fontId="4" fillId="8" borderId="2" xfId="0" applyNumberFormat="1" applyFont="1" applyFill="1" applyBorder="1" applyAlignment="1">
      <alignment horizontal="center" vertical="center"/>
    </xf>
    <xf numFmtId="166" fontId="7" fillId="3" borderId="2" xfId="10" applyFill="1">
      <alignment horizontal="center" vertical="center"/>
    </xf>
    <xf numFmtId="166" fontId="0" fillId="5" borderId="2" xfId="0" applyNumberFormat="1" applyFill="1" applyBorder="1" applyAlignment="1">
      <alignment horizontal="center" vertical="center"/>
    </xf>
    <xf numFmtId="166" fontId="4" fillId="5" borderId="2" xfId="0" applyNumberFormat="1" applyFont="1" applyFill="1" applyBorder="1" applyAlignment="1">
      <alignment horizontal="center" vertical="center"/>
    </xf>
    <xf numFmtId="166" fontId="7" fillId="10" borderId="2" xfId="10" applyFill="1">
      <alignment horizontal="center" vertical="center"/>
    </xf>
    <xf numFmtId="166" fontId="0" fillId="4" borderId="2" xfId="0" applyNumberFormat="1" applyFill="1" applyBorder="1" applyAlignment="1">
      <alignment horizontal="center" vertical="center"/>
    </xf>
    <xf numFmtId="166" fontId="4" fillId="4" borderId="2" xfId="0" applyNumberFormat="1" applyFont="1" applyFill="1" applyBorder="1" applyAlignment="1">
      <alignment horizontal="center" vertical="center"/>
    </xf>
    <xf numFmtId="166" fontId="7" fillId="9" borderId="2" xfId="10" applyFill="1">
      <alignment horizontal="center" vertical="center"/>
    </xf>
    <xf numFmtId="169" fontId="9" fillId="6" borderId="6" xfId="0" applyNumberFormat="1" applyFont="1" applyFill="1" applyBorder="1" applyAlignment="1">
      <alignment horizontal="center" vertical="center"/>
    </xf>
    <xf numFmtId="169" fontId="9" fillId="6" borderId="0" xfId="0" applyNumberFormat="1" applyFont="1" applyFill="1" applyAlignment="1">
      <alignment horizontal="center" vertical="center"/>
    </xf>
    <xf numFmtId="169" fontId="9" fillId="6" borderId="7" xfId="0" applyNumberFormat="1" applyFont="1" applyFill="1" applyBorder="1" applyAlignment="1">
      <alignment horizontal="center" vertical="center"/>
    </xf>
    <xf numFmtId="168" fontId="0" fillId="6" borderId="4" xfId="0" applyNumberFormat="1" applyFill="1" applyBorder="1" applyAlignment="1">
      <alignment horizontal="left" vertical="center" wrapText="1" indent="1"/>
    </xf>
    <xf numFmtId="168" fontId="0" fillId="6" borderId="1" xfId="0" applyNumberFormat="1" applyFill="1" applyBorder="1" applyAlignment="1">
      <alignment horizontal="left" vertical="center" wrapText="1" indent="1"/>
    </xf>
    <xf numFmtId="168" fontId="0" fillId="6" borderId="5" xfId="0" applyNumberFormat="1" applyFill="1" applyBorder="1" applyAlignment="1">
      <alignment horizontal="left" vertical="center" wrapText="1" indent="1"/>
    </xf>
    <xf numFmtId="167" fontId="7" fillId="0" borderId="3" xfId="9">
      <alignment horizontal="center" vertical="center"/>
    </xf>
    <xf numFmtId="0" fontId="7" fillId="0" borderId="0" xfId="8">
      <alignment horizontal="right" indent="1"/>
    </xf>
    <xf numFmtId="0" fontId="7" fillId="0" borderId="7" xfId="8" applyBorder="1">
      <alignment horizontal="right" indent="1"/>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G36"/>
  <sheetViews>
    <sheetView showGridLines="0" tabSelected="1" showRuler="0" zoomScale="70" zoomScaleNormal="70" zoomScalePageLayoutView="70" workbookViewId="0">
      <pane ySplit="6" topLeftCell="A14" activePane="bottomLeft" state="frozen"/>
      <selection pane="bottomLeft" activeCell="F28" sqref="F28"/>
    </sheetView>
  </sheetViews>
  <sheetFormatPr baseColWidth="10" defaultColWidth="9.109375" defaultRowHeight="30" customHeight="1" x14ac:dyDescent="0.3"/>
  <cols>
    <col min="1" max="1" width="2.6640625" style="37"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85" width="2.5546875" customWidth="1"/>
  </cols>
  <sheetData>
    <row r="1" spans="1:85" ht="30" customHeight="1" x14ac:dyDescent="0.55000000000000004">
      <c r="A1" s="38" t="s">
        <v>0</v>
      </c>
      <c r="B1" s="41" t="s">
        <v>1</v>
      </c>
      <c r="C1" s="1"/>
      <c r="D1" s="2"/>
      <c r="E1" s="4"/>
      <c r="F1" s="26"/>
      <c r="H1" s="2"/>
    </row>
    <row r="2" spans="1:85" ht="30" customHeight="1" x14ac:dyDescent="0.35">
      <c r="A2" s="37" t="s">
        <v>3</v>
      </c>
      <c r="B2" s="42" t="s">
        <v>4</v>
      </c>
    </row>
    <row r="3" spans="1:85" ht="30" customHeight="1" x14ac:dyDescent="0.3">
      <c r="A3" s="37" t="s">
        <v>6</v>
      </c>
      <c r="B3" s="43" t="s">
        <v>7</v>
      </c>
      <c r="C3" s="77" t="s">
        <v>8</v>
      </c>
      <c r="D3" s="78"/>
      <c r="E3" s="76">
        <v>45257</v>
      </c>
      <c r="F3" s="76"/>
    </row>
    <row r="4" spans="1:85" ht="30" customHeight="1" x14ac:dyDescent="0.3">
      <c r="A4" s="38" t="s">
        <v>9</v>
      </c>
      <c r="C4" s="77" t="s">
        <v>10</v>
      </c>
      <c r="D4" s="78"/>
      <c r="E4" s="7">
        <v>1</v>
      </c>
      <c r="I4" s="73">
        <f>I5</f>
        <v>45257</v>
      </c>
      <c r="J4" s="74"/>
      <c r="K4" s="74"/>
      <c r="L4" s="74"/>
      <c r="M4" s="74"/>
      <c r="N4" s="74"/>
      <c r="O4" s="75"/>
      <c r="P4" s="73">
        <f t="shared" ref="P4" si="0">P5</f>
        <v>45264</v>
      </c>
      <c r="Q4" s="74"/>
      <c r="R4" s="74"/>
      <c r="S4" s="74"/>
      <c r="T4" s="74"/>
      <c r="U4" s="74"/>
      <c r="V4" s="75"/>
      <c r="W4" s="73">
        <f t="shared" ref="W4" si="1">W5</f>
        <v>45271</v>
      </c>
      <c r="X4" s="74"/>
      <c r="Y4" s="74"/>
      <c r="Z4" s="74"/>
      <c r="AA4" s="74"/>
      <c r="AB4" s="74"/>
      <c r="AC4" s="75"/>
      <c r="AD4" s="73">
        <f t="shared" ref="AD4" si="2">AD5</f>
        <v>45278</v>
      </c>
      <c r="AE4" s="74"/>
      <c r="AF4" s="74"/>
      <c r="AG4" s="74"/>
      <c r="AH4" s="74"/>
      <c r="AI4" s="74"/>
      <c r="AJ4" s="75"/>
      <c r="AK4" s="73">
        <f t="shared" ref="AK4" si="3">AK5</f>
        <v>45285</v>
      </c>
      <c r="AL4" s="74"/>
      <c r="AM4" s="74"/>
      <c r="AN4" s="74"/>
      <c r="AO4" s="74"/>
      <c r="AP4" s="74"/>
      <c r="AQ4" s="75"/>
      <c r="AR4" s="73">
        <f t="shared" ref="AR4" si="4">AR5</f>
        <v>45292</v>
      </c>
      <c r="AS4" s="74"/>
      <c r="AT4" s="74"/>
      <c r="AU4" s="74"/>
      <c r="AV4" s="74"/>
      <c r="AW4" s="74"/>
      <c r="AX4" s="75"/>
      <c r="AY4" s="73">
        <f t="shared" ref="AY4" si="5">AY5</f>
        <v>45299</v>
      </c>
      <c r="AZ4" s="74"/>
      <c r="BA4" s="74"/>
      <c r="BB4" s="74"/>
      <c r="BC4" s="74"/>
      <c r="BD4" s="74"/>
      <c r="BE4" s="75"/>
      <c r="BF4" s="73">
        <f t="shared" ref="BF4" si="6">BF5</f>
        <v>45306</v>
      </c>
      <c r="BG4" s="74"/>
      <c r="BH4" s="74"/>
      <c r="BI4" s="74"/>
      <c r="BJ4" s="74"/>
      <c r="BK4" s="74"/>
      <c r="BL4" s="75"/>
      <c r="BM4" s="73">
        <f t="shared" ref="BM4" si="7">BM5</f>
        <v>45313</v>
      </c>
      <c r="BN4" s="74"/>
      <c r="BO4" s="74"/>
      <c r="BP4" s="74"/>
      <c r="BQ4" s="74"/>
      <c r="BR4" s="74"/>
      <c r="BS4" s="75"/>
      <c r="BT4" s="73">
        <f t="shared" ref="BT4" si="8">BT5</f>
        <v>45320</v>
      </c>
      <c r="BU4" s="74"/>
      <c r="BV4" s="74"/>
      <c r="BW4" s="74"/>
      <c r="BX4" s="74"/>
      <c r="BY4" s="74"/>
      <c r="BZ4" s="75"/>
      <c r="CA4" s="73">
        <f t="shared" ref="CA4" si="9">CA5</f>
        <v>45327</v>
      </c>
      <c r="CB4" s="74"/>
      <c r="CC4" s="74"/>
      <c r="CD4" s="74"/>
      <c r="CE4" s="74"/>
      <c r="CF4" s="74"/>
      <c r="CG4" s="75"/>
    </row>
    <row r="5" spans="1:85" ht="15" customHeight="1" x14ac:dyDescent="0.3">
      <c r="A5" s="38" t="s">
        <v>11</v>
      </c>
      <c r="B5" s="56"/>
      <c r="C5" s="56"/>
      <c r="D5" s="56"/>
      <c r="E5" s="56"/>
      <c r="F5" s="56"/>
      <c r="G5" s="56"/>
      <c r="I5" s="70">
        <f>Projektanfang-WEEKDAY(Projektanfang,1)+2+7*(Anzeigewoche-1)</f>
        <v>45257</v>
      </c>
      <c r="J5" s="71">
        <f>I5+1</f>
        <v>45258</v>
      </c>
      <c r="K5" s="71">
        <f t="shared" ref="K5:AX5" si="10">J5+1</f>
        <v>45259</v>
      </c>
      <c r="L5" s="71">
        <f t="shared" si="10"/>
        <v>45260</v>
      </c>
      <c r="M5" s="71">
        <f t="shared" si="10"/>
        <v>45261</v>
      </c>
      <c r="N5" s="71">
        <f t="shared" si="10"/>
        <v>45262</v>
      </c>
      <c r="O5" s="72">
        <f t="shared" si="10"/>
        <v>45263</v>
      </c>
      <c r="P5" s="70">
        <f>O5+1</f>
        <v>45264</v>
      </c>
      <c r="Q5" s="71">
        <f>P5+1</f>
        <v>45265</v>
      </c>
      <c r="R5" s="71">
        <f t="shared" si="10"/>
        <v>45266</v>
      </c>
      <c r="S5" s="71">
        <f t="shared" si="10"/>
        <v>45267</v>
      </c>
      <c r="T5" s="71">
        <f t="shared" si="10"/>
        <v>45268</v>
      </c>
      <c r="U5" s="71">
        <f t="shared" si="10"/>
        <v>45269</v>
      </c>
      <c r="V5" s="72">
        <f t="shared" si="10"/>
        <v>45270</v>
      </c>
      <c r="W5" s="70">
        <f>V5+1</f>
        <v>45271</v>
      </c>
      <c r="X5" s="71">
        <f>W5+1</f>
        <v>45272</v>
      </c>
      <c r="Y5" s="71">
        <f t="shared" si="10"/>
        <v>45273</v>
      </c>
      <c r="Z5" s="71">
        <f t="shared" si="10"/>
        <v>45274</v>
      </c>
      <c r="AA5" s="71">
        <f t="shared" si="10"/>
        <v>45275</v>
      </c>
      <c r="AB5" s="71">
        <f t="shared" si="10"/>
        <v>45276</v>
      </c>
      <c r="AC5" s="72">
        <f t="shared" si="10"/>
        <v>45277</v>
      </c>
      <c r="AD5" s="70">
        <f>AC5+1</f>
        <v>45278</v>
      </c>
      <c r="AE5" s="71">
        <f>AD5+1</f>
        <v>45279</v>
      </c>
      <c r="AF5" s="71">
        <f t="shared" si="10"/>
        <v>45280</v>
      </c>
      <c r="AG5" s="71">
        <f t="shared" si="10"/>
        <v>45281</v>
      </c>
      <c r="AH5" s="71">
        <f t="shared" si="10"/>
        <v>45282</v>
      </c>
      <c r="AI5" s="71">
        <f t="shared" si="10"/>
        <v>45283</v>
      </c>
      <c r="AJ5" s="72">
        <f t="shared" si="10"/>
        <v>45284</v>
      </c>
      <c r="AK5" s="70">
        <f>AJ5+1</f>
        <v>45285</v>
      </c>
      <c r="AL5" s="71">
        <f>AK5+1</f>
        <v>45286</v>
      </c>
      <c r="AM5" s="71">
        <f t="shared" si="10"/>
        <v>45287</v>
      </c>
      <c r="AN5" s="71">
        <f t="shared" si="10"/>
        <v>45288</v>
      </c>
      <c r="AO5" s="71">
        <f t="shared" si="10"/>
        <v>45289</v>
      </c>
      <c r="AP5" s="71">
        <f t="shared" si="10"/>
        <v>45290</v>
      </c>
      <c r="AQ5" s="72">
        <f t="shared" si="10"/>
        <v>45291</v>
      </c>
      <c r="AR5" s="70">
        <f>AQ5+1</f>
        <v>45292</v>
      </c>
      <c r="AS5" s="71">
        <f>AR5+1</f>
        <v>45293</v>
      </c>
      <c r="AT5" s="71">
        <f t="shared" si="10"/>
        <v>45294</v>
      </c>
      <c r="AU5" s="71">
        <f t="shared" si="10"/>
        <v>45295</v>
      </c>
      <c r="AV5" s="71">
        <f t="shared" si="10"/>
        <v>45296</v>
      </c>
      <c r="AW5" s="71">
        <f t="shared" si="10"/>
        <v>45297</v>
      </c>
      <c r="AX5" s="72">
        <f t="shared" si="10"/>
        <v>45298</v>
      </c>
      <c r="AY5" s="70">
        <f>AX5+1</f>
        <v>45299</v>
      </c>
      <c r="AZ5" s="71">
        <f>AY5+1</f>
        <v>45300</v>
      </c>
      <c r="BA5" s="71">
        <f t="shared" ref="BA5:BE5" si="11">AZ5+1</f>
        <v>45301</v>
      </c>
      <c r="BB5" s="71">
        <f t="shared" si="11"/>
        <v>45302</v>
      </c>
      <c r="BC5" s="71">
        <f t="shared" si="11"/>
        <v>45303</v>
      </c>
      <c r="BD5" s="71">
        <f t="shared" si="11"/>
        <v>45304</v>
      </c>
      <c r="BE5" s="72">
        <f t="shared" si="11"/>
        <v>45305</v>
      </c>
      <c r="BF5" s="70">
        <f>BE5+1</f>
        <v>45306</v>
      </c>
      <c r="BG5" s="71">
        <f>BF5+1</f>
        <v>45307</v>
      </c>
      <c r="BH5" s="71">
        <f t="shared" ref="BH5:BL5" si="12">BG5+1</f>
        <v>45308</v>
      </c>
      <c r="BI5" s="71">
        <f t="shared" si="12"/>
        <v>45309</v>
      </c>
      <c r="BJ5" s="71">
        <f t="shared" si="12"/>
        <v>45310</v>
      </c>
      <c r="BK5" s="71">
        <f t="shared" si="12"/>
        <v>45311</v>
      </c>
      <c r="BL5" s="72">
        <f t="shared" si="12"/>
        <v>45312</v>
      </c>
      <c r="BM5" s="70">
        <f>BL5+1</f>
        <v>45313</v>
      </c>
      <c r="BN5" s="71">
        <f>BM5+1</f>
        <v>45314</v>
      </c>
      <c r="BO5" s="71">
        <f t="shared" ref="BO5" si="13">BN5+1</f>
        <v>45315</v>
      </c>
      <c r="BP5" s="71">
        <f t="shared" ref="BP5" si="14">BO5+1</f>
        <v>45316</v>
      </c>
      <c r="BQ5" s="71">
        <f t="shared" ref="BQ5" si="15">BP5+1</f>
        <v>45317</v>
      </c>
      <c r="BR5" s="71">
        <f t="shared" ref="BR5" si="16">BQ5+1</f>
        <v>45318</v>
      </c>
      <c r="BS5" s="72">
        <f t="shared" ref="BS5" si="17">BR5+1</f>
        <v>45319</v>
      </c>
      <c r="BT5" s="70">
        <f>BS5+1</f>
        <v>45320</v>
      </c>
      <c r="BU5" s="71">
        <f>BT5+1</f>
        <v>45321</v>
      </c>
      <c r="BV5" s="71">
        <f t="shared" ref="BV5" si="18">BU5+1</f>
        <v>45322</v>
      </c>
      <c r="BW5" s="71">
        <f t="shared" ref="BW5" si="19">BV5+1</f>
        <v>45323</v>
      </c>
      <c r="BX5" s="71">
        <f t="shared" ref="BX5" si="20">BW5+1</f>
        <v>45324</v>
      </c>
      <c r="BY5" s="71">
        <f t="shared" ref="BY5" si="21">BX5+1</f>
        <v>45325</v>
      </c>
      <c r="BZ5" s="72">
        <f t="shared" ref="BZ5" si="22">BY5+1</f>
        <v>45326</v>
      </c>
      <c r="CA5" s="70">
        <f>BZ5+1</f>
        <v>45327</v>
      </c>
      <c r="CB5" s="71">
        <f>CA5+1</f>
        <v>45328</v>
      </c>
      <c r="CC5" s="71">
        <f t="shared" ref="CC5" si="23">CB5+1</f>
        <v>45329</v>
      </c>
      <c r="CD5" s="71">
        <f t="shared" ref="CD5" si="24">CC5+1</f>
        <v>45330</v>
      </c>
      <c r="CE5" s="71">
        <f t="shared" ref="CE5" si="25">CD5+1</f>
        <v>45331</v>
      </c>
      <c r="CF5" s="71">
        <f t="shared" ref="CF5" si="26">CE5+1</f>
        <v>45332</v>
      </c>
      <c r="CG5" s="72">
        <f t="shared" ref="CG5" si="27">CF5+1</f>
        <v>45333</v>
      </c>
    </row>
    <row r="6" spans="1:85" ht="30" customHeight="1" thickBot="1" x14ac:dyDescent="0.35">
      <c r="A6" s="38" t="s">
        <v>12</v>
      </c>
      <c r="B6" s="8" t="s">
        <v>13</v>
      </c>
      <c r="C6" s="9"/>
      <c r="D6" s="9" t="s">
        <v>14</v>
      </c>
      <c r="E6" s="9" t="s">
        <v>15</v>
      </c>
      <c r="F6" s="9" t="s">
        <v>16</v>
      </c>
      <c r="G6" s="9"/>
      <c r="H6" s="9" t="s">
        <v>17</v>
      </c>
      <c r="I6" s="10" t="str">
        <f t="shared" ref="I6:AN6" si="28">LEFT(TEXT(I5,"TTTT"),1)</f>
        <v>M</v>
      </c>
      <c r="J6" s="10" t="str">
        <f t="shared" si="28"/>
        <v>D</v>
      </c>
      <c r="K6" s="10" t="str">
        <f t="shared" si="28"/>
        <v>M</v>
      </c>
      <c r="L6" s="10" t="str">
        <f t="shared" si="28"/>
        <v>D</v>
      </c>
      <c r="M6" s="10" t="str">
        <f t="shared" si="28"/>
        <v>F</v>
      </c>
      <c r="N6" s="10" t="str">
        <f t="shared" si="28"/>
        <v>S</v>
      </c>
      <c r="O6" s="10" t="str">
        <f t="shared" si="28"/>
        <v>S</v>
      </c>
      <c r="P6" s="10" t="str">
        <f t="shared" si="28"/>
        <v>M</v>
      </c>
      <c r="Q6" s="10" t="str">
        <f t="shared" si="28"/>
        <v>D</v>
      </c>
      <c r="R6" s="10" t="str">
        <f t="shared" si="28"/>
        <v>M</v>
      </c>
      <c r="S6" s="10" t="str">
        <f t="shared" si="28"/>
        <v>D</v>
      </c>
      <c r="T6" s="10" t="str">
        <f t="shared" si="28"/>
        <v>F</v>
      </c>
      <c r="U6" s="10" t="str">
        <f t="shared" si="28"/>
        <v>S</v>
      </c>
      <c r="V6" s="10" t="str">
        <f t="shared" si="28"/>
        <v>S</v>
      </c>
      <c r="W6" s="10" t="str">
        <f t="shared" si="28"/>
        <v>M</v>
      </c>
      <c r="X6" s="10" t="str">
        <f t="shared" si="28"/>
        <v>D</v>
      </c>
      <c r="Y6" s="10" t="str">
        <f t="shared" si="28"/>
        <v>M</v>
      </c>
      <c r="Z6" s="10" t="str">
        <f t="shared" si="28"/>
        <v>D</v>
      </c>
      <c r="AA6" s="10" t="str">
        <f t="shared" si="28"/>
        <v>F</v>
      </c>
      <c r="AB6" s="10" t="str">
        <f t="shared" si="28"/>
        <v>S</v>
      </c>
      <c r="AC6" s="10" t="str">
        <f t="shared" si="28"/>
        <v>S</v>
      </c>
      <c r="AD6" s="10" t="str">
        <f t="shared" si="28"/>
        <v>M</v>
      </c>
      <c r="AE6" s="10" t="str">
        <f t="shared" si="28"/>
        <v>D</v>
      </c>
      <c r="AF6" s="10" t="str">
        <f t="shared" si="28"/>
        <v>M</v>
      </c>
      <c r="AG6" s="10" t="str">
        <f t="shared" si="28"/>
        <v>D</v>
      </c>
      <c r="AH6" s="10" t="str">
        <f t="shared" si="28"/>
        <v>F</v>
      </c>
      <c r="AI6" s="10" t="str">
        <f t="shared" si="28"/>
        <v>S</v>
      </c>
      <c r="AJ6" s="10" t="str">
        <f t="shared" si="28"/>
        <v>S</v>
      </c>
      <c r="AK6" s="10" t="str">
        <f t="shared" si="28"/>
        <v>M</v>
      </c>
      <c r="AL6" s="10" t="str">
        <f t="shared" si="28"/>
        <v>D</v>
      </c>
      <c r="AM6" s="10" t="str">
        <f t="shared" si="28"/>
        <v>M</v>
      </c>
      <c r="AN6" s="10" t="str">
        <f t="shared" si="28"/>
        <v>D</v>
      </c>
      <c r="AO6" s="10" t="str">
        <f t="shared" ref="AO6:BL6" si="29">LEFT(TEXT(AO5,"TTTT"),1)</f>
        <v>F</v>
      </c>
      <c r="AP6" s="10" t="str">
        <f t="shared" si="29"/>
        <v>S</v>
      </c>
      <c r="AQ6" s="10" t="str">
        <f t="shared" si="29"/>
        <v>S</v>
      </c>
      <c r="AR6" s="10" t="str">
        <f t="shared" si="29"/>
        <v>M</v>
      </c>
      <c r="AS6" s="10" t="str">
        <f t="shared" si="29"/>
        <v>D</v>
      </c>
      <c r="AT6" s="10" t="str">
        <f t="shared" si="29"/>
        <v>M</v>
      </c>
      <c r="AU6" s="10" t="str">
        <f t="shared" si="29"/>
        <v>D</v>
      </c>
      <c r="AV6" s="10" t="str">
        <f t="shared" si="29"/>
        <v>F</v>
      </c>
      <c r="AW6" s="10" t="str">
        <f t="shared" si="29"/>
        <v>S</v>
      </c>
      <c r="AX6" s="10" t="str">
        <f t="shared" si="29"/>
        <v>S</v>
      </c>
      <c r="AY6" s="10" t="str">
        <f t="shared" si="29"/>
        <v>M</v>
      </c>
      <c r="AZ6" s="10" t="str">
        <f t="shared" si="29"/>
        <v>D</v>
      </c>
      <c r="BA6" s="10" t="str">
        <f t="shared" si="29"/>
        <v>M</v>
      </c>
      <c r="BB6" s="10" t="str">
        <f t="shared" si="29"/>
        <v>D</v>
      </c>
      <c r="BC6" s="10" t="str">
        <f t="shared" si="29"/>
        <v>F</v>
      </c>
      <c r="BD6" s="10" t="str">
        <f t="shared" si="29"/>
        <v>S</v>
      </c>
      <c r="BE6" s="10" t="str">
        <f t="shared" si="29"/>
        <v>S</v>
      </c>
      <c r="BF6" s="10" t="str">
        <f t="shared" si="29"/>
        <v>M</v>
      </c>
      <c r="BG6" s="10" t="str">
        <f t="shared" si="29"/>
        <v>D</v>
      </c>
      <c r="BH6" s="10" t="str">
        <f t="shared" si="29"/>
        <v>M</v>
      </c>
      <c r="BI6" s="10" t="str">
        <f t="shared" si="29"/>
        <v>D</v>
      </c>
      <c r="BJ6" s="10" t="str">
        <f t="shared" si="29"/>
        <v>F</v>
      </c>
      <c r="BK6" s="10" t="str">
        <f t="shared" si="29"/>
        <v>S</v>
      </c>
      <c r="BL6" s="10" t="str">
        <f t="shared" si="29"/>
        <v>S</v>
      </c>
      <c r="BM6" s="10" t="str">
        <f t="shared" ref="BM6" si="30">LEFT(TEXT(BM5,"TTTT"),1)</f>
        <v>M</v>
      </c>
      <c r="BN6" s="10" t="str">
        <f t="shared" ref="BN6" si="31">LEFT(TEXT(BN5,"TTTT"),1)</f>
        <v>D</v>
      </c>
      <c r="BO6" s="10" t="str">
        <f t="shared" ref="BO6" si="32">LEFT(TEXT(BO5,"TTTT"),1)</f>
        <v>M</v>
      </c>
      <c r="BP6" s="10" t="str">
        <f t="shared" ref="BP6" si="33">LEFT(TEXT(BP5,"TTTT"),1)</f>
        <v>D</v>
      </c>
      <c r="BQ6" s="10" t="str">
        <f t="shared" ref="BQ6" si="34">LEFT(TEXT(BQ5,"TTTT"),1)</f>
        <v>F</v>
      </c>
      <c r="BR6" s="10" t="str">
        <f t="shared" ref="BR6" si="35">LEFT(TEXT(BR5,"TTTT"),1)</f>
        <v>S</v>
      </c>
      <c r="BS6" s="10" t="str">
        <f t="shared" ref="BS6" si="36">LEFT(TEXT(BS5,"TTTT"),1)</f>
        <v>S</v>
      </c>
      <c r="BT6" s="10" t="str">
        <f t="shared" ref="BT6" si="37">LEFT(TEXT(BT5,"TTTT"),1)</f>
        <v>M</v>
      </c>
      <c r="BU6" s="10" t="str">
        <f t="shared" ref="BU6" si="38">LEFT(TEXT(BU5,"TTTT"),1)</f>
        <v>D</v>
      </c>
      <c r="BV6" s="10" t="str">
        <f t="shared" ref="BV6" si="39">LEFT(TEXT(BV5,"TTTT"),1)</f>
        <v>M</v>
      </c>
      <c r="BW6" s="10" t="str">
        <f t="shared" ref="BW6" si="40">LEFT(TEXT(BW5,"TTTT"),1)</f>
        <v>D</v>
      </c>
      <c r="BX6" s="10" t="str">
        <f t="shared" ref="BX6" si="41">LEFT(TEXT(BX5,"TTTT"),1)</f>
        <v>F</v>
      </c>
      <c r="BY6" s="10" t="str">
        <f t="shared" ref="BY6" si="42">LEFT(TEXT(BY5,"TTTT"),1)</f>
        <v>S</v>
      </c>
      <c r="BZ6" s="10" t="str">
        <f t="shared" ref="BZ6" si="43">LEFT(TEXT(BZ5,"TTTT"),1)</f>
        <v>S</v>
      </c>
      <c r="CA6" s="10" t="str">
        <f t="shared" ref="CA6" si="44">LEFT(TEXT(CA5,"TTTT"),1)</f>
        <v>M</v>
      </c>
      <c r="CB6" s="10" t="str">
        <f t="shared" ref="CB6" si="45">LEFT(TEXT(CB5,"TTTT"),1)</f>
        <v>D</v>
      </c>
      <c r="CC6" s="10" t="str">
        <f t="shared" ref="CC6" si="46">LEFT(TEXT(CC5,"TTTT"),1)</f>
        <v>M</v>
      </c>
      <c r="CD6" s="10" t="str">
        <f t="shared" ref="CD6" si="47">LEFT(TEXT(CD5,"TTTT"),1)</f>
        <v>D</v>
      </c>
      <c r="CE6" s="10" t="str">
        <f t="shared" ref="CE6" si="48">LEFT(TEXT(CE5,"TTTT"),1)</f>
        <v>F</v>
      </c>
      <c r="CF6" s="10" t="str">
        <f t="shared" ref="CF6" si="49">LEFT(TEXT(CF5,"TTTT"),1)</f>
        <v>S</v>
      </c>
      <c r="CG6" s="10" t="str">
        <f t="shared" ref="CG6" si="50">LEFT(TEXT(CG5,"TTTT"),1)</f>
        <v>S</v>
      </c>
    </row>
    <row r="7" spans="1:85" ht="30" hidden="1" customHeight="1" thickBot="1" x14ac:dyDescent="0.35">
      <c r="A7" s="37" t="s">
        <v>18</v>
      </c>
      <c r="C7" s="40"/>
      <c r="E7"/>
      <c r="H7" t="str">
        <f>IF(OR(ISBLANK(task_start),ISBLANK(task_end)),"",task_end-task_start+1)</f>
        <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row>
    <row r="8" spans="1:85" s="3" customFormat="1" ht="30" customHeight="1" thickBot="1" x14ac:dyDescent="0.35">
      <c r="A8" s="38" t="s">
        <v>19</v>
      </c>
      <c r="B8" s="14" t="s">
        <v>20</v>
      </c>
      <c r="C8" s="44"/>
      <c r="D8" s="15"/>
      <c r="E8" s="58"/>
      <c r="F8" s="59"/>
      <c r="G8" s="13"/>
      <c r="H8" s="13" t="str">
        <f t="shared" ref="H8:H33" si="51">IF(OR(ISBLANK(task_start),ISBLANK(task_end)),"",task_end-task_start+1)</f>
        <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row>
    <row r="9" spans="1:85" s="3" customFormat="1" ht="30" customHeight="1" thickBot="1" x14ac:dyDescent="0.35">
      <c r="A9" s="38" t="s">
        <v>21</v>
      </c>
      <c r="B9" s="52" t="s">
        <v>22</v>
      </c>
      <c r="C9" s="45"/>
      <c r="D9" s="16">
        <v>1</v>
      </c>
      <c r="E9" s="60">
        <v>45257</v>
      </c>
      <c r="F9" s="60">
        <f>E9+3</f>
        <v>45260</v>
      </c>
      <c r="G9" s="13"/>
      <c r="H9" s="13">
        <f t="shared" si="51"/>
        <v>4</v>
      </c>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row>
    <row r="10" spans="1:85" s="3" customFormat="1" ht="30" customHeight="1" thickBot="1" x14ac:dyDescent="0.35">
      <c r="A10" s="38" t="s">
        <v>23</v>
      </c>
      <c r="B10" s="52" t="s">
        <v>24</v>
      </c>
      <c r="C10" s="45"/>
      <c r="D10" s="16">
        <v>1</v>
      </c>
      <c r="E10" s="60">
        <f>E9</f>
        <v>45257</v>
      </c>
      <c r="F10" s="60">
        <f>E10+2</f>
        <v>45259</v>
      </c>
      <c r="G10" s="13"/>
      <c r="H10" s="13">
        <f t="shared" si="51"/>
        <v>3</v>
      </c>
      <c r="I10" s="24"/>
      <c r="J10" s="24"/>
      <c r="K10" s="24"/>
      <c r="L10" s="24"/>
      <c r="M10" s="24"/>
      <c r="N10" s="24"/>
      <c r="O10" s="24"/>
      <c r="P10" s="24"/>
      <c r="Q10" s="24"/>
      <c r="R10" s="24"/>
      <c r="S10" s="24"/>
      <c r="T10" s="24"/>
      <c r="U10" s="25"/>
      <c r="V10" s="25"/>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row>
    <row r="11" spans="1:85" s="3" customFormat="1" ht="30" customHeight="1" thickBot="1" x14ac:dyDescent="0.35">
      <c r="A11" s="37"/>
      <c r="B11" s="52" t="s">
        <v>25</v>
      </c>
      <c r="C11" s="45"/>
      <c r="D11" s="16">
        <v>1</v>
      </c>
      <c r="E11" s="60">
        <f>E10</f>
        <v>45257</v>
      </c>
      <c r="F11" s="60">
        <f>E11+4</f>
        <v>45261</v>
      </c>
      <c r="G11" s="13"/>
      <c r="H11" s="13">
        <f t="shared" si="51"/>
        <v>5</v>
      </c>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row>
    <row r="12" spans="1:85" s="3" customFormat="1" ht="30" customHeight="1" thickBot="1" x14ac:dyDescent="0.35">
      <c r="A12" s="37"/>
      <c r="B12" s="52" t="s">
        <v>26</v>
      </c>
      <c r="C12" s="45"/>
      <c r="D12" s="16">
        <v>1</v>
      </c>
      <c r="E12" s="60">
        <v>45258</v>
      </c>
      <c r="F12" s="60">
        <f>E12+5</f>
        <v>45263</v>
      </c>
      <c r="G12" s="13"/>
      <c r="H12" s="13">
        <f t="shared" si="51"/>
        <v>6</v>
      </c>
      <c r="I12" s="24"/>
      <c r="J12" s="24"/>
      <c r="K12" s="24"/>
      <c r="L12" s="24"/>
      <c r="M12" s="24"/>
      <c r="N12" s="24"/>
      <c r="O12" s="24"/>
      <c r="P12" s="24"/>
      <c r="Q12" s="24"/>
      <c r="R12" s="24"/>
      <c r="S12" s="24"/>
      <c r="T12" s="24"/>
      <c r="U12" s="24"/>
      <c r="V12" s="24"/>
      <c r="W12" s="24"/>
      <c r="X12" s="24"/>
      <c r="Y12" s="25"/>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row>
    <row r="13" spans="1:85" s="3" customFormat="1" ht="30" customHeight="1" thickBot="1" x14ac:dyDescent="0.35">
      <c r="A13" s="38" t="s">
        <v>27</v>
      </c>
      <c r="B13" s="17" t="s">
        <v>28</v>
      </c>
      <c r="C13" s="46"/>
      <c r="D13" s="18"/>
      <c r="E13" s="61"/>
      <c r="F13" s="62"/>
      <c r="G13" s="13"/>
      <c r="H13" s="13" t="str">
        <f t="shared" si="51"/>
        <v/>
      </c>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row>
    <row r="14" spans="1:85" s="3" customFormat="1" ht="30" customHeight="1" thickBot="1" x14ac:dyDescent="0.35">
      <c r="A14" s="38"/>
      <c r="B14" s="53" t="s">
        <v>29</v>
      </c>
      <c r="C14" s="47"/>
      <c r="D14" s="19">
        <v>1</v>
      </c>
      <c r="E14" s="63">
        <v>45268</v>
      </c>
      <c r="F14" s="63">
        <f>E14+4</f>
        <v>45272</v>
      </c>
      <c r="G14" s="13"/>
      <c r="H14" s="13">
        <f t="shared" si="51"/>
        <v>5</v>
      </c>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row>
    <row r="15" spans="1:85" s="3" customFormat="1" ht="30" customHeight="1" thickBot="1" x14ac:dyDescent="0.35">
      <c r="A15" s="37"/>
      <c r="B15" s="53" t="s">
        <v>30</v>
      </c>
      <c r="C15" s="47"/>
      <c r="D15" s="19">
        <v>1</v>
      </c>
      <c r="E15" s="63">
        <v>45268</v>
      </c>
      <c r="F15" s="63">
        <f>E15+5</f>
        <v>45273</v>
      </c>
      <c r="G15" s="13"/>
      <c r="H15" s="13">
        <f t="shared" si="51"/>
        <v>6</v>
      </c>
      <c r="I15" s="24"/>
      <c r="J15" s="24"/>
      <c r="K15" s="24"/>
      <c r="L15" s="24"/>
      <c r="M15" s="24"/>
      <c r="N15" s="24"/>
      <c r="O15" s="24"/>
      <c r="P15" s="24"/>
      <c r="Q15" s="24"/>
      <c r="R15" s="24"/>
      <c r="S15" s="24"/>
      <c r="T15" s="24"/>
      <c r="U15" s="25"/>
      <c r="V15" s="25"/>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row>
    <row r="16" spans="1:85" s="3" customFormat="1" ht="30" customHeight="1" thickBot="1" x14ac:dyDescent="0.35">
      <c r="A16" s="37"/>
      <c r="B16" s="53" t="s">
        <v>31</v>
      </c>
      <c r="C16" s="47"/>
      <c r="D16" s="19">
        <v>1</v>
      </c>
      <c r="E16" s="63">
        <v>45268</v>
      </c>
      <c r="F16" s="63">
        <v>45327</v>
      </c>
      <c r="G16" s="13"/>
      <c r="H16" s="13">
        <f t="shared" si="51"/>
        <v>60</v>
      </c>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row>
    <row r="17" spans="1:85" s="3" customFormat="1" ht="30" customHeight="1" thickBot="1" x14ac:dyDescent="0.35">
      <c r="A17" s="37"/>
      <c r="B17" s="53" t="s">
        <v>32</v>
      </c>
      <c r="C17" s="47"/>
      <c r="D17" s="19">
        <v>1</v>
      </c>
      <c r="E17" s="63">
        <v>45271</v>
      </c>
      <c r="F17" s="63">
        <v>45284</v>
      </c>
      <c r="G17" s="13"/>
      <c r="H17" s="13">
        <f t="shared" si="51"/>
        <v>14</v>
      </c>
      <c r="I17" s="24"/>
      <c r="J17" s="24"/>
      <c r="K17" s="24"/>
      <c r="L17" s="24"/>
      <c r="M17" s="24"/>
      <c r="N17" s="24"/>
      <c r="O17" s="24"/>
      <c r="P17" s="24"/>
      <c r="Q17" s="24"/>
      <c r="R17" s="24"/>
      <c r="S17" s="24"/>
      <c r="T17" s="24"/>
      <c r="U17" s="24"/>
      <c r="V17" s="24"/>
      <c r="W17" s="24"/>
      <c r="X17" s="24"/>
      <c r="Y17" s="25"/>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row>
    <row r="18" spans="1:85" s="3" customFormat="1" ht="30" customHeight="1" thickBot="1" x14ac:dyDescent="0.35">
      <c r="A18" s="37"/>
      <c r="B18" s="53" t="s">
        <v>33</v>
      </c>
      <c r="C18" s="47"/>
      <c r="D18" s="19">
        <v>1</v>
      </c>
      <c r="E18" s="63">
        <v>45272</v>
      </c>
      <c r="F18" s="63">
        <v>45327</v>
      </c>
      <c r="G18" s="13"/>
      <c r="H18" s="13">
        <f t="shared" si="51"/>
        <v>56</v>
      </c>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row>
    <row r="19" spans="1:85" s="3" customFormat="1" ht="30" customHeight="1" thickBot="1" x14ac:dyDescent="0.35">
      <c r="A19" s="37"/>
      <c r="B19" s="53" t="s">
        <v>34</v>
      </c>
      <c r="C19" s="47"/>
      <c r="D19" s="19">
        <v>1</v>
      </c>
      <c r="E19" s="63">
        <v>45273</v>
      </c>
      <c r="F19" s="63">
        <v>45327</v>
      </c>
      <c r="G19" s="13"/>
      <c r="H19" s="13">
        <f t="shared" si="51"/>
        <v>55</v>
      </c>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row>
    <row r="20" spans="1:85" s="3" customFormat="1" ht="30" customHeight="1" thickBot="1" x14ac:dyDescent="0.35">
      <c r="A20" s="37"/>
      <c r="B20" s="53" t="s">
        <v>35</v>
      </c>
      <c r="C20" s="47"/>
      <c r="D20" s="19">
        <v>1</v>
      </c>
      <c r="E20" s="63">
        <v>45274</v>
      </c>
      <c r="F20" s="63">
        <v>45298</v>
      </c>
      <c r="G20" s="13"/>
      <c r="H20" s="13">
        <f t="shared" si="51"/>
        <v>25</v>
      </c>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row>
    <row r="21" spans="1:85" s="3" customFormat="1" ht="30" customHeight="1" thickBot="1" x14ac:dyDescent="0.35">
      <c r="A21" s="37"/>
      <c r="B21" s="53" t="s">
        <v>36</v>
      </c>
      <c r="C21" s="47"/>
      <c r="D21" s="19">
        <v>1</v>
      </c>
      <c r="E21" s="63">
        <v>45275</v>
      </c>
      <c r="F21" s="63">
        <v>45327</v>
      </c>
      <c r="G21" s="13"/>
      <c r="H21" s="13">
        <f t="shared" si="51"/>
        <v>53</v>
      </c>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row>
    <row r="22" spans="1:85" s="3" customFormat="1" ht="30" customHeight="1" thickBot="1" x14ac:dyDescent="0.35">
      <c r="A22" s="37"/>
      <c r="B22" s="53" t="s">
        <v>37</v>
      </c>
      <c r="C22" s="47"/>
      <c r="D22" s="19">
        <v>1</v>
      </c>
      <c r="E22" s="63">
        <v>45276</v>
      </c>
      <c r="F22" s="63">
        <v>45311</v>
      </c>
      <c r="G22" s="13"/>
      <c r="H22" s="13">
        <f t="shared" si="51"/>
        <v>36</v>
      </c>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row>
    <row r="23" spans="1:85" s="3" customFormat="1" ht="30" customHeight="1" thickBot="1" x14ac:dyDescent="0.35">
      <c r="A23" s="37"/>
      <c r="B23" s="53" t="s">
        <v>38</v>
      </c>
      <c r="C23" s="47"/>
      <c r="D23" s="19">
        <v>1</v>
      </c>
      <c r="E23" s="63">
        <v>45311</v>
      </c>
      <c r="F23" s="63">
        <v>45327</v>
      </c>
      <c r="G23" s="13"/>
      <c r="H23" s="13">
        <f t="shared" si="51"/>
        <v>17</v>
      </c>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row>
    <row r="24" spans="1:85" s="3" customFormat="1" ht="30" customHeight="1" thickBot="1" x14ac:dyDescent="0.35">
      <c r="A24" s="37" t="s">
        <v>39</v>
      </c>
      <c r="B24" s="20" t="s">
        <v>40</v>
      </c>
      <c r="C24" s="48"/>
      <c r="D24" s="21"/>
      <c r="E24" s="64"/>
      <c r="F24" s="65"/>
      <c r="G24" s="13"/>
      <c r="H24" s="13" t="str">
        <f t="shared" si="51"/>
        <v/>
      </c>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row>
    <row r="25" spans="1:85" s="3" customFormat="1" ht="30" customHeight="1" thickBot="1" x14ac:dyDescent="0.35">
      <c r="A25" s="37"/>
      <c r="B25" s="54" t="s">
        <v>41</v>
      </c>
      <c r="C25" s="49"/>
      <c r="D25" s="19">
        <v>1</v>
      </c>
      <c r="E25" s="66">
        <v>45261</v>
      </c>
      <c r="F25" s="66">
        <f>E25+5</f>
        <v>45266</v>
      </c>
      <c r="G25" s="13"/>
      <c r="H25" s="13">
        <f t="shared" si="51"/>
        <v>6</v>
      </c>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row>
    <row r="26" spans="1:85" s="3" customFormat="1" ht="30" customHeight="1" thickBot="1" x14ac:dyDescent="0.35">
      <c r="A26" s="37"/>
      <c r="B26" s="54" t="s">
        <v>42</v>
      </c>
      <c r="C26" s="49"/>
      <c r="D26" s="19">
        <v>1</v>
      </c>
      <c r="E26" s="66">
        <v>45262</v>
      </c>
      <c r="F26" s="66">
        <f>E26+5</f>
        <v>45267</v>
      </c>
      <c r="G26" s="13"/>
      <c r="H26" s="13">
        <f t="shared" si="51"/>
        <v>6</v>
      </c>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row>
    <row r="27" spans="1:85" s="3" customFormat="1" ht="30" customHeight="1" thickBot="1" x14ac:dyDescent="0.35">
      <c r="A27" s="37"/>
      <c r="B27" s="54" t="s">
        <v>43</v>
      </c>
      <c r="C27" s="49"/>
      <c r="D27" s="19">
        <v>1</v>
      </c>
      <c r="E27" s="66">
        <f>E26</f>
        <v>45262</v>
      </c>
      <c r="F27" s="66">
        <v>45312</v>
      </c>
      <c r="G27" s="13"/>
      <c r="H27" s="13">
        <f t="shared" si="51"/>
        <v>51</v>
      </c>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row>
    <row r="28" spans="1:85" s="3" customFormat="1" ht="30" customHeight="1" thickBot="1" x14ac:dyDescent="0.35">
      <c r="A28" s="37"/>
      <c r="B28" s="54" t="s">
        <v>44</v>
      </c>
      <c r="C28" s="49"/>
      <c r="D28" s="19">
        <v>1</v>
      </c>
      <c r="E28" s="66">
        <f t="shared" ref="E28:E30" si="52">E27</f>
        <v>45262</v>
      </c>
      <c r="F28" s="66">
        <v>45271</v>
      </c>
      <c r="G28" s="13"/>
      <c r="H28" s="13">
        <f t="shared" si="51"/>
        <v>10</v>
      </c>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row>
    <row r="29" spans="1:85" s="3" customFormat="1" ht="30" customHeight="1" thickBot="1" x14ac:dyDescent="0.35">
      <c r="A29" s="37"/>
      <c r="B29" s="54" t="s">
        <v>45</v>
      </c>
      <c r="C29" s="49"/>
      <c r="D29" s="19">
        <v>1</v>
      </c>
      <c r="E29" s="66">
        <f t="shared" si="52"/>
        <v>45262</v>
      </c>
      <c r="F29" s="66">
        <v>45327</v>
      </c>
      <c r="G29" s="13"/>
      <c r="H29" s="13">
        <f t="shared" si="51"/>
        <v>66</v>
      </c>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row>
    <row r="30" spans="1:85" s="3" customFormat="1" ht="30" customHeight="1" thickBot="1" x14ac:dyDescent="0.35">
      <c r="A30" s="37"/>
      <c r="B30" s="54" t="s">
        <v>46</v>
      </c>
      <c r="C30" s="49"/>
      <c r="D30" s="19">
        <v>1</v>
      </c>
      <c r="E30" s="66">
        <f t="shared" si="52"/>
        <v>45262</v>
      </c>
      <c r="F30" s="66">
        <v>45327</v>
      </c>
      <c r="G30" s="13"/>
      <c r="H30" s="13">
        <f t="shared" si="51"/>
        <v>66</v>
      </c>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row>
    <row r="31" spans="1:85" s="3" customFormat="1" ht="30" customHeight="1" thickBot="1" x14ac:dyDescent="0.35">
      <c r="A31" s="37" t="s">
        <v>39</v>
      </c>
      <c r="B31" s="22" t="s">
        <v>47</v>
      </c>
      <c r="C31" s="50"/>
      <c r="D31" s="23"/>
      <c r="E31" s="67"/>
      <c r="F31" s="68"/>
      <c r="G31" s="13"/>
      <c r="H31" s="13" t="str">
        <f t="shared" si="51"/>
        <v/>
      </c>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row>
    <row r="32" spans="1:85" s="3" customFormat="1" ht="30" customHeight="1" thickBot="1" x14ac:dyDescent="0.35">
      <c r="A32" s="37"/>
      <c r="B32" s="55" t="s">
        <v>48</v>
      </c>
      <c r="C32" s="51"/>
      <c r="D32" s="19">
        <v>1</v>
      </c>
      <c r="E32" s="69">
        <v>45327</v>
      </c>
      <c r="F32" s="69">
        <v>45329</v>
      </c>
      <c r="G32" s="13"/>
      <c r="H32" s="13">
        <f t="shared" si="51"/>
        <v>3</v>
      </c>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row>
    <row r="33" spans="1:85" s="3" customFormat="1" ht="30" customHeight="1" thickBot="1" x14ac:dyDescent="0.35">
      <c r="A33" s="37"/>
      <c r="B33" s="55" t="s">
        <v>49</v>
      </c>
      <c r="C33" s="51"/>
      <c r="D33" s="19">
        <v>1</v>
      </c>
      <c r="E33" s="69">
        <v>45324</v>
      </c>
      <c r="F33" s="69">
        <v>45329</v>
      </c>
      <c r="G33" s="13"/>
      <c r="H33" s="13">
        <f t="shared" si="51"/>
        <v>6</v>
      </c>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row>
    <row r="34" spans="1:85" ht="30" customHeight="1" x14ac:dyDescent="0.3">
      <c r="G34" s="6"/>
    </row>
    <row r="35" spans="1:85" ht="30" customHeight="1" x14ac:dyDescent="0.3">
      <c r="C35" s="11"/>
      <c r="F35" s="39"/>
    </row>
    <row r="36" spans="1:85" ht="30" customHeight="1" x14ac:dyDescent="0.3">
      <c r="C36" s="12"/>
    </row>
  </sheetData>
  <mergeCells count="14">
    <mergeCell ref="C3:D3"/>
    <mergeCell ref="C4:D4"/>
    <mergeCell ref="AK4:AQ4"/>
    <mergeCell ref="AR4:AX4"/>
    <mergeCell ref="AY4:BE4"/>
    <mergeCell ref="BT4:BZ4"/>
    <mergeCell ref="CA4:CG4"/>
    <mergeCell ref="BM4:BS4"/>
    <mergeCell ref="E3:F3"/>
    <mergeCell ref="I4:O4"/>
    <mergeCell ref="P4:V4"/>
    <mergeCell ref="W4:AC4"/>
    <mergeCell ref="AD4:AJ4"/>
    <mergeCell ref="BF4:BL4"/>
  </mergeCells>
  <conditionalFormatting sqref="D7:D33">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K33">
    <cfRule type="expression" dxfId="14" priority="42">
      <formula>AND(TODAY()&gt;=I$5,TODAY()&lt;J$5)</formula>
    </cfRule>
  </conditionalFormatting>
  <conditionalFormatting sqref="I7:BK33">
    <cfRule type="expression" dxfId="13" priority="36">
      <formula>AND(task_start&lt;=I$5,ROUNDDOWN((task_end-task_start+1)*task_progress,0)+task_start-1&gt;=I$5)</formula>
    </cfRule>
    <cfRule type="expression" dxfId="12" priority="37" stopIfTrue="1">
      <formula>AND(task_end&gt;=I$5,task_start&lt;J$5)</formula>
    </cfRule>
  </conditionalFormatting>
  <conditionalFormatting sqref="BM5:BR33">
    <cfRule type="expression" dxfId="11" priority="9">
      <formula>AND(TODAY()&gt;=BM$5,TODAY()&lt;BN$5)</formula>
    </cfRule>
  </conditionalFormatting>
  <conditionalFormatting sqref="BM7:BR33">
    <cfRule type="expression" dxfId="10" priority="7">
      <formula>AND(task_start&lt;=BM$5,ROUNDDOWN((task_end-task_start+1)*task_progress,0)+task_start-1&gt;=BM$5)</formula>
    </cfRule>
    <cfRule type="expression" dxfId="9" priority="8" stopIfTrue="1">
      <formula>AND(task_end&gt;=BM$5,task_start&lt;BN$5)</formula>
    </cfRule>
  </conditionalFormatting>
  <conditionalFormatting sqref="BT5:BY33">
    <cfRule type="expression" dxfId="8" priority="6">
      <formula>AND(TODAY()&gt;=BT$5,TODAY()&lt;BU$5)</formula>
    </cfRule>
  </conditionalFormatting>
  <conditionalFormatting sqref="BT7:BY33">
    <cfRule type="expression" dxfId="7" priority="4">
      <formula>AND(task_start&lt;=BT$5,ROUNDDOWN((task_end-task_start+1)*task_progress,0)+task_start-1&gt;=BT$5)</formula>
    </cfRule>
    <cfRule type="expression" dxfId="6" priority="5" stopIfTrue="1">
      <formula>AND(task_end&gt;=BT$5,task_start&lt;BU$5)</formula>
    </cfRule>
  </conditionalFormatting>
  <conditionalFormatting sqref="BL5:BL33 BS5:BS33 BZ5:BZ33 CG5:CG33">
    <cfRule type="expression" dxfId="5" priority="53">
      <formula>AND(TODAY()&gt;=BL$5,TODAY()&lt;CH$5)</formula>
    </cfRule>
  </conditionalFormatting>
  <conditionalFormatting sqref="BL7:BL33 BS7:BS33 BZ7:BZ33 CG7:CG33">
    <cfRule type="expression" dxfId="4" priority="56">
      <formula>AND(task_start&lt;=BL$5,ROUNDDOWN((task_end-task_start+1)*task_progress,0)+task_start-1&gt;=BL$5)</formula>
    </cfRule>
    <cfRule type="expression" dxfId="3" priority="57" stopIfTrue="1">
      <formula>AND(task_end&gt;=BL$5,task_start&lt;CH$5)</formula>
    </cfRule>
  </conditionalFormatting>
  <conditionalFormatting sqref="CA5:CF33">
    <cfRule type="expression" dxfId="2" priority="3">
      <formula>AND(TODAY()&gt;=CA$5,TODAY()&lt;CB$5)</formula>
    </cfRule>
  </conditionalFormatting>
  <conditionalFormatting sqref="CA7:CF33">
    <cfRule type="expression" dxfId="1" priority="1">
      <formula>AND(task_start&lt;=CA$5,ROUNDDOWN((task_end-task_start+1)*task_progress,0)+task_start-1&gt;=CA$5)</formula>
    </cfRule>
    <cfRule type="expression" dxfId="0" priority="2" stopIfTrue="1">
      <formula>AND(task_end&gt;=CA$5,task_start&lt;CB$5)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27" customWidth="1"/>
    <col min="2" max="16384" width="9.109375" style="2"/>
  </cols>
  <sheetData>
    <row r="1" spans="1:2" ht="46.5" customHeight="1" x14ac:dyDescent="0.3"/>
    <row r="2" spans="1:2" s="29" customFormat="1" ht="15.6" x14ac:dyDescent="0.3">
      <c r="A2" s="28" t="s">
        <v>2</v>
      </c>
      <c r="B2" s="28"/>
    </row>
    <row r="3" spans="1:2" s="33" customFormat="1" ht="27" customHeight="1" x14ac:dyDescent="0.3">
      <c r="A3" s="57" t="s">
        <v>5</v>
      </c>
      <c r="B3" s="34"/>
    </row>
    <row r="4" spans="1:2" s="30" customFormat="1" ht="25.8" x14ac:dyDescent="0.5">
      <c r="A4" s="31" t="s">
        <v>50</v>
      </c>
    </row>
    <row r="5" spans="1:2" ht="74.099999999999994" customHeight="1" x14ac:dyDescent="0.3">
      <c r="A5" s="32" t="s">
        <v>51</v>
      </c>
    </row>
    <row r="6" spans="1:2" ht="26.25" customHeight="1" x14ac:dyDescent="0.3">
      <c r="A6" s="31" t="s">
        <v>52</v>
      </c>
    </row>
    <row r="7" spans="1:2" s="27" customFormat="1" ht="204.9" customHeight="1" x14ac:dyDescent="0.3">
      <c r="A7" s="36" t="s">
        <v>53</v>
      </c>
    </row>
    <row r="8" spans="1:2" s="30" customFormat="1" ht="25.8" x14ac:dyDescent="0.5">
      <c r="A8" s="31" t="s">
        <v>54</v>
      </c>
    </row>
    <row r="9" spans="1:2" ht="72" x14ac:dyDescent="0.3">
      <c r="A9" s="32" t="s">
        <v>55</v>
      </c>
    </row>
    <row r="10" spans="1:2" s="27" customFormat="1" ht="27.9" customHeight="1" x14ac:dyDescent="0.3">
      <c r="A10" s="35" t="s">
        <v>56</v>
      </c>
    </row>
    <row r="11" spans="1:2" s="30" customFormat="1" ht="25.8" x14ac:dyDescent="0.5">
      <c r="A11" s="31" t="s">
        <v>57</v>
      </c>
    </row>
    <row r="12" spans="1:2" ht="28.8" x14ac:dyDescent="0.3">
      <c r="A12" s="32" t="s">
        <v>58</v>
      </c>
    </row>
    <row r="13" spans="1:2" s="27" customFormat="1" ht="27.9" customHeight="1" x14ac:dyDescent="0.3">
      <c r="A13" s="35" t="s">
        <v>59</v>
      </c>
    </row>
    <row r="14" spans="1:2" s="30" customFormat="1" ht="25.8" x14ac:dyDescent="0.5">
      <c r="A14" s="31" t="s">
        <v>60</v>
      </c>
    </row>
    <row r="15" spans="1:2" ht="75" customHeight="1" x14ac:dyDescent="0.3">
      <c r="A15" s="32" t="s">
        <v>61</v>
      </c>
    </row>
    <row r="16" spans="1:2" ht="72" x14ac:dyDescent="0.3">
      <c r="A16" s="32" t="s">
        <v>62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2024-02-06T21:13:18Z</dcterms:created>
  <dcterms:modified xsi:type="dcterms:W3CDTF">2024-02-07T08:28:46Z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