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v\School\SBTM\paper\Evaluation\"/>
    </mc:Choice>
  </mc:AlternateContent>
  <xr:revisionPtr revIDLastSave="0" documentId="13_ncr:1_{39C85A5C-EF50-4502-8CC9-06347EFE65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hreats_w_assump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 a="1"/>
  <c r="F6" i="2" s="1"/>
  <c r="F5" i="2" a="1"/>
  <c r="F5" i="2" s="1"/>
  <c r="F4" i="2" a="1"/>
  <c r="F4" i="2" s="1"/>
  <c r="F3" i="2" a="1"/>
  <c r="F3" i="2" s="1"/>
  <c r="E6" i="2" a="1"/>
  <c r="E6" i="2" s="1"/>
  <c r="E5" i="2" a="1"/>
  <c r="E5" i="2" s="1"/>
  <c r="E4" i="2" a="1"/>
  <c r="E4" i="2" s="1"/>
  <c r="E3" i="2" a="1"/>
  <c r="E3" i="2" s="1"/>
  <c r="D5" i="2" a="1"/>
  <c r="D5" i="2" s="1"/>
  <c r="D4" i="2" a="1"/>
  <c r="D4" i="2" s="1"/>
  <c r="D6" i="2" a="1"/>
  <c r="D6" i="2" s="1"/>
  <c r="D3" i="2" a="1"/>
  <c r="D3" i="2" s="1"/>
  <c r="C6" i="2" a="1"/>
  <c r="C6" i="2" s="1"/>
  <c r="C5" i="2" a="1"/>
  <c r="C5" i="2" s="1"/>
  <c r="H5" i="2" s="1"/>
  <c r="C4" i="2" a="1"/>
  <c r="C4" i="2" s="1"/>
  <c r="C3" i="2" a="1"/>
  <c r="C3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3" i="2" l="1"/>
  <c r="E8" i="2"/>
  <c r="H4" i="2"/>
  <c r="H6" i="2"/>
  <c r="D8" i="2"/>
  <c r="F8" i="2"/>
  <c r="H3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<sst xmlns="http://schemas.openxmlformats.org/spreadsheetml/2006/main" count="744" uniqueCount="95">
  <si>
    <t>ID</t>
  </si>
  <si>
    <t xml:space="preserve"> threatened element</t>
  </si>
  <si>
    <t xml:space="preserve"> threat type</t>
  </si>
  <si>
    <t xml:space="preserve"> dataflow</t>
  </si>
  <si>
    <t xml:space="preserve"> risk</t>
  </si>
  <si>
    <t xml:space="preserve"> direct impact</t>
  </si>
  <si>
    <t xml:space="preserve"> indirect impact</t>
  </si>
  <si>
    <t xml:space="preserve"> lef</t>
  </si>
  <si>
    <t>DS1. generated docs archive</t>
  </si>
  <si>
    <t>Denial of Service</t>
  </si>
  <si>
    <t>DF12. generated document + delivery info</t>
  </si>
  <si>
    <t>Information Disclosure</t>
  </si>
  <si>
    <t>Repudiation</t>
  </si>
  <si>
    <t>P1. document scheduler</t>
  </si>
  <si>
    <t>Elevation of Privilege</t>
  </si>
  <si>
    <t>Spoofing</t>
  </si>
  <si>
    <t>Tampering</t>
  </si>
  <si>
    <t>DS2. PDS docs</t>
  </si>
  <si>
    <t>DF20. requested document</t>
  </si>
  <si>
    <t>P3. PDS</t>
  </si>
  <si>
    <t>DS3. PDS user data</t>
  </si>
  <si>
    <t>DF23. login credentials</t>
  </si>
  <si>
    <t>E2. zoomit</t>
  </si>
  <si>
    <t>DF3. delivery status + doc ID</t>
  </si>
  <si>
    <t>P2. delivery manager</t>
  </si>
  <si>
    <t>E3. email provider</t>
  </si>
  <si>
    <t>DF5. delivery status + doc ID</t>
  </si>
  <si>
    <t>E4. PDS user</t>
  </si>
  <si>
    <t>DF6. login cred + doc ID</t>
  </si>
  <si>
    <t>DF7. URL</t>
  </si>
  <si>
    <t>DF8. new user info (email, name, address, password)</t>
  </si>
  <si>
    <t>DF13. document + delivery info</t>
  </si>
  <si>
    <t>DF11. doc ID</t>
  </si>
  <si>
    <t>DF1. batch of docs with delivery info</t>
  </si>
  <si>
    <t>DF2. batch of docs with delivery info</t>
  </si>
  <si>
    <t>DF4. PDF or URL with delivery info</t>
  </si>
  <si>
    <t>DF15. doc</t>
  </si>
  <si>
    <t>DF16. doc + user ID</t>
  </si>
  <si>
    <t>DF14. doc ID + delivery status</t>
  </si>
  <si>
    <t>E1. print service</t>
  </si>
  <si>
    <t>DF10. requested doc</t>
  </si>
  <si>
    <t>DF9. requested document</t>
  </si>
  <si>
    <t>DF17. delivery status + doc ID</t>
  </si>
  <si>
    <t>DF18. URL</t>
  </si>
  <si>
    <t>DF19. doc ID</t>
  </si>
  <si>
    <t>DF24. doc + user ID</t>
  </si>
  <si>
    <t>DF25. doc + URL</t>
  </si>
  <si>
    <t>DF21. new user info (email, name, address, password)</t>
  </si>
  <si>
    <t>DF22. user ID</t>
  </si>
  <si>
    <t>Expert Threat</t>
  </si>
  <si>
    <t>H</t>
  </si>
  <si>
    <t>M</t>
  </si>
  <si>
    <t>L</t>
  </si>
  <si>
    <t>Mode</t>
  </si>
  <si>
    <t>B20</t>
  </si>
  <si>
    <t>B13</t>
  </si>
  <si>
    <t>B27</t>
  </si>
  <si>
    <t>B23</t>
  </si>
  <si>
    <t>B21</t>
  </si>
  <si>
    <t>B28</t>
  </si>
  <si>
    <t>B14</t>
  </si>
  <si>
    <t>B15</t>
  </si>
  <si>
    <t>B10</t>
  </si>
  <si>
    <t>B22</t>
  </si>
  <si>
    <t>B24</t>
  </si>
  <si>
    <t>B26</t>
  </si>
  <si>
    <t>B25</t>
  </si>
  <si>
    <t>B12</t>
  </si>
  <si>
    <t>B17</t>
  </si>
  <si>
    <t>B16</t>
  </si>
  <si>
    <t>B04</t>
  </si>
  <si>
    <t>B07</t>
  </si>
  <si>
    <t>B05, B06</t>
  </si>
  <si>
    <t>B01</t>
  </si>
  <si>
    <t>B02</t>
  </si>
  <si>
    <t>B03</t>
  </si>
  <si>
    <t>Note</t>
  </si>
  <si>
    <t>Zero lef/risk in RBTM because mitigation. Experts implicitly mention threat relatinship (weak client-side credential storage) which is explicitly leveraged in RBTM.</t>
  </si>
  <si>
    <t>No threat for 'guessable' URL's, so we assumed this to also be an information disclosure of URL.</t>
  </si>
  <si>
    <t>OK</t>
  </si>
  <si>
    <t>B08</t>
  </si>
  <si>
    <t>B09</t>
  </si>
  <si>
    <t>OK, but why do experts estimate this risk lower than B08/B09? Because we have control over the PDS?</t>
  </si>
  <si>
    <t>Zero lef/risk due to assumptions 1 and 3. RBTM, however, explicitly incorporates the direct impact of this threat into other threats which cause it</t>
  </si>
  <si>
    <t>Zero lef/risk due to assumption 1. RBTM, however, explicitly incorporates the direct impact of this threat into other threats which cause it</t>
  </si>
  <si>
    <t>Zero lef/risk due to assumption 2. RBTM, however, explicitly incorporates the direct impact of this threat into other threats which cause it</t>
  </si>
  <si>
    <t>Experts underestimated impact, or RBTM over-estimated it. According to RBTM, this threat induces impactful tampering and repudiation threats on the same data flow, as well as other threats further down the line.</t>
  </si>
  <si>
    <t>Experts underestimated impact, or RBTM over-estimated it. Accorting to RBTM, this threat induces impactful DoS threats, and tampering threats on delivery notifications, which in turn induce repudiation threats.</t>
  </si>
  <si>
    <t>risk'</t>
  </si>
  <si>
    <t>Total</t>
  </si>
  <si>
    <t xml:space="preserve">          RBTM risk
Expert</t>
  </si>
  <si>
    <t>x&gt;100</t>
  </si>
  <si>
    <t>100&gt;x&gt;10</t>
  </si>
  <si>
    <t>10&gt;x&gt;0</t>
  </si>
  <si>
    <t>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</si>
</sst>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12" xfId="0" applyFont="1" applyBorder="1"/>
    <xf numFmtId="0" fontId="0" fillId="0" borderId="13" xfId="0" applyBorder="1"/>
    <xf numFmtId="0" fontId="0" fillId="0" borderId="12" xfId="0" applyBorder="1"/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08" totalsRowShown="0">
  <autoFilter ref="A1:O208" xr:uid="{00000000-0009-0000-0100-000001000000}"/>
  <sortState xmlns:xlrd2="http://schemas.microsoft.com/office/spreadsheetml/2017/richdata2" ref="A2:O208">
    <sortCondition descending="1" ref="E1:E208"/>
  </sortState>
  <tableColumns count="15">
    <tableColumn id="1" xr3:uid="{00000000-0010-0000-0000-000001000000}" name="ID"/>
    <tableColumn id="2" xr3:uid="{00000000-0010-0000-0000-000002000000}" name=" threatened element"/>
    <tableColumn id="3" xr3:uid="{00000000-0010-0000-0000-000003000000}" name=" threat type"/>
    <tableColumn id="4" xr3:uid="{00000000-0010-0000-0000-000004000000}" name=" dataflow"/>
    <tableColumn id="5" xr3:uid="{00000000-0010-0000-0000-000005000000}" name=" risk"/>
    <tableColumn id="15" xr3:uid="{880E81E6-7DAE-4357-A813-6C69BC6741B7}" name="risk'" dataDxfId="0">
      <calculatedColumnFormula>IF(Table1[[#This Row],[ risk]]&gt;100, "H", IF(Table1[[#This Row],[ risk]]=0, 0, IF(Table1[[#This Row],[ risk]]&lt;10, "L", "M")))</calculatedColumnFormula>
    </tableColumn>
    <tableColumn id="6" xr3:uid="{00000000-0010-0000-0000-000006000000}" name=" direct impact"/>
    <tableColumn id="7" xr3:uid="{00000000-0010-0000-0000-000007000000}" name=" indirect impact"/>
    <tableColumn id="8" xr3:uid="{00000000-0010-0000-0000-000008000000}" name=" lef"/>
    <tableColumn id="9" xr3:uid="{00000000-0010-0000-0000-000009000000}" name="Expert Threat"/>
    <tableColumn id="10" xr3:uid="{00000000-0010-0000-0000-00000A000000}" name="H"/>
    <tableColumn id="11" xr3:uid="{00000000-0010-0000-0000-00000B000000}" name="M"/>
    <tableColumn id="12" xr3:uid="{00000000-0010-0000-0000-00000C000000}" name="L"/>
    <tableColumn id="13" xr3:uid="{00000000-0010-0000-0000-00000D000000}" name="Mode"/>
    <tableColumn id="14" xr3:uid="{00000000-0010-0000-0000-00000E000000}" name="No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workbookViewId="0">
      <selection activeCell="E12" sqref="E12"/>
    </sheetView>
  </sheetViews>
  <sheetFormatPr defaultRowHeight="15" x14ac:dyDescent="0.25"/>
  <cols>
    <col min="1" max="1" width="5.140625" bestFit="1" customWidth="1"/>
    <col min="2" max="2" width="21.5703125" customWidth="1"/>
    <col min="3" max="3" width="18.7109375" customWidth="1"/>
    <col min="4" max="4" width="39" customWidth="1"/>
    <col min="5" max="5" width="18" customWidth="1"/>
    <col min="6" max="6" width="7" bestFit="1" customWidth="1"/>
    <col min="7" max="7" width="10" customWidth="1"/>
    <col min="8" max="8" width="12.7109375" customWidth="1"/>
    <col min="9" max="9" width="6.140625" bestFit="1" customWidth="1"/>
    <col min="10" max="10" width="9.140625" style="1"/>
    <col min="11" max="11" width="4.5703125" bestFit="1" customWidth="1"/>
    <col min="12" max="12" width="5.140625" bestFit="1" customWidth="1"/>
    <col min="13" max="13" width="4.140625" bestFit="1" customWidth="1"/>
    <col min="14" max="14" width="8.5703125" bestFit="1" customWidth="1"/>
    <col min="15" max="15" width="19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5</v>
      </c>
      <c r="H1" t="s">
        <v>6</v>
      </c>
      <c r="I1" s="3" t="s">
        <v>7</v>
      </c>
      <c r="J1" s="2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76</v>
      </c>
    </row>
    <row r="2" spans="1:15" x14ac:dyDescent="0.25">
      <c r="A2">
        <v>48</v>
      </c>
      <c r="B2" t="s">
        <v>27</v>
      </c>
      <c r="C2" t="s">
        <v>15</v>
      </c>
      <c r="D2" t="s">
        <v>30</v>
      </c>
      <c r="E2">
        <v>114.75</v>
      </c>
      <c r="F2" t="str">
        <f>IF(Table1[[#This Row],[ risk]]&gt;100, "H", IF(Table1[[#This Row],[ risk]]=0, 0, IF(Table1[[#This Row],[ risk]]&lt;10, "L", "M")))</f>
        <v>H</v>
      </c>
      <c r="G2">
        <v>0</v>
      </c>
      <c r="H2">
        <v>51</v>
      </c>
      <c r="I2" s="3">
        <v>2.25</v>
      </c>
      <c r="J2" s="2" t="s">
        <v>60</v>
      </c>
      <c r="K2">
        <v>3</v>
      </c>
      <c r="L2">
        <v>1</v>
      </c>
      <c r="M2">
        <v>0</v>
      </c>
      <c r="N2" t="s">
        <v>50</v>
      </c>
      <c r="O2" t="s">
        <v>79</v>
      </c>
    </row>
    <row r="3" spans="1:15" x14ac:dyDescent="0.25">
      <c r="A3">
        <v>163</v>
      </c>
      <c r="B3" t="s">
        <v>19</v>
      </c>
      <c r="C3" t="s">
        <v>15</v>
      </c>
      <c r="D3" t="s">
        <v>40</v>
      </c>
      <c r="E3">
        <v>113.625</v>
      </c>
      <c r="F3" t="str">
        <f>IF(Table1[[#This Row],[ risk]]&gt;100, "H", IF(Table1[[#This Row],[ risk]]=0, 0, IF(Table1[[#This Row],[ risk]]&lt;10, "L", "M")))</f>
        <v>H</v>
      </c>
      <c r="G3">
        <v>0</v>
      </c>
      <c r="H3">
        <v>50.5</v>
      </c>
      <c r="I3" s="3">
        <v>2.25</v>
      </c>
      <c r="J3"/>
    </row>
    <row r="4" spans="1:15" x14ac:dyDescent="0.25">
      <c r="A4">
        <v>164</v>
      </c>
      <c r="B4" t="s">
        <v>19</v>
      </c>
      <c r="C4" t="s">
        <v>15</v>
      </c>
      <c r="D4" t="s">
        <v>41</v>
      </c>
      <c r="E4">
        <v>113.625</v>
      </c>
      <c r="F4" t="str">
        <f>IF(Table1[[#This Row],[ risk]]&gt;100, "H", IF(Table1[[#This Row],[ risk]]=0, 0, IF(Table1[[#This Row],[ risk]]&lt;10, "L", "M")))</f>
        <v>H</v>
      </c>
      <c r="G4">
        <v>0</v>
      </c>
      <c r="H4">
        <v>50.5</v>
      </c>
      <c r="I4" s="3">
        <v>2.25</v>
      </c>
      <c r="J4"/>
    </row>
    <row r="5" spans="1:15" x14ac:dyDescent="0.25">
      <c r="A5">
        <v>33</v>
      </c>
      <c r="B5" t="s">
        <v>25</v>
      </c>
      <c r="C5" t="s">
        <v>15</v>
      </c>
      <c r="D5" t="s">
        <v>26</v>
      </c>
      <c r="E5">
        <v>108</v>
      </c>
      <c r="F5" t="str">
        <f>IF(Table1[[#This Row],[ risk]]&gt;100, "H", IF(Table1[[#This Row],[ risk]]=0, 0, IF(Table1[[#This Row],[ risk]]&lt;10, "L", "M")))</f>
        <v>H</v>
      </c>
      <c r="G5">
        <v>0</v>
      </c>
      <c r="H5">
        <v>48</v>
      </c>
      <c r="I5" s="3">
        <v>2.25</v>
      </c>
      <c r="J5" s="2" t="s">
        <v>55</v>
      </c>
      <c r="K5">
        <v>0</v>
      </c>
      <c r="L5">
        <v>1</v>
      </c>
      <c r="M5">
        <v>1</v>
      </c>
      <c r="N5" t="s">
        <v>51</v>
      </c>
      <c r="O5" t="s">
        <v>79</v>
      </c>
    </row>
    <row r="6" spans="1:15" x14ac:dyDescent="0.25">
      <c r="A6">
        <v>104</v>
      </c>
      <c r="B6" t="s">
        <v>24</v>
      </c>
      <c r="C6" t="s">
        <v>15</v>
      </c>
      <c r="D6" t="s">
        <v>33</v>
      </c>
      <c r="E6">
        <v>105.75</v>
      </c>
      <c r="F6" t="str">
        <f>IF(Table1[[#This Row],[ risk]]&gt;100, "H", IF(Table1[[#This Row],[ risk]]=0, 0, IF(Table1[[#This Row],[ risk]]&lt;10, "L", "M")))</f>
        <v>H</v>
      </c>
      <c r="G6">
        <v>0</v>
      </c>
      <c r="H6">
        <v>47</v>
      </c>
      <c r="I6" s="3">
        <v>2.25</v>
      </c>
      <c r="J6" s="2" t="s">
        <v>73</v>
      </c>
      <c r="K6">
        <v>4</v>
      </c>
      <c r="L6">
        <v>1</v>
      </c>
      <c r="M6">
        <v>0</v>
      </c>
      <c r="N6" t="s">
        <v>50</v>
      </c>
      <c r="O6" t="s">
        <v>79</v>
      </c>
    </row>
    <row r="7" spans="1:15" x14ac:dyDescent="0.25">
      <c r="A7">
        <v>105</v>
      </c>
      <c r="B7" t="s">
        <v>24</v>
      </c>
      <c r="C7" t="s">
        <v>15</v>
      </c>
      <c r="D7" t="s">
        <v>34</v>
      </c>
      <c r="E7">
        <v>105.75</v>
      </c>
      <c r="F7" t="str">
        <f>IF(Table1[[#This Row],[ risk]]&gt;100, "H", IF(Table1[[#This Row],[ risk]]=0, 0, IF(Table1[[#This Row],[ risk]]&lt;10, "L", "M")))</f>
        <v>H</v>
      </c>
      <c r="G7">
        <v>0</v>
      </c>
      <c r="H7">
        <v>47</v>
      </c>
      <c r="I7" s="3">
        <v>2.25</v>
      </c>
      <c r="J7" s="2" t="s">
        <v>74</v>
      </c>
      <c r="K7">
        <v>2</v>
      </c>
      <c r="L7">
        <v>0</v>
      </c>
      <c r="M7">
        <v>3</v>
      </c>
      <c r="N7" t="s">
        <v>52</v>
      </c>
      <c r="O7" t="s">
        <v>86</v>
      </c>
    </row>
    <row r="8" spans="1:15" x14ac:dyDescent="0.25">
      <c r="A8">
        <v>106</v>
      </c>
      <c r="B8" t="s">
        <v>24</v>
      </c>
      <c r="C8" t="s">
        <v>15</v>
      </c>
      <c r="D8" t="s">
        <v>35</v>
      </c>
      <c r="E8">
        <v>105.75</v>
      </c>
      <c r="F8" t="str">
        <f>IF(Table1[[#This Row],[ risk]]&gt;100, "H", IF(Table1[[#This Row],[ risk]]=0, 0, IF(Table1[[#This Row],[ risk]]&lt;10, "L", "M")))</f>
        <v>H</v>
      </c>
      <c r="G8">
        <v>0</v>
      </c>
      <c r="H8">
        <v>47</v>
      </c>
      <c r="I8" s="3">
        <v>2.25</v>
      </c>
      <c r="J8" s="2" t="s">
        <v>75</v>
      </c>
      <c r="K8">
        <v>1</v>
      </c>
      <c r="L8">
        <v>1</v>
      </c>
      <c r="M8">
        <v>3</v>
      </c>
      <c r="N8" t="s">
        <v>52</v>
      </c>
      <c r="O8" t="s">
        <v>86</v>
      </c>
    </row>
    <row r="9" spans="1:15" x14ac:dyDescent="0.25">
      <c r="A9">
        <v>65</v>
      </c>
      <c r="B9" t="s">
        <v>19</v>
      </c>
      <c r="C9" t="s">
        <v>15</v>
      </c>
      <c r="D9" t="s">
        <v>29</v>
      </c>
      <c r="E9">
        <v>105.75</v>
      </c>
      <c r="F9" t="str">
        <f>IF(Table1[[#This Row],[ risk]]&gt;100, "H", IF(Table1[[#This Row],[ risk]]=0, 0, IF(Table1[[#This Row],[ risk]]&lt;10, "L", "M")))</f>
        <v>H</v>
      </c>
      <c r="G9">
        <v>0</v>
      </c>
      <c r="H9">
        <v>47</v>
      </c>
      <c r="I9" s="3">
        <v>2.25</v>
      </c>
      <c r="J9" s="2" t="s">
        <v>72</v>
      </c>
      <c r="K9">
        <v>2.5</v>
      </c>
      <c r="L9">
        <v>0</v>
      </c>
      <c r="M9">
        <v>0.5</v>
      </c>
      <c r="N9" t="s">
        <v>50</v>
      </c>
      <c r="O9" t="s">
        <v>78</v>
      </c>
    </row>
    <row r="10" spans="1:15" x14ac:dyDescent="0.25">
      <c r="A10">
        <v>66</v>
      </c>
      <c r="B10" t="s">
        <v>19</v>
      </c>
      <c r="C10" t="s">
        <v>15</v>
      </c>
      <c r="D10" t="s">
        <v>30</v>
      </c>
      <c r="E10">
        <v>105.75</v>
      </c>
      <c r="F10" t="str">
        <f>IF(Table1[[#This Row],[ risk]]&gt;100, "H", IF(Table1[[#This Row],[ risk]]=0, 0, IF(Table1[[#This Row],[ risk]]&lt;10, "L", "M")))</f>
        <v>H</v>
      </c>
      <c r="G10">
        <v>0</v>
      </c>
      <c r="H10">
        <v>47</v>
      </c>
      <c r="I10" s="3">
        <v>2.25</v>
      </c>
      <c r="J10" s="2" t="s">
        <v>71</v>
      </c>
      <c r="K10">
        <v>3</v>
      </c>
      <c r="L10">
        <v>0</v>
      </c>
      <c r="M10">
        <v>2</v>
      </c>
      <c r="N10" t="s">
        <v>50</v>
      </c>
      <c r="O10" t="s">
        <v>79</v>
      </c>
    </row>
    <row r="11" spans="1:15" x14ac:dyDescent="0.25">
      <c r="A11">
        <v>63</v>
      </c>
      <c r="B11" t="s">
        <v>19</v>
      </c>
      <c r="C11" t="s">
        <v>14</v>
      </c>
      <c r="D11" t="s">
        <v>30</v>
      </c>
      <c r="E11">
        <v>105.75</v>
      </c>
      <c r="F11" t="str">
        <f>IF(Table1[[#This Row],[ risk]]&gt;100, "H", IF(Table1[[#This Row],[ risk]]=0, 0, IF(Table1[[#This Row],[ risk]]&lt;10, "L", "M")))</f>
        <v>H</v>
      </c>
      <c r="G11">
        <v>0</v>
      </c>
      <c r="H11">
        <v>47</v>
      </c>
      <c r="I11" s="3">
        <v>2.25</v>
      </c>
      <c r="J11"/>
    </row>
    <row r="12" spans="1:15" x14ac:dyDescent="0.25">
      <c r="A12">
        <v>46</v>
      </c>
      <c r="B12" t="s">
        <v>27</v>
      </c>
      <c r="C12" t="s">
        <v>15</v>
      </c>
      <c r="D12" t="s">
        <v>28</v>
      </c>
      <c r="E12">
        <v>105.75</v>
      </c>
      <c r="F12" t="str">
        <f>IF(Table1[[#This Row],[ risk]]&gt;100, "H", IF(Table1[[#This Row],[ risk]]=0, 0, IF(Table1[[#This Row],[ risk]]&lt;10, "L", "M")))</f>
        <v>H</v>
      </c>
      <c r="G12">
        <v>0</v>
      </c>
      <c r="H12">
        <v>47</v>
      </c>
      <c r="I12" s="3">
        <v>2.25</v>
      </c>
      <c r="J12" s="2" t="s">
        <v>60</v>
      </c>
      <c r="K12">
        <v>3</v>
      </c>
      <c r="L12">
        <v>1</v>
      </c>
      <c r="M12">
        <v>0</v>
      </c>
      <c r="N12" t="s">
        <v>50</v>
      </c>
      <c r="O12" t="s">
        <v>79</v>
      </c>
    </row>
    <row r="13" spans="1:15" x14ac:dyDescent="0.25">
      <c r="A13">
        <v>47</v>
      </c>
      <c r="B13" t="s">
        <v>27</v>
      </c>
      <c r="C13" t="s">
        <v>15</v>
      </c>
      <c r="D13" t="s">
        <v>29</v>
      </c>
      <c r="E13">
        <v>105.75</v>
      </c>
      <c r="F13" t="str">
        <f>IF(Table1[[#This Row],[ risk]]&gt;100, "H", IF(Table1[[#This Row],[ risk]]=0, 0, IF(Table1[[#This Row],[ risk]]&lt;10, "L", "M")))</f>
        <v>H</v>
      </c>
      <c r="G13">
        <v>0</v>
      </c>
      <c r="H13">
        <v>47</v>
      </c>
      <c r="I13" s="3">
        <v>2.25</v>
      </c>
      <c r="J13" s="2" t="s">
        <v>60</v>
      </c>
      <c r="K13">
        <v>3</v>
      </c>
      <c r="L13">
        <v>1</v>
      </c>
      <c r="M13">
        <v>0</v>
      </c>
      <c r="N13" t="s">
        <v>50</v>
      </c>
      <c r="O13" t="s">
        <v>79</v>
      </c>
    </row>
    <row r="14" spans="1:15" x14ac:dyDescent="0.25">
      <c r="A14">
        <v>128</v>
      </c>
      <c r="B14" t="s">
        <v>39</v>
      </c>
      <c r="C14" t="s">
        <v>15</v>
      </c>
      <c r="D14" t="s">
        <v>33</v>
      </c>
      <c r="E14">
        <v>105.75</v>
      </c>
      <c r="F14" t="str">
        <f>IF(Table1[[#This Row],[ risk]]&gt;100, "H", IF(Table1[[#This Row],[ risk]]=0, 0, IF(Table1[[#This Row],[ risk]]&lt;10, "L", "M")))</f>
        <v>H</v>
      </c>
      <c r="G14">
        <v>1</v>
      </c>
      <c r="H14">
        <v>46</v>
      </c>
      <c r="I14" s="3">
        <v>2.25</v>
      </c>
      <c r="J14" s="2" t="s">
        <v>64</v>
      </c>
      <c r="K14">
        <v>0</v>
      </c>
      <c r="L14">
        <v>0</v>
      </c>
      <c r="M14">
        <v>1</v>
      </c>
      <c r="N14" t="s">
        <v>52</v>
      </c>
      <c r="O14" t="s">
        <v>87</v>
      </c>
    </row>
    <row r="15" spans="1:15" x14ac:dyDescent="0.25">
      <c r="A15">
        <v>130</v>
      </c>
      <c r="B15" t="s">
        <v>25</v>
      </c>
      <c r="C15" t="s">
        <v>15</v>
      </c>
      <c r="D15" t="s">
        <v>35</v>
      </c>
      <c r="E15">
        <v>105.75</v>
      </c>
      <c r="F15" t="str">
        <f>IF(Table1[[#This Row],[ risk]]&gt;100, "H", IF(Table1[[#This Row],[ risk]]=0, 0, IF(Table1[[#This Row],[ risk]]&lt;10, "L", "M")))</f>
        <v>H</v>
      </c>
      <c r="G15">
        <v>1</v>
      </c>
      <c r="H15">
        <v>46</v>
      </c>
      <c r="I15" s="3">
        <v>2.25</v>
      </c>
      <c r="J15" s="2" t="s">
        <v>66</v>
      </c>
      <c r="K15">
        <v>0</v>
      </c>
      <c r="L15">
        <v>0</v>
      </c>
      <c r="M15">
        <v>1</v>
      </c>
      <c r="N15" t="s">
        <v>52</v>
      </c>
      <c r="O15" t="s">
        <v>87</v>
      </c>
    </row>
    <row r="16" spans="1:15" x14ac:dyDescent="0.25">
      <c r="A16">
        <v>129</v>
      </c>
      <c r="B16" t="s">
        <v>22</v>
      </c>
      <c r="C16" t="s">
        <v>15</v>
      </c>
      <c r="D16" t="s">
        <v>34</v>
      </c>
      <c r="E16">
        <v>105.75</v>
      </c>
      <c r="F16" t="str">
        <f>IF(Table1[[#This Row],[ risk]]&gt;100, "H", IF(Table1[[#This Row],[ risk]]=0, 0, IF(Table1[[#This Row],[ risk]]&lt;10, "L", "M")))</f>
        <v>H</v>
      </c>
      <c r="G16">
        <v>1</v>
      </c>
      <c r="H16">
        <v>46</v>
      </c>
      <c r="I16" s="3">
        <v>2.25</v>
      </c>
      <c r="J16" s="2" t="s">
        <v>65</v>
      </c>
      <c r="K16">
        <v>0</v>
      </c>
      <c r="L16">
        <v>0</v>
      </c>
      <c r="M16">
        <v>1</v>
      </c>
      <c r="N16" t="s">
        <v>52</v>
      </c>
      <c r="O16" t="s">
        <v>87</v>
      </c>
    </row>
    <row r="17" spans="1:15" x14ac:dyDescent="0.25">
      <c r="A17">
        <v>28</v>
      </c>
      <c r="B17" t="s">
        <v>24</v>
      </c>
      <c r="C17" t="s">
        <v>9</v>
      </c>
      <c r="D17" t="s">
        <v>23</v>
      </c>
      <c r="E17">
        <v>7.875</v>
      </c>
      <c r="F17" t="str">
        <f>IF(Table1[[#This Row],[ risk]]&gt;100, "H", IF(Table1[[#This Row],[ risk]]=0, 0, IF(Table1[[#This Row],[ risk]]&lt;10, "L", "M")))</f>
        <v>L</v>
      </c>
      <c r="G17">
        <v>3.5</v>
      </c>
      <c r="H17">
        <v>0</v>
      </c>
      <c r="I17" s="3">
        <v>2.25</v>
      </c>
      <c r="J17"/>
    </row>
    <row r="18" spans="1:15" x14ac:dyDescent="0.25">
      <c r="A18">
        <v>37</v>
      </c>
      <c r="B18" t="s">
        <v>24</v>
      </c>
      <c r="C18" t="s">
        <v>9</v>
      </c>
      <c r="D18" t="s">
        <v>26</v>
      </c>
      <c r="E18">
        <v>7.875</v>
      </c>
      <c r="F18" t="str">
        <f>IF(Table1[[#This Row],[ risk]]&gt;100, "H", IF(Table1[[#This Row],[ risk]]=0, 0, IF(Table1[[#This Row],[ risk]]&lt;10, "L", "M")))</f>
        <v>L</v>
      </c>
      <c r="G18">
        <v>3.5</v>
      </c>
      <c r="H18">
        <v>0</v>
      </c>
      <c r="I18" s="3">
        <v>2.25</v>
      </c>
      <c r="J18"/>
    </row>
    <row r="19" spans="1:15" x14ac:dyDescent="0.25">
      <c r="A19">
        <v>84</v>
      </c>
      <c r="B19" t="s">
        <v>24</v>
      </c>
      <c r="C19" t="s">
        <v>9</v>
      </c>
      <c r="D19" t="s">
        <v>33</v>
      </c>
      <c r="E19">
        <v>7.875</v>
      </c>
      <c r="F19" t="str">
        <f>IF(Table1[[#This Row],[ risk]]&gt;100, "H", IF(Table1[[#This Row],[ risk]]=0, 0, IF(Table1[[#This Row],[ risk]]&lt;10, "L", "M")))</f>
        <v>L</v>
      </c>
      <c r="G19">
        <v>3.5</v>
      </c>
      <c r="H19">
        <v>0</v>
      </c>
      <c r="I19" s="3">
        <v>2.25</v>
      </c>
      <c r="J19"/>
    </row>
    <row r="20" spans="1:15" x14ac:dyDescent="0.25">
      <c r="A20">
        <v>85</v>
      </c>
      <c r="B20" t="s">
        <v>24</v>
      </c>
      <c r="C20" t="s">
        <v>9</v>
      </c>
      <c r="D20" t="s">
        <v>34</v>
      </c>
      <c r="E20">
        <v>7.875</v>
      </c>
      <c r="F20" t="str">
        <f>IF(Table1[[#This Row],[ risk]]&gt;100, "H", IF(Table1[[#This Row],[ risk]]=0, 0, IF(Table1[[#This Row],[ risk]]&lt;10, "L", "M")))</f>
        <v>L</v>
      </c>
      <c r="G20">
        <v>3.5</v>
      </c>
      <c r="H20">
        <v>0</v>
      </c>
      <c r="I20" s="3">
        <v>2.25</v>
      </c>
      <c r="J20"/>
    </row>
    <row r="21" spans="1:15" x14ac:dyDescent="0.25">
      <c r="A21">
        <v>86</v>
      </c>
      <c r="B21" t="s">
        <v>24</v>
      </c>
      <c r="C21" t="s">
        <v>9</v>
      </c>
      <c r="D21" t="s">
        <v>35</v>
      </c>
      <c r="E21">
        <v>7.875</v>
      </c>
      <c r="F21" t="str">
        <f>IF(Table1[[#This Row],[ risk]]&gt;100, "H", IF(Table1[[#This Row],[ risk]]=0, 0, IF(Table1[[#This Row],[ risk]]&lt;10, "L", "M")))</f>
        <v>L</v>
      </c>
      <c r="G21">
        <v>3.5</v>
      </c>
      <c r="H21">
        <v>0</v>
      </c>
      <c r="I21" s="3">
        <v>2.25</v>
      </c>
      <c r="J21"/>
    </row>
    <row r="22" spans="1:15" x14ac:dyDescent="0.25">
      <c r="A22">
        <v>24</v>
      </c>
      <c r="B22" t="s">
        <v>22</v>
      </c>
      <c r="C22" t="s">
        <v>15</v>
      </c>
      <c r="D22" t="s">
        <v>23</v>
      </c>
      <c r="E22">
        <v>5.625</v>
      </c>
      <c r="F22" t="str">
        <f>IF(Table1[[#This Row],[ risk]]&gt;100, "H", IF(Table1[[#This Row],[ risk]]=0, 0, IF(Table1[[#This Row],[ risk]]&lt;10, "L", "M")))</f>
        <v>L</v>
      </c>
      <c r="G22">
        <v>0</v>
      </c>
      <c r="H22">
        <v>2.5</v>
      </c>
      <c r="I22" s="3">
        <v>2.25</v>
      </c>
      <c r="J22" s="2" t="s">
        <v>55</v>
      </c>
      <c r="K22">
        <v>0</v>
      </c>
      <c r="L22">
        <v>1</v>
      </c>
      <c r="M22">
        <v>1</v>
      </c>
      <c r="N22" t="s">
        <v>51</v>
      </c>
      <c r="O22" t="s">
        <v>79</v>
      </c>
    </row>
    <row r="23" spans="1:15" x14ac:dyDescent="0.25">
      <c r="A23">
        <v>199</v>
      </c>
      <c r="B23" t="s">
        <v>27</v>
      </c>
      <c r="C23" t="s">
        <v>15</v>
      </c>
      <c r="D23" t="s">
        <v>40</v>
      </c>
      <c r="E23">
        <v>5.625</v>
      </c>
      <c r="F23" t="str">
        <f>IF(Table1[[#This Row],[ risk]]&gt;100, "H", IF(Table1[[#This Row],[ risk]]=0, 0, IF(Table1[[#This Row],[ risk]]&lt;10, "L", "M")))</f>
        <v>L</v>
      </c>
      <c r="G23">
        <v>0</v>
      </c>
      <c r="H23">
        <v>2.5</v>
      </c>
      <c r="I23" s="3">
        <v>2.25</v>
      </c>
      <c r="J23"/>
    </row>
    <row r="24" spans="1:15" x14ac:dyDescent="0.25">
      <c r="A24">
        <v>200</v>
      </c>
      <c r="B24" t="s">
        <v>27</v>
      </c>
      <c r="C24" t="s">
        <v>15</v>
      </c>
      <c r="D24" t="s">
        <v>41</v>
      </c>
      <c r="E24">
        <v>5.625</v>
      </c>
      <c r="F24" t="str">
        <f>IF(Table1[[#This Row],[ risk]]&gt;100, "H", IF(Table1[[#This Row],[ risk]]=0, 0, IF(Table1[[#This Row],[ risk]]&lt;10, "L", "M")))</f>
        <v>L</v>
      </c>
      <c r="G24">
        <v>0</v>
      </c>
      <c r="H24">
        <v>2.5</v>
      </c>
      <c r="I24" s="3">
        <v>2.25</v>
      </c>
      <c r="J24"/>
    </row>
    <row r="25" spans="1:15" x14ac:dyDescent="0.25">
      <c r="A25">
        <v>58</v>
      </c>
      <c r="B25" t="s">
        <v>19</v>
      </c>
      <c r="C25" t="s">
        <v>9</v>
      </c>
      <c r="D25" t="s">
        <v>28</v>
      </c>
      <c r="E25">
        <v>4.5</v>
      </c>
      <c r="F25" t="str">
        <f>IF(Table1[[#This Row],[ risk]]&gt;100, "H", IF(Table1[[#This Row],[ risk]]=0, 0, IF(Table1[[#This Row],[ risk]]&lt;10, "L", "M")))</f>
        <v>L</v>
      </c>
      <c r="G25">
        <v>2</v>
      </c>
      <c r="H25">
        <v>0</v>
      </c>
      <c r="I25" s="3">
        <v>2.25</v>
      </c>
      <c r="J25" s="2"/>
    </row>
    <row r="26" spans="1:15" x14ac:dyDescent="0.25">
      <c r="A26">
        <v>59</v>
      </c>
      <c r="B26" t="s">
        <v>19</v>
      </c>
      <c r="C26" t="s">
        <v>9</v>
      </c>
      <c r="D26" t="s">
        <v>29</v>
      </c>
      <c r="E26">
        <v>4.5</v>
      </c>
      <c r="F26" t="str">
        <f>IF(Table1[[#This Row],[ risk]]&gt;100, "H", IF(Table1[[#This Row],[ risk]]=0, 0, IF(Table1[[#This Row],[ risk]]&lt;10, "L", "M")))</f>
        <v>L</v>
      </c>
      <c r="G26">
        <v>2</v>
      </c>
      <c r="H26">
        <v>0</v>
      </c>
      <c r="I26" s="3">
        <v>2.25</v>
      </c>
      <c r="J26"/>
    </row>
    <row r="27" spans="1:15" x14ac:dyDescent="0.25">
      <c r="A27">
        <v>60</v>
      </c>
      <c r="B27" t="s">
        <v>19</v>
      </c>
      <c r="C27" t="s">
        <v>9</v>
      </c>
      <c r="D27" t="s">
        <v>30</v>
      </c>
      <c r="E27">
        <v>4.5</v>
      </c>
      <c r="F27" t="str">
        <f>IF(Table1[[#This Row],[ risk]]&gt;100, "H", IF(Table1[[#This Row],[ risk]]=0, 0, IF(Table1[[#This Row],[ risk]]&lt;10, "L", "M")))</f>
        <v>L</v>
      </c>
      <c r="G27">
        <v>2</v>
      </c>
      <c r="H27">
        <v>0</v>
      </c>
      <c r="I27" s="3">
        <v>2.25</v>
      </c>
      <c r="J27"/>
    </row>
    <row r="28" spans="1:15" x14ac:dyDescent="0.25">
      <c r="A28">
        <v>134</v>
      </c>
      <c r="B28" t="s">
        <v>19</v>
      </c>
      <c r="C28" t="s">
        <v>9</v>
      </c>
      <c r="D28" t="s">
        <v>40</v>
      </c>
      <c r="E28">
        <v>4.5</v>
      </c>
      <c r="F28" t="str">
        <f>IF(Table1[[#This Row],[ risk]]&gt;100, "H", IF(Table1[[#This Row],[ risk]]=0, 0, IF(Table1[[#This Row],[ risk]]&lt;10, "L", "M")))</f>
        <v>L</v>
      </c>
      <c r="G28">
        <v>2</v>
      </c>
      <c r="H28">
        <v>0</v>
      </c>
      <c r="I28" s="3">
        <v>2.25</v>
      </c>
      <c r="J28"/>
    </row>
    <row r="29" spans="1:15" x14ac:dyDescent="0.25">
      <c r="A29">
        <v>135</v>
      </c>
      <c r="B29" t="s">
        <v>19</v>
      </c>
      <c r="C29" t="s">
        <v>9</v>
      </c>
      <c r="D29" t="s">
        <v>41</v>
      </c>
      <c r="E29">
        <v>4.5</v>
      </c>
      <c r="F29" t="str">
        <f>IF(Table1[[#This Row],[ risk]]&gt;100, "H", IF(Table1[[#This Row],[ risk]]=0, 0, IF(Table1[[#This Row],[ risk]]&lt;10, "L", "M")))</f>
        <v>L</v>
      </c>
      <c r="G29">
        <v>2</v>
      </c>
      <c r="H29">
        <v>0</v>
      </c>
      <c r="I29" s="3">
        <v>2.25</v>
      </c>
      <c r="J29"/>
    </row>
    <row r="30" spans="1:15" x14ac:dyDescent="0.25">
      <c r="A30">
        <v>34</v>
      </c>
      <c r="B30" t="s">
        <v>26</v>
      </c>
      <c r="C30" t="s">
        <v>9</v>
      </c>
      <c r="D30" t="s">
        <v>26</v>
      </c>
      <c r="E30">
        <v>2.25</v>
      </c>
      <c r="F30" t="str">
        <f>IF(Table1[[#This Row],[ risk]]&gt;100, "H", IF(Table1[[#This Row],[ risk]]=0, 0, IF(Table1[[#This Row],[ risk]]&lt;10, "L", "M")))</f>
        <v>L</v>
      </c>
      <c r="G30">
        <v>1</v>
      </c>
      <c r="H30">
        <v>0</v>
      </c>
      <c r="I30" s="3">
        <v>2.25</v>
      </c>
      <c r="J30"/>
    </row>
    <row r="31" spans="1:15" x14ac:dyDescent="0.25">
      <c r="A31">
        <v>38</v>
      </c>
      <c r="B31" t="s">
        <v>24</v>
      </c>
      <c r="C31" t="s">
        <v>14</v>
      </c>
      <c r="D31" t="s">
        <v>26</v>
      </c>
      <c r="E31">
        <v>2.25</v>
      </c>
      <c r="F31" t="str">
        <f>IF(Table1[[#This Row],[ risk]]&gt;100, "H", IF(Table1[[#This Row],[ risk]]=0, 0, IF(Table1[[#This Row],[ risk]]&lt;10, "L", "M")))</f>
        <v>L</v>
      </c>
      <c r="G31">
        <v>0</v>
      </c>
      <c r="H31">
        <v>1</v>
      </c>
      <c r="I31" s="3">
        <v>2.25</v>
      </c>
      <c r="J31" s="2"/>
    </row>
    <row r="32" spans="1:15" x14ac:dyDescent="0.25">
      <c r="A32">
        <v>98</v>
      </c>
      <c r="B32" t="s">
        <v>24</v>
      </c>
      <c r="C32" t="s">
        <v>12</v>
      </c>
      <c r="D32" t="s">
        <v>33</v>
      </c>
      <c r="E32">
        <v>2.25</v>
      </c>
      <c r="F32" t="str">
        <f>IF(Table1[[#This Row],[ risk]]&gt;100, "H", IF(Table1[[#This Row],[ risk]]=0, 0, IF(Table1[[#This Row],[ risk]]&lt;10, "L", "M")))</f>
        <v>L</v>
      </c>
      <c r="G32">
        <v>1</v>
      </c>
      <c r="H32">
        <v>0</v>
      </c>
      <c r="I32" s="3">
        <v>2.25</v>
      </c>
      <c r="J32" s="2" t="s">
        <v>80</v>
      </c>
      <c r="K32">
        <v>0</v>
      </c>
      <c r="L32">
        <v>3</v>
      </c>
      <c r="M32">
        <v>2</v>
      </c>
      <c r="N32" t="s">
        <v>51</v>
      </c>
      <c r="O32" t="s">
        <v>79</v>
      </c>
    </row>
    <row r="33" spans="1:15" x14ac:dyDescent="0.25">
      <c r="A33">
        <v>99</v>
      </c>
      <c r="B33" t="s">
        <v>24</v>
      </c>
      <c r="C33" t="s">
        <v>12</v>
      </c>
      <c r="D33" t="s">
        <v>34</v>
      </c>
      <c r="E33">
        <v>2.25</v>
      </c>
      <c r="F33" t="str">
        <f>IF(Table1[[#This Row],[ risk]]&gt;100, "H", IF(Table1[[#This Row],[ risk]]=0, 0, IF(Table1[[#This Row],[ risk]]&lt;10, "L", "M")))</f>
        <v>L</v>
      </c>
      <c r="G33">
        <v>1</v>
      </c>
      <c r="H33">
        <v>0</v>
      </c>
      <c r="I33" s="3">
        <v>2.25</v>
      </c>
      <c r="J33" s="2" t="s">
        <v>81</v>
      </c>
      <c r="K33">
        <v>0</v>
      </c>
      <c r="L33">
        <v>3</v>
      </c>
      <c r="M33">
        <v>1</v>
      </c>
      <c r="N33" t="s">
        <v>51</v>
      </c>
      <c r="O33" t="s">
        <v>79</v>
      </c>
    </row>
    <row r="34" spans="1:15" x14ac:dyDescent="0.25">
      <c r="A34">
        <v>100</v>
      </c>
      <c r="B34" t="s">
        <v>24</v>
      </c>
      <c r="C34" t="s">
        <v>12</v>
      </c>
      <c r="D34" t="s">
        <v>35</v>
      </c>
      <c r="E34">
        <v>2.25</v>
      </c>
      <c r="F34" t="str">
        <f>IF(Table1[[#This Row],[ risk]]&gt;100, "H", IF(Table1[[#This Row],[ risk]]=0, 0, IF(Table1[[#This Row],[ risk]]&lt;10, "L", "M")))</f>
        <v>L</v>
      </c>
      <c r="G34">
        <v>1</v>
      </c>
      <c r="H34">
        <v>0</v>
      </c>
      <c r="I34" s="3">
        <v>2.25</v>
      </c>
      <c r="J34" s="2" t="s">
        <v>62</v>
      </c>
      <c r="K34">
        <v>0</v>
      </c>
      <c r="L34">
        <v>2</v>
      </c>
      <c r="M34">
        <v>4</v>
      </c>
      <c r="N34" t="s">
        <v>52</v>
      </c>
      <c r="O34" t="s">
        <v>82</v>
      </c>
    </row>
    <row r="35" spans="1:15" x14ac:dyDescent="0.25">
      <c r="A35">
        <v>154</v>
      </c>
      <c r="B35" t="s">
        <v>19</v>
      </c>
      <c r="C35" t="s">
        <v>12</v>
      </c>
      <c r="D35" t="s">
        <v>40</v>
      </c>
      <c r="E35">
        <v>2.25</v>
      </c>
      <c r="F35" t="str">
        <f>IF(Table1[[#This Row],[ risk]]&gt;100, "H", IF(Table1[[#This Row],[ risk]]=0, 0, IF(Table1[[#This Row],[ risk]]&lt;10, "L", "M")))</f>
        <v>L</v>
      </c>
      <c r="G35">
        <v>1</v>
      </c>
      <c r="H35">
        <v>0</v>
      </c>
      <c r="I35" s="3">
        <v>2.25</v>
      </c>
      <c r="J35" s="2" t="s">
        <v>67</v>
      </c>
      <c r="K35">
        <v>0</v>
      </c>
      <c r="L35">
        <v>0</v>
      </c>
      <c r="M35">
        <v>2</v>
      </c>
      <c r="N35" t="s">
        <v>52</v>
      </c>
      <c r="O35" t="s">
        <v>79</v>
      </c>
    </row>
    <row r="36" spans="1:15" x14ac:dyDescent="0.25">
      <c r="A36">
        <v>155</v>
      </c>
      <c r="B36" t="s">
        <v>19</v>
      </c>
      <c r="C36" t="s">
        <v>12</v>
      </c>
      <c r="D36" t="s">
        <v>41</v>
      </c>
      <c r="E36">
        <v>2.25</v>
      </c>
      <c r="F36" t="str">
        <f>IF(Table1[[#This Row],[ risk]]&gt;100, "H", IF(Table1[[#This Row],[ risk]]=0, 0, IF(Table1[[#This Row],[ risk]]&lt;10, "L", "M")))</f>
        <v>L</v>
      </c>
      <c r="G36">
        <v>1</v>
      </c>
      <c r="H36">
        <v>0</v>
      </c>
      <c r="I36" s="3">
        <v>2.25</v>
      </c>
      <c r="J36" s="2" t="s">
        <v>67</v>
      </c>
      <c r="K36">
        <v>0</v>
      </c>
      <c r="L36">
        <v>0</v>
      </c>
      <c r="M36">
        <v>2</v>
      </c>
      <c r="N36" t="s">
        <v>52</v>
      </c>
      <c r="O36" t="s">
        <v>79</v>
      </c>
    </row>
    <row r="37" spans="1:15" x14ac:dyDescent="0.25">
      <c r="A37">
        <v>111</v>
      </c>
      <c r="B37" t="s">
        <v>35</v>
      </c>
      <c r="C37" t="s">
        <v>9</v>
      </c>
      <c r="D37" t="s">
        <v>35</v>
      </c>
      <c r="E37">
        <v>2.25</v>
      </c>
      <c r="F37" t="str">
        <f>IF(Table1[[#This Row],[ risk]]&gt;100, "H", IF(Table1[[#This Row],[ risk]]=0, 0, IF(Table1[[#This Row],[ risk]]&lt;10, "L", "M")))</f>
        <v>L</v>
      </c>
      <c r="G37">
        <v>1</v>
      </c>
      <c r="H37">
        <v>0</v>
      </c>
      <c r="I37" s="3">
        <v>2.25</v>
      </c>
      <c r="J37" s="2"/>
    </row>
    <row r="38" spans="1:15" x14ac:dyDescent="0.25">
      <c r="A38">
        <v>39</v>
      </c>
      <c r="B38" t="s">
        <v>24</v>
      </c>
      <c r="C38" t="s">
        <v>15</v>
      </c>
      <c r="D38" t="s">
        <v>26</v>
      </c>
      <c r="E38">
        <v>2.25</v>
      </c>
      <c r="F38" t="str">
        <f>IF(Table1[[#This Row],[ risk]]&gt;100, "H", IF(Table1[[#This Row],[ risk]]=0, 0, IF(Table1[[#This Row],[ risk]]&lt;10, "L", "M")))</f>
        <v>L</v>
      </c>
      <c r="G38">
        <v>0</v>
      </c>
      <c r="H38">
        <v>1</v>
      </c>
      <c r="I38" s="3">
        <v>2.25</v>
      </c>
      <c r="J38" s="2" t="s">
        <v>59</v>
      </c>
      <c r="K38">
        <v>0</v>
      </c>
      <c r="L38">
        <v>1</v>
      </c>
      <c r="M38">
        <v>0</v>
      </c>
      <c r="N38" t="s">
        <v>51</v>
      </c>
      <c r="O38" t="s">
        <v>79</v>
      </c>
    </row>
    <row r="39" spans="1:15" x14ac:dyDescent="0.25">
      <c r="A39">
        <v>25</v>
      </c>
      <c r="B39" t="s">
        <v>23</v>
      </c>
      <c r="C39" t="s">
        <v>9</v>
      </c>
      <c r="D39" t="s">
        <v>23</v>
      </c>
      <c r="E39">
        <v>1.125</v>
      </c>
      <c r="F39" t="str">
        <f>IF(Table1[[#This Row],[ risk]]&gt;100, "H", IF(Table1[[#This Row],[ risk]]=0, 0, IF(Table1[[#This Row],[ risk]]&lt;10, "L", "M")))</f>
        <v>L</v>
      </c>
      <c r="G39">
        <v>0.5</v>
      </c>
      <c r="H39">
        <v>0</v>
      </c>
      <c r="I39" s="3">
        <v>2.25</v>
      </c>
      <c r="J39"/>
    </row>
    <row r="40" spans="1:15" x14ac:dyDescent="0.25">
      <c r="A40">
        <v>29</v>
      </c>
      <c r="B40" t="s">
        <v>24</v>
      </c>
      <c r="C40" t="s">
        <v>14</v>
      </c>
      <c r="D40" t="s">
        <v>23</v>
      </c>
      <c r="E40">
        <v>1.125</v>
      </c>
      <c r="F40" t="str">
        <f>IF(Table1[[#This Row],[ risk]]&gt;100, "H", IF(Table1[[#This Row],[ risk]]=0, 0, IF(Table1[[#This Row],[ risk]]&lt;10, "L", "M")))</f>
        <v>L</v>
      </c>
      <c r="G40">
        <v>0</v>
      </c>
      <c r="H40">
        <v>0.5</v>
      </c>
      <c r="I40" s="3">
        <v>2.25</v>
      </c>
      <c r="J40" s="2"/>
    </row>
    <row r="41" spans="1:15" x14ac:dyDescent="0.25">
      <c r="A41">
        <v>49</v>
      </c>
      <c r="B41" t="s">
        <v>28</v>
      </c>
      <c r="C41" t="s">
        <v>9</v>
      </c>
      <c r="D41" t="s">
        <v>28</v>
      </c>
      <c r="E41">
        <v>1.125</v>
      </c>
      <c r="F41" t="str">
        <f>IF(Table1[[#This Row],[ risk]]&gt;100, "H", IF(Table1[[#This Row],[ risk]]=0, 0, IF(Table1[[#This Row],[ risk]]&lt;10, "L", "M")))</f>
        <v>L</v>
      </c>
      <c r="G41">
        <v>0.5</v>
      </c>
      <c r="H41">
        <v>0</v>
      </c>
      <c r="I41" s="3">
        <v>2.25</v>
      </c>
      <c r="J41"/>
    </row>
    <row r="42" spans="1:15" x14ac:dyDescent="0.25">
      <c r="A42">
        <v>50</v>
      </c>
      <c r="B42" t="s">
        <v>29</v>
      </c>
      <c r="C42" t="s">
        <v>9</v>
      </c>
      <c r="D42" t="s">
        <v>29</v>
      </c>
      <c r="E42">
        <v>1.125</v>
      </c>
      <c r="F42" t="str">
        <f>IF(Table1[[#This Row],[ risk]]&gt;100, "H", IF(Table1[[#This Row],[ risk]]=0, 0, IF(Table1[[#This Row],[ risk]]&lt;10, "L", "M")))</f>
        <v>L</v>
      </c>
      <c r="G42">
        <v>0.5</v>
      </c>
      <c r="H42">
        <v>0</v>
      </c>
      <c r="I42" s="3">
        <v>2.25</v>
      </c>
      <c r="J42"/>
    </row>
    <row r="43" spans="1:15" x14ac:dyDescent="0.25">
      <c r="A43">
        <v>109</v>
      </c>
      <c r="B43" t="s">
        <v>33</v>
      </c>
      <c r="C43" t="s">
        <v>9</v>
      </c>
      <c r="D43" t="s">
        <v>33</v>
      </c>
      <c r="E43">
        <v>1.125</v>
      </c>
      <c r="F43" t="str">
        <f>IF(Table1[[#This Row],[ risk]]&gt;100, "H", IF(Table1[[#This Row],[ risk]]=0, 0, IF(Table1[[#This Row],[ risk]]&lt;10, "L", "M")))</f>
        <v>L</v>
      </c>
      <c r="G43">
        <v>0.5</v>
      </c>
      <c r="H43">
        <v>0</v>
      </c>
      <c r="I43" s="3">
        <v>2.25</v>
      </c>
      <c r="J43"/>
    </row>
    <row r="44" spans="1:15" x14ac:dyDescent="0.25">
      <c r="A44">
        <v>110</v>
      </c>
      <c r="B44" t="s">
        <v>34</v>
      </c>
      <c r="C44" t="s">
        <v>9</v>
      </c>
      <c r="D44" t="s">
        <v>34</v>
      </c>
      <c r="E44">
        <v>1.125</v>
      </c>
      <c r="F44" t="str">
        <f>IF(Table1[[#This Row],[ risk]]&gt;100, "H", IF(Table1[[#This Row],[ risk]]=0, 0, IF(Table1[[#This Row],[ risk]]&lt;10, "L", "M")))</f>
        <v>L</v>
      </c>
      <c r="G44">
        <v>0.5</v>
      </c>
      <c r="H44">
        <v>0</v>
      </c>
      <c r="I44" s="3">
        <v>2.25</v>
      </c>
      <c r="J44"/>
    </row>
    <row r="45" spans="1:15" x14ac:dyDescent="0.25">
      <c r="A45">
        <v>167</v>
      </c>
      <c r="B45" t="s">
        <v>40</v>
      </c>
      <c r="C45" t="s">
        <v>9</v>
      </c>
      <c r="D45" t="s">
        <v>40</v>
      </c>
      <c r="E45">
        <v>1.125</v>
      </c>
      <c r="F45" t="str">
        <f>IF(Table1[[#This Row],[ risk]]&gt;100, "H", IF(Table1[[#This Row],[ risk]]=0, 0, IF(Table1[[#This Row],[ risk]]&lt;10, "L", "M")))</f>
        <v>L</v>
      </c>
      <c r="G45">
        <v>0.5</v>
      </c>
      <c r="H45">
        <v>0</v>
      </c>
      <c r="I45" s="3">
        <v>2.25</v>
      </c>
      <c r="J45"/>
    </row>
    <row r="46" spans="1:15" x14ac:dyDescent="0.25">
      <c r="A46">
        <v>168</v>
      </c>
      <c r="B46" t="s">
        <v>41</v>
      </c>
      <c r="C46" t="s">
        <v>9</v>
      </c>
      <c r="D46" t="s">
        <v>41</v>
      </c>
      <c r="E46">
        <v>1.125</v>
      </c>
      <c r="F46" t="str">
        <f>IF(Table1[[#This Row],[ risk]]&gt;100, "H", IF(Table1[[#This Row],[ risk]]=0, 0, IF(Table1[[#This Row],[ risk]]&lt;10, "L", "M")))</f>
        <v>L</v>
      </c>
      <c r="G46">
        <v>0.5</v>
      </c>
      <c r="H46">
        <v>0</v>
      </c>
      <c r="I46" s="3">
        <v>2.25</v>
      </c>
      <c r="J46"/>
    </row>
    <row r="47" spans="1:15" x14ac:dyDescent="0.25">
      <c r="A47">
        <v>30</v>
      </c>
      <c r="B47" t="s">
        <v>24</v>
      </c>
      <c r="C47" t="s">
        <v>15</v>
      </c>
      <c r="D47" t="s">
        <v>23</v>
      </c>
      <c r="E47">
        <v>1.125</v>
      </c>
      <c r="F47" t="str">
        <f>IF(Table1[[#This Row],[ risk]]&gt;100, "H", IF(Table1[[#This Row],[ risk]]=0, 0, IF(Table1[[#This Row],[ risk]]&lt;10, "L", "M")))</f>
        <v>L</v>
      </c>
      <c r="G47">
        <v>0</v>
      </c>
      <c r="H47">
        <v>0.5</v>
      </c>
      <c r="I47" s="3">
        <v>2.25</v>
      </c>
      <c r="J47" s="2" t="s">
        <v>56</v>
      </c>
      <c r="K47">
        <v>0</v>
      </c>
      <c r="L47">
        <v>1</v>
      </c>
      <c r="M47">
        <v>1</v>
      </c>
      <c r="N47" t="s">
        <v>51</v>
      </c>
      <c r="O47" t="s">
        <v>79</v>
      </c>
    </row>
    <row r="48" spans="1:15" x14ac:dyDescent="0.25">
      <c r="A48">
        <v>1</v>
      </c>
      <c r="B48" t="s">
        <v>8</v>
      </c>
      <c r="C48" t="s">
        <v>9</v>
      </c>
      <c r="D48" t="s">
        <v>10</v>
      </c>
      <c r="E48">
        <v>0</v>
      </c>
      <c r="F48">
        <f>IF(Table1[[#This Row],[ risk]]&gt;100, "H", IF(Table1[[#This Row],[ risk]]=0, 0, IF(Table1[[#This Row],[ risk]]&lt;10, "L", "M")))</f>
        <v>0</v>
      </c>
      <c r="G48">
        <v>3.5</v>
      </c>
      <c r="H48">
        <v>0</v>
      </c>
      <c r="I48" s="3">
        <v>0</v>
      </c>
      <c r="J48" s="2"/>
    </row>
    <row r="49" spans="1:10" x14ac:dyDescent="0.25">
      <c r="A49">
        <v>2</v>
      </c>
      <c r="B49" t="s">
        <v>8</v>
      </c>
      <c r="C49" t="s">
        <v>11</v>
      </c>
      <c r="D49" t="s">
        <v>10</v>
      </c>
      <c r="E49">
        <v>0</v>
      </c>
      <c r="F49">
        <f>IF(Table1[[#This Row],[ risk]]&gt;100, "H", IF(Table1[[#This Row],[ risk]]=0, 0, IF(Table1[[#This Row],[ risk]]&lt;10, "L", "M")))</f>
        <v>0</v>
      </c>
      <c r="G49">
        <v>2</v>
      </c>
      <c r="H49">
        <v>0</v>
      </c>
      <c r="I49" s="3">
        <v>0</v>
      </c>
      <c r="J49" s="2"/>
    </row>
    <row r="50" spans="1:10" x14ac:dyDescent="0.25">
      <c r="A50">
        <v>3</v>
      </c>
      <c r="B50" t="s">
        <v>8</v>
      </c>
      <c r="C50" t="s">
        <v>12</v>
      </c>
      <c r="D50" t="s">
        <v>10</v>
      </c>
      <c r="E50">
        <v>0</v>
      </c>
      <c r="F50">
        <f>IF(Table1[[#This Row],[ risk]]&gt;100, "H", IF(Table1[[#This Row],[ risk]]=0, 0, IF(Table1[[#This Row],[ risk]]&lt;10, "L", "M")))</f>
        <v>0</v>
      </c>
      <c r="G50">
        <v>0</v>
      </c>
      <c r="H50">
        <v>0</v>
      </c>
      <c r="I50" s="3">
        <v>0</v>
      </c>
      <c r="J50"/>
    </row>
    <row r="51" spans="1:10" x14ac:dyDescent="0.25">
      <c r="A51">
        <v>4</v>
      </c>
      <c r="B51" t="s">
        <v>13</v>
      </c>
      <c r="C51" t="s">
        <v>9</v>
      </c>
      <c r="D51" t="s">
        <v>10</v>
      </c>
      <c r="E51">
        <v>0</v>
      </c>
      <c r="F51">
        <f>IF(Table1[[#This Row],[ risk]]&gt;100, "H", IF(Table1[[#This Row],[ risk]]=0, 0, IF(Table1[[#This Row],[ risk]]&lt;10, "L", "M")))</f>
        <v>0</v>
      </c>
      <c r="G51">
        <v>2.5</v>
      </c>
      <c r="H51">
        <v>0</v>
      </c>
      <c r="I51" s="3">
        <v>0</v>
      </c>
      <c r="J51"/>
    </row>
    <row r="52" spans="1:10" x14ac:dyDescent="0.25">
      <c r="A52">
        <v>5</v>
      </c>
      <c r="B52" t="s">
        <v>13</v>
      </c>
      <c r="C52" t="s">
        <v>14</v>
      </c>
      <c r="D52" t="s">
        <v>10</v>
      </c>
      <c r="E52">
        <v>0</v>
      </c>
      <c r="F52">
        <f>IF(Table1[[#This Row],[ risk]]&gt;100, "H", IF(Table1[[#This Row],[ risk]]=0, 0, IF(Table1[[#This Row],[ risk]]&lt;10, "L", "M")))</f>
        <v>0</v>
      </c>
      <c r="G52">
        <v>0</v>
      </c>
      <c r="H52">
        <v>55.5</v>
      </c>
      <c r="I52" s="3">
        <v>0</v>
      </c>
      <c r="J52"/>
    </row>
    <row r="53" spans="1:10" x14ac:dyDescent="0.25">
      <c r="A53">
        <v>6</v>
      </c>
      <c r="B53" t="s">
        <v>13</v>
      </c>
      <c r="C53" t="s">
        <v>15</v>
      </c>
      <c r="D53" t="s">
        <v>10</v>
      </c>
      <c r="E53">
        <v>0</v>
      </c>
      <c r="F53">
        <f>IF(Table1[[#This Row],[ risk]]&gt;100, "H", IF(Table1[[#This Row],[ risk]]=0, 0, IF(Table1[[#This Row],[ risk]]&lt;10, "L", "M")))</f>
        <v>0</v>
      </c>
      <c r="G53">
        <v>0</v>
      </c>
      <c r="H53">
        <v>55.5</v>
      </c>
      <c r="I53" s="3">
        <v>0</v>
      </c>
      <c r="J53"/>
    </row>
    <row r="54" spans="1:10" x14ac:dyDescent="0.25">
      <c r="A54">
        <v>7</v>
      </c>
      <c r="B54" t="s">
        <v>13</v>
      </c>
      <c r="C54" t="s">
        <v>16</v>
      </c>
      <c r="D54" t="s">
        <v>10</v>
      </c>
      <c r="E54">
        <v>0</v>
      </c>
      <c r="F54">
        <f>IF(Table1[[#This Row],[ risk]]&gt;100, "H", IF(Table1[[#This Row],[ risk]]=0, 0, IF(Table1[[#This Row],[ risk]]&lt;10, "L", "M")))</f>
        <v>0</v>
      </c>
      <c r="G54">
        <v>2</v>
      </c>
      <c r="H54">
        <v>53.5</v>
      </c>
      <c r="I54" s="3">
        <v>0</v>
      </c>
      <c r="J54"/>
    </row>
    <row r="55" spans="1:10" x14ac:dyDescent="0.25">
      <c r="A55">
        <v>8</v>
      </c>
      <c r="B55" t="s">
        <v>17</v>
      </c>
      <c r="C55" t="s">
        <v>9</v>
      </c>
      <c r="D55" t="s">
        <v>18</v>
      </c>
      <c r="E55">
        <v>0</v>
      </c>
      <c r="F55">
        <f>IF(Table1[[#This Row],[ risk]]&gt;100, "H", IF(Table1[[#This Row],[ risk]]=0, 0, IF(Table1[[#This Row],[ risk]]&lt;10, "L", "M")))</f>
        <v>0</v>
      </c>
      <c r="G55">
        <v>2</v>
      </c>
      <c r="H55">
        <v>0</v>
      </c>
      <c r="I55" s="3">
        <v>0</v>
      </c>
      <c r="J55"/>
    </row>
    <row r="56" spans="1:10" x14ac:dyDescent="0.25">
      <c r="A56">
        <v>10</v>
      </c>
      <c r="B56" t="s">
        <v>17</v>
      </c>
      <c r="C56" t="s">
        <v>12</v>
      </c>
      <c r="D56" t="s">
        <v>18</v>
      </c>
      <c r="E56">
        <v>0</v>
      </c>
      <c r="F56">
        <f>IF(Table1[[#This Row],[ risk]]&gt;100, "H", IF(Table1[[#This Row],[ risk]]=0, 0, IF(Table1[[#This Row],[ risk]]&lt;10, "L", "M")))</f>
        <v>0</v>
      </c>
      <c r="G56">
        <v>0</v>
      </c>
      <c r="H56">
        <v>0</v>
      </c>
      <c r="I56" s="3">
        <v>0</v>
      </c>
      <c r="J56"/>
    </row>
    <row r="57" spans="1:10" x14ac:dyDescent="0.25">
      <c r="A57">
        <v>11</v>
      </c>
      <c r="B57" t="s">
        <v>19</v>
      </c>
      <c r="C57" t="s">
        <v>9</v>
      </c>
      <c r="D57" t="s">
        <v>18</v>
      </c>
      <c r="E57">
        <v>0</v>
      </c>
      <c r="F57">
        <f>IF(Table1[[#This Row],[ risk]]&gt;100, "H", IF(Table1[[#This Row],[ risk]]=0, 0, IF(Table1[[#This Row],[ risk]]&lt;10, "L", "M")))</f>
        <v>0</v>
      </c>
      <c r="G57">
        <v>2</v>
      </c>
      <c r="H57">
        <v>0</v>
      </c>
      <c r="I57" s="3">
        <v>0</v>
      </c>
      <c r="J57"/>
    </row>
    <row r="58" spans="1:10" x14ac:dyDescent="0.25">
      <c r="A58">
        <v>12</v>
      </c>
      <c r="B58" t="s">
        <v>19</v>
      </c>
      <c r="C58" t="s">
        <v>14</v>
      </c>
      <c r="D58" t="s">
        <v>18</v>
      </c>
      <c r="E58">
        <v>0</v>
      </c>
      <c r="F58">
        <f>IF(Table1[[#This Row],[ risk]]&gt;100, "H", IF(Table1[[#This Row],[ risk]]=0, 0, IF(Table1[[#This Row],[ risk]]&lt;10, "L", "M")))</f>
        <v>0</v>
      </c>
      <c r="G58">
        <v>0</v>
      </c>
      <c r="H58">
        <v>77</v>
      </c>
      <c r="I58" s="3">
        <v>0</v>
      </c>
      <c r="J58"/>
    </row>
    <row r="59" spans="1:10" x14ac:dyDescent="0.25">
      <c r="A59">
        <v>13</v>
      </c>
      <c r="B59" t="s">
        <v>19</v>
      </c>
      <c r="C59" t="s">
        <v>15</v>
      </c>
      <c r="D59" t="s">
        <v>18</v>
      </c>
      <c r="E59">
        <v>0</v>
      </c>
      <c r="F59">
        <f>IF(Table1[[#This Row],[ risk]]&gt;100, "H", IF(Table1[[#This Row],[ risk]]=0, 0, IF(Table1[[#This Row],[ risk]]&lt;10, "L", "M")))</f>
        <v>0</v>
      </c>
      <c r="G59">
        <v>0</v>
      </c>
      <c r="H59">
        <v>77</v>
      </c>
      <c r="I59" s="3">
        <v>0</v>
      </c>
      <c r="J59"/>
    </row>
    <row r="60" spans="1:10" x14ac:dyDescent="0.25">
      <c r="A60">
        <v>14</v>
      </c>
      <c r="B60" t="s">
        <v>19</v>
      </c>
      <c r="C60" t="s">
        <v>16</v>
      </c>
      <c r="D60" t="s">
        <v>18</v>
      </c>
      <c r="E60">
        <v>0</v>
      </c>
      <c r="F60">
        <f>IF(Table1[[#This Row],[ risk]]&gt;100, "H", IF(Table1[[#This Row],[ risk]]=0, 0, IF(Table1[[#This Row],[ risk]]&lt;10, "L", "M")))</f>
        <v>0</v>
      </c>
      <c r="G60">
        <v>2</v>
      </c>
      <c r="H60">
        <v>75</v>
      </c>
      <c r="I60" s="3">
        <v>0</v>
      </c>
      <c r="J60"/>
    </row>
    <row r="61" spans="1:10" x14ac:dyDescent="0.25">
      <c r="A61">
        <v>15</v>
      </c>
      <c r="B61" t="s">
        <v>20</v>
      </c>
      <c r="C61" t="s">
        <v>9</v>
      </c>
      <c r="D61" t="s">
        <v>21</v>
      </c>
      <c r="E61">
        <v>0</v>
      </c>
      <c r="F61">
        <f>IF(Table1[[#This Row],[ risk]]&gt;100, "H", IF(Table1[[#This Row],[ risk]]=0, 0, IF(Table1[[#This Row],[ risk]]&lt;10, "L", "M")))</f>
        <v>0</v>
      </c>
      <c r="G61">
        <v>0.5</v>
      </c>
      <c r="H61">
        <v>0</v>
      </c>
      <c r="I61" s="3">
        <v>0</v>
      </c>
      <c r="J61"/>
    </row>
    <row r="62" spans="1:10" x14ac:dyDescent="0.25">
      <c r="A62">
        <v>16</v>
      </c>
      <c r="B62" t="s">
        <v>20</v>
      </c>
      <c r="C62" t="s">
        <v>11</v>
      </c>
      <c r="D62" t="s">
        <v>21</v>
      </c>
      <c r="E62">
        <v>0</v>
      </c>
      <c r="F62">
        <f>IF(Table1[[#This Row],[ risk]]&gt;100, "H", IF(Table1[[#This Row],[ risk]]=0, 0, IF(Table1[[#This Row],[ risk]]&lt;10, "L", "M")))</f>
        <v>0</v>
      </c>
      <c r="G62">
        <v>0</v>
      </c>
      <c r="H62">
        <v>47</v>
      </c>
      <c r="I62" s="3">
        <v>0</v>
      </c>
      <c r="J62"/>
    </row>
    <row r="63" spans="1:10" x14ac:dyDescent="0.25">
      <c r="A63">
        <v>17</v>
      </c>
      <c r="B63" t="s">
        <v>20</v>
      </c>
      <c r="C63" t="s">
        <v>12</v>
      </c>
      <c r="D63" t="s">
        <v>21</v>
      </c>
      <c r="E63">
        <v>0</v>
      </c>
      <c r="F63">
        <f>IF(Table1[[#This Row],[ risk]]&gt;100, "H", IF(Table1[[#This Row],[ risk]]=0, 0, IF(Table1[[#This Row],[ risk]]&lt;10, "L", "M")))</f>
        <v>0</v>
      </c>
      <c r="G63">
        <v>0</v>
      </c>
      <c r="H63">
        <v>0</v>
      </c>
      <c r="I63" s="3">
        <v>0</v>
      </c>
      <c r="J63"/>
    </row>
    <row r="64" spans="1:10" x14ac:dyDescent="0.25">
      <c r="A64">
        <v>18</v>
      </c>
      <c r="B64" t="s">
        <v>19</v>
      </c>
      <c r="C64" t="s">
        <v>9</v>
      </c>
      <c r="D64" t="s">
        <v>21</v>
      </c>
      <c r="E64">
        <v>0</v>
      </c>
      <c r="F64">
        <f>IF(Table1[[#This Row],[ risk]]&gt;100, "H", IF(Table1[[#This Row],[ risk]]=0, 0, IF(Table1[[#This Row],[ risk]]&lt;10, "L", "M")))</f>
        <v>0</v>
      </c>
      <c r="G64">
        <v>2</v>
      </c>
      <c r="H64">
        <v>0</v>
      </c>
      <c r="I64" s="3">
        <v>0</v>
      </c>
      <c r="J64"/>
    </row>
    <row r="65" spans="1:15" x14ac:dyDescent="0.25">
      <c r="A65">
        <v>19</v>
      </c>
      <c r="B65" t="s">
        <v>19</v>
      </c>
      <c r="C65" t="s">
        <v>14</v>
      </c>
      <c r="D65" t="s">
        <v>21</v>
      </c>
      <c r="E65">
        <v>0</v>
      </c>
      <c r="F65">
        <f>IF(Table1[[#This Row],[ risk]]&gt;100, "H", IF(Table1[[#This Row],[ risk]]=0, 0, IF(Table1[[#This Row],[ risk]]&lt;10, "L", "M")))</f>
        <v>0</v>
      </c>
      <c r="G65">
        <v>0</v>
      </c>
      <c r="H65">
        <v>77</v>
      </c>
      <c r="I65" s="3">
        <v>0</v>
      </c>
      <c r="J65" s="2"/>
    </row>
    <row r="66" spans="1:15" x14ac:dyDescent="0.25">
      <c r="A66">
        <v>20</v>
      </c>
      <c r="B66" t="s">
        <v>19</v>
      </c>
      <c r="C66" t="s">
        <v>15</v>
      </c>
      <c r="D66" t="s">
        <v>21</v>
      </c>
      <c r="E66">
        <v>0</v>
      </c>
      <c r="F66">
        <f>IF(Table1[[#This Row],[ risk]]&gt;100, "H", IF(Table1[[#This Row],[ risk]]=0, 0, IF(Table1[[#This Row],[ risk]]&lt;10, "L", "M")))</f>
        <v>0</v>
      </c>
      <c r="G66">
        <v>0</v>
      </c>
      <c r="H66">
        <v>77</v>
      </c>
      <c r="I66" s="3">
        <v>0</v>
      </c>
      <c r="J66" s="2"/>
    </row>
    <row r="67" spans="1:15" x14ac:dyDescent="0.25">
      <c r="A67">
        <v>21</v>
      </c>
      <c r="B67" t="s">
        <v>19</v>
      </c>
      <c r="C67" t="s">
        <v>16</v>
      </c>
      <c r="D67" t="s">
        <v>21</v>
      </c>
      <c r="E67">
        <v>0</v>
      </c>
      <c r="F67">
        <f>IF(Table1[[#This Row],[ risk]]&gt;100, "H", IF(Table1[[#This Row],[ risk]]=0, 0, IF(Table1[[#This Row],[ risk]]&lt;10, "L", "M")))</f>
        <v>0</v>
      </c>
      <c r="G67">
        <v>2</v>
      </c>
      <c r="H67">
        <v>75</v>
      </c>
      <c r="I67" s="3">
        <v>0</v>
      </c>
      <c r="J67" s="2"/>
    </row>
    <row r="68" spans="1:15" x14ac:dyDescent="0.25">
      <c r="A68">
        <v>22</v>
      </c>
      <c r="B68" t="s">
        <v>22</v>
      </c>
      <c r="C68" t="s">
        <v>11</v>
      </c>
      <c r="D68" t="s">
        <v>23</v>
      </c>
      <c r="E68">
        <v>0</v>
      </c>
      <c r="F68">
        <f>IF(Table1[[#This Row],[ risk]]&gt;100, "H", IF(Table1[[#This Row],[ risk]]=0, 0, IF(Table1[[#This Row],[ risk]]&lt;10, "L", "M")))</f>
        <v>0</v>
      </c>
      <c r="G68">
        <v>2</v>
      </c>
      <c r="H68">
        <v>0</v>
      </c>
      <c r="I68" s="3">
        <v>0</v>
      </c>
      <c r="J68"/>
    </row>
    <row r="69" spans="1:15" x14ac:dyDescent="0.25">
      <c r="A69">
        <v>23</v>
      </c>
      <c r="B69" t="s">
        <v>22</v>
      </c>
      <c r="C69" t="s">
        <v>12</v>
      </c>
      <c r="D69" t="s">
        <v>23</v>
      </c>
      <c r="E69">
        <v>0</v>
      </c>
      <c r="F69">
        <f>IF(Table1[[#This Row],[ risk]]&gt;100, "H", IF(Table1[[#This Row],[ risk]]=0, 0, IF(Table1[[#This Row],[ risk]]&lt;10, "L", "M")))</f>
        <v>0</v>
      </c>
      <c r="G69">
        <v>0</v>
      </c>
      <c r="H69">
        <v>0</v>
      </c>
      <c r="I69" s="3">
        <v>2.25</v>
      </c>
      <c r="J69"/>
    </row>
    <row r="70" spans="1:15" x14ac:dyDescent="0.25">
      <c r="A70">
        <v>26</v>
      </c>
      <c r="B70" t="s">
        <v>23</v>
      </c>
      <c r="C70" t="s">
        <v>11</v>
      </c>
      <c r="D70" t="s">
        <v>23</v>
      </c>
      <c r="E70">
        <v>0</v>
      </c>
      <c r="F70">
        <f>IF(Table1[[#This Row],[ risk]]&gt;100, "H", IF(Table1[[#This Row],[ risk]]=0, 0, IF(Table1[[#This Row],[ risk]]&lt;10, "L", "M")))</f>
        <v>0</v>
      </c>
      <c r="G70">
        <v>0</v>
      </c>
      <c r="H70">
        <v>0</v>
      </c>
      <c r="I70" s="3">
        <v>0</v>
      </c>
      <c r="J70"/>
    </row>
    <row r="71" spans="1:15" x14ac:dyDescent="0.25">
      <c r="A71">
        <v>27</v>
      </c>
      <c r="B71" t="s">
        <v>23</v>
      </c>
      <c r="C71" t="s">
        <v>16</v>
      </c>
      <c r="D71" t="s">
        <v>23</v>
      </c>
      <c r="E71">
        <v>0</v>
      </c>
      <c r="F71">
        <f>IF(Table1[[#This Row],[ risk]]&gt;100, "H", IF(Table1[[#This Row],[ risk]]=0, 0, IF(Table1[[#This Row],[ risk]]&lt;10, "L", "M")))</f>
        <v>0</v>
      </c>
      <c r="G71">
        <v>0</v>
      </c>
      <c r="H71">
        <v>0.5</v>
      </c>
      <c r="I71" s="3">
        <v>0</v>
      </c>
      <c r="J71"/>
    </row>
    <row r="72" spans="1:15" x14ac:dyDescent="0.25">
      <c r="A72">
        <v>31</v>
      </c>
      <c r="B72" t="s">
        <v>25</v>
      </c>
      <c r="C72" t="s">
        <v>11</v>
      </c>
      <c r="D72" t="s">
        <v>26</v>
      </c>
      <c r="E72">
        <v>0</v>
      </c>
      <c r="F72">
        <f>IF(Table1[[#This Row],[ risk]]&gt;100, "H", IF(Table1[[#This Row],[ risk]]=0, 0, IF(Table1[[#This Row],[ risk]]&lt;10, "L", "M")))</f>
        <v>0</v>
      </c>
      <c r="G72">
        <v>2</v>
      </c>
      <c r="H72">
        <v>45</v>
      </c>
      <c r="I72" s="3">
        <v>0</v>
      </c>
      <c r="J72"/>
    </row>
    <row r="73" spans="1:15" x14ac:dyDescent="0.25">
      <c r="A73">
        <v>32</v>
      </c>
      <c r="B73" t="s">
        <v>25</v>
      </c>
      <c r="C73" t="s">
        <v>12</v>
      </c>
      <c r="D73" t="s">
        <v>26</v>
      </c>
      <c r="E73">
        <v>0</v>
      </c>
      <c r="F73">
        <f>IF(Table1[[#This Row],[ risk]]&gt;100, "H", IF(Table1[[#This Row],[ risk]]=0, 0, IF(Table1[[#This Row],[ risk]]&lt;10, "L", "M")))</f>
        <v>0</v>
      </c>
      <c r="G73">
        <v>0</v>
      </c>
      <c r="H73">
        <v>0</v>
      </c>
      <c r="I73" s="3">
        <v>2.25</v>
      </c>
      <c r="J73"/>
    </row>
    <row r="74" spans="1:15" x14ac:dyDescent="0.25">
      <c r="A74">
        <v>64</v>
      </c>
      <c r="B74" t="s">
        <v>19</v>
      </c>
      <c r="C74" t="s">
        <v>15</v>
      </c>
      <c r="D74" t="s">
        <v>28</v>
      </c>
      <c r="E74">
        <v>0</v>
      </c>
      <c r="F74">
        <f>IF(Table1[[#This Row],[ risk]]&gt;100, "H", IF(Table1[[#This Row],[ risk]]=0, 0, IF(Table1[[#This Row],[ risk]]&lt;10, "L", "M")))</f>
        <v>0</v>
      </c>
      <c r="G74">
        <v>0</v>
      </c>
      <c r="H74">
        <v>47</v>
      </c>
      <c r="I74" s="3">
        <v>0</v>
      </c>
      <c r="J74" s="2" t="s">
        <v>70</v>
      </c>
      <c r="K74">
        <v>4</v>
      </c>
      <c r="L74">
        <v>0</v>
      </c>
      <c r="M74">
        <v>0</v>
      </c>
      <c r="N74" t="s">
        <v>50</v>
      </c>
      <c r="O74" t="s">
        <v>77</v>
      </c>
    </row>
    <row r="75" spans="1:15" x14ac:dyDescent="0.25">
      <c r="A75">
        <v>40</v>
      </c>
      <c r="B75" t="s">
        <v>27</v>
      </c>
      <c r="C75" t="s">
        <v>11</v>
      </c>
      <c r="D75" t="s">
        <v>28</v>
      </c>
      <c r="E75">
        <v>0</v>
      </c>
      <c r="F75">
        <f>IF(Table1[[#This Row],[ risk]]&gt;100, "H", IF(Table1[[#This Row],[ risk]]=0, 0, IF(Table1[[#This Row],[ risk]]&lt;10, "L", "M")))</f>
        <v>0</v>
      </c>
      <c r="G75">
        <v>2</v>
      </c>
      <c r="H75">
        <v>45</v>
      </c>
      <c r="I75" s="3">
        <v>0</v>
      </c>
      <c r="J75"/>
    </row>
    <row r="76" spans="1:15" x14ac:dyDescent="0.25">
      <c r="A76">
        <v>41</v>
      </c>
      <c r="B76" t="s">
        <v>27</v>
      </c>
      <c r="C76" t="s">
        <v>11</v>
      </c>
      <c r="D76" t="s">
        <v>29</v>
      </c>
      <c r="E76">
        <v>0</v>
      </c>
      <c r="F76">
        <f>IF(Table1[[#This Row],[ risk]]&gt;100, "H", IF(Table1[[#This Row],[ risk]]=0, 0, IF(Table1[[#This Row],[ risk]]&lt;10, "L", "M")))</f>
        <v>0</v>
      </c>
      <c r="G76">
        <v>2</v>
      </c>
      <c r="H76">
        <v>45</v>
      </c>
      <c r="I76" s="3">
        <v>0</v>
      </c>
      <c r="J76"/>
    </row>
    <row r="77" spans="1:15" x14ac:dyDescent="0.25">
      <c r="A77">
        <v>42</v>
      </c>
      <c r="B77" t="s">
        <v>27</v>
      </c>
      <c r="C77" t="s">
        <v>11</v>
      </c>
      <c r="D77" t="s">
        <v>30</v>
      </c>
      <c r="E77">
        <v>0</v>
      </c>
      <c r="F77">
        <f>IF(Table1[[#This Row],[ risk]]&gt;100, "H", IF(Table1[[#This Row],[ risk]]=0, 0, IF(Table1[[#This Row],[ risk]]&lt;10, "L", "M")))</f>
        <v>0</v>
      </c>
      <c r="G77">
        <v>2</v>
      </c>
      <c r="H77">
        <v>47</v>
      </c>
      <c r="I77" s="3">
        <v>0</v>
      </c>
      <c r="J77"/>
    </row>
    <row r="78" spans="1:15" x14ac:dyDescent="0.25">
      <c r="A78">
        <v>43</v>
      </c>
      <c r="B78" t="s">
        <v>27</v>
      </c>
      <c r="C78" t="s">
        <v>12</v>
      </c>
      <c r="D78" t="s">
        <v>28</v>
      </c>
      <c r="E78">
        <v>0</v>
      </c>
      <c r="F78">
        <f>IF(Table1[[#This Row],[ risk]]&gt;100, "H", IF(Table1[[#This Row],[ risk]]=0, 0, IF(Table1[[#This Row],[ risk]]&lt;10, "L", "M")))</f>
        <v>0</v>
      </c>
      <c r="G78">
        <v>0</v>
      </c>
      <c r="H78">
        <v>0</v>
      </c>
      <c r="I78" s="3">
        <v>2.25</v>
      </c>
      <c r="J78"/>
    </row>
    <row r="79" spans="1:15" x14ac:dyDescent="0.25">
      <c r="A79">
        <v>44</v>
      </c>
      <c r="B79" t="s">
        <v>27</v>
      </c>
      <c r="C79" t="s">
        <v>12</v>
      </c>
      <c r="D79" t="s">
        <v>29</v>
      </c>
      <c r="E79">
        <v>0</v>
      </c>
      <c r="F79">
        <f>IF(Table1[[#This Row],[ risk]]&gt;100, "H", IF(Table1[[#This Row],[ risk]]=0, 0, IF(Table1[[#This Row],[ risk]]&lt;10, "L", "M")))</f>
        <v>0</v>
      </c>
      <c r="G79">
        <v>0</v>
      </c>
      <c r="H79">
        <v>0</v>
      </c>
      <c r="I79" s="3">
        <v>2.25</v>
      </c>
      <c r="J79"/>
    </row>
    <row r="80" spans="1:15" x14ac:dyDescent="0.25">
      <c r="A80">
        <v>45</v>
      </c>
      <c r="B80" t="s">
        <v>27</v>
      </c>
      <c r="C80" t="s">
        <v>12</v>
      </c>
      <c r="D80" t="s">
        <v>30</v>
      </c>
      <c r="E80">
        <v>0</v>
      </c>
      <c r="F80">
        <f>IF(Table1[[#This Row],[ risk]]&gt;100, "H", IF(Table1[[#This Row],[ risk]]=0, 0, IF(Table1[[#This Row],[ risk]]&lt;10, "L", "M")))</f>
        <v>0</v>
      </c>
      <c r="G80">
        <v>0</v>
      </c>
      <c r="H80">
        <v>0</v>
      </c>
      <c r="I80" s="3">
        <v>2.25</v>
      </c>
      <c r="J80"/>
    </row>
    <row r="81" spans="1:10" x14ac:dyDescent="0.25">
      <c r="A81">
        <v>51</v>
      </c>
      <c r="B81" t="s">
        <v>30</v>
      </c>
      <c r="C81" t="s">
        <v>9</v>
      </c>
      <c r="D81" t="s">
        <v>30</v>
      </c>
      <c r="E81">
        <v>0</v>
      </c>
      <c r="F81">
        <f>IF(Table1[[#This Row],[ risk]]&gt;100, "H", IF(Table1[[#This Row],[ risk]]=0, 0, IF(Table1[[#This Row],[ risk]]&lt;10, "L", "M")))</f>
        <v>0</v>
      </c>
      <c r="G81">
        <v>0</v>
      </c>
      <c r="H81">
        <v>0</v>
      </c>
      <c r="I81" s="3">
        <v>2.25</v>
      </c>
      <c r="J81"/>
    </row>
    <row r="82" spans="1:10" x14ac:dyDescent="0.25">
      <c r="A82">
        <v>52</v>
      </c>
      <c r="B82" t="s">
        <v>28</v>
      </c>
      <c r="C82" t="s">
        <v>11</v>
      </c>
      <c r="D82" t="s">
        <v>28</v>
      </c>
      <c r="E82">
        <v>0</v>
      </c>
      <c r="F82">
        <f>IF(Table1[[#This Row],[ risk]]&gt;100, "H", IF(Table1[[#This Row],[ risk]]=0, 0, IF(Table1[[#This Row],[ risk]]&lt;10, "L", "M")))</f>
        <v>0</v>
      </c>
      <c r="G82">
        <v>0</v>
      </c>
      <c r="H82">
        <v>47</v>
      </c>
      <c r="I82" s="3">
        <v>0</v>
      </c>
      <c r="J82"/>
    </row>
    <row r="83" spans="1:10" x14ac:dyDescent="0.25">
      <c r="A83">
        <v>53</v>
      </c>
      <c r="B83" t="s">
        <v>29</v>
      </c>
      <c r="C83" t="s">
        <v>11</v>
      </c>
      <c r="D83" t="s">
        <v>29</v>
      </c>
      <c r="E83">
        <v>0</v>
      </c>
      <c r="F83">
        <f>IF(Table1[[#This Row],[ risk]]&gt;100, "H", IF(Table1[[#This Row],[ risk]]=0, 0, IF(Table1[[#This Row],[ risk]]&lt;10, "L", "M")))</f>
        <v>0</v>
      </c>
      <c r="G83">
        <v>0</v>
      </c>
      <c r="H83">
        <v>47</v>
      </c>
      <c r="I83" s="3">
        <v>0</v>
      </c>
      <c r="J83"/>
    </row>
    <row r="84" spans="1:10" x14ac:dyDescent="0.25">
      <c r="A84">
        <v>54</v>
      </c>
      <c r="B84" t="s">
        <v>30</v>
      </c>
      <c r="C84" t="s">
        <v>11</v>
      </c>
      <c r="D84" t="s">
        <v>30</v>
      </c>
      <c r="E84">
        <v>0</v>
      </c>
      <c r="F84">
        <f>IF(Table1[[#This Row],[ risk]]&gt;100, "H", IF(Table1[[#This Row],[ risk]]=0, 0, IF(Table1[[#This Row],[ risk]]&lt;10, "L", "M")))</f>
        <v>0</v>
      </c>
      <c r="G84">
        <v>0</v>
      </c>
      <c r="H84">
        <v>47</v>
      </c>
      <c r="I84" s="3">
        <v>0</v>
      </c>
      <c r="J84" s="2"/>
    </row>
    <row r="85" spans="1:10" x14ac:dyDescent="0.25">
      <c r="A85">
        <v>55</v>
      </c>
      <c r="B85" t="s">
        <v>28</v>
      </c>
      <c r="C85" t="s">
        <v>16</v>
      </c>
      <c r="D85" t="s">
        <v>28</v>
      </c>
      <c r="E85">
        <v>0</v>
      </c>
      <c r="F85">
        <f>IF(Table1[[#This Row],[ risk]]&gt;100, "H", IF(Table1[[#This Row],[ risk]]=0, 0, IF(Table1[[#This Row],[ risk]]&lt;10, "L", "M")))</f>
        <v>0</v>
      </c>
      <c r="G85">
        <v>0</v>
      </c>
      <c r="H85">
        <v>47</v>
      </c>
      <c r="I85" s="3">
        <v>0</v>
      </c>
      <c r="J85"/>
    </row>
    <row r="86" spans="1:10" x14ac:dyDescent="0.25">
      <c r="A86">
        <v>56</v>
      </c>
      <c r="B86" t="s">
        <v>29</v>
      </c>
      <c r="C86" t="s">
        <v>16</v>
      </c>
      <c r="D86" t="s">
        <v>29</v>
      </c>
      <c r="E86">
        <v>0</v>
      </c>
      <c r="F86">
        <f>IF(Table1[[#This Row],[ risk]]&gt;100, "H", IF(Table1[[#This Row],[ risk]]=0, 0, IF(Table1[[#This Row],[ risk]]&lt;10, "L", "M")))</f>
        <v>0</v>
      </c>
      <c r="G86">
        <v>0</v>
      </c>
      <c r="H86">
        <v>2.5</v>
      </c>
      <c r="I86" s="3">
        <v>0</v>
      </c>
      <c r="J86"/>
    </row>
    <row r="87" spans="1:10" x14ac:dyDescent="0.25">
      <c r="A87">
        <v>57</v>
      </c>
      <c r="B87" t="s">
        <v>30</v>
      </c>
      <c r="C87" t="s">
        <v>16</v>
      </c>
      <c r="D87" t="s">
        <v>30</v>
      </c>
      <c r="E87">
        <v>0</v>
      </c>
      <c r="F87">
        <f>IF(Table1[[#This Row],[ risk]]&gt;100, "H", IF(Table1[[#This Row],[ risk]]=0, 0, IF(Table1[[#This Row],[ risk]]&lt;10, "L", "M")))</f>
        <v>0</v>
      </c>
      <c r="G87">
        <v>0</v>
      </c>
      <c r="H87">
        <v>47</v>
      </c>
      <c r="I87" s="3">
        <v>0</v>
      </c>
      <c r="J87"/>
    </row>
    <row r="88" spans="1:10" x14ac:dyDescent="0.25">
      <c r="A88">
        <v>61</v>
      </c>
      <c r="B88" t="s">
        <v>19</v>
      </c>
      <c r="C88" t="s">
        <v>14</v>
      </c>
      <c r="D88" t="s">
        <v>28</v>
      </c>
      <c r="E88">
        <v>0</v>
      </c>
      <c r="F88">
        <f>IF(Table1[[#This Row],[ risk]]&gt;100, "H", IF(Table1[[#This Row],[ risk]]=0, 0, IF(Table1[[#This Row],[ risk]]&lt;10, "L", "M")))</f>
        <v>0</v>
      </c>
      <c r="G88">
        <v>0</v>
      </c>
      <c r="H88">
        <v>47</v>
      </c>
      <c r="I88" s="3">
        <v>0</v>
      </c>
      <c r="J88"/>
    </row>
    <row r="89" spans="1:10" x14ac:dyDescent="0.25">
      <c r="A89">
        <v>62</v>
      </c>
      <c r="B89" t="s">
        <v>19</v>
      </c>
      <c r="C89" t="s">
        <v>14</v>
      </c>
      <c r="D89" t="s">
        <v>29</v>
      </c>
      <c r="E89">
        <v>0</v>
      </c>
      <c r="F89">
        <f>IF(Table1[[#This Row],[ risk]]&gt;100, "H", IF(Table1[[#This Row],[ risk]]=0, 0, IF(Table1[[#This Row],[ risk]]&lt;10, "L", "M")))</f>
        <v>0</v>
      </c>
      <c r="G89">
        <v>0</v>
      </c>
      <c r="H89">
        <v>47</v>
      </c>
      <c r="I89" s="3">
        <v>0</v>
      </c>
      <c r="J89"/>
    </row>
    <row r="90" spans="1:10" x14ac:dyDescent="0.25">
      <c r="A90">
        <v>67</v>
      </c>
      <c r="B90" t="s">
        <v>13</v>
      </c>
      <c r="C90" t="s">
        <v>9</v>
      </c>
      <c r="D90" t="s">
        <v>31</v>
      </c>
      <c r="E90">
        <v>0</v>
      </c>
      <c r="F90">
        <f>IF(Table1[[#This Row],[ risk]]&gt;100, "H", IF(Table1[[#This Row],[ risk]]=0, 0, IF(Table1[[#This Row],[ risk]]&lt;10, "L", "M")))</f>
        <v>0</v>
      </c>
      <c r="G90">
        <v>2.5</v>
      </c>
      <c r="H90">
        <v>0</v>
      </c>
      <c r="I90" s="3">
        <v>0</v>
      </c>
      <c r="J90"/>
    </row>
    <row r="91" spans="1:10" x14ac:dyDescent="0.25">
      <c r="A91">
        <v>68</v>
      </c>
      <c r="B91" t="s">
        <v>13</v>
      </c>
      <c r="C91" t="s">
        <v>14</v>
      </c>
      <c r="D91" t="s">
        <v>32</v>
      </c>
      <c r="E91">
        <v>0</v>
      </c>
      <c r="F91">
        <f>IF(Table1[[#This Row],[ risk]]&gt;100, "H", IF(Table1[[#This Row],[ risk]]=0, 0, IF(Table1[[#This Row],[ risk]]&lt;10, "L", "M")))</f>
        <v>0</v>
      </c>
      <c r="G91">
        <v>0</v>
      </c>
      <c r="H91">
        <v>51</v>
      </c>
      <c r="I91" s="3">
        <v>0</v>
      </c>
      <c r="J91"/>
    </row>
    <row r="92" spans="1:10" x14ac:dyDescent="0.25">
      <c r="A92">
        <v>69</v>
      </c>
      <c r="B92" t="s">
        <v>13</v>
      </c>
      <c r="C92" t="s">
        <v>14</v>
      </c>
      <c r="D92" t="s">
        <v>31</v>
      </c>
      <c r="E92">
        <v>0</v>
      </c>
      <c r="F92">
        <f>IF(Table1[[#This Row],[ risk]]&gt;100, "H", IF(Table1[[#This Row],[ risk]]=0, 0, IF(Table1[[#This Row],[ risk]]&lt;10, "L", "M")))</f>
        <v>0</v>
      </c>
      <c r="G92">
        <v>0</v>
      </c>
      <c r="H92">
        <v>51</v>
      </c>
      <c r="I92" s="3">
        <v>0</v>
      </c>
      <c r="J92"/>
    </row>
    <row r="93" spans="1:10" x14ac:dyDescent="0.25">
      <c r="A93">
        <v>70</v>
      </c>
      <c r="B93" t="s">
        <v>13</v>
      </c>
      <c r="C93" t="s">
        <v>11</v>
      </c>
      <c r="D93" t="s">
        <v>32</v>
      </c>
      <c r="E93">
        <v>0</v>
      </c>
      <c r="F93">
        <f>IF(Table1[[#This Row],[ risk]]&gt;100, "H", IF(Table1[[#This Row],[ risk]]=0, 0, IF(Table1[[#This Row],[ risk]]&lt;10, "L", "M")))</f>
        <v>0</v>
      </c>
      <c r="G93">
        <v>2</v>
      </c>
      <c r="H93">
        <v>0</v>
      </c>
      <c r="I93" s="3">
        <v>0</v>
      </c>
      <c r="J93"/>
    </row>
    <row r="94" spans="1:10" x14ac:dyDescent="0.25">
      <c r="A94">
        <v>71</v>
      </c>
      <c r="B94" t="s">
        <v>13</v>
      </c>
      <c r="C94" t="s">
        <v>11</v>
      </c>
      <c r="D94" t="s">
        <v>31</v>
      </c>
      <c r="E94">
        <v>0</v>
      </c>
      <c r="F94">
        <f>IF(Table1[[#This Row],[ risk]]&gt;100, "H", IF(Table1[[#This Row],[ risk]]=0, 0, IF(Table1[[#This Row],[ risk]]&lt;10, "L", "M")))</f>
        <v>0</v>
      </c>
      <c r="G94">
        <v>2</v>
      </c>
      <c r="H94">
        <v>0</v>
      </c>
      <c r="I94" s="3">
        <v>0</v>
      </c>
      <c r="J94"/>
    </row>
    <row r="95" spans="1:10" x14ac:dyDescent="0.25">
      <c r="A95">
        <v>72</v>
      </c>
      <c r="B95" t="s">
        <v>13</v>
      </c>
      <c r="C95" t="s">
        <v>12</v>
      </c>
      <c r="D95" t="s">
        <v>31</v>
      </c>
      <c r="E95">
        <v>0</v>
      </c>
      <c r="F95">
        <f>IF(Table1[[#This Row],[ risk]]&gt;100, "H", IF(Table1[[#This Row],[ risk]]=0, 0, IF(Table1[[#This Row],[ risk]]&lt;10, "L", "M")))</f>
        <v>0</v>
      </c>
      <c r="G95">
        <v>0</v>
      </c>
      <c r="H95">
        <v>0</v>
      </c>
      <c r="I95" s="3">
        <v>0</v>
      </c>
      <c r="J95"/>
    </row>
    <row r="96" spans="1:10" x14ac:dyDescent="0.25">
      <c r="A96">
        <v>73</v>
      </c>
      <c r="B96" t="s">
        <v>13</v>
      </c>
      <c r="C96" t="s">
        <v>15</v>
      </c>
      <c r="D96" t="s">
        <v>32</v>
      </c>
      <c r="E96">
        <v>0</v>
      </c>
      <c r="F96">
        <f>IF(Table1[[#This Row],[ risk]]&gt;100, "H", IF(Table1[[#This Row],[ risk]]=0, 0, IF(Table1[[#This Row],[ risk]]&lt;10, "L", "M")))</f>
        <v>0</v>
      </c>
      <c r="G96">
        <v>0</v>
      </c>
      <c r="H96">
        <v>57</v>
      </c>
      <c r="I96" s="3">
        <v>0</v>
      </c>
      <c r="J96"/>
    </row>
    <row r="97" spans="1:10" x14ac:dyDescent="0.25">
      <c r="A97">
        <v>74</v>
      </c>
      <c r="B97" t="s">
        <v>13</v>
      </c>
      <c r="C97" t="s">
        <v>15</v>
      </c>
      <c r="D97" t="s">
        <v>31</v>
      </c>
      <c r="E97">
        <v>0</v>
      </c>
      <c r="F97">
        <f>IF(Table1[[#This Row],[ risk]]&gt;100, "H", IF(Table1[[#This Row],[ risk]]=0, 0, IF(Table1[[#This Row],[ risk]]&lt;10, "L", "M")))</f>
        <v>0</v>
      </c>
      <c r="G97">
        <v>0</v>
      </c>
      <c r="H97">
        <v>65</v>
      </c>
      <c r="I97" s="3">
        <v>0</v>
      </c>
      <c r="J97"/>
    </row>
    <row r="98" spans="1:10" x14ac:dyDescent="0.25">
      <c r="A98">
        <v>75</v>
      </c>
      <c r="B98" t="s">
        <v>8</v>
      </c>
      <c r="C98" t="s">
        <v>9</v>
      </c>
      <c r="D98" t="s">
        <v>32</v>
      </c>
      <c r="E98">
        <v>0</v>
      </c>
      <c r="F98">
        <f>IF(Table1[[#This Row],[ risk]]&gt;100, "H", IF(Table1[[#This Row],[ risk]]=0, 0, IF(Table1[[#This Row],[ risk]]&lt;10, "L", "M")))</f>
        <v>0</v>
      </c>
      <c r="G98">
        <v>3.5</v>
      </c>
      <c r="H98">
        <v>0</v>
      </c>
      <c r="I98" s="3">
        <v>0</v>
      </c>
      <c r="J98"/>
    </row>
    <row r="99" spans="1:10" x14ac:dyDescent="0.25">
      <c r="A99">
        <v>76</v>
      </c>
      <c r="B99" t="s">
        <v>24</v>
      </c>
      <c r="C99" t="s">
        <v>9</v>
      </c>
      <c r="D99" t="s">
        <v>31</v>
      </c>
      <c r="E99">
        <v>0</v>
      </c>
      <c r="F99">
        <f>IF(Table1[[#This Row],[ risk]]&gt;100, "H", IF(Table1[[#This Row],[ risk]]=0, 0, IF(Table1[[#This Row],[ risk]]&lt;10, "L", "M")))</f>
        <v>0</v>
      </c>
      <c r="G99">
        <v>3.5</v>
      </c>
      <c r="H99">
        <v>0</v>
      </c>
      <c r="I99" s="3">
        <v>0</v>
      </c>
      <c r="J99" s="2"/>
    </row>
    <row r="100" spans="1:10" x14ac:dyDescent="0.25">
      <c r="A100">
        <v>77</v>
      </c>
      <c r="B100" t="s">
        <v>8</v>
      </c>
      <c r="C100" t="s">
        <v>14</v>
      </c>
      <c r="D100" t="s">
        <v>32</v>
      </c>
      <c r="E100">
        <v>0</v>
      </c>
      <c r="F100">
        <f>IF(Table1[[#This Row],[ risk]]&gt;100, "H", IF(Table1[[#This Row],[ risk]]=0, 0, IF(Table1[[#This Row],[ risk]]&lt;10, "L", "M")))</f>
        <v>0</v>
      </c>
      <c r="G100">
        <v>0</v>
      </c>
      <c r="H100">
        <v>55</v>
      </c>
      <c r="I100" s="3">
        <v>0</v>
      </c>
      <c r="J100" s="2"/>
    </row>
    <row r="101" spans="1:10" x14ac:dyDescent="0.25">
      <c r="A101">
        <v>78</v>
      </c>
      <c r="B101" t="s">
        <v>24</v>
      </c>
      <c r="C101" t="s">
        <v>14</v>
      </c>
      <c r="D101" t="s">
        <v>31</v>
      </c>
      <c r="E101">
        <v>0</v>
      </c>
      <c r="F101">
        <f>IF(Table1[[#This Row],[ risk]]&gt;100, "H", IF(Table1[[#This Row],[ risk]]=0, 0, IF(Table1[[#This Row],[ risk]]&lt;10, "L", "M")))</f>
        <v>0</v>
      </c>
      <c r="G101">
        <v>0</v>
      </c>
      <c r="H101">
        <v>51</v>
      </c>
      <c r="I101" s="3">
        <v>0</v>
      </c>
      <c r="J101" s="2"/>
    </row>
    <row r="102" spans="1:10" x14ac:dyDescent="0.25">
      <c r="A102">
        <v>79</v>
      </c>
      <c r="B102" t="s">
        <v>8</v>
      </c>
      <c r="C102" t="s">
        <v>11</v>
      </c>
      <c r="D102" t="s">
        <v>32</v>
      </c>
      <c r="E102">
        <v>0</v>
      </c>
      <c r="F102">
        <f>IF(Table1[[#This Row],[ risk]]&gt;100, "H", IF(Table1[[#This Row],[ risk]]=0, 0, IF(Table1[[#This Row],[ risk]]&lt;10, "L", "M")))</f>
        <v>0</v>
      </c>
      <c r="G102">
        <v>2</v>
      </c>
      <c r="H102">
        <v>0</v>
      </c>
      <c r="I102" s="3">
        <v>0</v>
      </c>
      <c r="J102"/>
    </row>
    <row r="103" spans="1:10" x14ac:dyDescent="0.25">
      <c r="A103">
        <v>80</v>
      </c>
      <c r="B103" t="s">
        <v>8</v>
      </c>
      <c r="C103" t="s">
        <v>12</v>
      </c>
      <c r="D103" t="s">
        <v>32</v>
      </c>
      <c r="E103">
        <v>0</v>
      </c>
      <c r="F103">
        <f>IF(Table1[[#This Row],[ risk]]&gt;100, "H", IF(Table1[[#This Row],[ risk]]=0, 0, IF(Table1[[#This Row],[ risk]]&lt;10, "L", "M")))</f>
        <v>0</v>
      </c>
      <c r="G103">
        <v>0</v>
      </c>
      <c r="H103">
        <v>0</v>
      </c>
      <c r="I103" s="3">
        <v>0</v>
      </c>
      <c r="J103"/>
    </row>
    <row r="104" spans="1:10" x14ac:dyDescent="0.25">
      <c r="A104">
        <v>81</v>
      </c>
      <c r="B104" t="s">
        <v>24</v>
      </c>
      <c r="C104" t="s">
        <v>12</v>
      </c>
      <c r="D104" t="s">
        <v>31</v>
      </c>
      <c r="E104">
        <v>0</v>
      </c>
      <c r="F104">
        <f>IF(Table1[[#This Row],[ risk]]&gt;100, "H", IF(Table1[[#This Row],[ risk]]=0, 0, IF(Table1[[#This Row],[ risk]]&lt;10, "L", "M")))</f>
        <v>0</v>
      </c>
      <c r="G104">
        <v>0</v>
      </c>
      <c r="H104">
        <v>0</v>
      </c>
      <c r="I104" s="3">
        <v>0</v>
      </c>
      <c r="J104"/>
    </row>
    <row r="105" spans="1:10" x14ac:dyDescent="0.25">
      <c r="A105">
        <v>82</v>
      </c>
      <c r="B105" t="s">
        <v>24</v>
      </c>
      <c r="C105" t="s">
        <v>15</v>
      </c>
      <c r="D105" t="s">
        <v>31</v>
      </c>
      <c r="E105">
        <v>0</v>
      </c>
      <c r="F105">
        <f>IF(Table1[[#This Row],[ risk]]&gt;100, "H", IF(Table1[[#This Row],[ risk]]=0, 0, IF(Table1[[#This Row],[ risk]]&lt;10, "L", "M")))</f>
        <v>0</v>
      </c>
      <c r="G105">
        <v>0</v>
      </c>
      <c r="H105">
        <v>55</v>
      </c>
      <c r="I105" s="3">
        <v>0</v>
      </c>
      <c r="J105" s="2"/>
    </row>
    <row r="106" spans="1:10" x14ac:dyDescent="0.25">
      <c r="A106">
        <v>87</v>
      </c>
      <c r="B106" t="s">
        <v>24</v>
      </c>
      <c r="C106" t="s">
        <v>9</v>
      </c>
      <c r="D106" t="s">
        <v>36</v>
      </c>
      <c r="E106">
        <v>0</v>
      </c>
      <c r="F106">
        <f>IF(Table1[[#This Row],[ risk]]&gt;100, "H", IF(Table1[[#This Row],[ risk]]=0, 0, IF(Table1[[#This Row],[ risk]]&lt;10, "L", "M")))</f>
        <v>0</v>
      </c>
      <c r="G106">
        <v>3.5</v>
      </c>
      <c r="H106">
        <v>0</v>
      </c>
      <c r="I106" s="3">
        <v>0</v>
      </c>
      <c r="J106" s="2"/>
    </row>
    <row r="107" spans="1:10" x14ac:dyDescent="0.25">
      <c r="A107">
        <v>88</v>
      </c>
      <c r="B107" t="s">
        <v>24</v>
      </c>
      <c r="C107" t="s">
        <v>9</v>
      </c>
      <c r="D107" t="s">
        <v>37</v>
      </c>
      <c r="E107">
        <v>0</v>
      </c>
      <c r="F107">
        <f>IF(Table1[[#This Row],[ risk]]&gt;100, "H", IF(Table1[[#This Row],[ risk]]=0, 0, IF(Table1[[#This Row],[ risk]]&lt;10, "L", "M")))</f>
        <v>0</v>
      </c>
      <c r="G107">
        <v>3.5</v>
      </c>
      <c r="H107">
        <v>0</v>
      </c>
      <c r="I107" s="3">
        <v>0</v>
      </c>
      <c r="J107" s="2"/>
    </row>
    <row r="108" spans="1:10" x14ac:dyDescent="0.25">
      <c r="A108">
        <v>89</v>
      </c>
      <c r="B108" t="s">
        <v>24</v>
      </c>
      <c r="C108" t="s">
        <v>14</v>
      </c>
      <c r="D108" t="s">
        <v>38</v>
      </c>
      <c r="E108">
        <v>0</v>
      </c>
      <c r="F108">
        <f>IF(Table1[[#This Row],[ risk]]&gt;100, "H", IF(Table1[[#This Row],[ risk]]=0, 0, IF(Table1[[#This Row],[ risk]]&lt;10, "L", "M")))</f>
        <v>0</v>
      </c>
      <c r="G108">
        <v>0</v>
      </c>
      <c r="H108">
        <v>0</v>
      </c>
      <c r="I108" s="3">
        <v>0</v>
      </c>
      <c r="J108"/>
    </row>
    <row r="109" spans="1:10" x14ac:dyDescent="0.25">
      <c r="A109">
        <v>90</v>
      </c>
      <c r="B109" t="s">
        <v>24</v>
      </c>
      <c r="C109" t="s">
        <v>14</v>
      </c>
      <c r="D109" t="s">
        <v>36</v>
      </c>
      <c r="E109">
        <v>0</v>
      </c>
      <c r="F109">
        <f>IF(Table1[[#This Row],[ risk]]&gt;100, "H", IF(Table1[[#This Row],[ risk]]=0, 0, IF(Table1[[#This Row],[ risk]]&lt;10, "L", "M")))</f>
        <v>0</v>
      </c>
      <c r="G109">
        <v>0</v>
      </c>
      <c r="H109">
        <v>49</v>
      </c>
      <c r="I109" s="3">
        <v>0</v>
      </c>
      <c r="J109"/>
    </row>
    <row r="110" spans="1:10" x14ac:dyDescent="0.25">
      <c r="A110">
        <v>91</v>
      </c>
      <c r="B110" t="s">
        <v>24</v>
      </c>
      <c r="C110" t="s">
        <v>14</v>
      </c>
      <c r="D110" t="s">
        <v>37</v>
      </c>
      <c r="E110">
        <v>0</v>
      </c>
      <c r="F110">
        <f>IF(Table1[[#This Row],[ risk]]&gt;100, "H", IF(Table1[[#This Row],[ risk]]=0, 0, IF(Table1[[#This Row],[ risk]]&lt;10, "L", "M")))</f>
        <v>0</v>
      </c>
      <c r="G110">
        <v>0</v>
      </c>
      <c r="H110">
        <v>49</v>
      </c>
      <c r="I110" s="3">
        <v>0</v>
      </c>
      <c r="J110"/>
    </row>
    <row r="111" spans="1:10" x14ac:dyDescent="0.25">
      <c r="A111">
        <v>92</v>
      </c>
      <c r="B111" t="s">
        <v>24</v>
      </c>
      <c r="C111" t="s">
        <v>11</v>
      </c>
      <c r="D111" t="s">
        <v>38</v>
      </c>
      <c r="E111">
        <v>0</v>
      </c>
      <c r="F111">
        <f>IF(Table1[[#This Row],[ risk]]&gt;100, "H", IF(Table1[[#This Row],[ risk]]=0, 0, IF(Table1[[#This Row],[ risk]]&lt;10, "L", "M")))</f>
        <v>0</v>
      </c>
      <c r="G111">
        <v>2</v>
      </c>
      <c r="H111">
        <v>45</v>
      </c>
      <c r="I111" s="3">
        <v>0</v>
      </c>
      <c r="J111"/>
    </row>
    <row r="112" spans="1:10" x14ac:dyDescent="0.25">
      <c r="A112">
        <v>93</v>
      </c>
      <c r="B112" t="s">
        <v>24</v>
      </c>
      <c r="C112" t="s">
        <v>11</v>
      </c>
      <c r="D112" t="s">
        <v>33</v>
      </c>
      <c r="E112">
        <v>0</v>
      </c>
      <c r="F112">
        <f>IF(Table1[[#This Row],[ risk]]&gt;100, "H", IF(Table1[[#This Row],[ risk]]=0, 0, IF(Table1[[#This Row],[ risk]]&lt;10, "L", "M")))</f>
        <v>0</v>
      </c>
      <c r="G112">
        <v>2</v>
      </c>
      <c r="H112">
        <v>45</v>
      </c>
      <c r="I112" s="3">
        <v>0</v>
      </c>
      <c r="J112"/>
    </row>
    <row r="113" spans="1:15" x14ac:dyDescent="0.25">
      <c r="A113">
        <v>94</v>
      </c>
      <c r="B113" t="s">
        <v>24</v>
      </c>
      <c r="C113" t="s">
        <v>11</v>
      </c>
      <c r="D113" t="s">
        <v>34</v>
      </c>
      <c r="E113">
        <v>0</v>
      </c>
      <c r="F113">
        <f>IF(Table1[[#This Row],[ risk]]&gt;100, "H", IF(Table1[[#This Row],[ risk]]=0, 0, IF(Table1[[#This Row],[ risk]]&lt;10, "L", "M")))</f>
        <v>0</v>
      </c>
      <c r="G113">
        <v>2</v>
      </c>
      <c r="H113">
        <v>45</v>
      </c>
      <c r="I113" s="3">
        <v>0</v>
      </c>
      <c r="J113"/>
    </row>
    <row r="114" spans="1:15" x14ac:dyDescent="0.25">
      <c r="A114">
        <v>95</v>
      </c>
      <c r="B114" t="s">
        <v>24</v>
      </c>
      <c r="C114" t="s">
        <v>11</v>
      </c>
      <c r="D114" t="s">
        <v>35</v>
      </c>
      <c r="E114">
        <v>0</v>
      </c>
      <c r="F114">
        <f>IF(Table1[[#This Row],[ risk]]&gt;100, "H", IF(Table1[[#This Row],[ risk]]=0, 0, IF(Table1[[#This Row],[ risk]]&lt;10, "L", "M")))</f>
        <v>0</v>
      </c>
      <c r="G114">
        <v>2</v>
      </c>
      <c r="H114">
        <v>45</v>
      </c>
      <c r="I114" s="3">
        <v>0</v>
      </c>
      <c r="J114"/>
    </row>
    <row r="115" spans="1:15" x14ac:dyDescent="0.25">
      <c r="A115">
        <v>96</v>
      </c>
      <c r="B115" t="s">
        <v>24</v>
      </c>
      <c r="C115" t="s">
        <v>11</v>
      </c>
      <c r="D115" t="s">
        <v>36</v>
      </c>
      <c r="E115">
        <v>0</v>
      </c>
      <c r="F115">
        <f>IF(Table1[[#This Row],[ risk]]&gt;100, "H", IF(Table1[[#This Row],[ risk]]=0, 0, IF(Table1[[#This Row],[ risk]]&lt;10, "L", "M")))</f>
        <v>0</v>
      </c>
      <c r="G115">
        <v>2</v>
      </c>
      <c r="H115">
        <v>47</v>
      </c>
      <c r="I115" s="3">
        <v>0</v>
      </c>
      <c r="J115" s="2"/>
    </row>
    <row r="116" spans="1:15" x14ac:dyDescent="0.25">
      <c r="A116">
        <v>97</v>
      </c>
      <c r="B116" t="s">
        <v>24</v>
      </c>
      <c r="C116" t="s">
        <v>11</v>
      </c>
      <c r="D116" t="s">
        <v>37</v>
      </c>
      <c r="E116">
        <v>0</v>
      </c>
      <c r="F116">
        <f>IF(Table1[[#This Row],[ risk]]&gt;100, "H", IF(Table1[[#This Row],[ risk]]=0, 0, IF(Table1[[#This Row],[ risk]]&lt;10, "L", "M")))</f>
        <v>0</v>
      </c>
      <c r="G116">
        <v>2</v>
      </c>
      <c r="H116">
        <v>47</v>
      </c>
      <c r="I116" s="3">
        <v>0</v>
      </c>
      <c r="J116"/>
    </row>
    <row r="117" spans="1:15" x14ac:dyDescent="0.25">
      <c r="A117">
        <v>83</v>
      </c>
      <c r="B117" t="s">
        <v>8</v>
      </c>
      <c r="C117" t="s">
        <v>16</v>
      </c>
      <c r="D117" t="s">
        <v>32</v>
      </c>
      <c r="E117">
        <v>0</v>
      </c>
      <c r="F117">
        <f>IF(Table1[[#This Row],[ risk]]&gt;100, "H", IF(Table1[[#This Row],[ risk]]=0, 0, IF(Table1[[#This Row],[ risk]]&lt;10, "L", "M")))</f>
        <v>0</v>
      </c>
      <c r="G117">
        <v>2</v>
      </c>
      <c r="H117">
        <v>47</v>
      </c>
      <c r="I117" s="3">
        <v>0</v>
      </c>
      <c r="J117" s="2" t="s">
        <v>61</v>
      </c>
      <c r="K117">
        <v>0</v>
      </c>
      <c r="L117">
        <v>0</v>
      </c>
      <c r="M117">
        <v>1</v>
      </c>
      <c r="N117" t="s">
        <v>52</v>
      </c>
      <c r="O117" t="s">
        <v>83</v>
      </c>
    </row>
    <row r="118" spans="1:15" x14ac:dyDescent="0.25">
      <c r="A118">
        <v>101</v>
      </c>
      <c r="B118" t="s">
        <v>24</v>
      </c>
      <c r="C118" t="s">
        <v>12</v>
      </c>
      <c r="D118" t="s">
        <v>36</v>
      </c>
      <c r="E118">
        <v>0</v>
      </c>
      <c r="F118">
        <f>IF(Table1[[#This Row],[ risk]]&gt;100, "H", IF(Table1[[#This Row],[ risk]]=0, 0, IF(Table1[[#This Row],[ risk]]&lt;10, "L", "M")))</f>
        <v>0</v>
      </c>
      <c r="G118">
        <v>0</v>
      </c>
      <c r="H118">
        <v>0</v>
      </c>
      <c r="I118" s="3">
        <v>0</v>
      </c>
      <c r="J118" s="2"/>
    </row>
    <row r="119" spans="1:15" x14ac:dyDescent="0.25">
      <c r="A119">
        <v>102</v>
      </c>
      <c r="B119" t="s">
        <v>24</v>
      </c>
      <c r="C119" t="s">
        <v>12</v>
      </c>
      <c r="D119" t="s">
        <v>37</v>
      </c>
      <c r="E119">
        <v>0</v>
      </c>
      <c r="F119">
        <f>IF(Table1[[#This Row],[ risk]]&gt;100, "H", IF(Table1[[#This Row],[ risk]]=0, 0, IF(Table1[[#This Row],[ risk]]&lt;10, "L", "M")))</f>
        <v>0</v>
      </c>
      <c r="G119">
        <v>0</v>
      </c>
      <c r="H119">
        <v>0</v>
      </c>
      <c r="I119" s="3">
        <v>0</v>
      </c>
      <c r="J119"/>
    </row>
    <row r="120" spans="1:15" x14ac:dyDescent="0.25">
      <c r="A120">
        <v>103</v>
      </c>
      <c r="B120" t="s">
        <v>24</v>
      </c>
      <c r="C120" t="s">
        <v>15</v>
      </c>
      <c r="D120" t="s">
        <v>38</v>
      </c>
      <c r="E120">
        <v>0</v>
      </c>
      <c r="F120">
        <f>IF(Table1[[#This Row],[ risk]]&gt;100, "H", IF(Table1[[#This Row],[ risk]]=0, 0, IF(Table1[[#This Row],[ risk]]&lt;10, "L", "M")))</f>
        <v>0</v>
      </c>
      <c r="G120">
        <v>0</v>
      </c>
      <c r="H120">
        <v>47</v>
      </c>
      <c r="I120" s="3">
        <v>0</v>
      </c>
      <c r="J120"/>
    </row>
    <row r="121" spans="1:15" x14ac:dyDescent="0.25">
      <c r="A121">
        <v>133</v>
      </c>
      <c r="B121" t="s">
        <v>8</v>
      </c>
      <c r="C121" t="s">
        <v>16</v>
      </c>
      <c r="D121" t="s">
        <v>38</v>
      </c>
      <c r="E121">
        <v>0</v>
      </c>
      <c r="F121">
        <f>IF(Table1[[#This Row],[ risk]]&gt;100, "H", IF(Table1[[#This Row],[ risk]]=0, 0, IF(Table1[[#This Row],[ risk]]&lt;10, "L", "M")))</f>
        <v>0</v>
      </c>
      <c r="G121">
        <v>2</v>
      </c>
      <c r="H121">
        <v>45</v>
      </c>
      <c r="I121" s="3">
        <v>0</v>
      </c>
      <c r="J121" s="2" t="s">
        <v>61</v>
      </c>
      <c r="K121">
        <v>0</v>
      </c>
      <c r="L121">
        <v>0</v>
      </c>
      <c r="M121">
        <v>1</v>
      </c>
      <c r="N121" t="s">
        <v>52</v>
      </c>
      <c r="O121" t="s">
        <v>83</v>
      </c>
    </row>
    <row r="122" spans="1:15" x14ac:dyDescent="0.25">
      <c r="A122">
        <v>206</v>
      </c>
      <c r="B122" t="s">
        <v>20</v>
      </c>
      <c r="C122" t="s">
        <v>16</v>
      </c>
      <c r="D122" t="s">
        <v>47</v>
      </c>
      <c r="E122">
        <v>0</v>
      </c>
      <c r="F122">
        <f>IF(Table1[[#This Row],[ risk]]&gt;100, "H", IF(Table1[[#This Row],[ risk]]=0, 0, IF(Table1[[#This Row],[ risk]]&lt;10, "L", "M")))</f>
        <v>0</v>
      </c>
      <c r="G122">
        <v>0</v>
      </c>
      <c r="H122">
        <v>47</v>
      </c>
      <c r="I122" s="3">
        <v>0</v>
      </c>
      <c r="J122" s="2" t="s">
        <v>69</v>
      </c>
      <c r="K122">
        <v>1</v>
      </c>
      <c r="L122">
        <v>0</v>
      </c>
      <c r="M122">
        <v>1</v>
      </c>
      <c r="N122" t="s">
        <v>50</v>
      </c>
      <c r="O122" t="s">
        <v>83</v>
      </c>
    </row>
    <row r="123" spans="1:15" x14ac:dyDescent="0.25">
      <c r="A123">
        <v>207</v>
      </c>
      <c r="B123" t="s">
        <v>20</v>
      </c>
      <c r="C123" t="s">
        <v>16</v>
      </c>
      <c r="D123" t="s">
        <v>48</v>
      </c>
      <c r="E123">
        <v>0</v>
      </c>
      <c r="F123">
        <f>IF(Table1[[#This Row],[ risk]]&gt;100, "H", IF(Table1[[#This Row],[ risk]]=0, 0, IF(Table1[[#This Row],[ risk]]&lt;10, "L", "M")))</f>
        <v>0</v>
      </c>
      <c r="G123">
        <v>0</v>
      </c>
      <c r="H123">
        <v>47</v>
      </c>
      <c r="I123" s="3">
        <v>0</v>
      </c>
      <c r="J123" s="2" t="s">
        <v>69</v>
      </c>
      <c r="K123">
        <v>1</v>
      </c>
      <c r="L123">
        <v>0</v>
      </c>
      <c r="M123">
        <v>1</v>
      </c>
      <c r="N123" t="s">
        <v>50</v>
      </c>
      <c r="O123" t="s">
        <v>83</v>
      </c>
    </row>
    <row r="124" spans="1:15" x14ac:dyDescent="0.25">
      <c r="A124">
        <v>107</v>
      </c>
      <c r="B124" t="s">
        <v>24</v>
      </c>
      <c r="C124" t="s">
        <v>15</v>
      </c>
      <c r="D124" t="s">
        <v>36</v>
      </c>
      <c r="E124">
        <v>0</v>
      </c>
      <c r="F124">
        <f>IF(Table1[[#This Row],[ risk]]&gt;100, "H", IF(Table1[[#This Row],[ risk]]=0, 0, IF(Table1[[#This Row],[ risk]]&lt;10, "L", "M")))</f>
        <v>0</v>
      </c>
      <c r="G124">
        <v>0</v>
      </c>
      <c r="H124">
        <v>53</v>
      </c>
      <c r="I124" s="3">
        <v>0</v>
      </c>
      <c r="J124"/>
    </row>
    <row r="125" spans="1:15" x14ac:dyDescent="0.25">
      <c r="A125">
        <v>108</v>
      </c>
      <c r="B125" t="s">
        <v>24</v>
      </c>
      <c r="C125" t="s">
        <v>15</v>
      </c>
      <c r="D125" t="s">
        <v>37</v>
      </c>
      <c r="E125">
        <v>0</v>
      </c>
      <c r="F125">
        <f>IF(Table1[[#This Row],[ risk]]&gt;100, "H", IF(Table1[[#This Row],[ risk]]=0, 0, IF(Table1[[#This Row],[ risk]]&lt;10, "L", "M")))</f>
        <v>0</v>
      </c>
      <c r="G125">
        <v>0</v>
      </c>
      <c r="H125">
        <v>53</v>
      </c>
      <c r="I125" s="3">
        <v>0</v>
      </c>
      <c r="J125"/>
    </row>
    <row r="126" spans="1:15" x14ac:dyDescent="0.25">
      <c r="A126">
        <v>112</v>
      </c>
      <c r="B126" t="s">
        <v>33</v>
      </c>
      <c r="C126" t="s">
        <v>11</v>
      </c>
      <c r="D126" t="s">
        <v>33</v>
      </c>
      <c r="E126">
        <v>0</v>
      </c>
      <c r="F126">
        <f>IF(Table1[[#This Row],[ risk]]&gt;100, "H", IF(Table1[[#This Row],[ risk]]=0, 0, IF(Table1[[#This Row],[ risk]]&lt;10, "L", "M")))</f>
        <v>0</v>
      </c>
      <c r="G126">
        <v>2</v>
      </c>
      <c r="H126">
        <v>0</v>
      </c>
      <c r="I126" s="3">
        <v>0</v>
      </c>
      <c r="J126"/>
    </row>
    <row r="127" spans="1:15" x14ac:dyDescent="0.25">
      <c r="A127">
        <v>113</v>
      </c>
      <c r="B127" t="s">
        <v>34</v>
      </c>
      <c r="C127" t="s">
        <v>11</v>
      </c>
      <c r="D127" t="s">
        <v>34</v>
      </c>
      <c r="E127">
        <v>0</v>
      </c>
      <c r="F127">
        <f>IF(Table1[[#This Row],[ risk]]&gt;100, "H", IF(Table1[[#This Row],[ risk]]=0, 0, IF(Table1[[#This Row],[ risk]]&lt;10, "L", "M")))</f>
        <v>0</v>
      </c>
      <c r="G127">
        <v>2</v>
      </c>
      <c r="H127">
        <v>0</v>
      </c>
      <c r="I127" s="3">
        <v>0</v>
      </c>
      <c r="J127"/>
    </row>
    <row r="128" spans="1:15" x14ac:dyDescent="0.25">
      <c r="A128">
        <v>187</v>
      </c>
      <c r="B128" t="s">
        <v>17</v>
      </c>
      <c r="C128" t="s">
        <v>11</v>
      </c>
      <c r="D128" t="s">
        <v>44</v>
      </c>
      <c r="E128">
        <v>0</v>
      </c>
      <c r="F128">
        <f>IF(Table1[[#This Row],[ risk]]&gt;100, "H", IF(Table1[[#This Row],[ risk]]=0, 0, IF(Table1[[#This Row],[ risk]]&lt;10, "L", "M")))</f>
        <v>0</v>
      </c>
      <c r="G128">
        <v>2</v>
      </c>
      <c r="H128">
        <v>47</v>
      </c>
      <c r="I128" s="3">
        <v>0</v>
      </c>
      <c r="J128" s="2" t="s">
        <v>68</v>
      </c>
      <c r="K128">
        <v>2</v>
      </c>
      <c r="L128">
        <v>1</v>
      </c>
      <c r="M128">
        <v>0</v>
      </c>
      <c r="N128" t="s">
        <v>50</v>
      </c>
      <c r="O128" t="s">
        <v>84</v>
      </c>
    </row>
    <row r="129" spans="1:15" x14ac:dyDescent="0.25">
      <c r="A129">
        <v>115</v>
      </c>
      <c r="B129" t="s">
        <v>33</v>
      </c>
      <c r="C129" t="s">
        <v>16</v>
      </c>
      <c r="D129" t="s">
        <v>33</v>
      </c>
      <c r="E129">
        <v>0</v>
      </c>
      <c r="F129">
        <f>IF(Table1[[#This Row],[ risk]]&gt;100, "H", IF(Table1[[#This Row],[ risk]]=0, 0, IF(Table1[[#This Row],[ risk]]&lt;10, "L", "M")))</f>
        <v>0</v>
      </c>
      <c r="G129">
        <v>2</v>
      </c>
      <c r="H129">
        <v>45</v>
      </c>
      <c r="I129" s="3">
        <v>0</v>
      </c>
      <c r="J129" s="2"/>
    </row>
    <row r="130" spans="1:15" x14ac:dyDescent="0.25">
      <c r="A130">
        <v>116</v>
      </c>
      <c r="B130" t="s">
        <v>34</v>
      </c>
      <c r="C130" t="s">
        <v>16</v>
      </c>
      <c r="D130" t="s">
        <v>34</v>
      </c>
      <c r="E130">
        <v>0</v>
      </c>
      <c r="F130">
        <f>IF(Table1[[#This Row],[ risk]]&gt;100, "H", IF(Table1[[#This Row],[ risk]]=0, 0, IF(Table1[[#This Row],[ risk]]&lt;10, "L", "M")))</f>
        <v>0</v>
      </c>
      <c r="G130">
        <v>2</v>
      </c>
      <c r="H130">
        <v>45</v>
      </c>
      <c r="I130" s="3">
        <v>0</v>
      </c>
      <c r="J130" s="2"/>
    </row>
    <row r="131" spans="1:15" x14ac:dyDescent="0.25">
      <c r="A131">
        <v>188</v>
      </c>
      <c r="B131" t="s">
        <v>17</v>
      </c>
      <c r="C131" t="s">
        <v>11</v>
      </c>
      <c r="D131" t="s">
        <v>45</v>
      </c>
      <c r="E131">
        <v>0</v>
      </c>
      <c r="F131">
        <f>IF(Table1[[#This Row],[ risk]]&gt;100, "H", IF(Table1[[#This Row],[ risk]]=0, 0, IF(Table1[[#This Row],[ risk]]&lt;10, "L", "M")))</f>
        <v>0</v>
      </c>
      <c r="G131">
        <v>2</v>
      </c>
      <c r="H131">
        <v>47</v>
      </c>
      <c r="I131" s="3">
        <v>0</v>
      </c>
      <c r="J131" s="2" t="s">
        <v>68</v>
      </c>
      <c r="K131">
        <v>0</v>
      </c>
      <c r="L131">
        <v>0</v>
      </c>
      <c r="M131">
        <v>2</v>
      </c>
      <c r="N131" t="s">
        <v>52</v>
      </c>
      <c r="O131" t="s">
        <v>84</v>
      </c>
    </row>
    <row r="132" spans="1:15" x14ac:dyDescent="0.25">
      <c r="A132">
        <v>118</v>
      </c>
      <c r="B132" t="s">
        <v>8</v>
      </c>
      <c r="C132" t="s">
        <v>9</v>
      </c>
      <c r="D132" t="s">
        <v>38</v>
      </c>
      <c r="E132">
        <v>0</v>
      </c>
      <c r="F132">
        <f>IF(Table1[[#This Row],[ risk]]&gt;100, "H", IF(Table1[[#This Row],[ risk]]=0, 0, IF(Table1[[#This Row],[ risk]]&lt;10, "L", "M")))</f>
        <v>0</v>
      </c>
      <c r="G132">
        <v>3.5</v>
      </c>
      <c r="H132">
        <v>0</v>
      </c>
      <c r="I132" s="3">
        <v>0</v>
      </c>
      <c r="J132"/>
    </row>
    <row r="133" spans="1:15" x14ac:dyDescent="0.25">
      <c r="A133">
        <v>119</v>
      </c>
      <c r="B133" t="s">
        <v>19</v>
      </c>
      <c r="C133" t="s">
        <v>9</v>
      </c>
      <c r="D133" t="s">
        <v>36</v>
      </c>
      <c r="E133">
        <v>0</v>
      </c>
      <c r="F133">
        <f>IF(Table1[[#This Row],[ risk]]&gt;100, "H", IF(Table1[[#This Row],[ risk]]=0, 0, IF(Table1[[#This Row],[ risk]]&lt;10, "L", "M")))</f>
        <v>0</v>
      </c>
      <c r="G133">
        <v>2</v>
      </c>
      <c r="H133">
        <v>0</v>
      </c>
      <c r="I133" s="3">
        <v>0</v>
      </c>
      <c r="J133"/>
    </row>
    <row r="134" spans="1:15" x14ac:dyDescent="0.25">
      <c r="A134">
        <v>120</v>
      </c>
      <c r="B134" t="s">
        <v>19</v>
      </c>
      <c r="C134" t="s">
        <v>9</v>
      </c>
      <c r="D134" t="s">
        <v>37</v>
      </c>
      <c r="E134">
        <v>0</v>
      </c>
      <c r="F134">
        <f>IF(Table1[[#This Row],[ risk]]&gt;100, "H", IF(Table1[[#This Row],[ risk]]=0, 0, IF(Table1[[#This Row],[ risk]]&lt;10, "L", "M")))</f>
        <v>0</v>
      </c>
      <c r="G134">
        <v>2</v>
      </c>
      <c r="H134">
        <v>0</v>
      </c>
      <c r="I134" s="3">
        <v>0</v>
      </c>
      <c r="J134" s="2"/>
    </row>
    <row r="135" spans="1:15" x14ac:dyDescent="0.25">
      <c r="A135">
        <v>121</v>
      </c>
      <c r="B135" t="s">
        <v>8</v>
      </c>
      <c r="C135" t="s">
        <v>14</v>
      </c>
      <c r="D135" t="s">
        <v>38</v>
      </c>
      <c r="E135">
        <v>0</v>
      </c>
      <c r="F135">
        <f>IF(Table1[[#This Row],[ risk]]&gt;100, "H", IF(Table1[[#This Row],[ risk]]=0, 0, IF(Table1[[#This Row],[ risk]]&lt;10, "L", "M")))</f>
        <v>0</v>
      </c>
      <c r="G135">
        <v>0</v>
      </c>
      <c r="H135">
        <v>47</v>
      </c>
      <c r="I135" s="3">
        <v>0</v>
      </c>
      <c r="J135"/>
    </row>
    <row r="136" spans="1:15" x14ac:dyDescent="0.25">
      <c r="A136">
        <v>122</v>
      </c>
      <c r="B136" t="s">
        <v>19</v>
      </c>
      <c r="C136" t="s">
        <v>14</v>
      </c>
      <c r="D136" t="s">
        <v>36</v>
      </c>
      <c r="E136">
        <v>0</v>
      </c>
      <c r="F136">
        <f>IF(Table1[[#This Row],[ risk]]&gt;100, "H", IF(Table1[[#This Row],[ risk]]=0, 0, IF(Table1[[#This Row],[ risk]]&lt;10, "L", "M")))</f>
        <v>0</v>
      </c>
      <c r="G136">
        <v>0</v>
      </c>
      <c r="H136">
        <v>49</v>
      </c>
      <c r="I136" s="3">
        <v>0</v>
      </c>
      <c r="J136"/>
    </row>
    <row r="137" spans="1:15" x14ac:dyDescent="0.25">
      <c r="A137">
        <v>123</v>
      </c>
      <c r="B137" t="s">
        <v>19</v>
      </c>
      <c r="C137" t="s">
        <v>14</v>
      </c>
      <c r="D137" t="s">
        <v>37</v>
      </c>
      <c r="E137">
        <v>0</v>
      </c>
      <c r="F137">
        <f>IF(Table1[[#This Row],[ risk]]&gt;100, "H", IF(Table1[[#This Row],[ risk]]=0, 0, IF(Table1[[#This Row],[ risk]]&lt;10, "L", "M")))</f>
        <v>0</v>
      </c>
      <c r="G137">
        <v>0</v>
      </c>
      <c r="H137">
        <v>49</v>
      </c>
      <c r="I137" s="3">
        <v>0</v>
      </c>
      <c r="J137"/>
    </row>
    <row r="138" spans="1:15" x14ac:dyDescent="0.25">
      <c r="A138">
        <v>124</v>
      </c>
      <c r="B138" t="s">
        <v>8</v>
      </c>
      <c r="C138" t="s">
        <v>11</v>
      </c>
      <c r="D138" t="s">
        <v>38</v>
      </c>
      <c r="E138">
        <v>0</v>
      </c>
      <c r="F138">
        <f>IF(Table1[[#This Row],[ risk]]&gt;100, "H", IF(Table1[[#This Row],[ risk]]=0, 0, IF(Table1[[#This Row],[ risk]]&lt;10, "L", "M")))</f>
        <v>0</v>
      </c>
      <c r="G138">
        <v>2</v>
      </c>
      <c r="H138">
        <v>0</v>
      </c>
      <c r="I138" s="3">
        <v>0</v>
      </c>
      <c r="J138"/>
    </row>
    <row r="139" spans="1:15" x14ac:dyDescent="0.25">
      <c r="A139">
        <v>125</v>
      </c>
      <c r="B139" t="s">
        <v>8</v>
      </c>
      <c r="C139" t="s">
        <v>12</v>
      </c>
      <c r="D139" t="s">
        <v>38</v>
      </c>
      <c r="E139">
        <v>0</v>
      </c>
      <c r="F139">
        <f>IF(Table1[[#This Row],[ risk]]&gt;100, "H", IF(Table1[[#This Row],[ risk]]=0, 0, IF(Table1[[#This Row],[ risk]]&lt;10, "L", "M")))</f>
        <v>0</v>
      </c>
      <c r="G139">
        <v>0</v>
      </c>
      <c r="H139">
        <v>0</v>
      </c>
      <c r="I139" s="3">
        <v>0</v>
      </c>
      <c r="J139"/>
    </row>
    <row r="140" spans="1:15" x14ac:dyDescent="0.25">
      <c r="A140">
        <v>126</v>
      </c>
      <c r="B140" t="s">
        <v>19</v>
      </c>
      <c r="C140" t="s">
        <v>12</v>
      </c>
      <c r="D140" t="s">
        <v>36</v>
      </c>
      <c r="E140">
        <v>0</v>
      </c>
      <c r="F140">
        <f>IF(Table1[[#This Row],[ risk]]&gt;100, "H", IF(Table1[[#This Row],[ risk]]=0, 0, IF(Table1[[#This Row],[ risk]]&lt;10, "L", "M")))</f>
        <v>0</v>
      </c>
      <c r="G140">
        <v>0</v>
      </c>
      <c r="H140">
        <v>0</v>
      </c>
      <c r="I140" s="3">
        <v>0</v>
      </c>
      <c r="J140"/>
    </row>
    <row r="141" spans="1:15" x14ac:dyDescent="0.25">
      <c r="A141">
        <v>127</v>
      </c>
      <c r="B141" t="s">
        <v>19</v>
      </c>
      <c r="C141" t="s">
        <v>12</v>
      </c>
      <c r="D141" t="s">
        <v>37</v>
      </c>
      <c r="E141">
        <v>0</v>
      </c>
      <c r="F141">
        <f>IF(Table1[[#This Row],[ risk]]&gt;100, "H", IF(Table1[[#This Row],[ risk]]=0, 0, IF(Table1[[#This Row],[ risk]]&lt;10, "L", "M")))</f>
        <v>0</v>
      </c>
      <c r="G141">
        <v>0</v>
      </c>
      <c r="H141">
        <v>0</v>
      </c>
      <c r="I141" s="3">
        <v>0</v>
      </c>
      <c r="J141"/>
    </row>
    <row r="142" spans="1:15" x14ac:dyDescent="0.25">
      <c r="A142">
        <v>189</v>
      </c>
      <c r="B142" t="s">
        <v>17</v>
      </c>
      <c r="C142" t="s">
        <v>11</v>
      </c>
      <c r="D142" t="s">
        <v>46</v>
      </c>
      <c r="E142">
        <v>0</v>
      </c>
      <c r="F142">
        <f>IF(Table1[[#This Row],[ risk]]&gt;100, "H", IF(Table1[[#This Row],[ risk]]=0, 0, IF(Table1[[#This Row],[ risk]]&lt;10, "L", "M")))</f>
        <v>0</v>
      </c>
      <c r="G142">
        <v>2</v>
      </c>
      <c r="H142">
        <v>47</v>
      </c>
      <c r="I142" s="3">
        <v>0</v>
      </c>
      <c r="J142" s="2" t="s">
        <v>68</v>
      </c>
      <c r="K142">
        <v>0</v>
      </c>
      <c r="L142">
        <v>0</v>
      </c>
      <c r="M142">
        <v>1</v>
      </c>
      <c r="N142" t="s">
        <v>52</v>
      </c>
      <c r="O142" t="s">
        <v>84</v>
      </c>
    </row>
    <row r="143" spans="1:15" x14ac:dyDescent="0.25">
      <c r="A143">
        <v>9</v>
      </c>
      <c r="B143" t="s">
        <v>17</v>
      </c>
      <c r="C143" t="s">
        <v>11</v>
      </c>
      <c r="D143" t="s">
        <v>18</v>
      </c>
      <c r="E143">
        <v>0</v>
      </c>
      <c r="F143">
        <f>IF(Table1[[#This Row],[ risk]]&gt;100, "H", IF(Table1[[#This Row],[ risk]]=0, 0, IF(Table1[[#This Row],[ risk]]&lt;10, "L", "M")))</f>
        <v>0</v>
      </c>
      <c r="G143">
        <v>2</v>
      </c>
      <c r="H143">
        <v>45</v>
      </c>
      <c r="I143" s="3">
        <v>0</v>
      </c>
      <c r="J143" s="2" t="s">
        <v>68</v>
      </c>
      <c r="K143">
        <v>3</v>
      </c>
      <c r="L143">
        <v>1</v>
      </c>
      <c r="M143">
        <v>0</v>
      </c>
      <c r="N143" t="s">
        <v>50</v>
      </c>
      <c r="O143" t="s">
        <v>84</v>
      </c>
    </row>
    <row r="144" spans="1:15" x14ac:dyDescent="0.25">
      <c r="A144">
        <v>117</v>
      </c>
      <c r="B144" t="s">
        <v>35</v>
      </c>
      <c r="C144" t="s">
        <v>16</v>
      </c>
      <c r="D144" t="s">
        <v>35</v>
      </c>
      <c r="E144">
        <v>0</v>
      </c>
      <c r="F144">
        <f>IF(Table1[[#This Row],[ risk]]&gt;100, "H", IF(Table1[[#This Row],[ risk]]=0, 0, IF(Table1[[#This Row],[ risk]]&lt;10, "L", "M")))</f>
        <v>0</v>
      </c>
      <c r="G144">
        <v>2</v>
      </c>
      <c r="H144">
        <v>45</v>
      </c>
      <c r="I144" s="3">
        <v>0</v>
      </c>
      <c r="J144" s="2" t="s">
        <v>54</v>
      </c>
      <c r="K144">
        <v>3</v>
      </c>
      <c r="L144">
        <v>1</v>
      </c>
      <c r="M144">
        <v>0</v>
      </c>
      <c r="N144" t="s">
        <v>50</v>
      </c>
      <c r="O144" t="s">
        <v>85</v>
      </c>
    </row>
    <row r="145" spans="1:15" x14ac:dyDescent="0.25">
      <c r="A145">
        <v>131</v>
      </c>
      <c r="B145" t="s">
        <v>19</v>
      </c>
      <c r="C145" t="s">
        <v>15</v>
      </c>
      <c r="D145" t="s">
        <v>36</v>
      </c>
      <c r="E145">
        <v>0</v>
      </c>
      <c r="F145">
        <f>IF(Table1[[#This Row],[ risk]]&gt;100, "H", IF(Table1[[#This Row],[ risk]]=0, 0, IF(Table1[[#This Row],[ risk]]&lt;10, "L", "M")))</f>
        <v>0</v>
      </c>
      <c r="G145">
        <v>0</v>
      </c>
      <c r="H145">
        <v>51</v>
      </c>
      <c r="I145" s="3">
        <v>0</v>
      </c>
      <c r="J145"/>
    </row>
    <row r="146" spans="1:15" x14ac:dyDescent="0.25">
      <c r="A146">
        <v>132</v>
      </c>
      <c r="B146" t="s">
        <v>19</v>
      </c>
      <c r="C146" t="s">
        <v>15</v>
      </c>
      <c r="D146" t="s">
        <v>37</v>
      </c>
      <c r="E146">
        <v>0</v>
      </c>
      <c r="F146">
        <f>IF(Table1[[#This Row],[ risk]]&gt;100, "H", IF(Table1[[#This Row],[ risk]]=0, 0, IF(Table1[[#This Row],[ risk]]&lt;10, "L", "M")))</f>
        <v>0</v>
      </c>
      <c r="G146">
        <v>0</v>
      </c>
      <c r="H146">
        <v>51</v>
      </c>
      <c r="I146" s="3">
        <v>0</v>
      </c>
      <c r="J146"/>
    </row>
    <row r="147" spans="1:15" x14ac:dyDescent="0.25">
      <c r="A147">
        <v>36</v>
      </c>
      <c r="B147" t="s">
        <v>26</v>
      </c>
      <c r="C147" t="s">
        <v>16</v>
      </c>
      <c r="D147" t="s">
        <v>26</v>
      </c>
      <c r="E147">
        <v>0</v>
      </c>
      <c r="F147">
        <f>IF(Table1[[#This Row],[ risk]]&gt;100, "H", IF(Table1[[#This Row],[ risk]]=0, 0, IF(Table1[[#This Row],[ risk]]&lt;10, "L", "M")))</f>
        <v>0</v>
      </c>
      <c r="G147">
        <v>0</v>
      </c>
      <c r="H147">
        <v>1</v>
      </c>
      <c r="I147" s="3">
        <v>0</v>
      </c>
      <c r="J147" s="2" t="s">
        <v>58</v>
      </c>
      <c r="K147">
        <v>1</v>
      </c>
      <c r="L147">
        <v>0</v>
      </c>
      <c r="M147">
        <v>3</v>
      </c>
      <c r="N147" t="s">
        <v>52</v>
      </c>
      <c r="O147" t="s">
        <v>85</v>
      </c>
    </row>
    <row r="148" spans="1:15" x14ac:dyDescent="0.25">
      <c r="A148">
        <v>136</v>
      </c>
      <c r="B148" t="s">
        <v>19</v>
      </c>
      <c r="C148" t="s">
        <v>9</v>
      </c>
      <c r="D148" t="s">
        <v>42</v>
      </c>
      <c r="E148">
        <v>0</v>
      </c>
      <c r="F148">
        <f>IF(Table1[[#This Row],[ risk]]&gt;100, "H", IF(Table1[[#This Row],[ risk]]=0, 0, IF(Table1[[#This Row],[ risk]]&lt;10, "L", "M")))</f>
        <v>0</v>
      </c>
      <c r="G148">
        <v>2</v>
      </c>
      <c r="H148">
        <v>0</v>
      </c>
      <c r="I148" s="3">
        <v>0</v>
      </c>
      <c r="J148"/>
    </row>
    <row r="149" spans="1:15" x14ac:dyDescent="0.25">
      <c r="A149">
        <v>137</v>
      </c>
      <c r="B149" t="s">
        <v>19</v>
      </c>
      <c r="C149" t="s">
        <v>9</v>
      </c>
      <c r="D149" t="s">
        <v>43</v>
      </c>
      <c r="E149">
        <v>0</v>
      </c>
      <c r="F149">
        <f>IF(Table1[[#This Row],[ risk]]&gt;100, "H", IF(Table1[[#This Row],[ risk]]=0, 0, IF(Table1[[#This Row],[ risk]]&lt;10, "L", "M")))</f>
        <v>0</v>
      </c>
      <c r="G149">
        <v>2</v>
      </c>
      <c r="H149">
        <v>0</v>
      </c>
      <c r="I149" s="3">
        <v>0</v>
      </c>
      <c r="J149"/>
    </row>
    <row r="150" spans="1:15" x14ac:dyDescent="0.25">
      <c r="A150">
        <v>138</v>
      </c>
      <c r="B150" t="s">
        <v>19</v>
      </c>
      <c r="C150" t="s">
        <v>14</v>
      </c>
      <c r="D150" t="s">
        <v>44</v>
      </c>
      <c r="E150">
        <v>0</v>
      </c>
      <c r="F150">
        <f>IF(Table1[[#This Row],[ risk]]&gt;100, "H", IF(Table1[[#This Row],[ risk]]=0, 0, IF(Table1[[#This Row],[ risk]]&lt;10, "L", "M")))</f>
        <v>0</v>
      </c>
      <c r="G150">
        <v>0</v>
      </c>
      <c r="H150">
        <v>47</v>
      </c>
      <c r="I150" s="3">
        <v>0</v>
      </c>
      <c r="J150"/>
    </row>
    <row r="151" spans="1:15" x14ac:dyDescent="0.25">
      <c r="A151">
        <v>139</v>
      </c>
      <c r="B151" t="s">
        <v>19</v>
      </c>
      <c r="C151" t="s">
        <v>14</v>
      </c>
      <c r="D151" t="s">
        <v>45</v>
      </c>
      <c r="E151">
        <v>0</v>
      </c>
      <c r="F151">
        <f>IF(Table1[[#This Row],[ risk]]&gt;100, "H", IF(Table1[[#This Row],[ risk]]=0, 0, IF(Table1[[#This Row],[ risk]]&lt;10, "L", "M")))</f>
        <v>0</v>
      </c>
      <c r="G151">
        <v>0</v>
      </c>
      <c r="H151">
        <v>47</v>
      </c>
      <c r="I151" s="3">
        <v>0</v>
      </c>
      <c r="J151"/>
    </row>
    <row r="152" spans="1:15" x14ac:dyDescent="0.25">
      <c r="A152">
        <v>140</v>
      </c>
      <c r="B152" t="s">
        <v>19</v>
      </c>
      <c r="C152" t="s">
        <v>14</v>
      </c>
      <c r="D152" t="s">
        <v>46</v>
      </c>
      <c r="E152">
        <v>0</v>
      </c>
      <c r="F152">
        <f>IF(Table1[[#This Row],[ risk]]&gt;100, "H", IF(Table1[[#This Row],[ risk]]=0, 0, IF(Table1[[#This Row],[ risk]]&lt;10, "L", "M")))</f>
        <v>0</v>
      </c>
      <c r="G152">
        <v>0</v>
      </c>
      <c r="H152">
        <v>0</v>
      </c>
      <c r="I152" s="3">
        <v>0</v>
      </c>
      <c r="J152"/>
    </row>
    <row r="153" spans="1:15" x14ac:dyDescent="0.25">
      <c r="A153">
        <v>141</v>
      </c>
      <c r="B153" t="s">
        <v>19</v>
      </c>
      <c r="C153" t="s">
        <v>14</v>
      </c>
      <c r="D153" t="s">
        <v>47</v>
      </c>
      <c r="E153">
        <v>0</v>
      </c>
      <c r="F153">
        <f>IF(Table1[[#This Row],[ risk]]&gt;100, "H", IF(Table1[[#This Row],[ risk]]=0, 0, IF(Table1[[#This Row],[ risk]]&lt;10, "L", "M")))</f>
        <v>0</v>
      </c>
      <c r="G153">
        <v>0</v>
      </c>
      <c r="H153">
        <v>0</v>
      </c>
      <c r="I153" s="3">
        <v>0</v>
      </c>
      <c r="J153"/>
    </row>
    <row r="154" spans="1:15" x14ac:dyDescent="0.25">
      <c r="A154">
        <v>142</v>
      </c>
      <c r="B154" t="s">
        <v>19</v>
      </c>
      <c r="C154" t="s">
        <v>14</v>
      </c>
      <c r="D154" t="s">
        <v>48</v>
      </c>
      <c r="E154">
        <v>0</v>
      </c>
      <c r="F154">
        <f>IF(Table1[[#This Row],[ risk]]&gt;100, "H", IF(Table1[[#This Row],[ risk]]=0, 0, IF(Table1[[#This Row],[ risk]]&lt;10, "L", "M")))</f>
        <v>0</v>
      </c>
      <c r="G154">
        <v>0</v>
      </c>
      <c r="H154">
        <v>47</v>
      </c>
      <c r="I154" s="3">
        <v>0</v>
      </c>
      <c r="J154"/>
    </row>
    <row r="155" spans="1:15" x14ac:dyDescent="0.25">
      <c r="A155">
        <v>143</v>
      </c>
      <c r="B155" t="s">
        <v>19</v>
      </c>
      <c r="C155" t="s">
        <v>14</v>
      </c>
      <c r="D155" t="s">
        <v>42</v>
      </c>
      <c r="E155">
        <v>0</v>
      </c>
      <c r="F155">
        <f>IF(Table1[[#This Row],[ risk]]&gt;100, "H", IF(Table1[[#This Row],[ risk]]=0, 0, IF(Table1[[#This Row],[ risk]]&lt;10, "L", "M")))</f>
        <v>0</v>
      </c>
      <c r="G155">
        <v>0</v>
      </c>
      <c r="H155">
        <v>47</v>
      </c>
      <c r="I155" s="3">
        <v>0</v>
      </c>
      <c r="J155" s="2"/>
    </row>
    <row r="156" spans="1:15" x14ac:dyDescent="0.25">
      <c r="A156">
        <v>144</v>
      </c>
      <c r="B156" t="s">
        <v>19</v>
      </c>
      <c r="C156" t="s">
        <v>14</v>
      </c>
      <c r="D156" t="s">
        <v>43</v>
      </c>
      <c r="E156">
        <v>0</v>
      </c>
      <c r="F156">
        <f>IF(Table1[[#This Row],[ risk]]&gt;100, "H", IF(Table1[[#This Row],[ risk]]=0, 0, IF(Table1[[#This Row],[ risk]]&lt;10, "L", "M")))</f>
        <v>0</v>
      </c>
      <c r="G156">
        <v>0</v>
      </c>
      <c r="H156">
        <v>0</v>
      </c>
      <c r="I156" s="3">
        <v>0</v>
      </c>
      <c r="J156" s="2"/>
    </row>
    <row r="157" spans="1:15" x14ac:dyDescent="0.25">
      <c r="A157">
        <v>145</v>
      </c>
      <c r="B157" t="s">
        <v>19</v>
      </c>
      <c r="C157" t="s">
        <v>11</v>
      </c>
      <c r="D157" t="s">
        <v>44</v>
      </c>
      <c r="E157">
        <v>0</v>
      </c>
      <c r="F157">
        <f>IF(Table1[[#This Row],[ risk]]&gt;100, "H", IF(Table1[[#This Row],[ risk]]=0, 0, IF(Table1[[#This Row],[ risk]]&lt;10, "L", "M")))</f>
        <v>0</v>
      </c>
      <c r="G157">
        <v>2</v>
      </c>
      <c r="H157">
        <v>45</v>
      </c>
      <c r="I157" s="3">
        <v>0</v>
      </c>
      <c r="J157"/>
    </row>
    <row r="158" spans="1:15" x14ac:dyDescent="0.25">
      <c r="A158">
        <v>146</v>
      </c>
      <c r="B158" t="s">
        <v>19</v>
      </c>
      <c r="C158" t="s">
        <v>11</v>
      </c>
      <c r="D158" t="s">
        <v>45</v>
      </c>
      <c r="E158">
        <v>0</v>
      </c>
      <c r="F158">
        <f>IF(Table1[[#This Row],[ risk]]&gt;100, "H", IF(Table1[[#This Row],[ risk]]=0, 0, IF(Table1[[#This Row],[ risk]]&lt;10, "L", "M")))</f>
        <v>0</v>
      </c>
      <c r="G158">
        <v>2</v>
      </c>
      <c r="H158">
        <v>47</v>
      </c>
      <c r="I158" s="3">
        <v>0</v>
      </c>
      <c r="J158"/>
    </row>
    <row r="159" spans="1:15" x14ac:dyDescent="0.25">
      <c r="A159">
        <v>147</v>
      </c>
      <c r="B159" t="s">
        <v>19</v>
      </c>
      <c r="C159" t="s">
        <v>11</v>
      </c>
      <c r="D159" t="s">
        <v>46</v>
      </c>
      <c r="E159">
        <v>0</v>
      </c>
      <c r="F159">
        <f>IF(Table1[[#This Row],[ risk]]&gt;100, "H", IF(Table1[[#This Row],[ risk]]=0, 0, IF(Table1[[#This Row],[ risk]]&lt;10, "L", "M")))</f>
        <v>0</v>
      </c>
      <c r="G159">
        <v>2</v>
      </c>
      <c r="H159">
        <v>47</v>
      </c>
      <c r="I159" s="3">
        <v>0</v>
      </c>
      <c r="J159"/>
    </row>
    <row r="160" spans="1:15" x14ac:dyDescent="0.25">
      <c r="A160">
        <v>148</v>
      </c>
      <c r="B160" t="s">
        <v>19</v>
      </c>
      <c r="C160" t="s">
        <v>11</v>
      </c>
      <c r="D160" t="s">
        <v>47</v>
      </c>
      <c r="E160">
        <v>0</v>
      </c>
      <c r="F160">
        <f>IF(Table1[[#This Row],[ risk]]&gt;100, "H", IF(Table1[[#This Row],[ risk]]=0, 0, IF(Table1[[#This Row],[ risk]]&lt;10, "L", "M")))</f>
        <v>0</v>
      </c>
      <c r="G160">
        <v>2</v>
      </c>
      <c r="H160">
        <v>47</v>
      </c>
      <c r="I160" s="3">
        <v>0</v>
      </c>
      <c r="J160"/>
    </row>
    <row r="161" spans="1:15" x14ac:dyDescent="0.25">
      <c r="A161">
        <v>149</v>
      </c>
      <c r="B161" t="s">
        <v>19</v>
      </c>
      <c r="C161" t="s">
        <v>11</v>
      </c>
      <c r="D161" t="s">
        <v>48</v>
      </c>
      <c r="E161">
        <v>0</v>
      </c>
      <c r="F161">
        <f>IF(Table1[[#This Row],[ risk]]&gt;100, "H", IF(Table1[[#This Row],[ risk]]=0, 0, IF(Table1[[#This Row],[ risk]]&lt;10, "L", "M")))</f>
        <v>0</v>
      </c>
      <c r="G161">
        <v>2</v>
      </c>
      <c r="H161">
        <v>45</v>
      </c>
      <c r="I161" s="3">
        <v>0</v>
      </c>
      <c r="J161"/>
    </row>
    <row r="162" spans="1:15" x14ac:dyDescent="0.25">
      <c r="A162">
        <v>150</v>
      </c>
      <c r="B162" t="s">
        <v>19</v>
      </c>
      <c r="C162" t="s">
        <v>11</v>
      </c>
      <c r="D162" t="s">
        <v>40</v>
      </c>
      <c r="E162">
        <v>0</v>
      </c>
      <c r="F162">
        <f>IF(Table1[[#This Row],[ risk]]&gt;100, "H", IF(Table1[[#This Row],[ risk]]=0, 0, IF(Table1[[#This Row],[ risk]]&lt;10, "L", "M")))</f>
        <v>0</v>
      </c>
      <c r="G162">
        <v>2</v>
      </c>
      <c r="H162">
        <v>45</v>
      </c>
      <c r="I162" s="3">
        <v>0</v>
      </c>
      <c r="J162"/>
    </row>
    <row r="163" spans="1:15" x14ac:dyDescent="0.25">
      <c r="A163">
        <v>151</v>
      </c>
      <c r="B163" t="s">
        <v>19</v>
      </c>
      <c r="C163" t="s">
        <v>11</v>
      </c>
      <c r="D163" t="s">
        <v>41</v>
      </c>
      <c r="E163">
        <v>0</v>
      </c>
      <c r="F163">
        <f>IF(Table1[[#This Row],[ risk]]&gt;100, "H", IF(Table1[[#This Row],[ risk]]=0, 0, IF(Table1[[#This Row],[ risk]]&lt;10, "L", "M")))</f>
        <v>0</v>
      </c>
      <c r="G163">
        <v>2</v>
      </c>
      <c r="H163">
        <v>45</v>
      </c>
      <c r="I163" s="3">
        <v>0</v>
      </c>
      <c r="J163"/>
    </row>
    <row r="164" spans="1:15" x14ac:dyDescent="0.25">
      <c r="A164">
        <v>152</v>
      </c>
      <c r="B164" t="s">
        <v>19</v>
      </c>
      <c r="C164" t="s">
        <v>11</v>
      </c>
      <c r="D164" t="s">
        <v>42</v>
      </c>
      <c r="E164">
        <v>0</v>
      </c>
      <c r="F164">
        <f>IF(Table1[[#This Row],[ risk]]&gt;100, "H", IF(Table1[[#This Row],[ risk]]=0, 0, IF(Table1[[#This Row],[ risk]]&lt;10, "L", "M")))</f>
        <v>0</v>
      </c>
      <c r="G164">
        <v>2</v>
      </c>
      <c r="H164">
        <v>47</v>
      </c>
      <c r="I164" s="3">
        <v>0</v>
      </c>
      <c r="J164"/>
    </row>
    <row r="165" spans="1:15" x14ac:dyDescent="0.25">
      <c r="A165">
        <v>153</v>
      </c>
      <c r="B165" t="s">
        <v>19</v>
      </c>
      <c r="C165" t="s">
        <v>11</v>
      </c>
      <c r="D165" t="s">
        <v>43</v>
      </c>
      <c r="E165">
        <v>0</v>
      </c>
      <c r="F165">
        <f>IF(Table1[[#This Row],[ risk]]&gt;100, "H", IF(Table1[[#This Row],[ risk]]=0, 0, IF(Table1[[#This Row],[ risk]]&lt;10, "L", "M")))</f>
        <v>0</v>
      </c>
      <c r="G165">
        <v>2</v>
      </c>
      <c r="H165">
        <v>47</v>
      </c>
      <c r="I165" s="3">
        <v>0</v>
      </c>
      <c r="J165"/>
    </row>
    <row r="166" spans="1:15" x14ac:dyDescent="0.25">
      <c r="A166">
        <v>114</v>
      </c>
      <c r="B166" t="s">
        <v>35</v>
      </c>
      <c r="C166" t="s">
        <v>11</v>
      </c>
      <c r="D166" t="s">
        <v>35</v>
      </c>
      <c r="E166">
        <v>0</v>
      </c>
      <c r="F166">
        <f>IF(Table1[[#This Row],[ risk]]&gt;100, "H", IF(Table1[[#This Row],[ risk]]=0, 0, IF(Table1[[#This Row],[ risk]]&lt;10, "L", "M")))</f>
        <v>0</v>
      </c>
      <c r="G166">
        <v>2</v>
      </c>
      <c r="H166">
        <v>47</v>
      </c>
      <c r="I166" s="3">
        <v>0</v>
      </c>
      <c r="J166" s="2" t="s">
        <v>63</v>
      </c>
      <c r="K166">
        <v>2</v>
      </c>
      <c r="L166">
        <v>1</v>
      </c>
      <c r="M166">
        <v>0</v>
      </c>
      <c r="N166" t="s">
        <v>50</v>
      </c>
      <c r="O166" t="s">
        <v>85</v>
      </c>
    </row>
    <row r="167" spans="1:15" x14ac:dyDescent="0.25">
      <c r="A167">
        <v>35</v>
      </c>
      <c r="B167" t="s">
        <v>26</v>
      </c>
      <c r="C167" t="s">
        <v>11</v>
      </c>
      <c r="D167" t="s">
        <v>26</v>
      </c>
      <c r="E167">
        <v>0</v>
      </c>
      <c r="F167">
        <f>IF(Table1[[#This Row],[ risk]]&gt;100, "H", IF(Table1[[#This Row],[ risk]]=0, 0, IF(Table1[[#This Row],[ risk]]&lt;10, "L", "M")))</f>
        <v>0</v>
      </c>
      <c r="G167">
        <v>0</v>
      </c>
      <c r="H167">
        <v>0</v>
      </c>
      <c r="I167" s="3">
        <v>0</v>
      </c>
      <c r="J167" s="2" t="s">
        <v>57</v>
      </c>
      <c r="K167">
        <v>1</v>
      </c>
      <c r="L167">
        <v>0</v>
      </c>
      <c r="M167">
        <v>1</v>
      </c>
      <c r="N167" t="s">
        <v>50</v>
      </c>
      <c r="O167" t="s">
        <v>85</v>
      </c>
    </row>
    <row r="168" spans="1:15" x14ac:dyDescent="0.25">
      <c r="A168">
        <v>156</v>
      </c>
      <c r="B168" t="s">
        <v>19</v>
      </c>
      <c r="C168" t="s">
        <v>12</v>
      </c>
      <c r="D168" t="s">
        <v>42</v>
      </c>
      <c r="E168">
        <v>0</v>
      </c>
      <c r="F168">
        <f>IF(Table1[[#This Row],[ risk]]&gt;100, "H", IF(Table1[[#This Row],[ risk]]=0, 0, IF(Table1[[#This Row],[ risk]]&lt;10, "L", "M")))</f>
        <v>0</v>
      </c>
      <c r="G168">
        <v>0</v>
      </c>
      <c r="H168">
        <v>0</v>
      </c>
      <c r="I168" s="3">
        <v>0</v>
      </c>
      <c r="J168"/>
    </row>
    <row r="169" spans="1:15" x14ac:dyDescent="0.25">
      <c r="A169">
        <v>157</v>
      </c>
      <c r="B169" t="s">
        <v>19</v>
      </c>
      <c r="C169" t="s">
        <v>12</v>
      </c>
      <c r="D169" t="s">
        <v>43</v>
      </c>
      <c r="E169">
        <v>0</v>
      </c>
      <c r="F169">
        <f>IF(Table1[[#This Row],[ risk]]&gt;100, "H", IF(Table1[[#This Row],[ risk]]=0, 0, IF(Table1[[#This Row],[ risk]]&lt;10, "L", "M")))</f>
        <v>0</v>
      </c>
      <c r="G169">
        <v>0</v>
      </c>
      <c r="H169">
        <v>0</v>
      </c>
      <c r="I169" s="3">
        <v>0</v>
      </c>
      <c r="J169"/>
    </row>
    <row r="170" spans="1:15" x14ac:dyDescent="0.25">
      <c r="A170">
        <v>158</v>
      </c>
      <c r="B170" t="s">
        <v>19</v>
      </c>
      <c r="C170" t="s">
        <v>15</v>
      </c>
      <c r="D170" t="s">
        <v>44</v>
      </c>
      <c r="E170">
        <v>0</v>
      </c>
      <c r="F170">
        <f>IF(Table1[[#This Row],[ risk]]&gt;100, "H", IF(Table1[[#This Row],[ risk]]=0, 0, IF(Table1[[#This Row],[ risk]]&lt;10, "L", "M")))</f>
        <v>0</v>
      </c>
      <c r="G170">
        <v>0</v>
      </c>
      <c r="H170">
        <v>47</v>
      </c>
      <c r="I170" s="3">
        <v>0</v>
      </c>
      <c r="J170"/>
    </row>
    <row r="171" spans="1:15" x14ac:dyDescent="0.25">
      <c r="A171">
        <v>159</v>
      </c>
      <c r="B171" t="s">
        <v>19</v>
      </c>
      <c r="C171" t="s">
        <v>15</v>
      </c>
      <c r="D171" t="s">
        <v>45</v>
      </c>
      <c r="E171">
        <v>0</v>
      </c>
      <c r="F171">
        <f>IF(Table1[[#This Row],[ risk]]&gt;100, "H", IF(Table1[[#This Row],[ risk]]=0, 0, IF(Table1[[#This Row],[ risk]]&lt;10, "L", "M")))</f>
        <v>0</v>
      </c>
      <c r="G171">
        <v>0</v>
      </c>
      <c r="H171">
        <v>49</v>
      </c>
      <c r="I171" s="3">
        <v>0</v>
      </c>
      <c r="J171"/>
    </row>
    <row r="172" spans="1:15" x14ac:dyDescent="0.25">
      <c r="A172">
        <v>160</v>
      </c>
      <c r="B172" t="s">
        <v>19</v>
      </c>
      <c r="C172" t="s">
        <v>15</v>
      </c>
      <c r="D172" t="s">
        <v>46</v>
      </c>
      <c r="E172">
        <v>0</v>
      </c>
      <c r="F172">
        <f>IF(Table1[[#This Row],[ risk]]&gt;100, "H", IF(Table1[[#This Row],[ risk]]=0, 0, IF(Table1[[#This Row],[ risk]]&lt;10, "L", "M")))</f>
        <v>0</v>
      </c>
      <c r="G172">
        <v>0</v>
      </c>
      <c r="H172">
        <v>49</v>
      </c>
      <c r="I172" s="3">
        <v>0</v>
      </c>
      <c r="J172"/>
    </row>
    <row r="173" spans="1:15" x14ac:dyDescent="0.25">
      <c r="A173">
        <v>161</v>
      </c>
      <c r="B173" t="s">
        <v>19</v>
      </c>
      <c r="C173" t="s">
        <v>15</v>
      </c>
      <c r="D173" t="s">
        <v>47</v>
      </c>
      <c r="E173">
        <v>0</v>
      </c>
      <c r="F173">
        <f>IF(Table1[[#This Row],[ risk]]&gt;100, "H", IF(Table1[[#This Row],[ risk]]=0, 0, IF(Table1[[#This Row],[ risk]]&lt;10, "L", "M")))</f>
        <v>0</v>
      </c>
      <c r="G173">
        <v>0</v>
      </c>
      <c r="H173">
        <v>49</v>
      </c>
      <c r="I173" s="3">
        <v>0</v>
      </c>
      <c r="J173"/>
    </row>
    <row r="174" spans="1:15" x14ac:dyDescent="0.25">
      <c r="A174">
        <v>162</v>
      </c>
      <c r="B174" t="s">
        <v>19</v>
      </c>
      <c r="C174" t="s">
        <v>15</v>
      </c>
      <c r="D174" t="s">
        <v>48</v>
      </c>
      <c r="E174">
        <v>0</v>
      </c>
      <c r="F174">
        <f>IF(Table1[[#This Row],[ risk]]&gt;100, "H", IF(Table1[[#This Row],[ risk]]=0, 0, IF(Table1[[#This Row],[ risk]]&lt;10, "L", "M")))</f>
        <v>0</v>
      </c>
      <c r="G174">
        <v>0</v>
      </c>
      <c r="H174">
        <v>47</v>
      </c>
      <c r="I174" s="3">
        <v>0</v>
      </c>
      <c r="J174"/>
    </row>
    <row r="175" spans="1:15" x14ac:dyDescent="0.25">
      <c r="A175">
        <v>165</v>
      </c>
      <c r="B175" t="s">
        <v>19</v>
      </c>
      <c r="C175" t="s">
        <v>15</v>
      </c>
      <c r="D175" t="s">
        <v>42</v>
      </c>
      <c r="E175">
        <v>0</v>
      </c>
      <c r="F175">
        <f>IF(Table1[[#This Row],[ risk]]&gt;100, "H", IF(Table1[[#This Row],[ risk]]=0, 0, IF(Table1[[#This Row],[ risk]]&lt;10, "L", "M")))</f>
        <v>0</v>
      </c>
      <c r="G175">
        <v>0</v>
      </c>
      <c r="H175">
        <v>49</v>
      </c>
      <c r="I175" s="3">
        <v>0</v>
      </c>
      <c r="J175"/>
    </row>
    <row r="176" spans="1:15" x14ac:dyDescent="0.25">
      <c r="A176">
        <v>166</v>
      </c>
      <c r="B176" t="s">
        <v>19</v>
      </c>
      <c r="C176" t="s">
        <v>15</v>
      </c>
      <c r="D176" t="s">
        <v>43</v>
      </c>
      <c r="E176">
        <v>0</v>
      </c>
      <c r="F176">
        <f>IF(Table1[[#This Row],[ risk]]&gt;100, "H", IF(Table1[[#This Row],[ risk]]=0, 0, IF(Table1[[#This Row],[ risk]]&lt;10, "L", "M")))</f>
        <v>0</v>
      </c>
      <c r="G176">
        <v>0</v>
      </c>
      <c r="H176">
        <v>49</v>
      </c>
      <c r="I176" s="3">
        <v>0</v>
      </c>
      <c r="J176"/>
    </row>
    <row r="177" spans="1:10" x14ac:dyDescent="0.25">
      <c r="A177">
        <v>169</v>
      </c>
      <c r="B177" t="s">
        <v>40</v>
      </c>
      <c r="C177" t="s">
        <v>11</v>
      </c>
      <c r="D177" t="s">
        <v>40</v>
      </c>
      <c r="E177">
        <v>0</v>
      </c>
      <c r="F177">
        <f>IF(Table1[[#This Row],[ risk]]&gt;100, "H", IF(Table1[[#This Row],[ risk]]=0, 0, IF(Table1[[#This Row],[ risk]]&lt;10, "L", "M")))</f>
        <v>0</v>
      </c>
      <c r="G177">
        <v>2</v>
      </c>
      <c r="H177">
        <v>0</v>
      </c>
      <c r="I177" s="3">
        <v>0</v>
      </c>
      <c r="J177"/>
    </row>
    <row r="178" spans="1:10" x14ac:dyDescent="0.25">
      <c r="A178">
        <v>170</v>
      </c>
      <c r="B178" t="s">
        <v>41</v>
      </c>
      <c r="C178" t="s">
        <v>11</v>
      </c>
      <c r="D178" t="s">
        <v>41</v>
      </c>
      <c r="E178">
        <v>0</v>
      </c>
      <c r="F178">
        <f>IF(Table1[[#This Row],[ risk]]&gt;100, "H", IF(Table1[[#This Row],[ risk]]=0, 0, IF(Table1[[#This Row],[ risk]]&lt;10, "L", "M")))</f>
        <v>0</v>
      </c>
      <c r="G178">
        <v>2</v>
      </c>
      <c r="H178">
        <v>0</v>
      </c>
      <c r="I178" s="3">
        <v>0</v>
      </c>
      <c r="J178"/>
    </row>
    <row r="179" spans="1:10" x14ac:dyDescent="0.25">
      <c r="A179">
        <v>171</v>
      </c>
      <c r="B179" t="s">
        <v>40</v>
      </c>
      <c r="C179" t="s">
        <v>16</v>
      </c>
      <c r="D179" t="s">
        <v>40</v>
      </c>
      <c r="E179">
        <v>0</v>
      </c>
      <c r="F179">
        <f>IF(Table1[[#This Row],[ risk]]&gt;100, "H", IF(Table1[[#This Row],[ risk]]=0, 0, IF(Table1[[#This Row],[ risk]]&lt;10, "L", "M")))</f>
        <v>0</v>
      </c>
      <c r="G179">
        <v>2</v>
      </c>
      <c r="H179">
        <v>0.5</v>
      </c>
      <c r="I179" s="3">
        <v>0</v>
      </c>
      <c r="J179"/>
    </row>
    <row r="180" spans="1:10" x14ac:dyDescent="0.25">
      <c r="A180">
        <v>172</v>
      </c>
      <c r="B180" t="s">
        <v>41</v>
      </c>
      <c r="C180" t="s">
        <v>16</v>
      </c>
      <c r="D180" t="s">
        <v>41</v>
      </c>
      <c r="E180">
        <v>0</v>
      </c>
      <c r="F180">
        <f>IF(Table1[[#This Row],[ risk]]&gt;100, "H", IF(Table1[[#This Row],[ risk]]=0, 0, IF(Table1[[#This Row],[ risk]]&lt;10, "L", "M")))</f>
        <v>0</v>
      </c>
      <c r="G180">
        <v>2</v>
      </c>
      <c r="H180">
        <v>0.5</v>
      </c>
      <c r="I180" s="3">
        <v>0</v>
      </c>
      <c r="J180"/>
    </row>
    <row r="181" spans="1:10" x14ac:dyDescent="0.25">
      <c r="A181">
        <v>173</v>
      </c>
      <c r="B181" t="s">
        <v>17</v>
      </c>
      <c r="C181" t="s">
        <v>9</v>
      </c>
      <c r="D181" t="s">
        <v>44</v>
      </c>
      <c r="E181">
        <v>0</v>
      </c>
      <c r="F181">
        <f>IF(Table1[[#This Row],[ risk]]&gt;100, "H", IF(Table1[[#This Row],[ risk]]=0, 0, IF(Table1[[#This Row],[ risk]]&lt;10, "L", "M")))</f>
        <v>0</v>
      </c>
      <c r="G181">
        <v>2</v>
      </c>
      <c r="H181">
        <v>0</v>
      </c>
      <c r="I181" s="3">
        <v>0</v>
      </c>
      <c r="J181"/>
    </row>
    <row r="182" spans="1:10" x14ac:dyDescent="0.25">
      <c r="A182">
        <v>174</v>
      </c>
      <c r="B182" t="s">
        <v>17</v>
      </c>
      <c r="C182" t="s">
        <v>9</v>
      </c>
      <c r="D182" t="s">
        <v>45</v>
      </c>
      <c r="E182">
        <v>0</v>
      </c>
      <c r="F182">
        <f>IF(Table1[[#This Row],[ risk]]&gt;100, "H", IF(Table1[[#This Row],[ risk]]=0, 0, IF(Table1[[#This Row],[ risk]]&lt;10, "L", "M")))</f>
        <v>0</v>
      </c>
      <c r="G182">
        <v>2</v>
      </c>
      <c r="H182">
        <v>0</v>
      </c>
      <c r="I182" s="3">
        <v>0</v>
      </c>
      <c r="J182"/>
    </row>
    <row r="183" spans="1:10" x14ac:dyDescent="0.25">
      <c r="A183">
        <v>175</v>
      </c>
      <c r="B183" t="s">
        <v>17</v>
      </c>
      <c r="C183" t="s">
        <v>9</v>
      </c>
      <c r="D183" t="s">
        <v>46</v>
      </c>
      <c r="E183">
        <v>0</v>
      </c>
      <c r="F183">
        <f>IF(Table1[[#This Row],[ risk]]&gt;100, "H", IF(Table1[[#This Row],[ risk]]=0, 0, IF(Table1[[#This Row],[ risk]]&lt;10, "L", "M")))</f>
        <v>0</v>
      </c>
      <c r="G183">
        <v>2</v>
      </c>
      <c r="H183">
        <v>0</v>
      </c>
      <c r="I183" s="3">
        <v>0</v>
      </c>
      <c r="J183"/>
    </row>
    <row r="184" spans="1:10" x14ac:dyDescent="0.25">
      <c r="A184">
        <v>176</v>
      </c>
      <c r="B184" t="s">
        <v>20</v>
      </c>
      <c r="C184" t="s">
        <v>9</v>
      </c>
      <c r="D184" t="s">
        <v>47</v>
      </c>
      <c r="E184">
        <v>0</v>
      </c>
      <c r="F184">
        <f>IF(Table1[[#This Row],[ risk]]&gt;100, "H", IF(Table1[[#This Row],[ risk]]=0, 0, IF(Table1[[#This Row],[ risk]]&lt;10, "L", "M")))</f>
        <v>0</v>
      </c>
      <c r="G184">
        <v>0.5</v>
      </c>
      <c r="H184">
        <v>0</v>
      </c>
      <c r="I184" s="3">
        <v>0</v>
      </c>
      <c r="J184"/>
    </row>
    <row r="185" spans="1:10" x14ac:dyDescent="0.25">
      <c r="A185">
        <v>177</v>
      </c>
      <c r="B185" t="s">
        <v>20</v>
      </c>
      <c r="C185" t="s">
        <v>9</v>
      </c>
      <c r="D185" t="s">
        <v>48</v>
      </c>
      <c r="E185">
        <v>0</v>
      </c>
      <c r="F185">
        <f>IF(Table1[[#This Row],[ risk]]&gt;100, "H", IF(Table1[[#This Row],[ risk]]=0, 0, IF(Table1[[#This Row],[ risk]]&lt;10, "L", "M")))</f>
        <v>0</v>
      </c>
      <c r="G185">
        <v>0.5</v>
      </c>
      <c r="H185">
        <v>0</v>
      </c>
      <c r="I185" s="3">
        <v>0</v>
      </c>
      <c r="J185"/>
    </row>
    <row r="186" spans="1:10" x14ac:dyDescent="0.25">
      <c r="A186">
        <v>178</v>
      </c>
      <c r="B186" t="s">
        <v>24</v>
      </c>
      <c r="C186" t="s">
        <v>9</v>
      </c>
      <c r="D186" t="s">
        <v>42</v>
      </c>
      <c r="E186">
        <v>0</v>
      </c>
      <c r="F186">
        <f>IF(Table1[[#This Row],[ risk]]&gt;100, "H", IF(Table1[[#This Row],[ risk]]=0, 0, IF(Table1[[#This Row],[ risk]]&lt;10, "L", "M")))</f>
        <v>0</v>
      </c>
      <c r="G186">
        <v>3.5</v>
      </c>
      <c r="H186">
        <v>0</v>
      </c>
      <c r="I186" s="3">
        <v>0</v>
      </c>
      <c r="J186"/>
    </row>
    <row r="187" spans="1:10" x14ac:dyDescent="0.25">
      <c r="A187">
        <v>179</v>
      </c>
      <c r="B187" t="s">
        <v>24</v>
      </c>
      <c r="C187" t="s">
        <v>9</v>
      </c>
      <c r="D187" t="s">
        <v>43</v>
      </c>
      <c r="E187">
        <v>0</v>
      </c>
      <c r="F187">
        <f>IF(Table1[[#This Row],[ risk]]&gt;100, "H", IF(Table1[[#This Row],[ risk]]=0, 0, IF(Table1[[#This Row],[ risk]]&lt;10, "L", "M")))</f>
        <v>0</v>
      </c>
      <c r="G187">
        <v>3.5</v>
      </c>
      <c r="H187">
        <v>0</v>
      </c>
      <c r="I187" s="3">
        <v>0</v>
      </c>
      <c r="J187"/>
    </row>
    <row r="188" spans="1:10" x14ac:dyDescent="0.25">
      <c r="A188">
        <v>180</v>
      </c>
      <c r="B188" t="s">
        <v>17</v>
      </c>
      <c r="C188" t="s">
        <v>14</v>
      </c>
      <c r="D188" t="s">
        <v>44</v>
      </c>
      <c r="E188">
        <v>0</v>
      </c>
      <c r="F188">
        <f>IF(Table1[[#This Row],[ risk]]&gt;100, "H", IF(Table1[[#This Row],[ risk]]=0, 0, IF(Table1[[#This Row],[ risk]]&lt;10, "L", "M")))</f>
        <v>0</v>
      </c>
      <c r="G188">
        <v>0</v>
      </c>
      <c r="H188">
        <v>47</v>
      </c>
      <c r="I188" s="3">
        <v>0</v>
      </c>
      <c r="J188" s="2"/>
    </row>
    <row r="189" spans="1:10" x14ac:dyDescent="0.25">
      <c r="A189">
        <v>181</v>
      </c>
      <c r="B189" t="s">
        <v>17</v>
      </c>
      <c r="C189" t="s">
        <v>14</v>
      </c>
      <c r="D189" t="s">
        <v>45</v>
      </c>
      <c r="E189">
        <v>0</v>
      </c>
      <c r="F189">
        <f>IF(Table1[[#This Row],[ risk]]&gt;100, "H", IF(Table1[[#This Row],[ risk]]=0, 0, IF(Table1[[#This Row],[ risk]]&lt;10, "L", "M")))</f>
        <v>0</v>
      </c>
      <c r="G189">
        <v>0</v>
      </c>
      <c r="H189">
        <v>49</v>
      </c>
      <c r="I189" s="3">
        <v>0</v>
      </c>
      <c r="J189" s="2"/>
    </row>
    <row r="190" spans="1:10" x14ac:dyDescent="0.25">
      <c r="A190">
        <v>182</v>
      </c>
      <c r="B190" t="s">
        <v>17</v>
      </c>
      <c r="C190" t="s">
        <v>14</v>
      </c>
      <c r="D190" t="s">
        <v>46</v>
      </c>
      <c r="E190">
        <v>0</v>
      </c>
      <c r="F190">
        <f>IF(Table1[[#This Row],[ risk]]&gt;100, "H", IF(Table1[[#This Row],[ risk]]=0, 0, IF(Table1[[#This Row],[ risk]]&lt;10, "L", "M")))</f>
        <v>0</v>
      </c>
      <c r="G190">
        <v>0</v>
      </c>
      <c r="H190">
        <v>49</v>
      </c>
      <c r="I190" s="3">
        <v>0</v>
      </c>
      <c r="J190" s="2"/>
    </row>
    <row r="191" spans="1:10" x14ac:dyDescent="0.25">
      <c r="A191">
        <v>183</v>
      </c>
      <c r="B191" t="s">
        <v>20</v>
      </c>
      <c r="C191" t="s">
        <v>14</v>
      </c>
      <c r="D191" t="s">
        <v>47</v>
      </c>
      <c r="E191">
        <v>0</v>
      </c>
      <c r="F191">
        <f>IF(Table1[[#This Row],[ risk]]&gt;100, "H", IF(Table1[[#This Row],[ risk]]=0, 0, IF(Table1[[#This Row],[ risk]]&lt;10, "L", "M")))</f>
        <v>0</v>
      </c>
      <c r="G191">
        <v>0</v>
      </c>
      <c r="H191">
        <v>47</v>
      </c>
      <c r="I191" s="3">
        <v>0</v>
      </c>
      <c r="J191"/>
    </row>
    <row r="192" spans="1:10" x14ac:dyDescent="0.25">
      <c r="A192">
        <v>184</v>
      </c>
      <c r="B192" t="s">
        <v>20</v>
      </c>
      <c r="C192" t="s">
        <v>14</v>
      </c>
      <c r="D192" t="s">
        <v>48</v>
      </c>
      <c r="E192">
        <v>0</v>
      </c>
      <c r="F192">
        <f>IF(Table1[[#This Row],[ risk]]&gt;100, "H", IF(Table1[[#This Row],[ risk]]=0, 0, IF(Table1[[#This Row],[ risk]]&lt;10, "L", "M")))</f>
        <v>0</v>
      </c>
      <c r="G192">
        <v>0</v>
      </c>
      <c r="H192">
        <v>47</v>
      </c>
      <c r="I192" s="3">
        <v>0</v>
      </c>
      <c r="J192"/>
    </row>
    <row r="193" spans="1:10" x14ac:dyDescent="0.25">
      <c r="A193">
        <v>185</v>
      </c>
      <c r="B193" t="s">
        <v>24</v>
      </c>
      <c r="C193" t="s">
        <v>14</v>
      </c>
      <c r="D193" t="s">
        <v>42</v>
      </c>
      <c r="E193">
        <v>0</v>
      </c>
      <c r="F193">
        <f>IF(Table1[[#This Row],[ risk]]&gt;100, "H", IF(Table1[[#This Row],[ risk]]=0, 0, IF(Table1[[#This Row],[ risk]]&lt;10, "L", "M")))</f>
        <v>0</v>
      </c>
      <c r="G193">
        <v>0</v>
      </c>
      <c r="H193">
        <v>47</v>
      </c>
      <c r="I193" s="3">
        <v>0</v>
      </c>
      <c r="J193"/>
    </row>
    <row r="194" spans="1:10" x14ac:dyDescent="0.25">
      <c r="A194">
        <v>186</v>
      </c>
      <c r="B194" t="s">
        <v>24</v>
      </c>
      <c r="C194" t="s">
        <v>14</v>
      </c>
      <c r="D194" t="s">
        <v>43</v>
      </c>
      <c r="E194">
        <v>0</v>
      </c>
      <c r="F194">
        <f>IF(Table1[[#This Row],[ risk]]&gt;100, "H", IF(Table1[[#This Row],[ risk]]=0, 0, IF(Table1[[#This Row],[ risk]]&lt;10, "L", "M")))</f>
        <v>0</v>
      </c>
      <c r="G194">
        <v>0</v>
      </c>
      <c r="H194">
        <v>0</v>
      </c>
      <c r="I194" s="3">
        <v>0</v>
      </c>
      <c r="J194"/>
    </row>
    <row r="195" spans="1:10" x14ac:dyDescent="0.25">
      <c r="A195">
        <v>190</v>
      </c>
      <c r="B195" t="s">
        <v>20</v>
      </c>
      <c r="C195" t="s">
        <v>11</v>
      </c>
      <c r="D195" t="s">
        <v>47</v>
      </c>
      <c r="E195">
        <v>0</v>
      </c>
      <c r="F195">
        <f>IF(Table1[[#This Row],[ risk]]&gt;100, "H", IF(Table1[[#This Row],[ risk]]=0, 0, IF(Table1[[#This Row],[ risk]]&lt;10, "L", "M")))</f>
        <v>0</v>
      </c>
      <c r="G195">
        <v>0</v>
      </c>
      <c r="H195">
        <v>47</v>
      </c>
      <c r="I195" s="3">
        <v>0</v>
      </c>
      <c r="J195"/>
    </row>
    <row r="196" spans="1:10" x14ac:dyDescent="0.25">
      <c r="A196">
        <v>191</v>
      </c>
      <c r="B196" t="s">
        <v>20</v>
      </c>
      <c r="C196" t="s">
        <v>11</v>
      </c>
      <c r="D196" t="s">
        <v>48</v>
      </c>
      <c r="E196">
        <v>0</v>
      </c>
      <c r="F196">
        <f>IF(Table1[[#This Row],[ risk]]&gt;100, "H", IF(Table1[[#This Row],[ risk]]=0, 0, IF(Table1[[#This Row],[ risk]]&lt;10, "L", "M")))</f>
        <v>0</v>
      </c>
      <c r="G196">
        <v>0</v>
      </c>
      <c r="H196">
        <v>47</v>
      </c>
      <c r="I196" s="3">
        <v>0</v>
      </c>
      <c r="J196"/>
    </row>
    <row r="197" spans="1:10" x14ac:dyDescent="0.25">
      <c r="A197">
        <v>192</v>
      </c>
      <c r="B197" t="s">
        <v>17</v>
      </c>
      <c r="C197" t="s">
        <v>12</v>
      </c>
      <c r="D197" t="s">
        <v>44</v>
      </c>
      <c r="E197">
        <v>0</v>
      </c>
      <c r="F197">
        <f>IF(Table1[[#This Row],[ risk]]&gt;100, "H", IF(Table1[[#This Row],[ risk]]=0, 0, IF(Table1[[#This Row],[ risk]]&lt;10, "L", "M")))</f>
        <v>0</v>
      </c>
      <c r="G197">
        <v>0</v>
      </c>
      <c r="H197">
        <v>0</v>
      </c>
      <c r="I197" s="3">
        <v>0</v>
      </c>
      <c r="J197"/>
    </row>
    <row r="198" spans="1:10" x14ac:dyDescent="0.25">
      <c r="A198">
        <v>193</v>
      </c>
      <c r="B198" t="s">
        <v>17</v>
      </c>
      <c r="C198" t="s">
        <v>12</v>
      </c>
      <c r="D198" t="s">
        <v>45</v>
      </c>
      <c r="E198">
        <v>0</v>
      </c>
      <c r="F198">
        <f>IF(Table1[[#This Row],[ risk]]&gt;100, "H", IF(Table1[[#This Row],[ risk]]=0, 0, IF(Table1[[#This Row],[ risk]]&lt;10, "L", "M")))</f>
        <v>0</v>
      </c>
      <c r="G198">
        <v>0</v>
      </c>
      <c r="H198">
        <v>0</v>
      </c>
      <c r="I198" s="3">
        <v>0</v>
      </c>
      <c r="J198"/>
    </row>
    <row r="199" spans="1:10" x14ac:dyDescent="0.25">
      <c r="A199">
        <v>194</v>
      </c>
      <c r="B199" t="s">
        <v>17</v>
      </c>
      <c r="C199" t="s">
        <v>12</v>
      </c>
      <c r="D199" t="s">
        <v>46</v>
      </c>
      <c r="E199">
        <v>0</v>
      </c>
      <c r="F199">
        <f>IF(Table1[[#This Row],[ risk]]&gt;100, "H", IF(Table1[[#This Row],[ risk]]=0, 0, IF(Table1[[#This Row],[ risk]]&lt;10, "L", "M")))</f>
        <v>0</v>
      </c>
      <c r="G199">
        <v>0</v>
      </c>
      <c r="H199">
        <v>0</v>
      </c>
      <c r="I199" s="3">
        <v>0</v>
      </c>
      <c r="J199"/>
    </row>
    <row r="200" spans="1:10" x14ac:dyDescent="0.25">
      <c r="A200">
        <v>195</v>
      </c>
      <c r="B200" t="s">
        <v>20</v>
      </c>
      <c r="C200" t="s">
        <v>12</v>
      </c>
      <c r="D200" t="s">
        <v>47</v>
      </c>
      <c r="E200">
        <v>0</v>
      </c>
      <c r="F200">
        <f>IF(Table1[[#This Row],[ risk]]&gt;100, "H", IF(Table1[[#This Row],[ risk]]=0, 0, IF(Table1[[#This Row],[ risk]]&lt;10, "L", "M")))</f>
        <v>0</v>
      </c>
      <c r="G200">
        <v>0</v>
      </c>
      <c r="H200">
        <v>0</v>
      </c>
      <c r="I200" s="3">
        <v>0</v>
      </c>
      <c r="J200"/>
    </row>
    <row r="201" spans="1:10" x14ac:dyDescent="0.25">
      <c r="A201">
        <v>196</v>
      </c>
      <c r="B201" t="s">
        <v>20</v>
      </c>
      <c r="C201" t="s">
        <v>12</v>
      </c>
      <c r="D201" t="s">
        <v>48</v>
      </c>
      <c r="E201">
        <v>0</v>
      </c>
      <c r="F201">
        <f>IF(Table1[[#This Row],[ risk]]&gt;100, "H", IF(Table1[[#This Row],[ risk]]=0, 0, IF(Table1[[#This Row],[ risk]]&lt;10, "L", "M")))</f>
        <v>0</v>
      </c>
      <c r="G201">
        <v>0</v>
      </c>
      <c r="H201">
        <v>0</v>
      </c>
      <c r="I201" s="3">
        <v>0</v>
      </c>
      <c r="J201"/>
    </row>
    <row r="202" spans="1:10" x14ac:dyDescent="0.25">
      <c r="A202">
        <v>197</v>
      </c>
      <c r="B202" t="s">
        <v>24</v>
      </c>
      <c r="C202" t="s">
        <v>12</v>
      </c>
      <c r="D202" t="s">
        <v>42</v>
      </c>
      <c r="E202">
        <v>0</v>
      </c>
      <c r="F202">
        <f>IF(Table1[[#This Row],[ risk]]&gt;100, "H", IF(Table1[[#This Row],[ risk]]=0, 0, IF(Table1[[#This Row],[ risk]]&lt;10, "L", "M")))</f>
        <v>0</v>
      </c>
      <c r="G202">
        <v>0</v>
      </c>
      <c r="H202">
        <v>0</v>
      </c>
      <c r="I202" s="3">
        <v>0</v>
      </c>
      <c r="J202"/>
    </row>
    <row r="203" spans="1:10" x14ac:dyDescent="0.25">
      <c r="A203">
        <v>198</v>
      </c>
      <c r="B203" t="s">
        <v>24</v>
      </c>
      <c r="C203" t="s">
        <v>12</v>
      </c>
      <c r="D203" t="s">
        <v>43</v>
      </c>
      <c r="E203">
        <v>0</v>
      </c>
      <c r="F203">
        <f>IF(Table1[[#This Row],[ risk]]&gt;100, "H", IF(Table1[[#This Row],[ risk]]=0, 0, IF(Table1[[#This Row],[ risk]]&lt;10, "L", "M")))</f>
        <v>0</v>
      </c>
      <c r="G203">
        <v>0</v>
      </c>
      <c r="H203">
        <v>0</v>
      </c>
      <c r="I203" s="3">
        <v>0</v>
      </c>
      <c r="J203"/>
    </row>
    <row r="204" spans="1:10" x14ac:dyDescent="0.25">
      <c r="A204">
        <v>201</v>
      </c>
      <c r="B204" t="s">
        <v>24</v>
      </c>
      <c r="C204" t="s">
        <v>15</v>
      </c>
      <c r="D204" t="s">
        <v>42</v>
      </c>
      <c r="E204">
        <v>0</v>
      </c>
      <c r="F204">
        <f>IF(Table1[[#This Row],[ risk]]&gt;100, "H", IF(Table1[[#This Row],[ risk]]=0, 0, IF(Table1[[#This Row],[ risk]]&lt;10, "L", "M")))</f>
        <v>0</v>
      </c>
      <c r="G204">
        <v>0</v>
      </c>
      <c r="H204">
        <v>47</v>
      </c>
      <c r="I204" s="3">
        <v>0</v>
      </c>
      <c r="J204"/>
    </row>
    <row r="205" spans="1:10" x14ac:dyDescent="0.25">
      <c r="A205">
        <v>202</v>
      </c>
      <c r="B205" t="s">
        <v>24</v>
      </c>
      <c r="C205" t="s">
        <v>15</v>
      </c>
      <c r="D205" t="s">
        <v>43</v>
      </c>
      <c r="E205">
        <v>0</v>
      </c>
      <c r="F205">
        <f>IF(Table1[[#This Row],[ risk]]&gt;100, "H", IF(Table1[[#This Row],[ risk]]=0, 0, IF(Table1[[#This Row],[ risk]]&lt;10, "L", "M")))</f>
        <v>0</v>
      </c>
      <c r="G205">
        <v>0</v>
      </c>
      <c r="H205">
        <v>0</v>
      </c>
      <c r="I205" s="3">
        <v>0</v>
      </c>
      <c r="J205"/>
    </row>
    <row r="206" spans="1:10" x14ac:dyDescent="0.25">
      <c r="A206">
        <v>203</v>
      </c>
      <c r="B206" t="s">
        <v>17</v>
      </c>
      <c r="C206" t="s">
        <v>16</v>
      </c>
      <c r="D206" t="s">
        <v>44</v>
      </c>
      <c r="E206">
        <v>0</v>
      </c>
      <c r="F206">
        <f>IF(Table1[[#This Row],[ risk]]&gt;100, "H", IF(Table1[[#This Row],[ risk]]=0, 0, IF(Table1[[#This Row],[ risk]]&lt;10, "L", "M")))</f>
        <v>0</v>
      </c>
      <c r="G206">
        <v>2</v>
      </c>
      <c r="H206">
        <v>45</v>
      </c>
      <c r="I206" s="3">
        <v>0</v>
      </c>
      <c r="J206"/>
    </row>
    <row r="207" spans="1:10" x14ac:dyDescent="0.25">
      <c r="A207">
        <v>204</v>
      </c>
      <c r="B207" t="s">
        <v>17</v>
      </c>
      <c r="C207" t="s">
        <v>16</v>
      </c>
      <c r="D207" t="s">
        <v>45</v>
      </c>
      <c r="E207">
        <v>0</v>
      </c>
      <c r="F207">
        <f>IF(Table1[[#This Row],[ risk]]&gt;100, "H", IF(Table1[[#This Row],[ risk]]=0, 0, IF(Table1[[#This Row],[ risk]]&lt;10, "L", "M")))</f>
        <v>0</v>
      </c>
      <c r="G207">
        <v>2</v>
      </c>
      <c r="H207">
        <v>47</v>
      </c>
      <c r="I207" s="3">
        <v>0</v>
      </c>
      <c r="J207" s="2"/>
    </row>
    <row r="208" spans="1:10" x14ac:dyDescent="0.25">
      <c r="A208">
        <v>205</v>
      </c>
      <c r="B208" t="s">
        <v>17</v>
      </c>
      <c r="C208" t="s">
        <v>16</v>
      </c>
      <c r="D208" t="s">
        <v>46</v>
      </c>
      <c r="E208">
        <v>0</v>
      </c>
      <c r="F208">
        <f>IF(Table1[[#This Row],[ risk]]&gt;100, "H", IF(Table1[[#This Row],[ risk]]=0, 0, IF(Table1[[#This Row],[ risk]]&lt;10, "L", "M")))</f>
        <v>0</v>
      </c>
      <c r="G208">
        <v>2</v>
      </c>
      <c r="H208">
        <v>47</v>
      </c>
      <c r="I208" s="3">
        <v>0</v>
      </c>
      <c r="J208" s="2"/>
    </row>
    <row r="209" spans="9:10" x14ac:dyDescent="0.25">
      <c r="I209" s="3"/>
      <c r="J20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A6D6-1DAC-4DE8-8948-64556553D924}">
  <dimension ref="B2:H13"/>
  <sheetViews>
    <sheetView workbookViewId="0">
      <selection activeCell="I12" sqref="I12"/>
    </sheetView>
  </sheetViews>
  <sheetFormatPr defaultRowHeight="15" x14ac:dyDescent="0.25"/>
  <cols>
    <col min="2" max="2" width="13.7109375" style="5" bestFit="1" customWidth="1"/>
  </cols>
  <sheetData>
    <row r="2" spans="2:8" s="5" customFormat="1" ht="30" customHeight="1" x14ac:dyDescent="0.25">
      <c r="B2" s="4" t="s">
        <v>90</v>
      </c>
      <c r="C2" s="10" t="s">
        <v>91</v>
      </c>
      <c r="D2" s="11" t="s">
        <v>92</v>
      </c>
      <c r="E2" s="11" t="s">
        <v>93</v>
      </c>
      <c r="F2" s="11" t="s">
        <v>94</v>
      </c>
    </row>
    <row r="3" spans="2:8" x14ac:dyDescent="0.25">
      <c r="B3" s="7" t="s">
        <v>50</v>
      </c>
      <c r="C3" s="8" cm="1">
        <f t="array" ref="C3">SUMPRODUCT((threats_w_assumptions!E2:E208 &gt;100)*(threats_w_assumptions!N2:N208="H"))</f>
        <v>6</v>
      </c>
      <c r="D3" s="9" cm="1">
        <f t="array" ref="D3">SUMPRODUCT((threats_w_assumptions!E2:E208 &lt;100)*(threats_w_assumptions!E2:E208 &gt;10)*(threats_w_assumptions!N2:N208="H"))</f>
        <v>0</v>
      </c>
      <c r="E3" s="9" cm="1">
        <f t="array" ref="E3">SUMPRODUCT((threats_w_assumptions!E2:E208 &lt;10)*(threats_w_assumptions!E2:E208 &gt;0)*(threats_w_assumptions!N2:N208="H"))</f>
        <v>0</v>
      </c>
      <c r="F3" s="9" cm="1">
        <f t="array" ref="F3">SUMPRODUCT((threats_w_assumptions!E2:E208 =0)*(threats_w_assumptions!N2:N208="H"))</f>
        <v>8</v>
      </c>
      <c r="H3">
        <f>SUM(C3:F3)</f>
        <v>14</v>
      </c>
    </row>
    <row r="4" spans="2:8" x14ac:dyDescent="0.25">
      <c r="B4" s="5" t="s">
        <v>51</v>
      </c>
      <c r="C4" s="1" cm="1">
        <f t="array" ref="C4">SUMPRODUCT((threats_w_assumptions!E2:E208 &gt;100)*(threats_w_assumptions!N2:N208="M"))</f>
        <v>1</v>
      </c>
      <c r="D4" cm="1">
        <f t="array" ref="D4">SUMPRODUCT((threats_w_assumptions!E2:E208 &lt;100)*(threats_w_assumptions!E2:E208 &gt;10)*(threats_w_assumptions!N2:N208="M"))</f>
        <v>0</v>
      </c>
      <c r="E4" cm="1">
        <f t="array" ref="E4">SUMPRODUCT((threats_w_assumptions!E2:E208 &lt;10)*(threats_w_assumptions!E2:E208 &gt;0)*(threats_w_assumptions!N2:N208="M"))</f>
        <v>5</v>
      </c>
      <c r="F4" cm="1">
        <f t="array" ref="F4">SUMPRODUCT((threats_w_assumptions!E2:E208 =0)*(threats_w_assumptions!N2:N208="M"))</f>
        <v>0</v>
      </c>
      <c r="H4">
        <f t="shared" ref="H4:H6" si="0">SUM(C4:F4)</f>
        <v>6</v>
      </c>
    </row>
    <row r="5" spans="2:8" x14ac:dyDescent="0.25">
      <c r="B5" s="5" t="s">
        <v>52</v>
      </c>
      <c r="C5" s="1" cm="1">
        <f t="array" ref="C5">SUMPRODUCT((threats_w_assumptions!E2:E208 &gt;100)*(threats_w_assumptions!N2:N208="L"))</f>
        <v>5</v>
      </c>
      <c r="D5" cm="1">
        <f t="array" ref="D5">SUMPRODUCT((threats_w_assumptions!E2:E208 &lt;100)*(threats_w_assumptions!E2:E208 &gt;10)*(threats_w_assumptions!N2:N208="L"))</f>
        <v>0</v>
      </c>
      <c r="E5" cm="1">
        <f t="array" ref="E5">SUMPRODUCT((threats_w_assumptions!E2:E208 &lt;10)*(threats_w_assumptions!E2:E208 &gt;0)*(threats_w_assumptions!N2:N208="L"))</f>
        <v>3</v>
      </c>
      <c r="F5" cm="1">
        <f t="array" ref="F5">SUMPRODUCT((threats_w_assumptions!E2:E208 =0)*(threats_w_assumptions!N2:N208="L"))</f>
        <v>5</v>
      </c>
      <c r="H5">
        <f t="shared" si="0"/>
        <v>13</v>
      </c>
    </row>
    <row r="6" spans="2:8" x14ac:dyDescent="0.25">
      <c r="B6" s="6">
        <v>0</v>
      </c>
      <c r="C6" s="1" cm="1">
        <f t="array" ref="C6">SUMPRODUCT((threats_w_assumptions!E2:E208 &gt;100)*(ISBLANK(threats_w_assumptions!N2:N208)))</f>
        <v>3</v>
      </c>
      <c r="D6" cm="1">
        <f t="array" ref="D6">SUMPRODUCT((threats_w_assumptions!E2:E208 &lt;100)*(threats_w_assumptions!E2:E208 &gt;10)*(ISBLANK(threats_w_assumptions!N2:N208)))</f>
        <v>0</v>
      </c>
      <c r="E6" cm="1">
        <f t="array" ref="E6">SUMPRODUCT((threats_w_assumptions!E2:E208 &lt;10)*(threats_w_assumptions!E2:E208 &gt;0)*(ISBLANK(threats_w_assumptions!N2:N208)))</f>
        <v>23</v>
      </c>
      <c r="F6" cm="1">
        <f t="array" ref="F6">SUMPRODUCT((threats_w_assumptions!E2:E208 =0)*(ISBLANK(threats_w_assumptions!N2:N208)))</f>
        <v>148</v>
      </c>
      <c r="H6">
        <f t="shared" si="0"/>
        <v>174</v>
      </c>
    </row>
    <row r="8" spans="2:8" x14ac:dyDescent="0.25">
      <c r="C8">
        <f>SUM(C3:C6)</f>
        <v>15</v>
      </c>
      <c r="D8">
        <f t="shared" ref="D8:F8" si="1">SUM(D3:D6)</f>
        <v>0</v>
      </c>
      <c r="E8">
        <f t="shared" si="1"/>
        <v>31</v>
      </c>
      <c r="F8">
        <f t="shared" si="1"/>
        <v>161</v>
      </c>
    </row>
    <row r="13" spans="2:8" x14ac:dyDescent="0.25">
      <c r="F13" t="s">
        <v>89</v>
      </c>
      <c r="G13">
        <f>SUM(C3:F6)</f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threats_w_assumptions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 verreydt</cp:lastModifiedBy>
  <dcterms:modified xsi:type="dcterms:W3CDTF">2021-05-12T11:00:25Z</dcterms:modified>
</cp:coreProperties>
</file>