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ttps://d.docs.live.net/8fa13b15e939eee1/Documents/School/2 Fall Semester 2020/FA20 Mathematical Models and Applications I/Individual Project/"/>
    </mc:Choice>
  </mc:AlternateContent>
  <xr:revisionPtr revIDLastSave="11" documentId="8_{C301AA8F-46F8-49F0-892A-2553E4B4FB47}" xr6:coauthVersionLast="45" xr6:coauthVersionMax="45" xr10:uidLastSave="{69AB2733-42A8-45D6-9F94-9B895F4EA1CB}"/>
  <bookViews>
    <workbookView xWindow="-120" yWindow="-120" windowWidth="29040" windowHeight="15840" xr2:uid="{9028F58A-069D-4FD7-BC82-6DCFBA8E1F8F}"/>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7" i="1" l="1"/>
  <c r="H168" i="1"/>
  <c r="E177" i="1" l="1"/>
  <c r="E108" i="1"/>
  <c r="E109" i="1"/>
  <c r="E110" i="1"/>
  <c r="E111" i="1"/>
  <c r="E112" i="1"/>
  <c r="E113" i="1"/>
  <c r="E114" i="1"/>
  <c r="E115" i="1"/>
  <c r="E116" i="1"/>
  <c r="E107" i="1"/>
  <c r="F116" i="1"/>
  <c r="F115" i="1"/>
  <c r="F114" i="1"/>
  <c r="F113" i="1"/>
  <c r="F112" i="1"/>
  <c r="F111" i="1"/>
  <c r="F110" i="1"/>
  <c r="F109" i="1"/>
  <c r="F108" i="1"/>
  <c r="F107" i="1"/>
  <c r="E169" i="1"/>
  <c r="E170" i="1"/>
  <c r="E171" i="1"/>
  <c r="E172" i="1"/>
  <c r="E173" i="1"/>
  <c r="E174" i="1"/>
  <c r="E175" i="1"/>
  <c r="E176" i="1"/>
  <c r="E168" i="1"/>
  <c r="F26" i="1"/>
  <c r="F27" i="1"/>
  <c r="F28" i="1"/>
  <c r="F29" i="1"/>
  <c r="F30" i="1"/>
  <c r="F41" i="1" s="1"/>
  <c r="F31" i="1"/>
  <c r="F32" i="1"/>
  <c r="F33" i="1"/>
  <c r="F34" i="1"/>
  <c r="F25" i="1"/>
  <c r="E26" i="1"/>
  <c r="E27" i="1"/>
  <c r="E28" i="1"/>
  <c r="E29" i="1"/>
  <c r="E30" i="1"/>
  <c r="E31" i="1"/>
  <c r="E32" i="1"/>
  <c r="E33" i="1"/>
  <c r="E34" i="1"/>
  <c r="E25" i="1"/>
  <c r="F169" i="1"/>
  <c r="F170" i="1"/>
  <c r="F171" i="1"/>
  <c r="F172" i="1"/>
  <c r="F173" i="1"/>
  <c r="F174" i="1"/>
  <c r="F175" i="1"/>
  <c r="F176" i="1"/>
  <c r="F177" i="1"/>
  <c r="F168" i="1"/>
  <c r="F137" i="1" l="1"/>
  <c r="G112" i="1" s="1"/>
  <c r="G113" i="1"/>
  <c r="G110" i="1"/>
  <c r="G111" i="1"/>
  <c r="G109" i="1"/>
  <c r="G108" i="1"/>
  <c r="F178" i="1"/>
  <c r="G107" i="1"/>
  <c r="G116" i="1"/>
  <c r="G115" i="1"/>
  <c r="G114" i="1"/>
  <c r="E178" i="1"/>
  <c r="G25" i="1"/>
  <c r="F181" i="1" l="1"/>
  <c r="G171" i="1" s="1"/>
  <c r="J171" i="1" s="1"/>
  <c r="G176" i="1" l="1"/>
  <c r="G173" i="1"/>
  <c r="G175" i="1"/>
  <c r="J175" i="1" s="1"/>
  <c r="G174" i="1"/>
  <c r="J174" i="1" s="1"/>
  <c r="G170" i="1"/>
  <c r="G169" i="1"/>
  <c r="G172" i="1"/>
  <c r="G168" i="1"/>
  <c r="G177" i="1"/>
  <c r="H171" i="1"/>
  <c r="H173" i="1" l="1"/>
  <c r="I173" i="1" s="1"/>
  <c r="J173" i="1"/>
  <c r="H170" i="1"/>
  <c r="I170" i="1" s="1"/>
  <c r="J170" i="1"/>
  <c r="H177" i="1"/>
  <c r="I177" i="1" s="1"/>
  <c r="J177" i="1"/>
  <c r="H176" i="1"/>
  <c r="I176" i="1" s="1"/>
  <c r="J176" i="1"/>
  <c r="H175" i="1"/>
  <c r="I175" i="1" s="1"/>
  <c r="H174" i="1"/>
  <c r="I174" i="1" s="1"/>
  <c r="I168" i="1"/>
  <c r="J168" i="1"/>
  <c r="H172" i="1"/>
  <c r="I172" i="1" s="1"/>
  <c r="J172" i="1"/>
  <c r="H169" i="1"/>
  <c r="I169" i="1" s="1"/>
  <c r="J169" i="1"/>
  <c r="I171" i="1"/>
  <c r="J180" i="1" l="1"/>
  <c r="I207" i="1" s="1"/>
  <c r="I178" i="1"/>
  <c r="G26" i="1" l="1"/>
  <c r="G27" i="1"/>
  <c r="G29" i="1"/>
  <c r="G28" i="1"/>
  <c r="G30" i="1" l="1"/>
  <c r="G31" i="1"/>
  <c r="G32" i="1"/>
  <c r="G34" i="1"/>
  <c r="G33" i="1"/>
</calcChain>
</file>

<file path=xl/sharedStrings.xml><?xml version="1.0" encoding="utf-8"?>
<sst xmlns="http://schemas.openxmlformats.org/spreadsheetml/2006/main" count="71" uniqueCount="63">
  <si>
    <t xml:space="preserve">Individual Project </t>
  </si>
  <si>
    <t>Stefan Cline</t>
  </si>
  <si>
    <t>x</t>
  </si>
  <si>
    <t>y</t>
  </si>
  <si>
    <t xml:space="preserve">Q1) Consider two separate assumptions, allowing each to lead a model. </t>
  </si>
  <si>
    <t>i) Assume that all trees are right-circular cylinders and are approximately the same height</t>
  </si>
  <si>
    <t>ii) Assume that all trees are right-circular and that the height of the tree is proprtional to the diameter</t>
  </si>
  <si>
    <t xml:space="preserve">Build Each model for assumption i) and assumption ii) </t>
  </si>
  <si>
    <t>Assumption i) Model</t>
  </si>
  <si>
    <t xml:space="preserve">Q2) It seems that assumption ii) seems to be more realistic assumption. Now, for the model of Q1) with assumption ii), use Least Square criteria to fit your propsed proportionality model. Furthermore, find the bounds on the Chebyshev crierions. </t>
  </si>
  <si>
    <t xml:space="preserve">Solution: </t>
  </si>
  <si>
    <t>x^3</t>
  </si>
  <si>
    <t>k=</t>
  </si>
  <si>
    <t xml:space="preserve">We see that the data graphed (1) appears to have a kind of parabolic shape, in order to simplify our model we'll need to make this linear. </t>
  </si>
  <si>
    <t xml:space="preserve">So our model for assumption 1 all in all becomes: </t>
  </si>
  <si>
    <t>Assumption ii) Model</t>
  </si>
  <si>
    <t xml:space="preserve">Now, because we weren't given any measurements for height, we have to use the assumption of the trees being a right-circular cylinder </t>
  </si>
  <si>
    <t xml:space="preserve">Therefore we can see the following relationship: </t>
  </si>
  <si>
    <t>Note*</t>
  </si>
  <si>
    <t>Plugging in what we know about h</t>
  </si>
  <si>
    <t xml:space="preserve">Now we alter this one step further to give: </t>
  </si>
  <si>
    <t>Question 1.3</t>
  </si>
  <si>
    <t>Q2)</t>
  </si>
  <si>
    <t>Q1)</t>
  </si>
  <si>
    <t>Then we add k back to our proportionality model and graph the line y=kx^3 (graph (3))</t>
  </si>
  <si>
    <t>Here we now have a slightly more complicated model because we also have to consider how the height, h, effects V as well as d</t>
  </si>
  <si>
    <t xml:space="preserve">We know we're using a power function in the form of: </t>
  </si>
  <si>
    <t>x^(2n) (x^6)</t>
  </si>
  <si>
    <t xml:space="preserve">Sums: </t>
  </si>
  <si>
    <t xml:space="preserve">Calculating a using the above equation: </t>
  </si>
  <si>
    <t>a=</t>
  </si>
  <si>
    <t>y*x^n (x^3)</t>
  </si>
  <si>
    <t xml:space="preserve">This is a good sign, our a value here is close to the value that we'd used above. </t>
  </si>
  <si>
    <t>a*x^3</t>
  </si>
  <si>
    <t xml:space="preserve">Now placing this into an equation gives our model: </t>
  </si>
  <si>
    <t>Count</t>
  </si>
  <si>
    <t>d_i=y_i-f(x)</t>
  </si>
  <si>
    <t>(d_i)^2</t>
  </si>
  <si>
    <t>d_max=(abs(y_i-f(x))=</t>
  </si>
  <si>
    <t xml:space="preserve">In this model we assume the heights of the trees are roughly the same and are influenced soley by the diameter. Therefore our proportionality model becomes: </t>
  </si>
  <si>
    <r>
      <t xml:space="preserve">Also we know that in a cylinder the area is </t>
    </r>
    <r>
      <rPr>
        <sz val="11"/>
        <color theme="1"/>
        <rFont val="Segoe UI Symbol"/>
        <family val="2"/>
      </rPr>
      <t>π</t>
    </r>
    <r>
      <rPr>
        <sz val="11"/>
        <color theme="1"/>
        <rFont val="Calibri"/>
        <family val="2"/>
      </rPr>
      <t>*r^2</t>
    </r>
  </si>
  <si>
    <t xml:space="preserve">This gives us: </t>
  </si>
  <si>
    <t>Because area is typically based off of radius, we come to the following relationship</t>
  </si>
  <si>
    <t>x^2</t>
  </si>
  <si>
    <t>kx^2</t>
  </si>
  <si>
    <t>Here we select k, our slope, as the 6th point as it appears to be decently centered and on a best guess best fit line in graph (2). *Note that this k could varry if we chose a different point to calculate the slope</t>
  </si>
  <si>
    <t>Our last data point appears to line up well with our data, so let's use that to find our k value</t>
  </si>
  <si>
    <t xml:space="preserve">This then makes our model the following </t>
  </si>
  <si>
    <t>Lastly we'll plot to see the fit</t>
  </si>
  <si>
    <t>We will now utilize our power curve equation to determine our value: a</t>
  </si>
  <si>
    <t>We'll do this by squaring our x values, and plotting them against our y values (graph (2))</t>
  </si>
  <si>
    <t>k'x^3</t>
  </si>
  <si>
    <t>Where n=3 and we need to dermine our value: a</t>
  </si>
  <si>
    <t xml:space="preserve">We note that (2) appears to be linear, so we'll go ahead and find a k for our model where y=k*x^2. One obvious issue right away however is that it doesn't appear to go through the origin easily. </t>
  </si>
  <si>
    <t>We see that our k does a decent job of approximating the values for the board feet volume, but isn't a good fit</t>
  </si>
  <si>
    <t>This appears to be much better than our previous graph (4)</t>
  </si>
  <si>
    <t xml:space="preserve">Here we can see that d is a characteristic dimension. We immediately note that: </t>
  </si>
  <si>
    <t>k'=</t>
  </si>
  <si>
    <t xml:space="preserve">We now graph our y against x^3 graph (5). Already we can see that the graph produces a tighter fit that more easily appears to pass through the origin, as opposed to the above graph (2). </t>
  </si>
  <si>
    <t xml:space="preserve">We can see that this is a tight fit to the data like what we saw previously. </t>
  </si>
  <si>
    <t xml:space="preserve">Now in the table above we'll need to find our d_max and our D to be able to find our bounds for our Chebyshev criterions. </t>
  </si>
  <si>
    <t>y=k'*x^3</t>
  </si>
  <si>
    <t>*Note our equations for d_max and D, and calculations for d_max done in the table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</si>
</sst>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theme="1"/>
      <name val="Segoe UI Symbol"/>
      <family val="2"/>
    </font>
    <font>
      <sz val="11"/>
      <color theme="1"/>
      <name val="Calibri"/>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1" xfId="0" applyBorder="1" applyAlignment="1">
      <alignment horizontal="center"/>
    </xf>
    <xf numFmtId="0" fontId="0" fillId="0" borderId="1" xfId="0" applyBorder="1"/>
    <xf numFmtId="0" fontId="0" fillId="0" borderId="1" xfId="0" applyFill="1" applyBorder="1" applyAlignment="1">
      <alignment horizontal="center"/>
    </xf>
    <xf numFmtId="0" fontId="0" fillId="0" borderId="1" xfId="0" applyFill="1" applyBorder="1"/>
    <xf numFmtId="0" fontId="0" fillId="2" borderId="0" xfId="0" applyFill="1"/>
    <xf numFmtId="0" fontId="0" fillId="0" borderId="0" xfId="0" applyAlignment="1">
      <alignment horizontal="right"/>
    </xf>
    <xf numFmtId="0" fontId="0" fillId="0" borderId="0" xfId="0" applyBorder="1" applyAlignment="1">
      <alignment horizontal="center"/>
    </xf>
    <xf numFmtId="0" fontId="0" fillId="0" borderId="0" xfId="0" applyBorder="1"/>
    <xf numFmtId="0" fontId="0" fillId="2" borderId="0" xfId="0" applyFill="1" applyBorder="1" applyAlignment="1">
      <alignment horizontal="center"/>
    </xf>
    <xf numFmtId="0" fontId="0" fillId="2" borderId="0" xfId="0" applyFill="1" applyBorder="1"/>
    <xf numFmtId="0" fontId="1" fillId="4" borderId="0" xfId="0" applyFont="1" applyFill="1"/>
    <xf numFmtId="0" fontId="0" fillId="0" borderId="0" xfId="0" applyBorder="1" applyAlignment="1">
      <alignment horizontal="left"/>
    </xf>
    <xf numFmtId="0" fontId="0" fillId="0" borderId="1" xfId="0" applyBorder="1" applyAlignment="1">
      <alignment horizontal="right"/>
    </xf>
    <xf numFmtId="0" fontId="0" fillId="3" borderId="0" xfId="0" applyFill="1"/>
    <xf numFmtId="0" fontId="0" fillId="4" borderId="0" xfId="0" applyFill="1"/>
    <xf numFmtId="0" fontId="0" fillId="4" borderId="0" xfId="0" applyFill="1" applyBorder="1" applyAlignment="1">
      <alignment horizontal="center"/>
    </xf>
    <xf numFmtId="0" fontId="0" fillId="4" borderId="0" xfId="0" applyFill="1" applyBorder="1"/>
    <xf numFmtId="0" fontId="0" fillId="3" borderId="0" xfId="0" applyFill="1" applyBorder="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 Board</a:t>
            </a:r>
            <a:r>
              <a:rPr lang="en-US" baseline="0"/>
              <a:t> Feet (volume)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Sheet1!$D$24</c:f>
              <c:strCache>
                <c:ptCount val="1"/>
                <c:pt idx="0">
                  <c:v>y</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Sheet1!$C$25:$C$34</c:f>
              <c:numCache>
                <c:formatCode>General</c:formatCode>
                <c:ptCount val="10"/>
                <c:pt idx="0">
                  <c:v>17</c:v>
                </c:pt>
                <c:pt idx="1">
                  <c:v>19</c:v>
                </c:pt>
                <c:pt idx="2">
                  <c:v>20</c:v>
                </c:pt>
                <c:pt idx="3">
                  <c:v>23</c:v>
                </c:pt>
                <c:pt idx="4">
                  <c:v>25</c:v>
                </c:pt>
                <c:pt idx="5">
                  <c:v>28</c:v>
                </c:pt>
                <c:pt idx="6">
                  <c:v>32</c:v>
                </c:pt>
                <c:pt idx="7">
                  <c:v>38</c:v>
                </c:pt>
                <c:pt idx="8">
                  <c:v>39</c:v>
                </c:pt>
                <c:pt idx="9">
                  <c:v>41</c:v>
                </c:pt>
              </c:numCache>
            </c:numRef>
          </c:xVal>
          <c:yVal>
            <c:numRef>
              <c:f>Sheet1!$D$25:$D$34</c:f>
              <c:numCache>
                <c:formatCode>General</c:formatCode>
                <c:ptCount val="10"/>
                <c:pt idx="0">
                  <c:v>19</c:v>
                </c:pt>
                <c:pt idx="1">
                  <c:v>25</c:v>
                </c:pt>
                <c:pt idx="2">
                  <c:v>32</c:v>
                </c:pt>
                <c:pt idx="3">
                  <c:v>57</c:v>
                </c:pt>
                <c:pt idx="4">
                  <c:v>71</c:v>
                </c:pt>
                <c:pt idx="5">
                  <c:v>113</c:v>
                </c:pt>
                <c:pt idx="6">
                  <c:v>123</c:v>
                </c:pt>
                <c:pt idx="7">
                  <c:v>252</c:v>
                </c:pt>
                <c:pt idx="8">
                  <c:v>259</c:v>
                </c:pt>
                <c:pt idx="9">
                  <c:v>294</c:v>
                </c:pt>
              </c:numCache>
            </c:numRef>
          </c:yVal>
          <c:smooth val="0"/>
          <c:extLst>
            <c:ext xmlns:c16="http://schemas.microsoft.com/office/drawing/2014/chart" uri="{C3380CC4-5D6E-409C-BE32-E72D297353CC}">
              <c16:uniqueId val="{00000000-FF8E-49B8-8DDA-4B3BC31FA690}"/>
            </c:ext>
          </c:extLst>
        </c:ser>
        <c:dLbls>
          <c:showLegendKey val="0"/>
          <c:showVal val="0"/>
          <c:showCatName val="0"/>
          <c:showSerName val="0"/>
          <c:showPercent val="0"/>
          <c:showBubbleSize val="0"/>
        </c:dLbls>
        <c:axId val="553684024"/>
        <c:axId val="553684344"/>
      </c:scatterChart>
      <c:valAx>
        <c:axId val="553684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4344"/>
        <c:crosses val="autoZero"/>
        <c:crossBetween val="midCat"/>
      </c:valAx>
      <c:valAx>
        <c:axId val="553684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4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y</a:t>
            </a:r>
            <a:r>
              <a:rPr lang="en-US" baseline="0"/>
              <a:t> vs. x^2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Sheet1!$F$24</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Sheet1!$E$25:$E$34</c:f>
              <c:numCache>
                <c:formatCode>General</c:formatCode>
                <c:ptCount val="10"/>
                <c:pt idx="0">
                  <c:v>289</c:v>
                </c:pt>
                <c:pt idx="1">
                  <c:v>361</c:v>
                </c:pt>
                <c:pt idx="2">
                  <c:v>400</c:v>
                </c:pt>
                <c:pt idx="3">
                  <c:v>529</c:v>
                </c:pt>
                <c:pt idx="4">
                  <c:v>625</c:v>
                </c:pt>
                <c:pt idx="5">
                  <c:v>784</c:v>
                </c:pt>
                <c:pt idx="6">
                  <c:v>1024</c:v>
                </c:pt>
                <c:pt idx="7">
                  <c:v>1444</c:v>
                </c:pt>
                <c:pt idx="8">
                  <c:v>1521</c:v>
                </c:pt>
                <c:pt idx="9">
                  <c:v>1681</c:v>
                </c:pt>
              </c:numCache>
            </c:numRef>
          </c:xVal>
          <c:yVal>
            <c:numRef>
              <c:f>Sheet1!$F$25:$F$34</c:f>
              <c:numCache>
                <c:formatCode>General</c:formatCode>
                <c:ptCount val="10"/>
                <c:pt idx="0">
                  <c:v>19</c:v>
                </c:pt>
                <c:pt idx="1">
                  <c:v>25</c:v>
                </c:pt>
                <c:pt idx="2">
                  <c:v>32</c:v>
                </c:pt>
                <c:pt idx="3">
                  <c:v>57</c:v>
                </c:pt>
                <c:pt idx="4">
                  <c:v>71</c:v>
                </c:pt>
                <c:pt idx="5">
                  <c:v>113</c:v>
                </c:pt>
                <c:pt idx="6">
                  <c:v>123</c:v>
                </c:pt>
                <c:pt idx="7">
                  <c:v>252</c:v>
                </c:pt>
                <c:pt idx="8">
                  <c:v>259</c:v>
                </c:pt>
                <c:pt idx="9">
                  <c:v>294</c:v>
                </c:pt>
              </c:numCache>
            </c:numRef>
          </c:yVal>
          <c:smooth val="0"/>
          <c:extLst>
            <c:ext xmlns:c16="http://schemas.microsoft.com/office/drawing/2014/chart" uri="{C3380CC4-5D6E-409C-BE32-E72D297353CC}">
              <c16:uniqueId val="{00000000-B5E5-4EF2-B103-5A876F5FF31A}"/>
            </c:ext>
          </c:extLst>
        </c:ser>
        <c:dLbls>
          <c:showLegendKey val="0"/>
          <c:showVal val="0"/>
          <c:showCatName val="0"/>
          <c:showSerName val="0"/>
          <c:showPercent val="0"/>
          <c:showBubbleSize val="0"/>
        </c:dLbls>
        <c:axId val="553668664"/>
        <c:axId val="553669624"/>
      </c:scatterChart>
      <c:valAx>
        <c:axId val="553668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69624"/>
        <c:crosses val="autoZero"/>
        <c:crossBetween val="midCat"/>
      </c:valAx>
      <c:valAx>
        <c:axId val="553669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68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a:t>
            </a:r>
            <a:r>
              <a:rPr lang="en-US" baseline="0"/>
              <a:t> </a:t>
            </a:r>
            <a:r>
              <a:rPr lang="en-US"/>
              <a:t>y=kx^2 vs y plotted against x^2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Sheet1!$F$24</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Sheet1!$E$25:$E$34</c:f>
              <c:numCache>
                <c:formatCode>General</c:formatCode>
                <c:ptCount val="10"/>
                <c:pt idx="0">
                  <c:v>289</c:v>
                </c:pt>
                <c:pt idx="1">
                  <c:v>361</c:v>
                </c:pt>
                <c:pt idx="2">
                  <c:v>400</c:v>
                </c:pt>
                <c:pt idx="3">
                  <c:v>529</c:v>
                </c:pt>
                <c:pt idx="4">
                  <c:v>625</c:v>
                </c:pt>
                <c:pt idx="5">
                  <c:v>784</c:v>
                </c:pt>
                <c:pt idx="6">
                  <c:v>1024</c:v>
                </c:pt>
                <c:pt idx="7">
                  <c:v>1444</c:v>
                </c:pt>
                <c:pt idx="8">
                  <c:v>1521</c:v>
                </c:pt>
                <c:pt idx="9">
                  <c:v>1681</c:v>
                </c:pt>
              </c:numCache>
            </c:numRef>
          </c:xVal>
          <c:yVal>
            <c:numRef>
              <c:f>Sheet1!$F$25:$F$34</c:f>
              <c:numCache>
                <c:formatCode>General</c:formatCode>
                <c:ptCount val="10"/>
                <c:pt idx="0">
                  <c:v>19</c:v>
                </c:pt>
                <c:pt idx="1">
                  <c:v>25</c:v>
                </c:pt>
                <c:pt idx="2">
                  <c:v>32</c:v>
                </c:pt>
                <c:pt idx="3">
                  <c:v>57</c:v>
                </c:pt>
                <c:pt idx="4">
                  <c:v>71</c:v>
                </c:pt>
                <c:pt idx="5">
                  <c:v>113</c:v>
                </c:pt>
                <c:pt idx="6">
                  <c:v>123</c:v>
                </c:pt>
                <c:pt idx="7">
                  <c:v>252</c:v>
                </c:pt>
                <c:pt idx="8">
                  <c:v>259</c:v>
                </c:pt>
                <c:pt idx="9">
                  <c:v>294</c:v>
                </c:pt>
              </c:numCache>
            </c:numRef>
          </c:yVal>
          <c:smooth val="0"/>
          <c:extLst>
            <c:ext xmlns:c16="http://schemas.microsoft.com/office/drawing/2014/chart" uri="{C3380CC4-5D6E-409C-BE32-E72D297353CC}">
              <c16:uniqueId val="{00000000-C94B-41BB-89E3-A440C693C1DF}"/>
            </c:ext>
          </c:extLst>
        </c:ser>
        <c:dLbls>
          <c:showLegendKey val="0"/>
          <c:showVal val="0"/>
          <c:showCatName val="0"/>
          <c:showSerName val="0"/>
          <c:showPercent val="0"/>
          <c:showBubbleSize val="0"/>
        </c:dLbls>
        <c:axId val="633236880"/>
        <c:axId val="519690864"/>
      </c:scatterChart>
      <c:scatterChart>
        <c:scatterStyle val="smoothMarker"/>
        <c:varyColors val="0"/>
        <c:ser>
          <c:idx val="1"/>
          <c:order val="1"/>
          <c:tx>
            <c:strRef>
              <c:f>Sheet1!$G$24</c:f>
              <c:strCache>
                <c:ptCount val="1"/>
                <c:pt idx="0">
                  <c:v>kx^2</c:v>
                </c:pt>
              </c:strCache>
            </c:strRef>
          </c:tx>
          <c:spPr>
            <a:ln w="19050" cap="rnd">
              <a:solidFill>
                <a:schemeClr val="accent2"/>
              </a:solidFill>
              <a:round/>
            </a:ln>
            <a:effectLst/>
          </c:spPr>
          <c:marker>
            <c:symbol val="none"/>
          </c:marker>
          <c:xVal>
            <c:numRef>
              <c:f>Sheet1!$E$25:$E$34</c:f>
              <c:numCache>
                <c:formatCode>General</c:formatCode>
                <c:ptCount val="10"/>
                <c:pt idx="0">
                  <c:v>289</c:v>
                </c:pt>
                <c:pt idx="1">
                  <c:v>361</c:v>
                </c:pt>
                <c:pt idx="2">
                  <c:v>400</c:v>
                </c:pt>
                <c:pt idx="3">
                  <c:v>529</c:v>
                </c:pt>
                <c:pt idx="4">
                  <c:v>625</c:v>
                </c:pt>
                <c:pt idx="5">
                  <c:v>784</c:v>
                </c:pt>
                <c:pt idx="6">
                  <c:v>1024</c:v>
                </c:pt>
                <c:pt idx="7">
                  <c:v>1444</c:v>
                </c:pt>
                <c:pt idx="8">
                  <c:v>1521</c:v>
                </c:pt>
                <c:pt idx="9">
                  <c:v>1681</c:v>
                </c:pt>
              </c:numCache>
            </c:numRef>
          </c:xVal>
          <c:yVal>
            <c:numRef>
              <c:f>Sheet1!$G$25:$G$34</c:f>
              <c:numCache>
                <c:formatCode>General</c:formatCode>
                <c:ptCount val="10"/>
                <c:pt idx="0">
                  <c:v>41.654336734693878</c:v>
                </c:pt>
                <c:pt idx="1">
                  <c:v>52.031887755102041</c:v>
                </c:pt>
                <c:pt idx="2">
                  <c:v>57.653061224489797</c:v>
                </c:pt>
                <c:pt idx="3">
                  <c:v>76.246173469387756</c:v>
                </c:pt>
                <c:pt idx="4">
                  <c:v>90.082908163265316</c:v>
                </c:pt>
                <c:pt idx="5">
                  <c:v>113</c:v>
                </c:pt>
                <c:pt idx="6">
                  <c:v>147.59183673469389</c:v>
                </c:pt>
                <c:pt idx="7">
                  <c:v>208.12755102040816</c:v>
                </c:pt>
                <c:pt idx="8">
                  <c:v>219.22576530612247</c:v>
                </c:pt>
                <c:pt idx="9">
                  <c:v>242.28698979591837</c:v>
                </c:pt>
              </c:numCache>
            </c:numRef>
          </c:yVal>
          <c:smooth val="1"/>
          <c:extLst>
            <c:ext xmlns:c16="http://schemas.microsoft.com/office/drawing/2014/chart" uri="{C3380CC4-5D6E-409C-BE32-E72D297353CC}">
              <c16:uniqueId val="{00000001-C94B-41BB-89E3-A440C693C1DF}"/>
            </c:ext>
          </c:extLst>
        </c:ser>
        <c:dLbls>
          <c:showLegendKey val="0"/>
          <c:showVal val="0"/>
          <c:showCatName val="0"/>
          <c:showSerName val="0"/>
          <c:showPercent val="0"/>
          <c:showBubbleSize val="0"/>
        </c:dLbls>
        <c:axId val="633236880"/>
        <c:axId val="519690864"/>
      </c:scatterChart>
      <c:valAx>
        <c:axId val="633236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90864"/>
        <c:crosses val="autoZero"/>
        <c:crossBetween val="midCat"/>
      </c:valAx>
      <c:valAx>
        <c:axId val="51969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368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(5) x^3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Sheet1!$E$106</c:f>
              <c:strCache>
                <c:ptCount val="1"/>
                <c:pt idx="0">
                  <c:v>x^3</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Sheet1!$D$107:$D$116</c:f>
              <c:numCache>
                <c:formatCode>General</c:formatCode>
                <c:ptCount val="10"/>
                <c:pt idx="0">
                  <c:v>19</c:v>
                </c:pt>
                <c:pt idx="1">
                  <c:v>25</c:v>
                </c:pt>
                <c:pt idx="2">
                  <c:v>32</c:v>
                </c:pt>
                <c:pt idx="3">
                  <c:v>57</c:v>
                </c:pt>
                <c:pt idx="4">
                  <c:v>71</c:v>
                </c:pt>
                <c:pt idx="5">
                  <c:v>113</c:v>
                </c:pt>
                <c:pt idx="6">
                  <c:v>123</c:v>
                </c:pt>
                <c:pt idx="7">
                  <c:v>252</c:v>
                </c:pt>
                <c:pt idx="8">
                  <c:v>259</c:v>
                </c:pt>
                <c:pt idx="9">
                  <c:v>294</c:v>
                </c:pt>
              </c:numCache>
            </c:numRef>
          </c:xVal>
          <c:yVal>
            <c:numRef>
              <c:f>Sheet1!$E$107:$E$116</c:f>
              <c:numCache>
                <c:formatCode>General</c:formatCode>
                <c:ptCount val="10"/>
                <c:pt idx="0">
                  <c:v>4913</c:v>
                </c:pt>
                <c:pt idx="1">
                  <c:v>6859</c:v>
                </c:pt>
                <c:pt idx="2">
                  <c:v>8000</c:v>
                </c:pt>
                <c:pt idx="3">
                  <c:v>12167</c:v>
                </c:pt>
                <c:pt idx="4">
                  <c:v>15625</c:v>
                </c:pt>
                <c:pt idx="5">
                  <c:v>21952</c:v>
                </c:pt>
                <c:pt idx="6">
                  <c:v>32768</c:v>
                </c:pt>
                <c:pt idx="7">
                  <c:v>54872</c:v>
                </c:pt>
                <c:pt idx="8">
                  <c:v>59319</c:v>
                </c:pt>
                <c:pt idx="9">
                  <c:v>68921</c:v>
                </c:pt>
              </c:numCache>
            </c:numRef>
          </c:yVal>
          <c:smooth val="0"/>
          <c:extLst>
            <c:ext xmlns:c16="http://schemas.microsoft.com/office/drawing/2014/chart" uri="{C3380CC4-5D6E-409C-BE32-E72D297353CC}">
              <c16:uniqueId val="{00000000-EF83-4486-BE73-C524B65ADC92}"/>
            </c:ext>
          </c:extLst>
        </c:ser>
        <c:dLbls>
          <c:showLegendKey val="0"/>
          <c:showVal val="0"/>
          <c:showCatName val="0"/>
          <c:showSerName val="0"/>
          <c:showPercent val="0"/>
          <c:showBubbleSize val="0"/>
        </c:dLbls>
        <c:axId val="778589648"/>
        <c:axId val="778585168"/>
      </c:scatterChart>
      <c:valAx>
        <c:axId val="77858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85168"/>
        <c:crosses val="autoZero"/>
        <c:crossBetween val="midCat"/>
      </c:valAx>
      <c:valAx>
        <c:axId val="77858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89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 y=k'x^3</a:t>
            </a:r>
            <a:r>
              <a:rPr lang="en-US" baseline="0"/>
              <a:t> vs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Sheet1!$D$106</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Sheet1!$C$107:$C$116</c:f>
              <c:numCache>
                <c:formatCode>General</c:formatCode>
                <c:ptCount val="10"/>
                <c:pt idx="0">
                  <c:v>17</c:v>
                </c:pt>
                <c:pt idx="1">
                  <c:v>19</c:v>
                </c:pt>
                <c:pt idx="2">
                  <c:v>20</c:v>
                </c:pt>
                <c:pt idx="3">
                  <c:v>23</c:v>
                </c:pt>
                <c:pt idx="4">
                  <c:v>25</c:v>
                </c:pt>
                <c:pt idx="5">
                  <c:v>28</c:v>
                </c:pt>
                <c:pt idx="6">
                  <c:v>32</c:v>
                </c:pt>
                <c:pt idx="7">
                  <c:v>38</c:v>
                </c:pt>
                <c:pt idx="8">
                  <c:v>39</c:v>
                </c:pt>
                <c:pt idx="9">
                  <c:v>41</c:v>
                </c:pt>
              </c:numCache>
            </c:numRef>
          </c:xVal>
          <c:yVal>
            <c:numRef>
              <c:f>Sheet1!$D$107:$D$116</c:f>
              <c:numCache>
                <c:formatCode>General</c:formatCode>
                <c:ptCount val="10"/>
                <c:pt idx="0">
                  <c:v>19</c:v>
                </c:pt>
                <c:pt idx="1">
                  <c:v>25</c:v>
                </c:pt>
                <c:pt idx="2">
                  <c:v>32</c:v>
                </c:pt>
                <c:pt idx="3">
                  <c:v>57</c:v>
                </c:pt>
                <c:pt idx="4">
                  <c:v>71</c:v>
                </c:pt>
                <c:pt idx="5">
                  <c:v>113</c:v>
                </c:pt>
                <c:pt idx="6">
                  <c:v>123</c:v>
                </c:pt>
                <c:pt idx="7">
                  <c:v>252</c:v>
                </c:pt>
                <c:pt idx="8">
                  <c:v>259</c:v>
                </c:pt>
                <c:pt idx="9">
                  <c:v>294</c:v>
                </c:pt>
              </c:numCache>
            </c:numRef>
          </c:yVal>
          <c:smooth val="0"/>
          <c:extLst>
            <c:ext xmlns:c16="http://schemas.microsoft.com/office/drawing/2014/chart" uri="{C3380CC4-5D6E-409C-BE32-E72D297353CC}">
              <c16:uniqueId val="{00000000-F1E3-4EEA-B512-F18FBEF995AF}"/>
            </c:ext>
          </c:extLst>
        </c:ser>
        <c:ser>
          <c:idx val="1"/>
          <c:order val="1"/>
          <c:tx>
            <c:strRef>
              <c:f>Sheet1!$G$106</c:f>
              <c:strCache>
                <c:ptCount val="1"/>
                <c:pt idx="0">
                  <c:v>k'x^3</c:v>
                </c:pt>
              </c:strCache>
            </c:strRef>
          </c:tx>
          <c:spPr>
            <a:ln w="19050" cap="rnd">
              <a:noFill/>
              <a:round/>
            </a:ln>
            <a:effectLst/>
          </c:spPr>
          <c:marker>
            <c:symbol val="circle"/>
            <c:size val="5"/>
            <c:spPr>
              <a:solidFill>
                <a:schemeClr val="accent2"/>
              </a:solidFill>
              <a:ln w="9525">
                <a:solidFill>
                  <a:schemeClr val="accent2"/>
                </a:solidFill>
              </a:ln>
              <a:effectLst/>
            </c:spPr>
          </c:marker>
          <c:xVal>
            <c:numRef>
              <c:f>Sheet1!$C$107:$C$116</c:f>
              <c:numCache>
                <c:formatCode>General</c:formatCode>
                <c:ptCount val="10"/>
                <c:pt idx="0">
                  <c:v>17</c:v>
                </c:pt>
                <c:pt idx="1">
                  <c:v>19</c:v>
                </c:pt>
                <c:pt idx="2">
                  <c:v>20</c:v>
                </c:pt>
                <c:pt idx="3">
                  <c:v>23</c:v>
                </c:pt>
                <c:pt idx="4">
                  <c:v>25</c:v>
                </c:pt>
                <c:pt idx="5">
                  <c:v>28</c:v>
                </c:pt>
                <c:pt idx="6">
                  <c:v>32</c:v>
                </c:pt>
                <c:pt idx="7">
                  <c:v>38</c:v>
                </c:pt>
                <c:pt idx="8">
                  <c:v>39</c:v>
                </c:pt>
                <c:pt idx="9">
                  <c:v>41</c:v>
                </c:pt>
              </c:numCache>
            </c:numRef>
          </c:xVal>
          <c:yVal>
            <c:numRef>
              <c:f>Sheet1!$G$107:$G$116</c:f>
              <c:numCache>
                <c:formatCode>General</c:formatCode>
                <c:ptCount val="10"/>
                <c:pt idx="0">
                  <c:v>20.95764716124258</c:v>
                </c:pt>
                <c:pt idx="1">
                  <c:v>29.258803557696492</c:v>
                </c:pt>
                <c:pt idx="2">
                  <c:v>34.126028351300761</c:v>
                </c:pt>
                <c:pt idx="3">
                  <c:v>51.901423368784549</c:v>
                </c:pt>
                <c:pt idx="4">
                  <c:v>66.652399123634297</c:v>
                </c:pt>
                <c:pt idx="5">
                  <c:v>93.641821795969292</c:v>
                </c:pt>
                <c:pt idx="6">
                  <c:v>139.78021212692792</c:v>
                </c:pt>
                <c:pt idx="7">
                  <c:v>234.07042846157194</c:v>
                </c:pt>
                <c:pt idx="8">
                  <c:v>253.04023447135123</c:v>
                </c:pt>
                <c:pt idx="9">
                  <c:v>294</c:v>
                </c:pt>
              </c:numCache>
            </c:numRef>
          </c:yVal>
          <c:smooth val="0"/>
          <c:extLst>
            <c:ext xmlns:c16="http://schemas.microsoft.com/office/drawing/2014/chart" uri="{C3380CC4-5D6E-409C-BE32-E72D297353CC}">
              <c16:uniqueId val="{00000001-F1E3-4EEA-B512-F18FBEF995AF}"/>
            </c:ext>
          </c:extLst>
        </c:ser>
        <c:dLbls>
          <c:showLegendKey val="0"/>
          <c:showVal val="0"/>
          <c:showCatName val="0"/>
          <c:showSerName val="0"/>
          <c:showPercent val="0"/>
          <c:showBubbleSize val="0"/>
        </c:dLbls>
        <c:axId val="519691824"/>
        <c:axId val="605032848"/>
      </c:scatterChart>
      <c:valAx>
        <c:axId val="519691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32848"/>
        <c:crosses val="autoZero"/>
        <c:crossBetween val="midCat"/>
      </c:valAx>
      <c:valAx>
        <c:axId val="60503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91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 y=kx^2 vs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Sheet1!$D$24</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Sheet1!$C$25:$C$34</c:f>
              <c:numCache>
                <c:formatCode>General</c:formatCode>
                <c:ptCount val="10"/>
                <c:pt idx="0">
                  <c:v>17</c:v>
                </c:pt>
                <c:pt idx="1">
                  <c:v>19</c:v>
                </c:pt>
                <c:pt idx="2">
                  <c:v>20</c:v>
                </c:pt>
                <c:pt idx="3">
                  <c:v>23</c:v>
                </c:pt>
                <c:pt idx="4">
                  <c:v>25</c:v>
                </c:pt>
                <c:pt idx="5">
                  <c:v>28</c:v>
                </c:pt>
                <c:pt idx="6">
                  <c:v>32</c:v>
                </c:pt>
                <c:pt idx="7">
                  <c:v>38</c:v>
                </c:pt>
                <c:pt idx="8">
                  <c:v>39</c:v>
                </c:pt>
                <c:pt idx="9">
                  <c:v>41</c:v>
                </c:pt>
              </c:numCache>
            </c:numRef>
          </c:xVal>
          <c:yVal>
            <c:numRef>
              <c:f>Sheet1!$D$25:$D$34</c:f>
              <c:numCache>
                <c:formatCode>General</c:formatCode>
                <c:ptCount val="10"/>
                <c:pt idx="0">
                  <c:v>19</c:v>
                </c:pt>
                <c:pt idx="1">
                  <c:v>25</c:v>
                </c:pt>
                <c:pt idx="2">
                  <c:v>32</c:v>
                </c:pt>
                <c:pt idx="3">
                  <c:v>57</c:v>
                </c:pt>
                <c:pt idx="4">
                  <c:v>71</c:v>
                </c:pt>
                <c:pt idx="5">
                  <c:v>113</c:v>
                </c:pt>
                <c:pt idx="6">
                  <c:v>123</c:v>
                </c:pt>
                <c:pt idx="7">
                  <c:v>252</c:v>
                </c:pt>
                <c:pt idx="8">
                  <c:v>259</c:v>
                </c:pt>
                <c:pt idx="9">
                  <c:v>294</c:v>
                </c:pt>
              </c:numCache>
            </c:numRef>
          </c:yVal>
          <c:smooth val="0"/>
          <c:extLst>
            <c:ext xmlns:c16="http://schemas.microsoft.com/office/drawing/2014/chart" uri="{C3380CC4-5D6E-409C-BE32-E72D297353CC}">
              <c16:uniqueId val="{00000000-6446-4A56-8069-7ADD75D5014D}"/>
            </c:ext>
          </c:extLst>
        </c:ser>
        <c:ser>
          <c:idx val="1"/>
          <c:order val="1"/>
          <c:tx>
            <c:strRef>
              <c:f>Sheet1!$G$24</c:f>
              <c:strCache>
                <c:ptCount val="1"/>
                <c:pt idx="0">
                  <c:v>kx^2</c:v>
                </c:pt>
              </c:strCache>
            </c:strRef>
          </c:tx>
          <c:spPr>
            <a:ln w="19050" cap="rnd">
              <a:noFill/>
              <a:round/>
            </a:ln>
            <a:effectLst/>
          </c:spPr>
          <c:marker>
            <c:symbol val="circle"/>
            <c:size val="5"/>
            <c:spPr>
              <a:solidFill>
                <a:schemeClr val="accent2"/>
              </a:solidFill>
              <a:ln w="9525">
                <a:solidFill>
                  <a:schemeClr val="accent2"/>
                </a:solidFill>
              </a:ln>
              <a:effectLst/>
            </c:spPr>
          </c:marker>
          <c:xVal>
            <c:numRef>
              <c:f>Sheet1!$C$25:$C$34</c:f>
              <c:numCache>
                <c:formatCode>General</c:formatCode>
                <c:ptCount val="10"/>
                <c:pt idx="0">
                  <c:v>17</c:v>
                </c:pt>
                <c:pt idx="1">
                  <c:v>19</c:v>
                </c:pt>
                <c:pt idx="2">
                  <c:v>20</c:v>
                </c:pt>
                <c:pt idx="3">
                  <c:v>23</c:v>
                </c:pt>
                <c:pt idx="4">
                  <c:v>25</c:v>
                </c:pt>
                <c:pt idx="5">
                  <c:v>28</c:v>
                </c:pt>
                <c:pt idx="6">
                  <c:v>32</c:v>
                </c:pt>
                <c:pt idx="7">
                  <c:v>38</c:v>
                </c:pt>
                <c:pt idx="8">
                  <c:v>39</c:v>
                </c:pt>
                <c:pt idx="9">
                  <c:v>41</c:v>
                </c:pt>
              </c:numCache>
            </c:numRef>
          </c:xVal>
          <c:yVal>
            <c:numRef>
              <c:f>Sheet1!$G$25:$G$34</c:f>
              <c:numCache>
                <c:formatCode>General</c:formatCode>
                <c:ptCount val="10"/>
                <c:pt idx="0">
                  <c:v>41.654336734693878</c:v>
                </c:pt>
                <c:pt idx="1">
                  <c:v>52.031887755102041</c:v>
                </c:pt>
                <c:pt idx="2">
                  <c:v>57.653061224489797</c:v>
                </c:pt>
                <c:pt idx="3">
                  <c:v>76.246173469387756</c:v>
                </c:pt>
                <c:pt idx="4">
                  <c:v>90.082908163265316</c:v>
                </c:pt>
                <c:pt idx="5">
                  <c:v>113</c:v>
                </c:pt>
                <c:pt idx="6">
                  <c:v>147.59183673469389</c:v>
                </c:pt>
                <c:pt idx="7">
                  <c:v>208.12755102040816</c:v>
                </c:pt>
                <c:pt idx="8">
                  <c:v>219.22576530612247</c:v>
                </c:pt>
                <c:pt idx="9">
                  <c:v>242.28698979591837</c:v>
                </c:pt>
              </c:numCache>
            </c:numRef>
          </c:yVal>
          <c:smooth val="0"/>
          <c:extLst>
            <c:ext xmlns:c16="http://schemas.microsoft.com/office/drawing/2014/chart" uri="{C3380CC4-5D6E-409C-BE32-E72D297353CC}">
              <c16:uniqueId val="{00000001-6446-4A56-8069-7ADD75D5014D}"/>
            </c:ext>
          </c:extLst>
        </c:ser>
        <c:dLbls>
          <c:showLegendKey val="0"/>
          <c:showVal val="0"/>
          <c:showCatName val="0"/>
          <c:showSerName val="0"/>
          <c:showPercent val="0"/>
          <c:showBubbleSize val="0"/>
        </c:dLbls>
        <c:axId val="553683064"/>
        <c:axId val="553683384"/>
      </c:scatterChart>
      <c:valAx>
        <c:axId val="553683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3384"/>
        <c:crosses val="autoZero"/>
        <c:crossBetween val="midCat"/>
      </c:valAx>
      <c:valAx>
        <c:axId val="553683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3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 y=a*x^3 vs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Sheet1!$D$167</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Sheet1!$C$168:$C$177</c:f>
              <c:numCache>
                <c:formatCode>General</c:formatCode>
                <c:ptCount val="10"/>
                <c:pt idx="0">
                  <c:v>17</c:v>
                </c:pt>
                <c:pt idx="1">
                  <c:v>19</c:v>
                </c:pt>
                <c:pt idx="2">
                  <c:v>20</c:v>
                </c:pt>
                <c:pt idx="3">
                  <c:v>23</c:v>
                </c:pt>
                <c:pt idx="4">
                  <c:v>25</c:v>
                </c:pt>
                <c:pt idx="5">
                  <c:v>28</c:v>
                </c:pt>
                <c:pt idx="6">
                  <c:v>32</c:v>
                </c:pt>
                <c:pt idx="7">
                  <c:v>38</c:v>
                </c:pt>
                <c:pt idx="8">
                  <c:v>39</c:v>
                </c:pt>
                <c:pt idx="9">
                  <c:v>41</c:v>
                </c:pt>
              </c:numCache>
            </c:numRef>
          </c:xVal>
          <c:yVal>
            <c:numRef>
              <c:f>Sheet1!$D$168:$D$177</c:f>
              <c:numCache>
                <c:formatCode>General</c:formatCode>
                <c:ptCount val="10"/>
                <c:pt idx="0">
                  <c:v>19</c:v>
                </c:pt>
                <c:pt idx="1">
                  <c:v>25</c:v>
                </c:pt>
                <c:pt idx="2">
                  <c:v>32</c:v>
                </c:pt>
                <c:pt idx="3">
                  <c:v>57</c:v>
                </c:pt>
                <c:pt idx="4">
                  <c:v>71</c:v>
                </c:pt>
                <c:pt idx="5">
                  <c:v>113</c:v>
                </c:pt>
                <c:pt idx="6">
                  <c:v>123</c:v>
                </c:pt>
                <c:pt idx="7">
                  <c:v>252</c:v>
                </c:pt>
                <c:pt idx="8">
                  <c:v>259</c:v>
                </c:pt>
                <c:pt idx="9">
                  <c:v>294</c:v>
                </c:pt>
              </c:numCache>
            </c:numRef>
          </c:yVal>
          <c:smooth val="0"/>
          <c:extLst>
            <c:ext xmlns:c16="http://schemas.microsoft.com/office/drawing/2014/chart" uri="{C3380CC4-5D6E-409C-BE32-E72D297353CC}">
              <c16:uniqueId val="{00000000-B9B6-4C13-839A-A55E1B67B1FC}"/>
            </c:ext>
          </c:extLst>
        </c:ser>
        <c:ser>
          <c:idx val="1"/>
          <c:order val="1"/>
          <c:tx>
            <c:strRef>
              <c:f>Sheet1!$J$167</c:f>
              <c:strCache>
                <c:ptCount val="1"/>
                <c:pt idx="0">
                  <c:v>y=k'*x^3</c:v>
                </c:pt>
              </c:strCache>
            </c:strRef>
          </c:tx>
          <c:spPr>
            <a:ln w="19050" cap="rnd">
              <a:noFill/>
              <a:round/>
            </a:ln>
            <a:effectLst/>
          </c:spPr>
          <c:marker>
            <c:symbol val="circle"/>
            <c:size val="5"/>
            <c:spPr>
              <a:solidFill>
                <a:schemeClr val="accent2"/>
              </a:solidFill>
              <a:ln w="9525">
                <a:solidFill>
                  <a:schemeClr val="accent2"/>
                </a:solidFill>
              </a:ln>
              <a:effectLst/>
            </c:spPr>
          </c:marker>
          <c:xVal>
            <c:numRef>
              <c:f>Sheet1!$C$168:$C$177</c:f>
              <c:numCache>
                <c:formatCode>General</c:formatCode>
                <c:ptCount val="10"/>
                <c:pt idx="0">
                  <c:v>17</c:v>
                </c:pt>
                <c:pt idx="1">
                  <c:v>19</c:v>
                </c:pt>
                <c:pt idx="2">
                  <c:v>20</c:v>
                </c:pt>
                <c:pt idx="3">
                  <c:v>23</c:v>
                </c:pt>
                <c:pt idx="4">
                  <c:v>25</c:v>
                </c:pt>
                <c:pt idx="5">
                  <c:v>28</c:v>
                </c:pt>
                <c:pt idx="6">
                  <c:v>32</c:v>
                </c:pt>
                <c:pt idx="7">
                  <c:v>38</c:v>
                </c:pt>
                <c:pt idx="8">
                  <c:v>39</c:v>
                </c:pt>
                <c:pt idx="9">
                  <c:v>41</c:v>
                </c:pt>
              </c:numCache>
            </c:numRef>
          </c:xVal>
          <c:yVal>
            <c:numRef>
              <c:f>Sheet1!$J$168:$J$177</c:f>
              <c:numCache>
                <c:formatCode>General</c:formatCode>
                <c:ptCount val="10"/>
                <c:pt idx="0">
                  <c:v>21.430676596774248</c:v>
                </c:pt>
                <c:pt idx="1">
                  <c:v>29.919196168791892</c:v>
                </c:pt>
                <c:pt idx="2">
                  <c:v>34.896277788356194</c:v>
                </c:pt>
                <c:pt idx="3">
                  <c:v>53.072876481366229</c:v>
                </c:pt>
                <c:pt idx="4">
                  <c:v>68.156792555383191</c:v>
                </c:pt>
                <c:pt idx="5">
                  <c:v>95.755386251249405</c:v>
                </c:pt>
                <c:pt idx="6">
                  <c:v>142.93515382110698</c:v>
                </c:pt>
                <c:pt idx="7">
                  <c:v>239.35356935033514</c:v>
                </c:pt>
                <c:pt idx="8">
                  <c:v>258.75153776593766</c:v>
                </c:pt>
                <c:pt idx="9">
                  <c:v>300.63579518141216</c:v>
                </c:pt>
              </c:numCache>
            </c:numRef>
          </c:yVal>
          <c:smooth val="0"/>
          <c:extLst>
            <c:ext xmlns:c16="http://schemas.microsoft.com/office/drawing/2014/chart" uri="{C3380CC4-5D6E-409C-BE32-E72D297353CC}">
              <c16:uniqueId val="{00000001-B9B6-4C13-839A-A55E1B67B1FC}"/>
            </c:ext>
          </c:extLst>
        </c:ser>
        <c:dLbls>
          <c:showLegendKey val="0"/>
          <c:showVal val="0"/>
          <c:showCatName val="0"/>
          <c:showSerName val="0"/>
          <c:showPercent val="0"/>
          <c:showBubbleSize val="0"/>
        </c:dLbls>
        <c:axId val="519652016"/>
        <c:axId val="519655216"/>
      </c:scatterChart>
      <c:valAx>
        <c:axId val="519652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55216"/>
        <c:crosses val="autoZero"/>
        <c:crossBetween val="midCat"/>
      </c:valAx>
      <c:valAx>
        <c:axId val="51965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52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png"/><Relationship Id="rId4" Type="http://schemas.openxmlformats.org/officeDocument/2006/relationships/image" Target="../media/image1.png"/><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15</xdr:col>
      <xdr:colOff>109537</xdr:colOff>
      <xdr:row>14</xdr:row>
      <xdr:rowOff>52387</xdr:rowOff>
    </xdr:from>
    <xdr:ext cx="2367764" cy="665310"/>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79617BED-EAE6-45F0-A66E-F85878937757}"/>
                </a:ext>
              </a:extLst>
            </xdr:cNvPr>
            <xdr:cNvSpPr txBox="1"/>
          </xdr:nvSpPr>
          <xdr:spPr>
            <a:xfrm>
              <a:off x="10872787" y="2719387"/>
              <a:ext cx="2367764" cy="665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1400" b="0" i="1">
                      <a:latin typeface="Cambria Math" panose="02040503050406030204" pitchFamily="18" charset="0"/>
                    </a:rPr>
                    <m:t>𝑉</m:t>
                  </m:r>
                  <m:r>
                    <a:rPr lang="en-US" sz="1400" b="0" i="1">
                      <a:latin typeface="Cambria Math" panose="02040503050406030204" pitchFamily="18" charset="0"/>
                    </a:rPr>
                    <m:t> </m:t>
                  </m:r>
                  <m:r>
                    <a:rPr lang="en-US" sz="1400" b="0" i="1">
                      <a:latin typeface="Cambria Math" panose="02040503050406030204" pitchFamily="18" charset="0"/>
                    </a:rPr>
                    <m:t>𝛼</m:t>
                  </m:r>
                  <m:r>
                    <a:rPr lang="en-US" sz="1400" b="0" i="1">
                      <a:latin typeface="Cambria Math" panose="02040503050406030204" pitchFamily="18" charset="0"/>
                    </a:rPr>
                    <m:t> </m:t>
                  </m:r>
                  <m:r>
                    <a:rPr lang="en-US" sz="1400" b="0" i="1">
                      <a:latin typeface="Cambria Math" panose="02040503050406030204" pitchFamily="18" charset="0"/>
                    </a:rPr>
                    <m:t>h</m:t>
                  </m:r>
                  <m:r>
                    <a:rPr lang="en-US" sz="1400" b="0" i="1">
                      <a:latin typeface="Cambria Math" panose="02040503050406030204" pitchFamily="18" charset="0"/>
                    </a:rPr>
                    <m:t>⋅</m:t>
                  </m:r>
                  <m:sSup>
                    <m:sSupPr>
                      <m:ctrlPr>
                        <a:rPr lang="en-US" sz="1400" b="0" i="1">
                          <a:latin typeface="Cambria Math" panose="02040503050406030204" pitchFamily="18" charset="0"/>
                        </a:rPr>
                      </m:ctrlPr>
                    </m:sSupPr>
                    <m:e>
                      <m:r>
                        <a:rPr lang="en-US" sz="1400" b="0" i="1">
                          <a:latin typeface="Cambria Math" panose="02040503050406030204" pitchFamily="18" charset="0"/>
                        </a:rPr>
                        <m:t>𝑑</m:t>
                      </m:r>
                    </m:e>
                    <m:sup>
                      <m:r>
                        <a:rPr lang="en-US" sz="1400" b="0" i="1">
                          <a:latin typeface="Cambria Math" panose="02040503050406030204" pitchFamily="18" charset="0"/>
                        </a:rPr>
                        <m:t>2</m:t>
                      </m:r>
                    </m:sup>
                  </m:sSup>
                </m:oMath>
              </a14:m>
              <a:r>
                <a:rPr lang="en-US" sz="1400"/>
                <a:t> or </a:t>
              </a:r>
              <a14:m>
                <m:oMath xmlns:m="http://schemas.openxmlformats.org/officeDocument/2006/math">
                  <m:r>
                    <a:rPr lang="en-US" sz="1400" b="0" i="1">
                      <a:latin typeface="Cambria Math" panose="02040503050406030204" pitchFamily="18" charset="0"/>
                    </a:rPr>
                    <m:t>𝑦</m:t>
                  </m:r>
                  <m:r>
                    <a:rPr lang="en-US" sz="1400" b="0" i="1">
                      <a:latin typeface="Cambria Math" panose="02040503050406030204" pitchFamily="18" charset="0"/>
                    </a:rPr>
                    <m:t> </m:t>
                  </m:r>
                  <m:r>
                    <a:rPr lang="en-US" sz="1400" b="0" i="1">
                      <a:latin typeface="Cambria Math" panose="02040503050406030204" pitchFamily="18" charset="0"/>
                    </a:rPr>
                    <m:t>𝛼</m:t>
                  </m:r>
                  <m:r>
                    <a:rPr lang="en-US" sz="1400" b="0" i="1">
                      <a:latin typeface="Cambria Math" panose="02040503050406030204" pitchFamily="18" charset="0"/>
                    </a:rPr>
                    <m:t> </m:t>
                  </m:r>
                  <m:sSup>
                    <m:sSupPr>
                      <m:ctrlPr>
                        <a:rPr lang="en-US" sz="1400" b="0" i="1">
                          <a:latin typeface="Cambria Math" panose="02040503050406030204" pitchFamily="18" charset="0"/>
                        </a:rPr>
                      </m:ctrlPr>
                    </m:sSupPr>
                    <m:e>
                      <m:r>
                        <a:rPr lang="en-US" sz="1400" b="0" i="1">
                          <a:latin typeface="Cambria Math" panose="02040503050406030204" pitchFamily="18" charset="0"/>
                        </a:rPr>
                        <m:t>h</m:t>
                      </m:r>
                      <m:r>
                        <a:rPr lang="en-US" sz="1400" b="0" i="1">
                          <a:latin typeface="Cambria Math" panose="02040503050406030204" pitchFamily="18" charset="0"/>
                        </a:rPr>
                        <m:t>⋅</m:t>
                      </m:r>
                      <m:r>
                        <a:rPr lang="en-US" sz="1400" b="0" i="1">
                          <a:latin typeface="Cambria Math" panose="02040503050406030204" pitchFamily="18" charset="0"/>
                        </a:rPr>
                        <m:t>𝑥</m:t>
                      </m:r>
                    </m:e>
                    <m:sup>
                      <m:r>
                        <a:rPr lang="en-US" sz="1400" b="0" i="1">
                          <a:latin typeface="Cambria Math" panose="02040503050406030204" pitchFamily="18" charset="0"/>
                        </a:rPr>
                        <m:t>2</m:t>
                      </m:r>
                    </m:sup>
                  </m:sSup>
                </m:oMath>
              </a14:m>
              <a:endParaRPr lang="en-US" sz="1400"/>
            </a:p>
            <a:p>
              <a:r>
                <a:rPr lang="en-US" sz="1400"/>
                <a:t>where h is a constant, meaning, </a:t>
              </a:r>
            </a:p>
            <a:p>
              <a14:m>
                <m:oMath xmlns:m="http://schemas.openxmlformats.org/officeDocument/2006/math">
                  <m:r>
                    <a:rPr lang="en-US" sz="1400" b="0" i="1">
                      <a:latin typeface="Cambria Math" panose="02040503050406030204" pitchFamily="18" charset="0"/>
                    </a:rPr>
                    <m:t>𝑉</m:t>
                  </m:r>
                  <m:r>
                    <a:rPr lang="en-US" sz="1400" b="0" i="1">
                      <a:latin typeface="Cambria Math" panose="02040503050406030204" pitchFamily="18" charset="0"/>
                    </a:rPr>
                    <m:t>=</m:t>
                  </m:r>
                  <m:r>
                    <a:rPr lang="en-US" sz="1400" b="0" i="1">
                      <a:latin typeface="Cambria Math" panose="02040503050406030204" pitchFamily="18" charset="0"/>
                    </a:rPr>
                    <m:t>𝑘</m:t>
                  </m:r>
                  <m:sSup>
                    <m:sSupPr>
                      <m:ctrlPr>
                        <a:rPr lang="en-US" sz="1400" b="0" i="1">
                          <a:latin typeface="Cambria Math" panose="02040503050406030204" pitchFamily="18" charset="0"/>
                        </a:rPr>
                      </m:ctrlPr>
                    </m:sSupPr>
                    <m:e>
                      <m:r>
                        <a:rPr lang="en-US" sz="1400" b="0" i="1">
                          <a:latin typeface="Cambria Math" panose="02040503050406030204" pitchFamily="18" charset="0"/>
                        </a:rPr>
                        <m:t>𝑑</m:t>
                      </m:r>
                    </m:e>
                    <m:sup>
                      <m:r>
                        <a:rPr lang="en-US" sz="1400" b="0" i="1">
                          <a:latin typeface="Cambria Math" panose="02040503050406030204" pitchFamily="18" charset="0"/>
                        </a:rPr>
                        <m:t>2</m:t>
                      </m:r>
                    </m:sup>
                  </m:sSup>
                </m:oMath>
              </a14:m>
              <a:r>
                <a:rPr lang="en-US" sz="1400"/>
                <a:t> or </a:t>
              </a:r>
              <a14:m>
                <m:oMath xmlns:m="http://schemas.openxmlformats.org/officeDocument/2006/math">
                  <m:r>
                    <a:rPr lang="en-US" sz="1400" b="0" i="1">
                      <a:latin typeface="Cambria Math" panose="02040503050406030204" pitchFamily="18" charset="0"/>
                    </a:rPr>
                    <m:t>𝑉</m:t>
                  </m:r>
                  <m:r>
                    <a:rPr lang="en-US" sz="1400" b="0" i="1">
                      <a:latin typeface="Cambria Math" panose="02040503050406030204" pitchFamily="18" charset="0"/>
                    </a:rPr>
                    <m:t>=</m:t>
                  </m:r>
                  <m:r>
                    <a:rPr lang="en-US" sz="1400" b="0" i="1">
                      <a:latin typeface="Cambria Math" panose="02040503050406030204" pitchFamily="18" charset="0"/>
                    </a:rPr>
                    <m:t>𝑘</m:t>
                  </m:r>
                  <m:sSup>
                    <m:sSupPr>
                      <m:ctrlPr>
                        <a:rPr lang="en-US" sz="1400" b="0" i="1">
                          <a:latin typeface="Cambria Math" panose="02040503050406030204" pitchFamily="18" charset="0"/>
                        </a:rPr>
                      </m:ctrlPr>
                    </m:sSupPr>
                    <m:e>
                      <m:r>
                        <a:rPr lang="en-US" sz="1400" b="0" i="1">
                          <a:latin typeface="Cambria Math" panose="02040503050406030204" pitchFamily="18" charset="0"/>
                        </a:rPr>
                        <m:t>𝑥</m:t>
                      </m:r>
                    </m:e>
                    <m:sup>
                      <m:r>
                        <a:rPr lang="en-US" sz="1400" b="0" i="1">
                          <a:latin typeface="Cambria Math" panose="02040503050406030204" pitchFamily="18" charset="0"/>
                        </a:rPr>
                        <m:t>2</m:t>
                      </m:r>
                    </m:sup>
                  </m:sSup>
                </m:oMath>
              </a14:m>
              <a:endParaRPr lang="en-US" sz="1400"/>
            </a:p>
          </xdr:txBody>
        </xdr:sp>
      </mc:Choice>
      <mc:Fallback>
        <xdr:sp macro="" textlink="">
          <xdr:nvSpPr>
            <xdr:cNvPr id="7" name="TextBox 6">
              <a:extLst>
                <a:ext uri="{FF2B5EF4-FFF2-40B4-BE49-F238E27FC236}">
                  <a16:creationId xmlns:a16="http://schemas.microsoft.com/office/drawing/2014/main" id="{79617BED-EAE6-45F0-A66E-F85878937757}"/>
                </a:ext>
              </a:extLst>
            </xdr:cNvPr>
            <xdr:cNvSpPr txBox="1"/>
          </xdr:nvSpPr>
          <xdr:spPr>
            <a:xfrm>
              <a:off x="10872787" y="2719387"/>
              <a:ext cx="2367764" cy="665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latin typeface="Cambria Math" panose="02040503050406030204" pitchFamily="18" charset="0"/>
                </a:rPr>
                <a:t>𝑉 𝛼 ℎ⋅𝑑^2</a:t>
              </a:r>
              <a:r>
                <a:rPr lang="en-US" sz="1400"/>
                <a:t> or </a:t>
              </a:r>
              <a:r>
                <a:rPr lang="en-US" sz="1400" b="0" i="0">
                  <a:latin typeface="Cambria Math" panose="02040503050406030204" pitchFamily="18" charset="0"/>
                </a:rPr>
                <a:t>𝑦 𝛼 〖ℎ⋅𝑥〗^2</a:t>
              </a:r>
              <a:endParaRPr lang="en-US" sz="1400"/>
            </a:p>
            <a:p>
              <a:r>
                <a:rPr lang="en-US" sz="1400"/>
                <a:t>where h is a constant, meaning, </a:t>
              </a:r>
            </a:p>
            <a:p>
              <a:r>
                <a:rPr lang="en-US" sz="1400" b="0" i="0">
                  <a:latin typeface="Cambria Math" panose="02040503050406030204" pitchFamily="18" charset="0"/>
                </a:rPr>
                <a:t>𝑉=𝑘𝑑^2</a:t>
              </a:r>
              <a:r>
                <a:rPr lang="en-US" sz="1400"/>
                <a:t> or </a:t>
              </a:r>
              <a:r>
                <a:rPr lang="en-US" sz="1400" b="0" i="0">
                  <a:latin typeface="Cambria Math" panose="02040503050406030204" pitchFamily="18" charset="0"/>
                </a:rPr>
                <a:t>𝑉=𝑘𝑥^2</a:t>
              </a:r>
              <a:endParaRPr lang="en-US" sz="1400"/>
            </a:p>
          </xdr:txBody>
        </xdr:sp>
      </mc:Fallback>
    </mc:AlternateContent>
    <xdr:clientData/>
  </xdr:oneCellAnchor>
  <xdr:twoCellAnchor>
    <xdr:from>
      <xdr:col>7</xdr:col>
      <xdr:colOff>90487</xdr:colOff>
      <xdr:row>21</xdr:row>
      <xdr:rowOff>9525</xdr:rowOff>
    </xdr:from>
    <xdr:to>
      <xdr:col>13</xdr:col>
      <xdr:colOff>0</xdr:colOff>
      <xdr:row>36</xdr:row>
      <xdr:rowOff>104775</xdr:rowOff>
    </xdr:to>
    <xdr:graphicFrame macro="">
      <xdr:nvGraphicFramePr>
        <xdr:cNvPr id="8" name="Chart 7">
          <a:extLst>
            <a:ext uri="{FF2B5EF4-FFF2-40B4-BE49-F238E27FC236}">
              <a16:creationId xmlns:a16="http://schemas.microsoft.com/office/drawing/2014/main" id="{EF12EFDD-7D12-4A9A-A7FA-65D2CA0B3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76199</xdr:colOff>
      <xdr:row>21</xdr:row>
      <xdr:rowOff>14287</xdr:rowOff>
    </xdr:from>
    <xdr:to>
      <xdr:col>19</xdr:col>
      <xdr:colOff>590550</xdr:colOff>
      <xdr:row>36</xdr:row>
      <xdr:rowOff>123825</xdr:rowOff>
    </xdr:to>
    <xdr:graphicFrame macro="">
      <xdr:nvGraphicFramePr>
        <xdr:cNvPr id="9" name="Chart 8">
          <a:extLst>
            <a:ext uri="{FF2B5EF4-FFF2-40B4-BE49-F238E27FC236}">
              <a16:creationId xmlns:a16="http://schemas.microsoft.com/office/drawing/2014/main" id="{EAEB2FC5-5847-46F2-82DF-2E5427AE1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85724</xdr:colOff>
      <xdr:row>42</xdr:row>
      <xdr:rowOff>85725</xdr:rowOff>
    </xdr:from>
    <xdr:to>
      <xdr:col>8</xdr:col>
      <xdr:colOff>428625</xdr:colOff>
      <xdr:row>57</xdr:row>
      <xdr:rowOff>171450</xdr:rowOff>
    </xdr:to>
    <xdr:graphicFrame macro="">
      <xdr:nvGraphicFramePr>
        <xdr:cNvPr id="10" name="Chart 9">
          <a:extLst>
            <a:ext uri="{FF2B5EF4-FFF2-40B4-BE49-F238E27FC236}">
              <a16:creationId xmlns:a16="http://schemas.microsoft.com/office/drawing/2014/main" id="{82CB69E6-C9E9-4BED-A21C-73DDE0E3E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190500</xdr:colOff>
      <xdr:row>61</xdr:row>
      <xdr:rowOff>42862</xdr:rowOff>
    </xdr:from>
    <xdr:ext cx="1992597" cy="191334"/>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500401EB-CD86-497F-A665-07F5E3CC139C}"/>
                </a:ext>
              </a:extLst>
            </xdr:cNvPr>
            <xdr:cNvSpPr txBox="1"/>
          </xdr:nvSpPr>
          <xdr:spPr>
            <a:xfrm>
              <a:off x="2019300" y="8043862"/>
              <a:ext cx="1992597" cy="1913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𝑦</m:t>
                    </m:r>
                    <m:r>
                      <a:rPr lang="en-US" sz="1200" b="0" i="1">
                        <a:latin typeface="Cambria Math" panose="02040503050406030204" pitchFamily="18" charset="0"/>
                      </a:rPr>
                      <m:t>=0.144132653061224⋅</m:t>
                    </m:r>
                    <m:sSup>
                      <m:sSupPr>
                        <m:ctrlPr>
                          <a:rPr lang="en-US" sz="1200" b="0" i="1">
                            <a:latin typeface="Cambria Math" panose="02040503050406030204" pitchFamily="18" charset="0"/>
                          </a:rPr>
                        </m:ctrlPr>
                      </m:sSupPr>
                      <m:e>
                        <m:r>
                          <a:rPr lang="en-US" sz="1200" b="0" i="1">
                            <a:latin typeface="Cambria Math" panose="02040503050406030204" pitchFamily="18" charset="0"/>
                          </a:rPr>
                          <m:t>𝑥</m:t>
                        </m:r>
                      </m:e>
                      <m:sup>
                        <m:r>
                          <a:rPr lang="en-US" sz="1200" b="0" i="1">
                            <a:latin typeface="Cambria Math" panose="02040503050406030204" pitchFamily="18" charset="0"/>
                          </a:rPr>
                          <m:t>2</m:t>
                        </m:r>
                      </m:sup>
                    </m:sSup>
                  </m:oMath>
                </m:oMathPara>
              </a14:m>
              <a:endParaRPr lang="en-US" sz="1100"/>
            </a:p>
          </xdr:txBody>
        </xdr:sp>
      </mc:Choice>
      <mc:Fallback xmlns="">
        <xdr:sp macro="" textlink="">
          <xdr:nvSpPr>
            <xdr:cNvPr id="11" name="TextBox 10">
              <a:extLst>
                <a:ext uri="{FF2B5EF4-FFF2-40B4-BE49-F238E27FC236}">
                  <a16:creationId xmlns:a16="http://schemas.microsoft.com/office/drawing/2014/main" id="{500401EB-CD86-497F-A665-07F5E3CC139C}"/>
                </a:ext>
              </a:extLst>
            </xdr:cNvPr>
            <xdr:cNvSpPr txBox="1"/>
          </xdr:nvSpPr>
          <xdr:spPr>
            <a:xfrm>
              <a:off x="2019300" y="8043862"/>
              <a:ext cx="1992597" cy="1913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rPr>
                <a:t>𝑦=0.144132653061224⋅𝑥^2</a:t>
              </a:r>
              <a:endParaRPr lang="en-US" sz="1100"/>
            </a:p>
          </xdr:txBody>
        </xdr:sp>
      </mc:Fallback>
    </mc:AlternateContent>
    <xdr:clientData/>
  </xdr:oneCellAnchor>
  <xdr:oneCellAnchor>
    <xdr:from>
      <xdr:col>3</xdr:col>
      <xdr:colOff>38100</xdr:colOff>
      <xdr:row>82</xdr:row>
      <xdr:rowOff>4762</xdr:rowOff>
    </xdr:from>
    <xdr:ext cx="445250" cy="219163"/>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9336F182-8F71-48EF-88A7-7A7161384C90}"/>
                </a:ext>
              </a:extLst>
            </xdr:cNvPr>
            <xdr:cNvSpPr txBox="1"/>
          </xdr:nvSpPr>
          <xdr:spPr>
            <a:xfrm>
              <a:off x="1866900" y="9605962"/>
              <a:ext cx="44525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h</m:t>
                    </m:r>
                    <m:r>
                      <a:rPr lang="en-US" sz="1400" b="0" i="1">
                        <a:latin typeface="Cambria Math" panose="02040503050406030204" pitchFamily="18" charset="0"/>
                      </a:rPr>
                      <m:t> </m:t>
                    </m:r>
                    <m:r>
                      <a:rPr lang="en-US" sz="1400" b="0" i="1">
                        <a:latin typeface="Cambria Math" panose="02040503050406030204" pitchFamily="18" charset="0"/>
                      </a:rPr>
                      <m:t>𝛼</m:t>
                    </m:r>
                    <m:r>
                      <a:rPr lang="en-US" sz="1400" b="0" i="1">
                        <a:latin typeface="Cambria Math" panose="02040503050406030204" pitchFamily="18" charset="0"/>
                      </a:rPr>
                      <m:t> </m:t>
                    </m:r>
                    <m:r>
                      <a:rPr lang="en-US" sz="1400" b="0" i="1">
                        <a:latin typeface="Cambria Math" panose="02040503050406030204" pitchFamily="18" charset="0"/>
                      </a:rPr>
                      <m:t>𝑑</m:t>
                    </m:r>
                  </m:oMath>
                </m:oMathPara>
              </a14:m>
              <a:endParaRPr lang="en-US" sz="1400"/>
            </a:p>
          </xdr:txBody>
        </xdr:sp>
      </mc:Choice>
      <mc:Fallback xmlns="">
        <xdr:sp macro="" textlink="">
          <xdr:nvSpPr>
            <xdr:cNvPr id="12" name="TextBox 11">
              <a:extLst>
                <a:ext uri="{FF2B5EF4-FFF2-40B4-BE49-F238E27FC236}">
                  <a16:creationId xmlns:a16="http://schemas.microsoft.com/office/drawing/2014/main" id="{9336F182-8F71-48EF-88A7-7A7161384C90}"/>
                </a:ext>
              </a:extLst>
            </xdr:cNvPr>
            <xdr:cNvSpPr txBox="1"/>
          </xdr:nvSpPr>
          <xdr:spPr>
            <a:xfrm>
              <a:off x="1866900" y="9605962"/>
              <a:ext cx="44525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latin typeface="Cambria Math" panose="02040503050406030204" pitchFamily="18" charset="0"/>
                </a:rPr>
                <a:t>ℎ 𝛼 𝑑</a:t>
              </a:r>
              <a:endParaRPr lang="en-US" sz="1400"/>
            </a:p>
          </xdr:txBody>
        </xdr:sp>
      </mc:Fallback>
    </mc:AlternateContent>
    <xdr:clientData/>
  </xdr:oneCellAnchor>
  <xdr:oneCellAnchor>
    <xdr:from>
      <xdr:col>3</xdr:col>
      <xdr:colOff>66675</xdr:colOff>
      <xdr:row>83</xdr:row>
      <xdr:rowOff>185737</xdr:rowOff>
    </xdr:from>
    <xdr:ext cx="665118" cy="219163"/>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A31D2CD-7474-43FC-A601-A16399CCA072}"/>
                </a:ext>
              </a:extLst>
            </xdr:cNvPr>
            <xdr:cNvSpPr txBox="1"/>
          </xdr:nvSpPr>
          <xdr:spPr>
            <a:xfrm>
              <a:off x="1895475" y="9977437"/>
              <a:ext cx="665118"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h</m:t>
                    </m:r>
                    <m:r>
                      <a:rPr lang="en-US" sz="1400" b="0" i="1">
                        <a:latin typeface="Cambria Math" panose="02040503050406030204" pitchFamily="18" charset="0"/>
                      </a:rPr>
                      <m:t>=</m:t>
                    </m:r>
                    <m:sSub>
                      <m:sSubPr>
                        <m:ctrlPr>
                          <a:rPr lang="en-US" sz="1400" b="0" i="1">
                            <a:latin typeface="Cambria Math" panose="02040503050406030204" pitchFamily="18" charset="0"/>
                          </a:rPr>
                        </m:ctrlPr>
                      </m:sSubPr>
                      <m:e>
                        <m:r>
                          <a:rPr lang="en-US" sz="1400" b="0" i="1">
                            <a:latin typeface="Cambria Math" panose="02040503050406030204" pitchFamily="18" charset="0"/>
                          </a:rPr>
                          <m:t>𝑘</m:t>
                        </m:r>
                      </m:e>
                      <m:sub>
                        <m:r>
                          <a:rPr lang="en-US" sz="1400" b="0" i="1">
                            <a:latin typeface="Cambria Math" panose="02040503050406030204" pitchFamily="18" charset="0"/>
                          </a:rPr>
                          <m:t>1</m:t>
                        </m:r>
                      </m:sub>
                    </m:sSub>
                    <m:r>
                      <a:rPr lang="en-US" sz="1400" b="0" i="1">
                        <a:latin typeface="Cambria Math" panose="02040503050406030204" pitchFamily="18" charset="0"/>
                      </a:rPr>
                      <m:t>𝑑</m:t>
                    </m:r>
                  </m:oMath>
                </m:oMathPara>
              </a14:m>
              <a:endParaRPr lang="en-US" sz="1400"/>
            </a:p>
          </xdr:txBody>
        </xdr:sp>
      </mc:Choice>
      <mc:Fallback xmlns="">
        <xdr:sp macro="" textlink="">
          <xdr:nvSpPr>
            <xdr:cNvPr id="21" name="TextBox 20">
              <a:extLst>
                <a:ext uri="{FF2B5EF4-FFF2-40B4-BE49-F238E27FC236}">
                  <a16:creationId xmlns:a16="http://schemas.microsoft.com/office/drawing/2014/main" id="{0A31D2CD-7474-43FC-A601-A16399CCA072}"/>
                </a:ext>
              </a:extLst>
            </xdr:cNvPr>
            <xdr:cNvSpPr txBox="1"/>
          </xdr:nvSpPr>
          <xdr:spPr>
            <a:xfrm>
              <a:off x="1895475" y="9977437"/>
              <a:ext cx="665118"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latin typeface="Cambria Math" panose="02040503050406030204" pitchFamily="18" charset="0"/>
                </a:rPr>
                <a:t>ℎ=𝑘_1 𝑑</a:t>
              </a:r>
              <a:endParaRPr lang="en-US" sz="1400"/>
            </a:p>
          </xdr:txBody>
        </xdr:sp>
      </mc:Fallback>
    </mc:AlternateContent>
    <xdr:clientData/>
  </xdr:oneCellAnchor>
  <xdr:oneCellAnchor>
    <xdr:from>
      <xdr:col>2</xdr:col>
      <xdr:colOff>223837</xdr:colOff>
      <xdr:row>90</xdr:row>
      <xdr:rowOff>128587</xdr:rowOff>
    </xdr:from>
    <xdr:ext cx="959301" cy="661400"/>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E45B5BDE-0127-4113-9514-6DEA16CA473D}"/>
                </a:ext>
              </a:extLst>
            </xdr:cNvPr>
            <xdr:cNvSpPr txBox="1"/>
          </xdr:nvSpPr>
          <xdr:spPr>
            <a:xfrm>
              <a:off x="1443037" y="11082337"/>
              <a:ext cx="959301" cy="661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𝑉</m:t>
                    </m:r>
                    <m:r>
                      <a:rPr lang="en-US" sz="1400" b="0" i="1">
                        <a:latin typeface="Cambria Math" panose="02040503050406030204" pitchFamily="18" charset="0"/>
                      </a:rPr>
                      <m:t> </m:t>
                    </m:r>
                    <m:r>
                      <a:rPr lang="en-US" sz="1400" b="0" i="1">
                        <a:latin typeface="Cambria Math" panose="02040503050406030204" pitchFamily="18" charset="0"/>
                      </a:rPr>
                      <m:t>𝛼</m:t>
                    </m:r>
                    <m:r>
                      <a:rPr lang="en-US" sz="1400" b="0" i="1">
                        <a:latin typeface="Cambria Math" panose="02040503050406030204" pitchFamily="18" charset="0"/>
                      </a:rPr>
                      <m:t> </m:t>
                    </m:r>
                    <m:r>
                      <a:rPr lang="en-US" sz="1400" b="0" i="1">
                        <a:latin typeface="Cambria Math" panose="02040503050406030204" pitchFamily="18" charset="0"/>
                      </a:rPr>
                      <m:t>h</m:t>
                    </m:r>
                    <m:r>
                      <a:rPr lang="en-US" sz="1400" b="0" i="1">
                        <a:latin typeface="Cambria Math" panose="02040503050406030204" pitchFamily="18" charset="0"/>
                      </a:rPr>
                      <m:t>⋅</m:t>
                    </m:r>
                    <m:r>
                      <a:rPr lang="en-US" sz="1400" b="0" i="1">
                        <a:latin typeface="Cambria Math" panose="02040503050406030204" pitchFamily="18" charset="0"/>
                      </a:rPr>
                      <m:t>𝑆</m:t>
                    </m:r>
                  </m:oMath>
                </m:oMathPara>
              </a14:m>
              <a:endParaRPr lang="en-US" sz="1400" b="0"/>
            </a:p>
            <a:p>
              <a:pPr algn="ctr"/>
              <a:r>
                <a:rPr lang="en-US" sz="1400"/>
                <a:t>or</a:t>
              </a:r>
            </a:p>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𝑉</m:t>
                    </m:r>
                    <m:r>
                      <a:rPr lang="en-US" sz="1400" b="0" i="1">
                        <a:latin typeface="Cambria Math" panose="02040503050406030204" pitchFamily="18" charset="0"/>
                      </a:rPr>
                      <m:t> </m:t>
                    </m:r>
                    <m:r>
                      <a:rPr lang="en-US" sz="1400" b="0" i="1">
                        <a:latin typeface="Cambria Math" panose="02040503050406030204" pitchFamily="18" charset="0"/>
                      </a:rPr>
                      <m:t>𝛼</m:t>
                    </m:r>
                    <m:r>
                      <a:rPr lang="en-US" sz="1400" b="0" i="1">
                        <a:latin typeface="Cambria Math" panose="02040503050406030204" pitchFamily="18" charset="0"/>
                      </a:rPr>
                      <m:t> </m:t>
                    </m:r>
                    <m:r>
                      <a:rPr lang="en-US" sz="1400" b="0" i="1">
                        <a:latin typeface="Cambria Math" panose="02040503050406030204" pitchFamily="18" charset="0"/>
                      </a:rPr>
                      <m:t>h</m:t>
                    </m:r>
                    <m:r>
                      <a:rPr lang="en-US" sz="1400" b="0" i="1">
                        <a:latin typeface="Cambria Math" panose="02040503050406030204" pitchFamily="18" charset="0"/>
                      </a:rPr>
                      <m:t>⋅</m:t>
                    </m:r>
                    <m:sSub>
                      <m:sSubPr>
                        <m:ctrlPr>
                          <a:rPr lang="en-US" sz="1400" b="0" i="1">
                            <a:latin typeface="Cambria Math" panose="02040503050406030204" pitchFamily="18" charset="0"/>
                          </a:rPr>
                        </m:ctrlPr>
                      </m:sSubPr>
                      <m:e>
                        <m:r>
                          <a:rPr lang="en-US" sz="1400" b="0" i="1">
                            <a:latin typeface="Cambria Math" panose="02040503050406030204" pitchFamily="18" charset="0"/>
                          </a:rPr>
                          <m:t>𝑘</m:t>
                        </m:r>
                      </m:e>
                      <m:sub>
                        <m:r>
                          <a:rPr lang="en-US" sz="1400" b="0" i="1">
                            <a:latin typeface="Cambria Math" panose="02040503050406030204" pitchFamily="18" charset="0"/>
                          </a:rPr>
                          <m:t>2</m:t>
                        </m:r>
                      </m:sub>
                    </m:sSub>
                    <m:sSup>
                      <m:sSupPr>
                        <m:ctrlPr>
                          <a:rPr lang="en-US" sz="1400" b="0" i="1">
                            <a:latin typeface="Cambria Math" panose="02040503050406030204" pitchFamily="18" charset="0"/>
                          </a:rPr>
                        </m:ctrlPr>
                      </m:sSupPr>
                      <m:e>
                        <m:r>
                          <a:rPr lang="en-US" sz="1400" b="0" i="1">
                            <a:latin typeface="Cambria Math" panose="02040503050406030204" pitchFamily="18" charset="0"/>
                          </a:rPr>
                          <m:t>𝑑</m:t>
                        </m:r>
                      </m:e>
                      <m:sup>
                        <m:r>
                          <a:rPr lang="en-US" sz="1400" b="0" i="1">
                            <a:latin typeface="Cambria Math" panose="02040503050406030204" pitchFamily="18" charset="0"/>
                          </a:rPr>
                          <m:t>2</m:t>
                        </m:r>
                      </m:sup>
                    </m:sSup>
                  </m:oMath>
                </m:oMathPara>
              </a14:m>
              <a:endParaRPr lang="en-US" sz="1400"/>
            </a:p>
          </xdr:txBody>
        </xdr:sp>
      </mc:Choice>
      <mc:Fallback xmlns="">
        <xdr:sp macro="" textlink="">
          <xdr:nvSpPr>
            <xdr:cNvPr id="22" name="TextBox 21">
              <a:extLst>
                <a:ext uri="{FF2B5EF4-FFF2-40B4-BE49-F238E27FC236}">
                  <a16:creationId xmlns:a16="http://schemas.microsoft.com/office/drawing/2014/main" id="{E45B5BDE-0127-4113-9514-6DEA16CA473D}"/>
                </a:ext>
              </a:extLst>
            </xdr:cNvPr>
            <xdr:cNvSpPr txBox="1"/>
          </xdr:nvSpPr>
          <xdr:spPr>
            <a:xfrm>
              <a:off x="1443037" y="11082337"/>
              <a:ext cx="959301" cy="661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latin typeface="Cambria Math" panose="02040503050406030204" pitchFamily="18" charset="0"/>
                </a:rPr>
                <a:t>𝑉 𝛼 ℎ⋅𝑆</a:t>
              </a:r>
              <a:endParaRPr lang="en-US" sz="1400" b="0"/>
            </a:p>
            <a:p>
              <a:pPr algn="ctr"/>
              <a:r>
                <a:rPr lang="en-US" sz="1400"/>
                <a:t>or</a:t>
              </a:r>
            </a:p>
            <a:p>
              <a:r>
                <a:rPr lang="en-US" sz="1400" b="0" i="0">
                  <a:latin typeface="Cambria Math" panose="02040503050406030204" pitchFamily="18" charset="0"/>
                </a:rPr>
                <a:t>𝑉 𝛼 ℎ⋅𝑘_2 𝑑^2</a:t>
              </a:r>
              <a:endParaRPr lang="en-US" sz="1400"/>
            </a:p>
          </xdr:txBody>
        </xdr:sp>
      </mc:Fallback>
    </mc:AlternateContent>
    <xdr:clientData/>
  </xdr:oneCellAnchor>
  <xdr:oneCellAnchor>
    <xdr:from>
      <xdr:col>9</xdr:col>
      <xdr:colOff>766762</xdr:colOff>
      <xdr:row>90</xdr:row>
      <xdr:rowOff>42862</xdr:rowOff>
    </xdr:from>
    <xdr:ext cx="1482201" cy="1200008"/>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5900CFC6-F485-4B3B-A792-CD0EA4388965}"/>
                </a:ext>
              </a:extLst>
            </xdr:cNvPr>
            <xdr:cNvSpPr txBox="1"/>
          </xdr:nvSpPr>
          <xdr:spPr>
            <a:xfrm>
              <a:off x="7577137" y="16521112"/>
              <a:ext cx="1482201" cy="12000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𝑉</m:t>
                    </m:r>
                    <m:r>
                      <a:rPr lang="en-US" sz="1200" b="0" i="1">
                        <a:latin typeface="Cambria Math" panose="02040503050406030204" pitchFamily="18" charset="0"/>
                      </a:rPr>
                      <m:t>=</m:t>
                    </m:r>
                    <m:r>
                      <a:rPr lang="en-US" sz="1200" b="0" i="1">
                        <a:latin typeface="Cambria Math" panose="02040503050406030204" pitchFamily="18" charset="0"/>
                      </a:rPr>
                      <m:t>𝜋</m:t>
                    </m:r>
                    <m:sSup>
                      <m:sSupPr>
                        <m:ctrlPr>
                          <a:rPr lang="en-US" sz="1200" b="0" i="1">
                            <a:latin typeface="Cambria Math" panose="02040503050406030204" pitchFamily="18" charset="0"/>
                          </a:rPr>
                        </m:ctrlPr>
                      </m:sSupPr>
                      <m:e>
                        <m:r>
                          <a:rPr lang="en-US" sz="1200" b="0" i="1">
                            <a:latin typeface="Cambria Math" panose="02040503050406030204" pitchFamily="18" charset="0"/>
                          </a:rPr>
                          <m:t>𝑟</m:t>
                        </m:r>
                      </m:e>
                      <m:sup>
                        <m:r>
                          <a:rPr lang="en-US" sz="1200" b="0" i="1">
                            <a:latin typeface="Cambria Math" panose="02040503050406030204" pitchFamily="18" charset="0"/>
                          </a:rPr>
                          <m:t>2</m:t>
                        </m:r>
                      </m:sup>
                    </m:sSup>
                    <m:r>
                      <a:rPr lang="en-US" sz="1200" b="0" i="1">
                        <a:latin typeface="Cambria Math" panose="02040503050406030204" pitchFamily="18" charset="0"/>
                      </a:rPr>
                      <m:t>⋅</m:t>
                    </m:r>
                    <m:r>
                      <a:rPr lang="en-US" sz="1200" b="0" i="1">
                        <a:latin typeface="Cambria Math" panose="02040503050406030204" pitchFamily="18" charset="0"/>
                      </a:rPr>
                      <m:t>h</m:t>
                    </m:r>
                  </m:oMath>
                </m:oMathPara>
              </a14:m>
              <a:endParaRPr lang="en-US" sz="1200" b="0"/>
            </a:p>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𝑑</m:t>
                    </m:r>
                    <m:r>
                      <a:rPr lang="en-US" sz="1200" b="0" i="1">
                        <a:latin typeface="Cambria Math" panose="02040503050406030204" pitchFamily="18" charset="0"/>
                      </a:rPr>
                      <m:t>=2</m:t>
                    </m:r>
                    <m:r>
                      <a:rPr lang="en-US" sz="1200" b="0" i="1">
                        <a:latin typeface="Cambria Math" panose="02040503050406030204" pitchFamily="18" charset="0"/>
                      </a:rPr>
                      <m:t>𝑟</m:t>
                    </m:r>
                  </m:oMath>
                </m:oMathPara>
              </a14:m>
              <a:endParaRPr lang="en-US" sz="1200" b="0"/>
            </a:p>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𝑉</m:t>
                    </m:r>
                    <m:r>
                      <a:rPr lang="en-US" sz="1200" b="0" i="1">
                        <a:latin typeface="Cambria Math" panose="02040503050406030204" pitchFamily="18" charset="0"/>
                      </a:rPr>
                      <m:t>=</m:t>
                    </m:r>
                    <m:r>
                      <a:rPr lang="en-US" sz="1200" b="0" i="1">
                        <a:latin typeface="Cambria Math" panose="02040503050406030204" pitchFamily="18" charset="0"/>
                      </a:rPr>
                      <m:t>𝜋</m:t>
                    </m:r>
                    <m:sSup>
                      <m:sSupPr>
                        <m:ctrlPr>
                          <a:rPr lang="en-US" sz="1200" b="0" i="1">
                            <a:latin typeface="Cambria Math" panose="02040503050406030204" pitchFamily="18" charset="0"/>
                          </a:rPr>
                        </m:ctrlPr>
                      </m:sSupPr>
                      <m:e>
                        <m:d>
                          <m:dPr>
                            <m:ctrlPr>
                              <a:rPr lang="en-US" sz="1200" b="0" i="1">
                                <a:latin typeface="Cambria Math" panose="02040503050406030204" pitchFamily="18" charset="0"/>
                              </a:rPr>
                            </m:ctrlPr>
                          </m:dPr>
                          <m:e>
                            <m:f>
                              <m:fPr>
                                <m:ctrlPr>
                                  <a:rPr lang="en-US" sz="1200" b="0" i="1">
                                    <a:latin typeface="Cambria Math" panose="02040503050406030204" pitchFamily="18" charset="0"/>
                                  </a:rPr>
                                </m:ctrlPr>
                              </m:fPr>
                              <m:num>
                                <m:r>
                                  <a:rPr lang="en-US" sz="1200" b="0" i="1">
                                    <a:latin typeface="Cambria Math" panose="02040503050406030204" pitchFamily="18" charset="0"/>
                                  </a:rPr>
                                  <m:t>𝑑</m:t>
                                </m:r>
                              </m:num>
                              <m:den>
                                <m:r>
                                  <a:rPr lang="en-US" sz="1200" b="0" i="1">
                                    <a:latin typeface="Cambria Math" panose="02040503050406030204" pitchFamily="18" charset="0"/>
                                  </a:rPr>
                                  <m:t>2</m:t>
                                </m:r>
                              </m:den>
                            </m:f>
                          </m:e>
                        </m:d>
                      </m:e>
                      <m:sup>
                        <m:r>
                          <a:rPr lang="en-US" sz="1200" b="0" i="1">
                            <a:latin typeface="Cambria Math" panose="02040503050406030204" pitchFamily="18" charset="0"/>
                          </a:rPr>
                          <m:t>2</m:t>
                        </m:r>
                      </m:sup>
                    </m:sSup>
                    <m:r>
                      <a:rPr lang="en-US" sz="1200" b="0" i="1">
                        <a:latin typeface="Cambria Math" panose="02040503050406030204" pitchFamily="18" charset="0"/>
                      </a:rPr>
                      <m:t>⋅</m:t>
                    </m:r>
                    <m:r>
                      <a:rPr lang="en-US" sz="1200" b="0" i="1">
                        <a:latin typeface="Cambria Math" panose="02040503050406030204" pitchFamily="18" charset="0"/>
                      </a:rPr>
                      <m:t>h</m:t>
                    </m:r>
                  </m:oMath>
                </m:oMathPara>
              </a14:m>
              <a:endParaRPr lang="en-US" sz="1200" b="0"/>
            </a:p>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𝑉</m:t>
                    </m:r>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𝜋</m:t>
                        </m:r>
                        <m:sSup>
                          <m:sSupPr>
                            <m:ctrlPr>
                              <a:rPr lang="en-US" sz="1200" b="0" i="1">
                                <a:latin typeface="Cambria Math" panose="02040503050406030204" pitchFamily="18" charset="0"/>
                              </a:rPr>
                            </m:ctrlPr>
                          </m:sSupPr>
                          <m:e>
                            <m:r>
                              <a:rPr lang="en-US" sz="1200" b="0" i="1">
                                <a:latin typeface="Cambria Math" panose="02040503050406030204" pitchFamily="18" charset="0"/>
                              </a:rPr>
                              <m:t>𝑑</m:t>
                            </m:r>
                          </m:e>
                          <m:sup>
                            <m:r>
                              <a:rPr lang="en-US" sz="1200" b="0" i="1">
                                <a:latin typeface="Cambria Math" panose="02040503050406030204" pitchFamily="18" charset="0"/>
                              </a:rPr>
                              <m:t>2</m:t>
                            </m:r>
                          </m:sup>
                        </m:sSup>
                      </m:num>
                      <m:den>
                        <m:r>
                          <a:rPr lang="en-US" sz="1200" b="0" i="1">
                            <a:latin typeface="Cambria Math" panose="02040503050406030204" pitchFamily="18" charset="0"/>
                          </a:rPr>
                          <m:t>4</m:t>
                        </m:r>
                      </m:den>
                    </m:f>
                    <m:r>
                      <a:rPr lang="en-US" sz="1200" b="0" i="1">
                        <a:latin typeface="Cambria Math" panose="02040503050406030204" pitchFamily="18" charset="0"/>
                      </a:rPr>
                      <m:t>⋅</m:t>
                    </m:r>
                    <m:r>
                      <a:rPr lang="en-US" sz="1200" b="0" i="1">
                        <a:latin typeface="Cambria Math" panose="02040503050406030204" pitchFamily="18" charset="0"/>
                      </a:rPr>
                      <m:t>h</m:t>
                    </m:r>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𝜋</m:t>
                        </m:r>
                      </m:num>
                      <m:den>
                        <m:r>
                          <a:rPr lang="en-US" sz="1200" b="0" i="1">
                            <a:latin typeface="Cambria Math" panose="02040503050406030204" pitchFamily="18" charset="0"/>
                          </a:rPr>
                          <m:t>4</m:t>
                        </m:r>
                      </m:den>
                    </m:f>
                    <m:r>
                      <a:rPr lang="en-US" sz="1200" b="0" i="1">
                        <a:latin typeface="Cambria Math" panose="02040503050406030204" pitchFamily="18" charset="0"/>
                      </a:rPr>
                      <m:t>h</m:t>
                    </m:r>
                    <m:r>
                      <a:rPr lang="en-US" sz="1200" b="0" i="1">
                        <a:latin typeface="Cambria Math" panose="02040503050406030204" pitchFamily="18" charset="0"/>
                      </a:rPr>
                      <m:t>⋅</m:t>
                    </m:r>
                    <m:sSup>
                      <m:sSupPr>
                        <m:ctrlPr>
                          <a:rPr lang="en-US" sz="1200" b="0" i="1">
                            <a:latin typeface="Cambria Math" panose="02040503050406030204" pitchFamily="18" charset="0"/>
                          </a:rPr>
                        </m:ctrlPr>
                      </m:sSupPr>
                      <m:e>
                        <m:r>
                          <a:rPr lang="en-US" sz="1200" b="0" i="1">
                            <a:latin typeface="Cambria Math" panose="02040503050406030204" pitchFamily="18" charset="0"/>
                          </a:rPr>
                          <m:t>𝑑</m:t>
                        </m:r>
                      </m:e>
                      <m:sup>
                        <m:r>
                          <a:rPr lang="en-US" sz="1200" b="0" i="1">
                            <a:latin typeface="Cambria Math" panose="02040503050406030204" pitchFamily="18" charset="0"/>
                          </a:rPr>
                          <m:t>2</m:t>
                        </m:r>
                      </m:sup>
                    </m:sSup>
                  </m:oMath>
                </m:oMathPara>
              </a14:m>
              <a:endParaRPr lang="en-US" sz="1200"/>
            </a:p>
          </xdr:txBody>
        </xdr:sp>
      </mc:Choice>
      <mc:Fallback xmlns="">
        <xdr:sp macro="" textlink="">
          <xdr:nvSpPr>
            <xdr:cNvPr id="23" name="TextBox 22">
              <a:extLst>
                <a:ext uri="{FF2B5EF4-FFF2-40B4-BE49-F238E27FC236}">
                  <a16:creationId xmlns:a16="http://schemas.microsoft.com/office/drawing/2014/main" id="{5900CFC6-F485-4B3B-A792-CD0EA4388965}"/>
                </a:ext>
              </a:extLst>
            </xdr:cNvPr>
            <xdr:cNvSpPr txBox="1"/>
          </xdr:nvSpPr>
          <xdr:spPr>
            <a:xfrm>
              <a:off x="7577137" y="16521112"/>
              <a:ext cx="1482201" cy="12000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rPr>
                <a:t>𝑉=𝜋𝑟^2⋅ℎ</a:t>
              </a:r>
              <a:endParaRPr lang="en-US" sz="1200" b="0"/>
            </a:p>
            <a:p>
              <a:r>
                <a:rPr lang="en-US" sz="1200" b="0" i="0">
                  <a:latin typeface="Cambria Math" panose="02040503050406030204" pitchFamily="18" charset="0"/>
                </a:rPr>
                <a:t>𝑑=2𝑟</a:t>
              </a:r>
              <a:endParaRPr lang="en-US" sz="1200" b="0"/>
            </a:p>
            <a:p>
              <a:r>
                <a:rPr lang="en-US" sz="1200" b="0" i="0">
                  <a:latin typeface="Cambria Math" panose="02040503050406030204" pitchFamily="18" charset="0"/>
                </a:rPr>
                <a:t>𝑉=𝜋(𝑑/2)^2⋅ℎ</a:t>
              </a:r>
              <a:endParaRPr lang="en-US" sz="1200" b="0"/>
            </a:p>
            <a:p>
              <a:r>
                <a:rPr lang="en-US" sz="1200" b="0" i="0">
                  <a:latin typeface="Cambria Math" panose="02040503050406030204" pitchFamily="18" charset="0"/>
                </a:rPr>
                <a:t>𝑉=(𝜋𝑑^2)/4⋅ℎ=𝜋/4 ℎ⋅𝑑^2</a:t>
              </a:r>
              <a:endParaRPr lang="en-US" sz="1200"/>
            </a:p>
          </xdr:txBody>
        </xdr:sp>
      </mc:Fallback>
    </mc:AlternateContent>
    <xdr:clientData/>
  </xdr:oneCellAnchor>
  <xdr:oneCellAnchor>
    <xdr:from>
      <xdr:col>2</xdr:col>
      <xdr:colOff>242887</xdr:colOff>
      <xdr:row>97</xdr:row>
      <xdr:rowOff>71437</xdr:rowOff>
    </xdr:from>
    <xdr:ext cx="1144609" cy="44614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212C522B-9075-4C03-A1CC-C8F767DE0601}"/>
                </a:ext>
              </a:extLst>
            </xdr:cNvPr>
            <xdr:cNvSpPr txBox="1"/>
          </xdr:nvSpPr>
          <xdr:spPr>
            <a:xfrm>
              <a:off x="1462087" y="12739687"/>
              <a:ext cx="1144609" cy="446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𝑉</m:t>
                    </m:r>
                    <m:r>
                      <a:rPr lang="en-US" sz="1400" b="0" i="1">
                        <a:latin typeface="Cambria Math" panose="02040503050406030204" pitchFamily="18" charset="0"/>
                      </a:rPr>
                      <m:t> </m:t>
                    </m:r>
                    <m:r>
                      <a:rPr lang="en-US" sz="1400" b="0" i="1">
                        <a:latin typeface="Cambria Math" panose="02040503050406030204" pitchFamily="18" charset="0"/>
                      </a:rPr>
                      <m:t>𝛼</m:t>
                    </m:r>
                    <m:r>
                      <a:rPr lang="en-US" sz="1400" b="0" i="1">
                        <a:latin typeface="Cambria Math" panose="02040503050406030204" pitchFamily="18" charset="0"/>
                      </a:rPr>
                      <m:t> </m:t>
                    </m:r>
                    <m:sSub>
                      <m:sSubPr>
                        <m:ctrlPr>
                          <a:rPr lang="en-US" sz="1400" b="0" i="1">
                            <a:latin typeface="Cambria Math" panose="02040503050406030204" pitchFamily="18" charset="0"/>
                          </a:rPr>
                        </m:ctrlPr>
                      </m:sSubPr>
                      <m:e>
                        <m:r>
                          <a:rPr lang="en-US" sz="1400" b="0" i="1">
                            <a:latin typeface="Cambria Math" panose="02040503050406030204" pitchFamily="18" charset="0"/>
                          </a:rPr>
                          <m:t>𝑘</m:t>
                        </m:r>
                      </m:e>
                      <m:sub>
                        <m:r>
                          <a:rPr lang="en-US" sz="1400" b="0" i="1">
                            <a:latin typeface="Cambria Math" panose="02040503050406030204" pitchFamily="18" charset="0"/>
                          </a:rPr>
                          <m:t>1</m:t>
                        </m:r>
                      </m:sub>
                    </m:sSub>
                    <m:r>
                      <a:rPr lang="en-US" sz="1400" b="0" i="1">
                        <a:latin typeface="Cambria Math" panose="02040503050406030204" pitchFamily="18" charset="0"/>
                      </a:rPr>
                      <m:t>𝑑</m:t>
                    </m:r>
                    <m:r>
                      <a:rPr lang="en-US" sz="1400" b="0" i="1">
                        <a:latin typeface="Cambria Math" panose="02040503050406030204" pitchFamily="18" charset="0"/>
                      </a:rPr>
                      <m:t>⋅</m:t>
                    </m:r>
                    <m:sSub>
                      <m:sSubPr>
                        <m:ctrlPr>
                          <a:rPr lang="en-US" sz="1400" b="0" i="1">
                            <a:latin typeface="Cambria Math" panose="02040503050406030204" pitchFamily="18" charset="0"/>
                          </a:rPr>
                        </m:ctrlPr>
                      </m:sSubPr>
                      <m:e>
                        <m:r>
                          <a:rPr lang="en-US" sz="1400" b="0" i="1">
                            <a:latin typeface="Cambria Math" panose="02040503050406030204" pitchFamily="18" charset="0"/>
                          </a:rPr>
                          <m:t>𝑘</m:t>
                        </m:r>
                      </m:e>
                      <m:sub>
                        <m:r>
                          <a:rPr lang="en-US" sz="1400" b="0" i="1">
                            <a:latin typeface="Cambria Math" panose="02040503050406030204" pitchFamily="18" charset="0"/>
                          </a:rPr>
                          <m:t>2</m:t>
                        </m:r>
                      </m:sub>
                    </m:sSub>
                    <m:sSup>
                      <m:sSupPr>
                        <m:ctrlPr>
                          <a:rPr lang="en-US" sz="1400" b="0" i="1">
                            <a:latin typeface="Cambria Math" panose="02040503050406030204" pitchFamily="18" charset="0"/>
                          </a:rPr>
                        </m:ctrlPr>
                      </m:sSupPr>
                      <m:e>
                        <m:r>
                          <a:rPr lang="en-US" sz="1400" b="0" i="1">
                            <a:latin typeface="Cambria Math" panose="02040503050406030204" pitchFamily="18" charset="0"/>
                          </a:rPr>
                          <m:t>𝑑</m:t>
                        </m:r>
                      </m:e>
                      <m:sup>
                        <m:r>
                          <a:rPr lang="en-US" sz="1400" b="0" i="1">
                            <a:latin typeface="Cambria Math" panose="02040503050406030204" pitchFamily="18" charset="0"/>
                          </a:rPr>
                          <m:t>2</m:t>
                        </m:r>
                      </m:sup>
                    </m:sSup>
                  </m:oMath>
                </m:oMathPara>
              </a14:m>
              <a:endParaRPr lang="en-US" sz="1400" b="0"/>
            </a:p>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𝑉</m:t>
                    </m:r>
                    <m:r>
                      <a:rPr lang="en-US" sz="1400" b="0" i="1">
                        <a:latin typeface="Cambria Math" panose="02040503050406030204" pitchFamily="18" charset="0"/>
                      </a:rPr>
                      <m:t> </m:t>
                    </m:r>
                    <m:r>
                      <a:rPr lang="en-US" sz="1400" b="0" i="1">
                        <a:latin typeface="Cambria Math" panose="02040503050406030204" pitchFamily="18" charset="0"/>
                      </a:rPr>
                      <m:t>𝛼</m:t>
                    </m:r>
                    <m:r>
                      <a:rPr lang="en-US" sz="1400" b="0" i="1">
                        <a:latin typeface="Cambria Math" panose="02040503050406030204" pitchFamily="18" charset="0"/>
                      </a:rPr>
                      <m:t> </m:t>
                    </m:r>
                    <m:sSub>
                      <m:sSubPr>
                        <m:ctrlPr>
                          <a:rPr lang="en-US" sz="1400" b="0" i="1">
                            <a:latin typeface="Cambria Math" panose="02040503050406030204" pitchFamily="18" charset="0"/>
                          </a:rPr>
                        </m:ctrlPr>
                      </m:sSubPr>
                      <m:e>
                        <m:r>
                          <a:rPr lang="en-US" sz="1400" b="0" i="1">
                            <a:latin typeface="Cambria Math" panose="02040503050406030204" pitchFamily="18" charset="0"/>
                          </a:rPr>
                          <m:t>𝑘</m:t>
                        </m:r>
                      </m:e>
                      <m:sub>
                        <m:r>
                          <a:rPr lang="en-US" sz="1400" b="0" i="1">
                            <a:latin typeface="Cambria Math" panose="02040503050406030204" pitchFamily="18" charset="0"/>
                          </a:rPr>
                          <m:t>1</m:t>
                        </m:r>
                      </m:sub>
                    </m:sSub>
                    <m:sSup>
                      <m:sSupPr>
                        <m:ctrlPr>
                          <a:rPr lang="en-US" sz="1400" b="0" i="1">
                            <a:latin typeface="Cambria Math" panose="02040503050406030204" pitchFamily="18" charset="0"/>
                          </a:rPr>
                        </m:ctrlPr>
                      </m:sSupPr>
                      <m:e>
                        <m:sSub>
                          <m:sSubPr>
                            <m:ctrlPr>
                              <a:rPr lang="en-US" sz="1400" b="0" i="1">
                                <a:latin typeface="Cambria Math" panose="02040503050406030204" pitchFamily="18" charset="0"/>
                              </a:rPr>
                            </m:ctrlPr>
                          </m:sSubPr>
                          <m:e>
                            <m:r>
                              <a:rPr lang="en-US" sz="1400" b="0" i="1">
                                <a:latin typeface="Cambria Math" panose="02040503050406030204" pitchFamily="18" charset="0"/>
                              </a:rPr>
                              <m:t>𝑘</m:t>
                            </m:r>
                          </m:e>
                          <m:sub>
                            <m:r>
                              <a:rPr lang="en-US" sz="1400" b="0" i="1">
                                <a:latin typeface="Cambria Math" panose="02040503050406030204" pitchFamily="18" charset="0"/>
                              </a:rPr>
                              <m:t>2</m:t>
                            </m:r>
                          </m:sub>
                        </m:sSub>
                        <m:r>
                          <a:rPr lang="en-US" sz="1400" b="0" i="1">
                            <a:latin typeface="Cambria Math" panose="02040503050406030204" pitchFamily="18" charset="0"/>
                          </a:rPr>
                          <m:t>𝑑</m:t>
                        </m:r>
                      </m:e>
                      <m:sup>
                        <m:r>
                          <a:rPr lang="en-US" sz="1400" b="0" i="1">
                            <a:latin typeface="Cambria Math" panose="02040503050406030204" pitchFamily="18" charset="0"/>
                          </a:rPr>
                          <m:t>3</m:t>
                        </m:r>
                      </m:sup>
                    </m:sSup>
                  </m:oMath>
                </m:oMathPara>
              </a14:m>
              <a:endParaRPr lang="en-US" sz="1400"/>
            </a:p>
          </xdr:txBody>
        </xdr:sp>
      </mc:Choice>
      <mc:Fallback xmlns="">
        <xdr:sp macro="" textlink="">
          <xdr:nvSpPr>
            <xdr:cNvPr id="24" name="TextBox 23">
              <a:extLst>
                <a:ext uri="{FF2B5EF4-FFF2-40B4-BE49-F238E27FC236}">
                  <a16:creationId xmlns:a16="http://schemas.microsoft.com/office/drawing/2014/main" id="{212C522B-9075-4C03-A1CC-C8F767DE0601}"/>
                </a:ext>
              </a:extLst>
            </xdr:cNvPr>
            <xdr:cNvSpPr txBox="1"/>
          </xdr:nvSpPr>
          <xdr:spPr>
            <a:xfrm>
              <a:off x="1462087" y="12739687"/>
              <a:ext cx="1144609" cy="446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latin typeface="Cambria Math" panose="02040503050406030204" pitchFamily="18" charset="0"/>
                </a:rPr>
                <a:t>𝑉 𝛼 𝑘_1 𝑑⋅𝑘_2 𝑑^2</a:t>
              </a:r>
              <a:endParaRPr lang="en-US" sz="1400" b="0"/>
            </a:p>
            <a:p>
              <a:r>
                <a:rPr lang="en-US" sz="1400" b="0" i="0">
                  <a:latin typeface="Cambria Math" panose="02040503050406030204" pitchFamily="18" charset="0"/>
                </a:rPr>
                <a:t>𝑉 𝛼 𝑘_1 〖𝑘_2 𝑑〗^3</a:t>
              </a:r>
              <a:endParaRPr lang="en-US" sz="1400"/>
            </a:p>
          </xdr:txBody>
        </xdr:sp>
      </mc:Fallback>
    </mc:AlternateContent>
    <xdr:clientData/>
  </xdr:oneCellAnchor>
  <xdr:oneCellAnchor>
    <xdr:from>
      <xdr:col>2</xdr:col>
      <xdr:colOff>119062</xdr:colOff>
      <xdr:row>101</xdr:row>
      <xdr:rowOff>52387</xdr:rowOff>
    </xdr:from>
    <xdr:ext cx="1220527" cy="665310"/>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D635157-4F40-4C6D-B890-602A2C560FD0}"/>
                </a:ext>
              </a:extLst>
            </xdr:cNvPr>
            <xdr:cNvSpPr txBox="1"/>
          </xdr:nvSpPr>
          <xdr:spPr>
            <a:xfrm>
              <a:off x="1338262" y="13482637"/>
              <a:ext cx="1220527" cy="665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𝑉</m:t>
                    </m:r>
                    <m:r>
                      <a:rPr lang="en-US" sz="1400" b="0" i="1">
                        <a:latin typeface="Cambria Math" panose="02040503050406030204" pitchFamily="18" charset="0"/>
                      </a:rPr>
                      <m:t>=</m:t>
                    </m:r>
                    <m:sSub>
                      <m:sSubPr>
                        <m:ctrlPr>
                          <a:rPr lang="en-US" sz="1400" b="0" i="1">
                            <a:latin typeface="Cambria Math" panose="02040503050406030204" pitchFamily="18" charset="0"/>
                          </a:rPr>
                        </m:ctrlPr>
                      </m:sSubPr>
                      <m:e>
                        <m:r>
                          <a:rPr lang="en-US" sz="1400" b="0" i="1">
                            <a:latin typeface="Cambria Math" panose="02040503050406030204" pitchFamily="18" charset="0"/>
                          </a:rPr>
                          <m:t>𝑘</m:t>
                        </m:r>
                      </m:e>
                      <m:sub>
                        <m:r>
                          <a:rPr lang="en-US" sz="1400" b="0" i="1">
                            <a:latin typeface="Cambria Math" panose="02040503050406030204" pitchFamily="18" charset="0"/>
                          </a:rPr>
                          <m:t>3</m:t>
                        </m:r>
                      </m:sub>
                    </m:sSub>
                    <m:sSub>
                      <m:sSubPr>
                        <m:ctrlPr>
                          <a:rPr lang="en-US" sz="1400" b="0" i="1">
                            <a:latin typeface="Cambria Math" panose="02040503050406030204" pitchFamily="18" charset="0"/>
                          </a:rPr>
                        </m:ctrlPr>
                      </m:sSubPr>
                      <m:e>
                        <m:r>
                          <a:rPr lang="en-US" sz="1400" b="0" i="1">
                            <a:latin typeface="Cambria Math" panose="02040503050406030204" pitchFamily="18" charset="0"/>
                          </a:rPr>
                          <m:t>𝑘</m:t>
                        </m:r>
                      </m:e>
                      <m:sub>
                        <m:r>
                          <a:rPr lang="en-US" sz="1400" b="0" i="1">
                            <a:latin typeface="Cambria Math" panose="02040503050406030204" pitchFamily="18" charset="0"/>
                          </a:rPr>
                          <m:t>2</m:t>
                        </m:r>
                      </m:sub>
                    </m:sSub>
                    <m:sSub>
                      <m:sSubPr>
                        <m:ctrlPr>
                          <a:rPr lang="en-US" sz="1400" b="0" i="1">
                            <a:latin typeface="Cambria Math" panose="02040503050406030204" pitchFamily="18" charset="0"/>
                          </a:rPr>
                        </m:ctrlPr>
                      </m:sSubPr>
                      <m:e>
                        <m:r>
                          <a:rPr lang="en-US" sz="1400" b="0" i="1">
                            <a:latin typeface="Cambria Math" panose="02040503050406030204" pitchFamily="18" charset="0"/>
                          </a:rPr>
                          <m:t>𝑘</m:t>
                        </m:r>
                      </m:e>
                      <m:sub>
                        <m:r>
                          <a:rPr lang="en-US" sz="1400" b="0" i="1">
                            <a:latin typeface="Cambria Math" panose="02040503050406030204" pitchFamily="18" charset="0"/>
                          </a:rPr>
                          <m:t>1</m:t>
                        </m:r>
                      </m:sub>
                    </m:sSub>
                    <m:sSup>
                      <m:sSupPr>
                        <m:ctrlPr>
                          <a:rPr lang="en-US" sz="1400" b="0" i="1">
                            <a:latin typeface="Cambria Math" panose="02040503050406030204" pitchFamily="18" charset="0"/>
                          </a:rPr>
                        </m:ctrlPr>
                      </m:sSupPr>
                      <m:e>
                        <m:r>
                          <a:rPr lang="en-US" sz="1400" b="0" i="1">
                            <a:latin typeface="Cambria Math" panose="02040503050406030204" pitchFamily="18" charset="0"/>
                          </a:rPr>
                          <m:t>𝑑</m:t>
                        </m:r>
                      </m:e>
                      <m:sup>
                        <m:r>
                          <a:rPr lang="en-US" sz="1400" b="0" i="1">
                            <a:latin typeface="Cambria Math" panose="02040503050406030204" pitchFamily="18" charset="0"/>
                          </a:rPr>
                          <m:t>3</m:t>
                        </m:r>
                      </m:sup>
                    </m:sSup>
                  </m:oMath>
                </m:oMathPara>
              </a14:m>
              <a:endParaRPr lang="en-US" sz="1400" b="0"/>
            </a:p>
            <a:p>
              <a:r>
                <a:rPr lang="en-US" sz="1400"/>
                <a:t>or</a:t>
              </a:r>
            </a:p>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𝑉</m:t>
                    </m:r>
                    <m:r>
                      <a:rPr lang="en-US" sz="1400" b="0" i="1">
                        <a:latin typeface="Cambria Math" panose="02040503050406030204" pitchFamily="18" charset="0"/>
                      </a:rPr>
                      <m:t>=</m:t>
                    </m:r>
                    <m:sSup>
                      <m:sSupPr>
                        <m:ctrlPr>
                          <a:rPr lang="en-US" sz="1400" b="0" i="1">
                            <a:latin typeface="Cambria Math" panose="02040503050406030204" pitchFamily="18" charset="0"/>
                          </a:rPr>
                        </m:ctrlPr>
                      </m:sSupPr>
                      <m:e>
                        <m:r>
                          <a:rPr lang="en-US" sz="1400" b="0" i="1">
                            <a:latin typeface="Cambria Math" panose="02040503050406030204" pitchFamily="18" charset="0"/>
                          </a:rPr>
                          <m:t>𝑘</m:t>
                        </m:r>
                      </m:e>
                      <m:sup>
                        <m:r>
                          <a:rPr lang="en-US" sz="1400" b="0" i="1">
                            <a:latin typeface="Cambria Math" panose="02040503050406030204" pitchFamily="18" charset="0"/>
                          </a:rPr>
                          <m:t>′</m:t>
                        </m:r>
                      </m:sup>
                    </m:sSup>
                    <m:sSup>
                      <m:sSupPr>
                        <m:ctrlPr>
                          <a:rPr lang="en-US" sz="1400" b="0" i="1">
                            <a:latin typeface="Cambria Math" panose="02040503050406030204" pitchFamily="18" charset="0"/>
                          </a:rPr>
                        </m:ctrlPr>
                      </m:sSupPr>
                      <m:e>
                        <m:r>
                          <a:rPr lang="en-US" sz="1400" b="0" i="1">
                            <a:latin typeface="Cambria Math" panose="02040503050406030204" pitchFamily="18" charset="0"/>
                          </a:rPr>
                          <m:t>𝑑</m:t>
                        </m:r>
                      </m:e>
                      <m:sup>
                        <m:r>
                          <a:rPr lang="en-US" sz="1400" b="0" i="1">
                            <a:latin typeface="Cambria Math" panose="02040503050406030204" pitchFamily="18" charset="0"/>
                          </a:rPr>
                          <m:t>3</m:t>
                        </m:r>
                      </m:sup>
                    </m:sSup>
                  </m:oMath>
                </m:oMathPara>
              </a14:m>
              <a:endParaRPr lang="en-US" sz="1400"/>
            </a:p>
          </xdr:txBody>
        </xdr:sp>
      </mc:Choice>
      <mc:Fallback xmlns="">
        <xdr:sp macro="" textlink="">
          <xdr:nvSpPr>
            <xdr:cNvPr id="25" name="TextBox 24">
              <a:extLst>
                <a:ext uri="{FF2B5EF4-FFF2-40B4-BE49-F238E27FC236}">
                  <a16:creationId xmlns:a16="http://schemas.microsoft.com/office/drawing/2014/main" id="{3D635157-4F40-4C6D-B890-602A2C560FD0}"/>
                </a:ext>
              </a:extLst>
            </xdr:cNvPr>
            <xdr:cNvSpPr txBox="1"/>
          </xdr:nvSpPr>
          <xdr:spPr>
            <a:xfrm>
              <a:off x="1338262" y="13482637"/>
              <a:ext cx="1220527" cy="665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latin typeface="Cambria Math" panose="02040503050406030204" pitchFamily="18" charset="0"/>
                </a:rPr>
                <a:t>𝑉=𝑘_3 𝑘_2 𝑘_1 𝑑^3</a:t>
              </a:r>
              <a:endParaRPr lang="en-US" sz="1400" b="0"/>
            </a:p>
            <a:p>
              <a:r>
                <a:rPr lang="en-US" sz="1400"/>
                <a:t>or</a:t>
              </a:r>
            </a:p>
            <a:p>
              <a:r>
                <a:rPr lang="en-US" sz="1400" b="0" i="0">
                  <a:latin typeface="Cambria Math" panose="02040503050406030204" pitchFamily="18" charset="0"/>
                </a:rPr>
                <a:t>𝑉=𝑘^′ 𝑑^3</a:t>
              </a:r>
              <a:endParaRPr lang="en-US" sz="1400"/>
            </a:p>
          </xdr:txBody>
        </xdr:sp>
      </mc:Fallback>
    </mc:AlternateContent>
    <xdr:clientData/>
  </xdr:oneCellAnchor>
  <xdr:oneCellAnchor>
    <xdr:from>
      <xdr:col>7</xdr:col>
      <xdr:colOff>76200</xdr:colOff>
      <xdr:row>158</xdr:row>
      <xdr:rowOff>14287</xdr:rowOff>
    </xdr:from>
    <xdr:ext cx="733149"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944EB0C1-9FF5-482B-A150-CF7835F960EF}"/>
                </a:ext>
              </a:extLst>
            </xdr:cNvPr>
            <xdr:cNvSpPr txBox="1"/>
          </xdr:nvSpPr>
          <xdr:spPr>
            <a:xfrm>
              <a:off x="5124450" y="27265312"/>
              <a:ext cx="7331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𝑓</m:t>
                    </m:r>
                    <m:d>
                      <m:dPr>
                        <m:ctrlPr>
                          <a:rPr lang="en-US" sz="1100" b="0" i="1">
                            <a:latin typeface="Cambria Math" panose="02040503050406030204" pitchFamily="18" charset="0"/>
                          </a:rPr>
                        </m:ctrlPr>
                      </m:dPr>
                      <m:e>
                        <m:r>
                          <a:rPr lang="en-US" sz="1100" b="0" i="1">
                            <a:latin typeface="Cambria Math" panose="02040503050406030204" pitchFamily="18" charset="0"/>
                          </a:rPr>
                          <m:t>𝑥</m:t>
                        </m:r>
                      </m:e>
                    </m:d>
                    <m:r>
                      <a:rPr lang="en-US" sz="1100" b="0" i="1">
                        <a:latin typeface="Cambria Math" panose="02040503050406030204" pitchFamily="18" charset="0"/>
                      </a:rPr>
                      <m:t>=</m:t>
                    </m:r>
                    <m:r>
                      <a:rPr lang="en-US" sz="1100" b="0" i="1">
                        <a:latin typeface="Cambria Math" panose="02040503050406030204" pitchFamily="18" charset="0"/>
                      </a:rPr>
                      <m:t>𝑎</m:t>
                    </m:r>
                    <m:sSup>
                      <m:sSupPr>
                        <m:ctrlPr>
                          <a:rPr lang="en-US" sz="1100" b="0" i="1">
                            <a:latin typeface="Cambria Math" panose="02040503050406030204" pitchFamily="18" charset="0"/>
                          </a:rPr>
                        </m:ctrlPr>
                      </m:sSupPr>
                      <m:e>
                        <m:r>
                          <a:rPr lang="en-US" sz="1100" b="0" i="1">
                            <a:latin typeface="Cambria Math" panose="02040503050406030204" pitchFamily="18" charset="0"/>
                          </a:rPr>
                          <m:t>𝑥</m:t>
                        </m:r>
                      </m:e>
                      <m:sup>
                        <m:r>
                          <a:rPr lang="en-US" sz="1100" b="0" i="1">
                            <a:latin typeface="Cambria Math" panose="02040503050406030204" pitchFamily="18" charset="0"/>
                          </a:rPr>
                          <m:t>𝑛</m:t>
                        </m:r>
                      </m:sup>
                    </m:sSup>
                  </m:oMath>
                </m:oMathPara>
              </a14:m>
              <a:endParaRPr lang="en-US" sz="1100"/>
            </a:p>
          </xdr:txBody>
        </xdr:sp>
      </mc:Choice>
      <mc:Fallback xmlns="">
        <xdr:sp macro="" textlink="">
          <xdr:nvSpPr>
            <xdr:cNvPr id="27" name="TextBox 26">
              <a:extLst>
                <a:ext uri="{FF2B5EF4-FFF2-40B4-BE49-F238E27FC236}">
                  <a16:creationId xmlns:a16="http://schemas.microsoft.com/office/drawing/2014/main" id="{944EB0C1-9FF5-482B-A150-CF7835F960EF}"/>
                </a:ext>
              </a:extLst>
            </xdr:cNvPr>
            <xdr:cNvSpPr txBox="1"/>
          </xdr:nvSpPr>
          <xdr:spPr>
            <a:xfrm>
              <a:off x="5124450" y="27265312"/>
              <a:ext cx="7331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𝑓(𝑥)=𝑎𝑥^𝑛</a:t>
              </a:r>
              <a:endParaRPr lang="en-US" sz="1100"/>
            </a:p>
          </xdr:txBody>
        </xdr:sp>
      </mc:Fallback>
    </mc:AlternateContent>
    <xdr:clientData/>
  </xdr:oneCellAnchor>
  <xdr:twoCellAnchor editAs="oneCell">
    <xdr:from>
      <xdr:col>2</xdr:col>
      <xdr:colOff>47626</xdr:colOff>
      <xdr:row>161</xdr:row>
      <xdr:rowOff>28575</xdr:rowOff>
    </xdr:from>
    <xdr:to>
      <xdr:col>4</xdr:col>
      <xdr:colOff>47626</xdr:colOff>
      <xdr:row>164</xdr:row>
      <xdr:rowOff>109778</xdr:rowOff>
    </xdr:to>
    <xdr:pic>
      <xdr:nvPicPr>
        <xdr:cNvPr id="28" name="Picture 27">
          <a:extLst>
            <a:ext uri="{FF2B5EF4-FFF2-40B4-BE49-F238E27FC236}">
              <a16:creationId xmlns:a16="http://schemas.microsoft.com/office/drawing/2014/main" id="{6718635A-2DF5-4E9C-BF84-4E40B2D3998D}"/>
            </a:ext>
          </a:extLst>
        </xdr:cNvPr>
        <xdr:cNvPicPr>
          <a:picLocks noChangeAspect="1"/>
        </xdr:cNvPicPr>
      </xdr:nvPicPr>
      <xdr:blipFill>
        <a:blip xmlns:r="http://schemas.openxmlformats.org/officeDocument/2006/relationships" r:embed="rId4"/>
        <a:stretch>
          <a:fillRect/>
        </a:stretch>
      </xdr:blipFill>
      <xdr:spPr>
        <a:xfrm>
          <a:off x="1266826" y="15782925"/>
          <a:ext cx="1219200" cy="652703"/>
        </a:xfrm>
        <a:prstGeom prst="rect">
          <a:avLst/>
        </a:prstGeom>
      </xdr:spPr>
    </xdr:pic>
    <xdr:clientData/>
  </xdr:twoCellAnchor>
  <xdr:oneCellAnchor>
    <xdr:from>
      <xdr:col>3</xdr:col>
      <xdr:colOff>104775</xdr:colOff>
      <xdr:row>183</xdr:row>
      <xdr:rowOff>57150</xdr:rowOff>
    </xdr:from>
    <xdr:ext cx="2163028" cy="191334"/>
    <mc:AlternateContent xmlns:mc="http://schemas.openxmlformats.org/markup-compatibility/2006">
      <mc:Choice xmlns:a14="http://schemas.microsoft.com/office/drawing/2010/main" Requires="a14">
        <xdr:sp macro="" textlink="">
          <xdr:nvSpPr>
            <xdr:cNvPr id="29" name="TextBox 28">
              <a:extLst>
                <a:ext uri="{FF2B5EF4-FFF2-40B4-BE49-F238E27FC236}">
                  <a16:creationId xmlns:a16="http://schemas.microsoft.com/office/drawing/2014/main" id="{43E5AFF7-4AB8-4B03-BADA-AB09A8F55EDC}"/>
                </a:ext>
              </a:extLst>
            </xdr:cNvPr>
            <xdr:cNvSpPr txBox="1"/>
          </xdr:nvSpPr>
          <xdr:spPr>
            <a:xfrm>
              <a:off x="1933575" y="35309175"/>
              <a:ext cx="2163028" cy="1913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𝑦</m:t>
                    </m:r>
                    <m:r>
                      <a:rPr lang="en-US" sz="1200" b="0" i="1">
                        <a:latin typeface="Cambria Math" panose="02040503050406030204" pitchFamily="18" charset="0"/>
                      </a:rPr>
                      <m:t>=0.00436203472354452⋅</m:t>
                    </m:r>
                    <m:sSup>
                      <m:sSupPr>
                        <m:ctrlPr>
                          <a:rPr lang="en-US" sz="1200" b="0" i="1">
                            <a:latin typeface="Cambria Math" panose="02040503050406030204" pitchFamily="18" charset="0"/>
                          </a:rPr>
                        </m:ctrlPr>
                      </m:sSupPr>
                      <m:e>
                        <m:r>
                          <a:rPr lang="en-US" sz="1200" b="0" i="1">
                            <a:latin typeface="Cambria Math" panose="02040503050406030204" pitchFamily="18" charset="0"/>
                          </a:rPr>
                          <m:t>𝑥</m:t>
                        </m:r>
                      </m:e>
                      <m:sup>
                        <m:r>
                          <a:rPr lang="en-US" sz="1200" b="0" i="1">
                            <a:latin typeface="Cambria Math" panose="02040503050406030204" pitchFamily="18" charset="0"/>
                          </a:rPr>
                          <m:t>3</m:t>
                        </m:r>
                      </m:sup>
                    </m:sSup>
                  </m:oMath>
                </m:oMathPara>
              </a14:m>
              <a:endParaRPr lang="en-US" sz="1100"/>
            </a:p>
          </xdr:txBody>
        </xdr:sp>
      </mc:Choice>
      <mc:Fallback>
        <xdr:sp macro="" textlink="">
          <xdr:nvSpPr>
            <xdr:cNvPr id="29" name="TextBox 28">
              <a:extLst>
                <a:ext uri="{FF2B5EF4-FFF2-40B4-BE49-F238E27FC236}">
                  <a16:creationId xmlns:a16="http://schemas.microsoft.com/office/drawing/2014/main" id="{43E5AFF7-4AB8-4B03-BADA-AB09A8F55EDC}"/>
                </a:ext>
              </a:extLst>
            </xdr:cNvPr>
            <xdr:cNvSpPr txBox="1"/>
          </xdr:nvSpPr>
          <xdr:spPr>
            <a:xfrm>
              <a:off x="1933575" y="35309175"/>
              <a:ext cx="2163028" cy="1913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200" b="0" i="0">
                  <a:latin typeface="Cambria Math" panose="02040503050406030204" pitchFamily="18" charset="0"/>
                </a:rPr>
                <a:t>𝑦=0.00436203472354452⋅𝑥^3</a:t>
              </a:r>
              <a:endParaRPr lang="en-US" sz="1100"/>
            </a:p>
          </xdr:txBody>
        </xdr:sp>
      </mc:Fallback>
    </mc:AlternateContent>
    <xdr:clientData/>
  </xdr:oneCellAnchor>
  <xdr:oneCellAnchor>
    <xdr:from>
      <xdr:col>8</xdr:col>
      <xdr:colOff>152400</xdr:colOff>
      <xdr:row>205</xdr:row>
      <xdr:rowOff>42862</xdr:rowOff>
    </xdr:from>
    <xdr:ext cx="437492" cy="219163"/>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1DE4E725-ABBB-485D-BBB5-FB1D5C35A86F}"/>
                </a:ext>
              </a:extLst>
            </xdr:cNvPr>
            <xdr:cNvSpPr txBox="1"/>
          </xdr:nvSpPr>
          <xdr:spPr>
            <a:xfrm>
              <a:off x="6010275" y="21588412"/>
              <a:ext cx="437492"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400" b="0" i="1">
                            <a:latin typeface="Cambria Math" panose="02040503050406030204" pitchFamily="18" charset="0"/>
                          </a:rPr>
                        </m:ctrlPr>
                      </m:sSubPr>
                      <m:e>
                        <m:r>
                          <a:rPr lang="en-US" sz="1400" b="0" i="1">
                            <a:latin typeface="Cambria Math" panose="02040503050406030204" pitchFamily="18" charset="0"/>
                          </a:rPr>
                          <m:t>𝑑</m:t>
                        </m:r>
                      </m:e>
                      <m:sub>
                        <m:r>
                          <a:rPr lang="en-US" sz="1400" b="0" i="1">
                            <a:latin typeface="Cambria Math" panose="02040503050406030204" pitchFamily="18" charset="0"/>
                          </a:rPr>
                          <m:t>𝑚𝑎𝑥</m:t>
                        </m:r>
                      </m:sub>
                    </m:sSub>
                  </m:oMath>
                </m:oMathPara>
              </a14:m>
              <a:endParaRPr lang="en-US" sz="1400"/>
            </a:p>
          </xdr:txBody>
        </xdr:sp>
      </mc:Choice>
      <mc:Fallback xmlns="">
        <xdr:sp macro="" textlink="">
          <xdr:nvSpPr>
            <xdr:cNvPr id="30" name="TextBox 29">
              <a:extLst>
                <a:ext uri="{FF2B5EF4-FFF2-40B4-BE49-F238E27FC236}">
                  <a16:creationId xmlns:a16="http://schemas.microsoft.com/office/drawing/2014/main" id="{1DE4E725-ABBB-485D-BBB5-FB1D5C35A86F}"/>
                </a:ext>
              </a:extLst>
            </xdr:cNvPr>
            <xdr:cNvSpPr txBox="1"/>
          </xdr:nvSpPr>
          <xdr:spPr>
            <a:xfrm>
              <a:off x="6010275" y="21588412"/>
              <a:ext cx="437492"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latin typeface="Cambria Math" panose="02040503050406030204" pitchFamily="18" charset="0"/>
                </a:rPr>
                <a:t>𝑑_𝑚𝑎𝑥</a:t>
              </a:r>
              <a:endParaRPr lang="en-US" sz="1400"/>
            </a:p>
          </xdr:txBody>
        </xdr:sp>
      </mc:Fallback>
    </mc:AlternateContent>
    <xdr:clientData/>
  </xdr:oneCellAnchor>
  <xdr:oneCellAnchor>
    <xdr:from>
      <xdr:col>6</xdr:col>
      <xdr:colOff>400050</xdr:colOff>
      <xdr:row>205</xdr:row>
      <xdr:rowOff>42862</xdr:rowOff>
    </xdr:from>
    <xdr:ext cx="170175" cy="219163"/>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C82753F1-D87D-4BEA-98B6-1FD6E978C736}"/>
                </a:ext>
              </a:extLst>
            </xdr:cNvPr>
            <xdr:cNvSpPr txBox="1"/>
          </xdr:nvSpPr>
          <xdr:spPr>
            <a:xfrm>
              <a:off x="4610100" y="21588412"/>
              <a:ext cx="1701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𝐷</m:t>
                    </m:r>
                  </m:oMath>
                </m:oMathPara>
              </a14:m>
              <a:endParaRPr lang="en-US" sz="1400"/>
            </a:p>
          </xdr:txBody>
        </xdr:sp>
      </mc:Choice>
      <mc:Fallback xmlns="">
        <xdr:sp macro="" textlink="">
          <xdr:nvSpPr>
            <xdr:cNvPr id="31" name="TextBox 30">
              <a:extLst>
                <a:ext uri="{FF2B5EF4-FFF2-40B4-BE49-F238E27FC236}">
                  <a16:creationId xmlns:a16="http://schemas.microsoft.com/office/drawing/2014/main" id="{C82753F1-D87D-4BEA-98B6-1FD6E978C736}"/>
                </a:ext>
              </a:extLst>
            </xdr:cNvPr>
            <xdr:cNvSpPr txBox="1"/>
          </xdr:nvSpPr>
          <xdr:spPr>
            <a:xfrm>
              <a:off x="4610100" y="21588412"/>
              <a:ext cx="1701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latin typeface="Cambria Math" panose="02040503050406030204" pitchFamily="18" charset="0"/>
                </a:rPr>
                <a:t>𝐷</a:t>
              </a:r>
              <a:endParaRPr lang="en-US" sz="1400"/>
            </a:p>
          </xdr:txBody>
        </xdr:sp>
      </mc:Fallback>
    </mc:AlternateContent>
    <xdr:clientData/>
  </xdr:oneCellAnchor>
  <xdr:oneCellAnchor>
    <xdr:from>
      <xdr:col>7</xdr:col>
      <xdr:colOff>38100</xdr:colOff>
      <xdr:row>206</xdr:row>
      <xdr:rowOff>33337</xdr:rowOff>
    </xdr:from>
    <xdr:ext cx="730456" cy="219163"/>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778AE950-5D92-4155-A6B5-8D51FA28F229}"/>
                </a:ext>
              </a:extLst>
            </xdr:cNvPr>
            <xdr:cNvSpPr txBox="1"/>
          </xdr:nvSpPr>
          <xdr:spPr>
            <a:xfrm>
              <a:off x="5086350" y="21883687"/>
              <a:ext cx="730456"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400" b="0" i="1">
                            <a:latin typeface="Cambria Math" panose="02040503050406030204" pitchFamily="18" charset="0"/>
                          </a:rPr>
                        </m:ctrlPr>
                      </m:sSubPr>
                      <m:e>
                        <m:r>
                          <a:rPr lang="en-US" sz="1400" b="0" i="1">
                            <a:latin typeface="Cambria Math" panose="02040503050406030204" pitchFamily="18" charset="0"/>
                          </a:rPr>
                          <m:t>≤</m:t>
                        </m:r>
                        <m:r>
                          <a:rPr lang="en-US" sz="1400" b="0" i="1">
                            <a:latin typeface="Cambria Math" panose="02040503050406030204" pitchFamily="18" charset="0"/>
                          </a:rPr>
                          <m:t>𝑐</m:t>
                        </m:r>
                      </m:e>
                      <m:sub>
                        <m:r>
                          <a:rPr lang="en-US" sz="1400" b="0" i="1">
                            <a:latin typeface="Cambria Math" panose="02040503050406030204" pitchFamily="18" charset="0"/>
                          </a:rPr>
                          <m:t>𝑚𝑎𝑥</m:t>
                        </m:r>
                      </m:sub>
                    </m:sSub>
                    <m:r>
                      <a:rPr lang="en-US" sz="1400" b="0" i="1">
                        <a:latin typeface="Cambria Math" panose="02040503050406030204" pitchFamily="18" charset="0"/>
                      </a:rPr>
                      <m:t>≤</m:t>
                    </m:r>
                  </m:oMath>
                </m:oMathPara>
              </a14:m>
              <a:endParaRPr lang="en-US" sz="1400"/>
            </a:p>
          </xdr:txBody>
        </xdr:sp>
      </mc:Choice>
      <mc:Fallback xmlns="">
        <xdr:sp macro="" textlink="">
          <xdr:nvSpPr>
            <xdr:cNvPr id="32" name="TextBox 31">
              <a:extLst>
                <a:ext uri="{FF2B5EF4-FFF2-40B4-BE49-F238E27FC236}">
                  <a16:creationId xmlns:a16="http://schemas.microsoft.com/office/drawing/2014/main" id="{778AE950-5D92-4155-A6B5-8D51FA28F229}"/>
                </a:ext>
              </a:extLst>
            </xdr:cNvPr>
            <xdr:cNvSpPr txBox="1"/>
          </xdr:nvSpPr>
          <xdr:spPr>
            <a:xfrm>
              <a:off x="5086350" y="21883687"/>
              <a:ext cx="730456"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latin typeface="Cambria Math" panose="02040503050406030204" pitchFamily="18" charset="0"/>
                </a:rPr>
                <a:t>〖≤𝑐〗_𝑚𝑎𝑥≤</a:t>
              </a:r>
              <a:endParaRPr lang="en-US" sz="1400"/>
            </a:p>
          </xdr:txBody>
        </xdr:sp>
      </mc:Fallback>
    </mc:AlternateContent>
    <xdr:clientData/>
  </xdr:oneCellAnchor>
  <xdr:twoCellAnchor editAs="oneCell">
    <xdr:from>
      <xdr:col>2</xdr:col>
      <xdr:colOff>95250</xdr:colOff>
      <xdr:row>203</xdr:row>
      <xdr:rowOff>61056</xdr:rowOff>
    </xdr:from>
    <xdr:to>
      <xdr:col>4</xdr:col>
      <xdr:colOff>768836</xdr:colOff>
      <xdr:row>205</xdr:row>
      <xdr:rowOff>266699</xdr:rowOff>
    </xdr:to>
    <xdr:pic>
      <xdr:nvPicPr>
        <xdr:cNvPr id="33" name="Picture 32">
          <a:extLst>
            <a:ext uri="{FF2B5EF4-FFF2-40B4-BE49-F238E27FC236}">
              <a16:creationId xmlns:a16="http://schemas.microsoft.com/office/drawing/2014/main" id="{9FFFD0EB-BDE6-4F33-A4B7-1C8F6335A50E}"/>
            </a:ext>
          </a:extLst>
        </xdr:cNvPr>
        <xdr:cNvPicPr>
          <a:picLocks noChangeAspect="1"/>
        </xdr:cNvPicPr>
      </xdr:nvPicPr>
      <xdr:blipFill>
        <a:blip xmlns:r="http://schemas.openxmlformats.org/officeDocument/2006/relationships" r:embed="rId5"/>
        <a:stretch>
          <a:fillRect/>
        </a:stretch>
      </xdr:blipFill>
      <xdr:spPr>
        <a:xfrm>
          <a:off x="1314450" y="21225606"/>
          <a:ext cx="1892786" cy="586643"/>
        </a:xfrm>
        <a:prstGeom prst="rect">
          <a:avLst/>
        </a:prstGeom>
      </xdr:spPr>
    </xdr:pic>
    <xdr:clientData/>
  </xdr:twoCellAnchor>
  <xdr:oneCellAnchor>
    <xdr:from>
      <xdr:col>2</xdr:col>
      <xdr:colOff>85725</xdr:colOff>
      <xdr:row>206</xdr:row>
      <xdr:rowOff>42862</xdr:rowOff>
    </xdr:from>
    <xdr:ext cx="1910459" cy="219163"/>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D9637FC4-BDC1-4012-A41C-2DFA6F6CDF8E}"/>
                </a:ext>
              </a:extLst>
            </xdr:cNvPr>
            <xdr:cNvSpPr txBox="1"/>
          </xdr:nvSpPr>
          <xdr:spPr>
            <a:xfrm>
              <a:off x="1304925" y="21893212"/>
              <a:ext cx="1910459"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400" b="0" i="1">
                            <a:latin typeface="Cambria Math" panose="02040503050406030204" pitchFamily="18" charset="0"/>
                          </a:rPr>
                        </m:ctrlPr>
                      </m:sSubPr>
                      <m:e>
                        <m:r>
                          <a:rPr lang="en-US" sz="1400" b="0" i="1">
                            <a:latin typeface="Cambria Math" panose="02040503050406030204" pitchFamily="18" charset="0"/>
                          </a:rPr>
                          <m:t>𝑑</m:t>
                        </m:r>
                      </m:e>
                      <m:sub>
                        <m:r>
                          <a:rPr lang="en-US" sz="1400" b="0" i="1">
                            <a:latin typeface="Cambria Math" panose="02040503050406030204" pitchFamily="18" charset="0"/>
                          </a:rPr>
                          <m:t>𝑚𝑎𝑥</m:t>
                        </m:r>
                      </m:sub>
                    </m:sSub>
                    <m:r>
                      <a:rPr lang="en-US" sz="1400" b="0" i="1">
                        <a:latin typeface="Cambria Math" panose="02040503050406030204" pitchFamily="18" charset="0"/>
                      </a:rPr>
                      <m:t>=</m:t>
                    </m:r>
                    <m:func>
                      <m:funcPr>
                        <m:ctrlPr>
                          <a:rPr lang="en-US" sz="1400" b="0" i="1">
                            <a:latin typeface="Cambria Math" panose="02040503050406030204" pitchFamily="18" charset="0"/>
                          </a:rPr>
                        </m:ctrlPr>
                      </m:funcPr>
                      <m:fName>
                        <m:r>
                          <m:rPr>
                            <m:sty m:val="p"/>
                          </m:rPr>
                          <a:rPr lang="en-US" sz="1400" b="0" i="0">
                            <a:latin typeface="Cambria Math" panose="02040503050406030204" pitchFamily="18" charset="0"/>
                          </a:rPr>
                          <m:t>max</m:t>
                        </m:r>
                        <m:r>
                          <a:rPr lang="en-US" sz="1400" b="0" i="0">
                            <a:latin typeface="Cambria Math" panose="02040503050406030204" pitchFamily="18" charset="0"/>
                          </a:rPr>
                          <m:t> </m:t>
                        </m:r>
                      </m:fName>
                      <m:e>
                        <m:d>
                          <m:dPr>
                            <m:begChr m:val="|"/>
                            <m:endChr m:val="|"/>
                            <m:ctrlPr>
                              <a:rPr lang="en-US" sz="1400" b="0" i="1">
                                <a:solidFill>
                                  <a:schemeClr val="tx1"/>
                                </a:solidFill>
                                <a:effectLst/>
                                <a:latin typeface="Cambria Math" panose="02040503050406030204" pitchFamily="18" charset="0"/>
                                <a:ea typeface="+mn-ea"/>
                                <a:cs typeface="+mn-cs"/>
                              </a:rPr>
                            </m:ctrlPr>
                          </m:dPr>
                          <m:e>
                            <m:sSub>
                              <m:sSubPr>
                                <m:ctrlPr>
                                  <a:rPr lang="en-US" sz="1400" b="0" i="1">
                                    <a:solidFill>
                                      <a:schemeClr val="tx1"/>
                                    </a:solidFill>
                                    <a:effectLst/>
                                    <a:latin typeface="Cambria Math" panose="02040503050406030204" pitchFamily="18" charset="0"/>
                                    <a:ea typeface="+mn-ea"/>
                                    <a:cs typeface="+mn-cs"/>
                                  </a:rPr>
                                </m:ctrlPr>
                              </m:sSubPr>
                              <m:e>
                                <m:r>
                                  <a:rPr lang="en-US" sz="1400" b="0" i="1">
                                    <a:solidFill>
                                      <a:schemeClr val="tx1"/>
                                    </a:solidFill>
                                    <a:effectLst/>
                                    <a:latin typeface="Cambria Math" panose="02040503050406030204" pitchFamily="18" charset="0"/>
                                    <a:ea typeface="+mn-ea"/>
                                    <a:cs typeface="+mn-cs"/>
                                  </a:rPr>
                                  <m:t>𝑦</m:t>
                                </m:r>
                              </m:e>
                              <m:sub>
                                <m:r>
                                  <a:rPr lang="en-US" sz="1400" b="0" i="1">
                                    <a:solidFill>
                                      <a:schemeClr val="tx1"/>
                                    </a:solidFill>
                                    <a:effectLst/>
                                    <a:latin typeface="Cambria Math" panose="02040503050406030204" pitchFamily="18" charset="0"/>
                                    <a:ea typeface="+mn-ea"/>
                                    <a:cs typeface="+mn-cs"/>
                                  </a:rPr>
                                  <m:t>𝑖</m:t>
                                </m:r>
                              </m:sub>
                            </m:sSub>
                            <m:r>
                              <a:rPr lang="en-US" sz="1400" b="0" i="1">
                                <a:solidFill>
                                  <a:schemeClr val="tx1"/>
                                </a:solidFill>
                                <a:effectLst/>
                                <a:latin typeface="Cambria Math" panose="02040503050406030204" pitchFamily="18" charset="0"/>
                                <a:ea typeface="+mn-ea"/>
                                <a:cs typeface="+mn-cs"/>
                              </a:rPr>
                              <m:t>−</m:t>
                            </m:r>
                            <m:r>
                              <a:rPr lang="en-US" sz="1400" b="0" i="1">
                                <a:solidFill>
                                  <a:schemeClr val="tx1"/>
                                </a:solidFill>
                                <a:effectLst/>
                                <a:latin typeface="Cambria Math" panose="02040503050406030204" pitchFamily="18" charset="0"/>
                                <a:ea typeface="+mn-ea"/>
                                <a:cs typeface="+mn-cs"/>
                              </a:rPr>
                              <m:t>𝑓</m:t>
                            </m:r>
                            <m:d>
                              <m:dPr>
                                <m:ctrlPr>
                                  <a:rPr lang="en-US" sz="1400" b="0" i="1">
                                    <a:solidFill>
                                      <a:schemeClr val="tx1"/>
                                    </a:solidFill>
                                    <a:effectLst/>
                                    <a:latin typeface="Cambria Math" panose="02040503050406030204" pitchFamily="18" charset="0"/>
                                    <a:ea typeface="+mn-ea"/>
                                    <a:cs typeface="+mn-cs"/>
                                  </a:rPr>
                                </m:ctrlPr>
                              </m:dPr>
                              <m:e>
                                <m:sSub>
                                  <m:sSubPr>
                                    <m:ctrlPr>
                                      <a:rPr lang="en-US" sz="1400" b="0" i="1">
                                        <a:solidFill>
                                          <a:schemeClr val="tx1"/>
                                        </a:solidFill>
                                        <a:effectLst/>
                                        <a:latin typeface="Cambria Math" panose="02040503050406030204" pitchFamily="18" charset="0"/>
                                        <a:ea typeface="+mn-ea"/>
                                        <a:cs typeface="+mn-cs"/>
                                      </a:rPr>
                                    </m:ctrlPr>
                                  </m:sSubPr>
                                  <m:e>
                                    <m:r>
                                      <a:rPr lang="en-US" sz="1400" b="0" i="1">
                                        <a:solidFill>
                                          <a:schemeClr val="tx1"/>
                                        </a:solidFill>
                                        <a:effectLst/>
                                        <a:latin typeface="Cambria Math" panose="02040503050406030204" pitchFamily="18" charset="0"/>
                                        <a:ea typeface="+mn-ea"/>
                                        <a:cs typeface="+mn-cs"/>
                                      </a:rPr>
                                      <m:t>𝑥</m:t>
                                    </m:r>
                                  </m:e>
                                  <m:sub>
                                    <m:r>
                                      <a:rPr lang="en-US" sz="1400" b="0" i="1">
                                        <a:solidFill>
                                          <a:schemeClr val="tx1"/>
                                        </a:solidFill>
                                        <a:effectLst/>
                                        <a:latin typeface="Cambria Math" panose="02040503050406030204" pitchFamily="18" charset="0"/>
                                        <a:ea typeface="+mn-ea"/>
                                        <a:cs typeface="+mn-cs"/>
                                      </a:rPr>
                                      <m:t>𝑖</m:t>
                                    </m:r>
                                  </m:sub>
                                </m:sSub>
                              </m:e>
                            </m:d>
                          </m:e>
                        </m:d>
                      </m:e>
                    </m:func>
                  </m:oMath>
                </m:oMathPara>
              </a14:m>
              <a:endParaRPr lang="en-US" sz="1400"/>
            </a:p>
          </xdr:txBody>
        </xdr:sp>
      </mc:Choice>
      <mc:Fallback xmlns="">
        <xdr:sp macro="" textlink="">
          <xdr:nvSpPr>
            <xdr:cNvPr id="34" name="TextBox 33">
              <a:extLst>
                <a:ext uri="{FF2B5EF4-FFF2-40B4-BE49-F238E27FC236}">
                  <a16:creationId xmlns:a16="http://schemas.microsoft.com/office/drawing/2014/main" id="{D9637FC4-BDC1-4012-A41C-2DFA6F6CDF8E}"/>
                </a:ext>
              </a:extLst>
            </xdr:cNvPr>
            <xdr:cNvSpPr txBox="1"/>
          </xdr:nvSpPr>
          <xdr:spPr>
            <a:xfrm>
              <a:off x="1304925" y="21893212"/>
              <a:ext cx="1910459"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latin typeface="Cambria Math" panose="02040503050406030204" pitchFamily="18" charset="0"/>
                </a:rPr>
                <a:t>𝑑_𝑚𝑎𝑥=〖max 〗⁡</a:t>
              </a:r>
              <a:r>
                <a:rPr lang="en-US" sz="1400" b="0" i="0">
                  <a:solidFill>
                    <a:schemeClr val="tx1"/>
                  </a:solidFill>
                  <a:effectLst/>
                  <a:latin typeface="+mn-lt"/>
                  <a:ea typeface="+mn-ea"/>
                  <a:cs typeface="+mn-cs"/>
                </a:rPr>
                <a:t>|𝑦_𝑖−𝑓(𝑥_𝑖 )|</a:t>
              </a:r>
              <a:endParaRPr lang="en-US" sz="1400"/>
            </a:p>
          </xdr:txBody>
        </xdr:sp>
      </mc:Fallback>
    </mc:AlternateContent>
    <xdr:clientData/>
  </xdr:oneCellAnchor>
  <xdr:oneCellAnchor>
    <xdr:from>
      <xdr:col>3</xdr:col>
      <xdr:colOff>438150</xdr:colOff>
      <xdr:row>86</xdr:row>
      <xdr:rowOff>100012</xdr:rowOff>
    </xdr:from>
    <xdr:ext cx="1482522" cy="223074"/>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AC335629-C8A3-4646-809E-3BBECEB1AFB3}"/>
                </a:ext>
              </a:extLst>
            </xdr:cNvPr>
            <xdr:cNvSpPr txBox="1"/>
          </xdr:nvSpPr>
          <xdr:spPr>
            <a:xfrm>
              <a:off x="2266950" y="10291762"/>
              <a:ext cx="1482522" cy="2230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𝑆</m:t>
                    </m:r>
                    <m:r>
                      <a:rPr lang="en-US" sz="1400" b="0" i="1">
                        <a:latin typeface="Cambria Math" panose="02040503050406030204" pitchFamily="18" charset="0"/>
                      </a:rPr>
                      <m:t> </m:t>
                    </m:r>
                    <m:r>
                      <a:rPr lang="en-US" sz="1400" b="0" i="1">
                        <a:latin typeface="Cambria Math" panose="02040503050406030204" pitchFamily="18" charset="0"/>
                      </a:rPr>
                      <m:t>𝛼</m:t>
                    </m:r>
                    <m:r>
                      <a:rPr lang="en-US" sz="1400" b="0" i="1">
                        <a:latin typeface="Cambria Math" panose="02040503050406030204" pitchFamily="18" charset="0"/>
                      </a:rPr>
                      <m:t> </m:t>
                    </m:r>
                    <m:sSup>
                      <m:sSupPr>
                        <m:ctrlPr>
                          <a:rPr lang="en-US" sz="1400" b="0" i="1">
                            <a:latin typeface="Cambria Math" panose="02040503050406030204" pitchFamily="18" charset="0"/>
                          </a:rPr>
                        </m:ctrlPr>
                      </m:sSupPr>
                      <m:e>
                        <m:r>
                          <a:rPr lang="en-US" sz="1400" b="0" i="1">
                            <a:latin typeface="Cambria Math" panose="02040503050406030204" pitchFamily="18" charset="0"/>
                          </a:rPr>
                          <m:t>𝑑</m:t>
                        </m:r>
                      </m:e>
                      <m:sup>
                        <m:r>
                          <a:rPr lang="en-US" sz="1400" b="0" i="1">
                            <a:latin typeface="Cambria Math" panose="02040503050406030204" pitchFamily="18" charset="0"/>
                          </a:rPr>
                          <m:t>2</m:t>
                        </m:r>
                      </m:sup>
                    </m:sSup>
                    <m:r>
                      <a:rPr lang="en-US" sz="1400" b="0" i="1">
                        <a:latin typeface="Cambria Math" panose="02040503050406030204" pitchFamily="18" charset="0"/>
                      </a:rPr>
                      <m:t>→</m:t>
                    </m:r>
                    <m:r>
                      <a:rPr lang="en-US" sz="1400" b="0" i="1">
                        <a:latin typeface="Cambria Math" panose="02040503050406030204" pitchFamily="18" charset="0"/>
                      </a:rPr>
                      <m:t>𝑆</m:t>
                    </m:r>
                    <m:r>
                      <a:rPr lang="en-US" sz="1400" b="0" i="1">
                        <a:latin typeface="Cambria Math" panose="02040503050406030204" pitchFamily="18" charset="0"/>
                      </a:rPr>
                      <m:t>=</m:t>
                    </m:r>
                    <m:sSub>
                      <m:sSubPr>
                        <m:ctrlPr>
                          <a:rPr lang="en-US" sz="1400" b="0" i="1">
                            <a:latin typeface="Cambria Math" panose="02040503050406030204" pitchFamily="18" charset="0"/>
                          </a:rPr>
                        </m:ctrlPr>
                      </m:sSubPr>
                      <m:e>
                        <m:r>
                          <a:rPr lang="en-US" sz="1400" b="0" i="1">
                            <a:latin typeface="Cambria Math" panose="02040503050406030204" pitchFamily="18" charset="0"/>
                          </a:rPr>
                          <m:t>𝑘</m:t>
                        </m:r>
                      </m:e>
                      <m:sub>
                        <m:r>
                          <a:rPr lang="en-US" sz="1400" b="0" i="1">
                            <a:latin typeface="Cambria Math" panose="02040503050406030204" pitchFamily="18" charset="0"/>
                          </a:rPr>
                          <m:t>2</m:t>
                        </m:r>
                      </m:sub>
                    </m:sSub>
                    <m:sSup>
                      <m:sSupPr>
                        <m:ctrlPr>
                          <a:rPr lang="en-US" sz="1400" b="0" i="1">
                            <a:latin typeface="Cambria Math" panose="02040503050406030204" pitchFamily="18" charset="0"/>
                          </a:rPr>
                        </m:ctrlPr>
                      </m:sSupPr>
                      <m:e>
                        <m:r>
                          <a:rPr lang="en-US" sz="1400" b="0" i="1">
                            <a:latin typeface="Cambria Math" panose="02040503050406030204" pitchFamily="18" charset="0"/>
                          </a:rPr>
                          <m:t>𝑑</m:t>
                        </m:r>
                      </m:e>
                      <m:sup>
                        <m:r>
                          <a:rPr lang="en-US" sz="1400" b="0" i="1">
                            <a:latin typeface="Cambria Math" panose="02040503050406030204" pitchFamily="18" charset="0"/>
                          </a:rPr>
                          <m:t>2</m:t>
                        </m:r>
                      </m:sup>
                    </m:sSup>
                  </m:oMath>
                </m:oMathPara>
              </a14:m>
              <a:endParaRPr lang="en-US" sz="1400"/>
            </a:p>
          </xdr:txBody>
        </xdr:sp>
      </mc:Choice>
      <mc:Fallback xmlns="">
        <xdr:sp macro="" textlink="">
          <xdr:nvSpPr>
            <xdr:cNvPr id="35" name="TextBox 34">
              <a:extLst>
                <a:ext uri="{FF2B5EF4-FFF2-40B4-BE49-F238E27FC236}">
                  <a16:creationId xmlns:a16="http://schemas.microsoft.com/office/drawing/2014/main" id="{AC335629-C8A3-4646-809E-3BBECEB1AFB3}"/>
                </a:ext>
              </a:extLst>
            </xdr:cNvPr>
            <xdr:cNvSpPr txBox="1"/>
          </xdr:nvSpPr>
          <xdr:spPr>
            <a:xfrm>
              <a:off x="2266950" y="10291762"/>
              <a:ext cx="1482522" cy="2230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latin typeface="Cambria Math" panose="02040503050406030204" pitchFamily="18" charset="0"/>
                </a:rPr>
                <a:t>𝑆 𝛼 𝑑^2→𝑆=𝑘_2 𝑑^2</a:t>
              </a:r>
              <a:endParaRPr lang="en-US" sz="1400"/>
            </a:p>
          </xdr:txBody>
        </xdr:sp>
      </mc:Fallback>
    </mc:AlternateContent>
    <xdr:clientData/>
  </xdr:oneCellAnchor>
  <xdr:twoCellAnchor>
    <xdr:from>
      <xdr:col>3</xdr:col>
      <xdr:colOff>104775</xdr:colOff>
      <xdr:row>118</xdr:row>
      <xdr:rowOff>71437</xdr:rowOff>
    </xdr:from>
    <xdr:to>
      <xdr:col>10</xdr:col>
      <xdr:colOff>342900</xdr:colOff>
      <xdr:row>134</xdr:row>
      <xdr:rowOff>133350</xdr:rowOff>
    </xdr:to>
    <xdr:graphicFrame macro="">
      <xdr:nvGraphicFramePr>
        <xdr:cNvPr id="40" name="Chart 39">
          <a:extLst>
            <a:ext uri="{FF2B5EF4-FFF2-40B4-BE49-F238E27FC236}">
              <a16:creationId xmlns:a16="http://schemas.microsoft.com/office/drawing/2014/main" id="{459899C7-7C7F-403A-9425-1284E5D87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4</xdr:col>
      <xdr:colOff>295275</xdr:colOff>
      <xdr:row>138</xdr:row>
      <xdr:rowOff>57150</xdr:rowOff>
    </xdr:from>
    <xdr:ext cx="2077813" cy="191334"/>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9347EDD7-67F2-4C4C-8E6E-5925B13A89B5}"/>
                </a:ext>
              </a:extLst>
            </xdr:cNvPr>
            <xdr:cNvSpPr txBox="1"/>
          </xdr:nvSpPr>
          <xdr:spPr>
            <a:xfrm>
              <a:off x="2733675" y="20726400"/>
              <a:ext cx="2077813" cy="1913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𝑦</m:t>
                    </m:r>
                    <m:r>
                      <a:rPr lang="en-US" sz="1200" b="0" i="1">
                        <a:latin typeface="Cambria Math" panose="02040503050406030204" pitchFamily="18" charset="0"/>
                      </a:rPr>
                      <m:t>=0.0042657535439126⋅</m:t>
                    </m:r>
                    <m:sSup>
                      <m:sSupPr>
                        <m:ctrlPr>
                          <a:rPr lang="en-US" sz="1200" b="0" i="1">
                            <a:latin typeface="Cambria Math" panose="02040503050406030204" pitchFamily="18" charset="0"/>
                          </a:rPr>
                        </m:ctrlPr>
                      </m:sSupPr>
                      <m:e>
                        <m:r>
                          <a:rPr lang="en-US" sz="1200" b="0" i="1">
                            <a:latin typeface="Cambria Math" panose="02040503050406030204" pitchFamily="18" charset="0"/>
                          </a:rPr>
                          <m:t>𝑥</m:t>
                        </m:r>
                      </m:e>
                      <m:sup>
                        <m:r>
                          <a:rPr lang="en-US" sz="1200" b="0" i="1">
                            <a:latin typeface="Cambria Math" panose="02040503050406030204" pitchFamily="18" charset="0"/>
                          </a:rPr>
                          <m:t>3</m:t>
                        </m:r>
                      </m:sup>
                    </m:sSup>
                  </m:oMath>
                </m:oMathPara>
              </a14:m>
              <a:endParaRPr lang="en-US" sz="1100"/>
            </a:p>
          </xdr:txBody>
        </xdr:sp>
      </mc:Choice>
      <mc:Fallback xmlns="">
        <xdr:sp macro="" textlink="">
          <xdr:nvSpPr>
            <xdr:cNvPr id="43" name="TextBox 42">
              <a:extLst>
                <a:ext uri="{FF2B5EF4-FFF2-40B4-BE49-F238E27FC236}">
                  <a16:creationId xmlns:a16="http://schemas.microsoft.com/office/drawing/2014/main" id="{9347EDD7-67F2-4C4C-8E6E-5925B13A89B5}"/>
                </a:ext>
              </a:extLst>
            </xdr:cNvPr>
            <xdr:cNvSpPr txBox="1"/>
          </xdr:nvSpPr>
          <xdr:spPr>
            <a:xfrm>
              <a:off x="2733675" y="20726400"/>
              <a:ext cx="2077813" cy="1913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rPr>
                <a:t>𝑦=0.0042657535439126⋅𝑥^3</a:t>
              </a:r>
              <a:endParaRPr lang="en-US" sz="1100"/>
            </a:p>
          </xdr:txBody>
        </xdr:sp>
      </mc:Fallback>
    </mc:AlternateContent>
    <xdr:clientData/>
  </xdr:oneCellAnchor>
  <xdr:twoCellAnchor>
    <xdr:from>
      <xdr:col>2</xdr:col>
      <xdr:colOff>66675</xdr:colOff>
      <xdr:row>140</xdr:row>
      <xdr:rowOff>42862</xdr:rowOff>
    </xdr:from>
    <xdr:to>
      <xdr:col>7</xdr:col>
      <xdr:colOff>809625</xdr:colOff>
      <xdr:row>154</xdr:row>
      <xdr:rowOff>119062</xdr:rowOff>
    </xdr:to>
    <xdr:graphicFrame macro="">
      <xdr:nvGraphicFramePr>
        <xdr:cNvPr id="45" name="Chart 44">
          <a:extLst>
            <a:ext uri="{FF2B5EF4-FFF2-40B4-BE49-F238E27FC236}">
              <a16:creationId xmlns:a16="http://schemas.microsoft.com/office/drawing/2014/main" id="{453D8AC1-26AC-4DF9-AAA1-05AEE04E7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200025</xdr:colOff>
      <xdr:row>62</xdr:row>
      <xdr:rowOff>90487</xdr:rowOff>
    </xdr:from>
    <xdr:to>
      <xdr:col>7</xdr:col>
      <xdr:colOff>771525</xdr:colOff>
      <xdr:row>76</xdr:row>
      <xdr:rowOff>166687</xdr:rowOff>
    </xdr:to>
    <xdr:graphicFrame macro="">
      <xdr:nvGraphicFramePr>
        <xdr:cNvPr id="46" name="Chart 45">
          <a:extLst>
            <a:ext uri="{FF2B5EF4-FFF2-40B4-BE49-F238E27FC236}">
              <a16:creationId xmlns:a16="http://schemas.microsoft.com/office/drawing/2014/main" id="{1D41C8A9-0EDE-417A-86E9-AE4CCB1A5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85725</xdr:colOff>
      <xdr:row>184</xdr:row>
      <xdr:rowOff>80962</xdr:rowOff>
    </xdr:from>
    <xdr:to>
      <xdr:col>7</xdr:col>
      <xdr:colOff>828675</xdr:colOff>
      <xdr:row>198</xdr:row>
      <xdr:rowOff>157162</xdr:rowOff>
    </xdr:to>
    <xdr:graphicFrame macro="">
      <xdr:nvGraphicFramePr>
        <xdr:cNvPr id="48" name="Chart 47">
          <a:extLst>
            <a:ext uri="{FF2B5EF4-FFF2-40B4-BE49-F238E27FC236}">
              <a16:creationId xmlns:a16="http://schemas.microsoft.com/office/drawing/2014/main" id="{F5A8BA72-CE40-4BD6-A9F7-33AF338AE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6C18F-62F7-4355-9429-7E2C93E33960}">
  <dimension ref="A1:J207"/>
  <sheetViews>
    <sheetView tabSelected="1" zoomScaleNormal="100" workbookViewId="0">
      <selection activeCell="C4" sqref="C4"/>
    </sheetView>
  </sheetViews>
  <sheetFormatPr defaultRowHeight="15" x14ac:dyDescent="0.25"/>
  <cols>
    <col min="5" max="5" width="11.5703125" customWidth="1"/>
    <col min="6" max="6" width="15" customWidth="1"/>
    <col min="7" max="7" width="12.5703125" customWidth="1"/>
    <col min="8" max="8" width="13.42578125" customWidth="1"/>
    <col min="9" max="9" width="13" customWidth="1"/>
    <col min="10" max="10" width="13.5703125" customWidth="1"/>
  </cols>
  <sheetData>
    <row r="1" spans="1:10" x14ac:dyDescent="0.25">
      <c r="A1" s="19" t="s">
        <v>0</v>
      </c>
    </row>
    <row r="2" spans="1:10" x14ac:dyDescent="0.25">
      <c r="A2" s="19" t="s">
        <v>21</v>
      </c>
    </row>
    <row r="3" spans="1:10" x14ac:dyDescent="0.25">
      <c r="A3" s="19" t="s">
        <v>1</v>
      </c>
    </row>
    <row r="4" spans="1:10" x14ac:dyDescent="0.25">
      <c r="A4" s="19"/>
    </row>
    <row r="5" spans="1:10" x14ac:dyDescent="0.25">
      <c r="A5" t="s">
        <v>4</v>
      </c>
    </row>
    <row r="6" spans="1:10" x14ac:dyDescent="0.25">
      <c r="B6" t="s">
        <v>5</v>
      </c>
    </row>
    <row r="7" spans="1:10" x14ac:dyDescent="0.25">
      <c r="B7" t="s">
        <v>6</v>
      </c>
    </row>
    <row r="8" spans="1:10" x14ac:dyDescent="0.25">
      <c r="B8" t="s">
        <v>7</v>
      </c>
    </row>
    <row r="9" spans="1:10" x14ac:dyDescent="0.25">
      <c r="A9" t="s">
        <v>9</v>
      </c>
    </row>
    <row r="10" spans="1:10" x14ac:dyDescent="0.25">
      <c r="A10" t="s">
        <v>10</v>
      </c>
    </row>
    <row r="12" spans="1:10" x14ac:dyDescent="0.25">
      <c r="A12" s="11" t="s">
        <v>23</v>
      </c>
      <c r="B12" s="15"/>
      <c r="C12" s="15"/>
      <c r="D12" s="15"/>
      <c r="E12" s="15"/>
      <c r="F12" s="15"/>
      <c r="G12" s="15"/>
      <c r="H12" s="15"/>
      <c r="I12" s="15"/>
      <c r="J12" s="15"/>
    </row>
    <row r="13" spans="1:10" x14ac:dyDescent="0.25">
      <c r="B13" s="11" t="s">
        <v>8</v>
      </c>
      <c r="C13" s="15"/>
      <c r="D13" s="15"/>
    </row>
    <row r="15" spans="1:10" x14ac:dyDescent="0.25">
      <c r="C15" t="s">
        <v>39</v>
      </c>
    </row>
    <row r="19" spans="2:7" x14ac:dyDescent="0.25">
      <c r="C19" t="s">
        <v>13</v>
      </c>
    </row>
    <row r="20" spans="2:7" x14ac:dyDescent="0.25">
      <c r="C20" t="s">
        <v>50</v>
      </c>
    </row>
    <row r="24" spans="2:7" x14ac:dyDescent="0.25">
      <c r="B24" s="1" t="s">
        <v>35</v>
      </c>
      <c r="C24" s="1" t="s">
        <v>2</v>
      </c>
      <c r="D24" s="1" t="s">
        <v>3</v>
      </c>
      <c r="E24" s="3" t="s">
        <v>43</v>
      </c>
      <c r="F24" s="1" t="s">
        <v>3</v>
      </c>
      <c r="G24" s="3" t="s">
        <v>44</v>
      </c>
    </row>
    <row r="25" spans="2:7" x14ac:dyDescent="0.25">
      <c r="B25" s="2">
        <v>1</v>
      </c>
      <c r="C25" s="1">
        <v>17</v>
      </c>
      <c r="D25" s="1">
        <v>19</v>
      </c>
      <c r="E25" s="4">
        <f>C25^2</f>
        <v>289</v>
      </c>
      <c r="F25" s="4">
        <f>D25</f>
        <v>19</v>
      </c>
      <c r="G25" s="2">
        <f>$F$41*E25</f>
        <v>41.654336734693878</v>
      </c>
    </row>
    <row r="26" spans="2:7" x14ac:dyDescent="0.25">
      <c r="B26" s="2">
        <v>2</v>
      </c>
      <c r="C26" s="1">
        <v>19</v>
      </c>
      <c r="D26" s="1">
        <v>25</v>
      </c>
      <c r="E26" s="4">
        <f t="shared" ref="E26:E34" si="0">C26^2</f>
        <v>361</v>
      </c>
      <c r="F26" s="4">
        <f t="shared" ref="F26:F34" si="1">D26</f>
        <v>25</v>
      </c>
      <c r="G26" s="2">
        <f t="shared" ref="G26:G34" si="2">$F$41*E26</f>
        <v>52.031887755102041</v>
      </c>
    </row>
    <row r="27" spans="2:7" x14ac:dyDescent="0.25">
      <c r="B27" s="2">
        <v>3</v>
      </c>
      <c r="C27" s="1">
        <v>20</v>
      </c>
      <c r="D27" s="1">
        <v>32</v>
      </c>
      <c r="E27" s="4">
        <f t="shared" si="0"/>
        <v>400</v>
      </c>
      <c r="F27" s="4">
        <f t="shared" si="1"/>
        <v>32</v>
      </c>
      <c r="G27" s="2">
        <f t="shared" si="2"/>
        <v>57.653061224489797</v>
      </c>
    </row>
    <row r="28" spans="2:7" x14ac:dyDescent="0.25">
      <c r="B28" s="2">
        <v>4</v>
      </c>
      <c r="C28" s="1">
        <v>23</v>
      </c>
      <c r="D28" s="1">
        <v>57</v>
      </c>
      <c r="E28" s="4">
        <f t="shared" si="0"/>
        <v>529</v>
      </c>
      <c r="F28" s="4">
        <f t="shared" si="1"/>
        <v>57</v>
      </c>
      <c r="G28" s="2">
        <f t="shared" si="2"/>
        <v>76.246173469387756</v>
      </c>
    </row>
    <row r="29" spans="2:7" x14ac:dyDescent="0.25">
      <c r="B29" s="2">
        <v>5</v>
      </c>
      <c r="C29" s="1">
        <v>25</v>
      </c>
      <c r="D29" s="1">
        <v>71</v>
      </c>
      <c r="E29" s="4">
        <f t="shared" si="0"/>
        <v>625</v>
      </c>
      <c r="F29" s="4">
        <f t="shared" si="1"/>
        <v>71</v>
      </c>
      <c r="G29" s="2">
        <f t="shared" si="2"/>
        <v>90.082908163265316</v>
      </c>
    </row>
    <row r="30" spans="2:7" x14ac:dyDescent="0.25">
      <c r="B30" s="2">
        <v>6</v>
      </c>
      <c r="C30" s="1">
        <v>28</v>
      </c>
      <c r="D30" s="1">
        <v>113</v>
      </c>
      <c r="E30" s="4">
        <f t="shared" si="0"/>
        <v>784</v>
      </c>
      <c r="F30" s="4">
        <f t="shared" si="1"/>
        <v>113</v>
      </c>
      <c r="G30" s="2">
        <f t="shared" si="2"/>
        <v>113</v>
      </c>
    </row>
    <row r="31" spans="2:7" x14ac:dyDescent="0.25">
      <c r="B31" s="2">
        <v>7</v>
      </c>
      <c r="C31" s="1">
        <v>32</v>
      </c>
      <c r="D31" s="1">
        <v>123</v>
      </c>
      <c r="E31" s="4">
        <f t="shared" si="0"/>
        <v>1024</v>
      </c>
      <c r="F31" s="4">
        <f t="shared" si="1"/>
        <v>123</v>
      </c>
      <c r="G31" s="2">
        <f t="shared" si="2"/>
        <v>147.59183673469389</v>
      </c>
    </row>
    <row r="32" spans="2:7" x14ac:dyDescent="0.25">
      <c r="B32" s="2">
        <v>8</v>
      </c>
      <c r="C32" s="1">
        <v>38</v>
      </c>
      <c r="D32" s="1">
        <v>252</v>
      </c>
      <c r="E32" s="4">
        <f t="shared" si="0"/>
        <v>1444</v>
      </c>
      <c r="F32" s="4">
        <f t="shared" si="1"/>
        <v>252</v>
      </c>
      <c r="G32" s="2">
        <f t="shared" si="2"/>
        <v>208.12755102040816</v>
      </c>
    </row>
    <row r="33" spans="2:7" x14ac:dyDescent="0.25">
      <c r="B33" s="2">
        <v>9</v>
      </c>
      <c r="C33" s="1">
        <v>39</v>
      </c>
      <c r="D33" s="1">
        <v>259</v>
      </c>
      <c r="E33" s="4">
        <f t="shared" si="0"/>
        <v>1521</v>
      </c>
      <c r="F33" s="4">
        <f t="shared" si="1"/>
        <v>259</v>
      </c>
      <c r="G33" s="2">
        <f t="shared" si="2"/>
        <v>219.22576530612247</v>
      </c>
    </row>
    <row r="34" spans="2:7" x14ac:dyDescent="0.25">
      <c r="B34" s="2">
        <v>10</v>
      </c>
      <c r="C34" s="1">
        <v>41</v>
      </c>
      <c r="D34" s="1">
        <v>294</v>
      </c>
      <c r="E34" s="4">
        <f t="shared" si="0"/>
        <v>1681</v>
      </c>
      <c r="F34" s="4">
        <f t="shared" si="1"/>
        <v>294</v>
      </c>
      <c r="G34" s="2">
        <f t="shared" si="2"/>
        <v>242.28698979591837</v>
      </c>
    </row>
    <row r="39" spans="2:7" x14ac:dyDescent="0.25">
      <c r="C39" t="s">
        <v>53</v>
      </c>
    </row>
    <row r="40" spans="2:7" x14ac:dyDescent="0.25">
      <c r="C40" t="s">
        <v>45</v>
      </c>
    </row>
    <row r="41" spans="2:7" x14ac:dyDescent="0.25">
      <c r="E41" t="s">
        <v>12</v>
      </c>
      <c r="F41" s="14">
        <f>F30/E30</f>
        <v>0.1441326530612245</v>
      </c>
    </row>
    <row r="42" spans="2:7" x14ac:dyDescent="0.25">
      <c r="C42" t="s">
        <v>24</v>
      </c>
    </row>
    <row r="60" spans="3:7" x14ac:dyDescent="0.25">
      <c r="C60" t="s">
        <v>54</v>
      </c>
    </row>
    <row r="61" spans="3:7" x14ac:dyDescent="0.25">
      <c r="C61" t="s">
        <v>14</v>
      </c>
    </row>
    <row r="62" spans="3:7" ht="21" customHeight="1" x14ac:dyDescent="0.25">
      <c r="D62" s="5"/>
      <c r="E62" s="5"/>
      <c r="F62" s="5"/>
      <c r="G62" s="5"/>
    </row>
    <row r="79" spans="2:4" x14ac:dyDescent="0.25">
      <c r="B79" s="11" t="s">
        <v>15</v>
      </c>
      <c r="C79" s="15"/>
      <c r="D79" s="15"/>
    </row>
    <row r="81" spans="3:10" x14ac:dyDescent="0.25">
      <c r="C81" t="s">
        <v>25</v>
      </c>
    </row>
    <row r="82" spans="3:10" x14ac:dyDescent="0.25">
      <c r="C82" t="s">
        <v>56</v>
      </c>
    </row>
    <row r="84" spans="3:10" x14ac:dyDescent="0.25">
      <c r="C84" t="s">
        <v>17</v>
      </c>
    </row>
    <row r="86" spans="3:10" ht="16.5" x14ac:dyDescent="0.3">
      <c r="C86" t="s">
        <v>40</v>
      </c>
    </row>
    <row r="87" spans="3:10" x14ac:dyDescent="0.25">
      <c r="C87" t="s">
        <v>41</v>
      </c>
    </row>
    <row r="89" spans="3:10" x14ac:dyDescent="0.25">
      <c r="C89" t="s">
        <v>16</v>
      </c>
    </row>
    <row r="90" spans="3:10" x14ac:dyDescent="0.25">
      <c r="C90" t="s">
        <v>42</v>
      </c>
    </row>
    <row r="91" spans="3:10" x14ac:dyDescent="0.25">
      <c r="J91" s="6" t="s">
        <v>18</v>
      </c>
    </row>
    <row r="97" spans="2:9" x14ac:dyDescent="0.25">
      <c r="C97" t="s">
        <v>19</v>
      </c>
    </row>
    <row r="101" spans="2:9" x14ac:dyDescent="0.25">
      <c r="C101" t="s">
        <v>20</v>
      </c>
    </row>
    <row r="106" spans="2:9" x14ac:dyDescent="0.25">
      <c r="B106" s="1" t="s">
        <v>35</v>
      </c>
      <c r="C106" s="1" t="s">
        <v>2</v>
      </c>
      <c r="D106" s="1" t="s">
        <v>3</v>
      </c>
      <c r="E106" s="3" t="s">
        <v>11</v>
      </c>
      <c r="F106" s="1" t="s">
        <v>3</v>
      </c>
      <c r="G106" s="3" t="s">
        <v>51</v>
      </c>
      <c r="H106" s="7"/>
      <c r="I106" s="8"/>
    </row>
    <row r="107" spans="2:9" x14ac:dyDescent="0.25">
      <c r="B107" s="2">
        <v>1</v>
      </c>
      <c r="C107" s="1">
        <v>17</v>
      </c>
      <c r="D107" s="1">
        <v>19</v>
      </c>
      <c r="E107" s="4">
        <f>C107^3</f>
        <v>4913</v>
      </c>
      <c r="F107" s="4">
        <f>D107</f>
        <v>19</v>
      </c>
      <c r="G107" s="2">
        <f>$F$137*E107</f>
        <v>20.95764716124258</v>
      </c>
      <c r="H107" s="7"/>
      <c r="I107" s="8"/>
    </row>
    <row r="108" spans="2:9" x14ac:dyDescent="0.25">
      <c r="B108" s="2">
        <v>2</v>
      </c>
      <c r="C108" s="1">
        <v>19</v>
      </c>
      <c r="D108" s="1">
        <v>25</v>
      </c>
      <c r="E108" s="4">
        <f t="shared" ref="E108:E116" si="3">C108^3</f>
        <v>6859</v>
      </c>
      <c r="F108" s="4">
        <f t="shared" ref="F108:F116" si="4">D108</f>
        <v>25</v>
      </c>
      <c r="G108" s="2">
        <f t="shared" ref="G108:G116" si="5">$F$137*E108</f>
        <v>29.258803557696492</v>
      </c>
      <c r="H108" s="7"/>
      <c r="I108" s="8"/>
    </row>
    <row r="109" spans="2:9" x14ac:dyDescent="0.25">
      <c r="B109" s="2">
        <v>3</v>
      </c>
      <c r="C109" s="1">
        <v>20</v>
      </c>
      <c r="D109" s="1">
        <v>32</v>
      </c>
      <c r="E109" s="4">
        <f t="shared" si="3"/>
        <v>8000</v>
      </c>
      <c r="F109" s="4">
        <f t="shared" si="4"/>
        <v>32</v>
      </c>
      <c r="G109" s="2">
        <f t="shared" si="5"/>
        <v>34.126028351300761</v>
      </c>
      <c r="H109" s="7"/>
      <c r="I109" s="8"/>
    </row>
    <row r="110" spans="2:9" x14ac:dyDescent="0.25">
      <c r="B110" s="2">
        <v>4</v>
      </c>
      <c r="C110" s="1">
        <v>23</v>
      </c>
      <c r="D110" s="1">
        <v>57</v>
      </c>
      <c r="E110" s="4">
        <f t="shared" si="3"/>
        <v>12167</v>
      </c>
      <c r="F110" s="4">
        <f t="shared" si="4"/>
        <v>57</v>
      </c>
      <c r="G110" s="2">
        <f t="shared" si="5"/>
        <v>51.901423368784549</v>
      </c>
      <c r="H110" s="7"/>
      <c r="I110" s="8"/>
    </row>
    <row r="111" spans="2:9" x14ac:dyDescent="0.25">
      <c r="B111" s="2">
        <v>5</v>
      </c>
      <c r="C111" s="1">
        <v>25</v>
      </c>
      <c r="D111" s="1">
        <v>71</v>
      </c>
      <c r="E111" s="4">
        <f t="shared" si="3"/>
        <v>15625</v>
      </c>
      <c r="F111" s="4">
        <f t="shared" si="4"/>
        <v>71</v>
      </c>
      <c r="G111" s="2">
        <f t="shared" si="5"/>
        <v>66.652399123634297</v>
      </c>
      <c r="H111" s="7"/>
      <c r="I111" s="8"/>
    </row>
    <row r="112" spans="2:9" x14ac:dyDescent="0.25">
      <c r="B112" s="2">
        <v>6</v>
      </c>
      <c r="C112" s="1">
        <v>28</v>
      </c>
      <c r="D112" s="1">
        <v>113</v>
      </c>
      <c r="E112" s="4">
        <f t="shared" si="3"/>
        <v>21952</v>
      </c>
      <c r="F112" s="4">
        <f t="shared" si="4"/>
        <v>113</v>
      </c>
      <c r="G112" s="2">
        <f t="shared" si="5"/>
        <v>93.641821795969292</v>
      </c>
      <c r="H112" s="7"/>
      <c r="I112" s="8"/>
    </row>
    <row r="113" spans="2:9" x14ac:dyDescent="0.25">
      <c r="B113" s="2">
        <v>7</v>
      </c>
      <c r="C113" s="1">
        <v>32</v>
      </c>
      <c r="D113" s="1">
        <v>123</v>
      </c>
      <c r="E113" s="4">
        <f t="shared" si="3"/>
        <v>32768</v>
      </c>
      <c r="F113" s="4">
        <f t="shared" si="4"/>
        <v>123</v>
      </c>
      <c r="G113" s="2">
        <f t="shared" si="5"/>
        <v>139.78021212692792</v>
      </c>
      <c r="H113" s="7"/>
      <c r="I113" s="8"/>
    </row>
    <row r="114" spans="2:9" x14ac:dyDescent="0.25">
      <c r="B114" s="2">
        <v>8</v>
      </c>
      <c r="C114" s="1">
        <v>38</v>
      </c>
      <c r="D114" s="1">
        <v>252</v>
      </c>
      <c r="E114" s="4">
        <f t="shared" si="3"/>
        <v>54872</v>
      </c>
      <c r="F114" s="4">
        <f t="shared" si="4"/>
        <v>252</v>
      </c>
      <c r="G114" s="2">
        <f t="shared" si="5"/>
        <v>234.07042846157194</v>
      </c>
      <c r="H114" s="7"/>
      <c r="I114" s="8"/>
    </row>
    <row r="115" spans="2:9" x14ac:dyDescent="0.25">
      <c r="B115" s="2">
        <v>9</v>
      </c>
      <c r="C115" s="1">
        <v>39</v>
      </c>
      <c r="D115" s="1">
        <v>259</v>
      </c>
      <c r="E115" s="4">
        <f t="shared" si="3"/>
        <v>59319</v>
      </c>
      <c r="F115" s="4">
        <f t="shared" si="4"/>
        <v>259</v>
      </c>
      <c r="G115" s="2">
        <f t="shared" si="5"/>
        <v>253.04023447135123</v>
      </c>
      <c r="H115" s="7"/>
      <c r="I115" s="8"/>
    </row>
    <row r="116" spans="2:9" x14ac:dyDescent="0.25">
      <c r="B116" s="2">
        <v>10</v>
      </c>
      <c r="C116" s="1">
        <v>41</v>
      </c>
      <c r="D116" s="1">
        <v>294</v>
      </c>
      <c r="E116" s="4">
        <f t="shared" si="3"/>
        <v>68921</v>
      </c>
      <c r="F116" s="4">
        <f t="shared" si="4"/>
        <v>294</v>
      </c>
      <c r="G116" s="2">
        <f t="shared" si="5"/>
        <v>294</v>
      </c>
      <c r="H116" s="7"/>
      <c r="I116" s="8"/>
    </row>
    <row r="117" spans="2:9" x14ac:dyDescent="0.25">
      <c r="D117" s="7"/>
      <c r="E117" s="7"/>
      <c r="F117" s="8"/>
      <c r="G117" s="8"/>
      <c r="H117" s="7"/>
      <c r="I117" s="8"/>
    </row>
    <row r="118" spans="2:9" x14ac:dyDescent="0.25">
      <c r="C118" t="s">
        <v>58</v>
      </c>
      <c r="D118" s="7"/>
      <c r="E118" s="7"/>
      <c r="F118" s="8"/>
      <c r="G118" s="8"/>
      <c r="H118" s="7"/>
      <c r="I118" s="8"/>
    </row>
    <row r="119" spans="2:9" x14ac:dyDescent="0.25">
      <c r="D119" s="7"/>
      <c r="E119" s="7"/>
      <c r="F119" s="8"/>
      <c r="G119" s="8"/>
      <c r="H119" s="7"/>
      <c r="I119" s="8"/>
    </row>
    <row r="120" spans="2:9" x14ac:dyDescent="0.25">
      <c r="D120" s="7"/>
      <c r="E120" s="7"/>
      <c r="F120" s="8"/>
      <c r="G120" s="8"/>
      <c r="H120" s="7"/>
      <c r="I120" s="8"/>
    </row>
    <row r="121" spans="2:9" x14ac:dyDescent="0.25">
      <c r="D121" s="7"/>
      <c r="E121" s="7"/>
      <c r="F121" s="8"/>
      <c r="G121" s="8"/>
      <c r="H121" s="7"/>
      <c r="I121" s="8"/>
    </row>
    <row r="122" spans="2:9" x14ac:dyDescent="0.25">
      <c r="D122" s="7"/>
      <c r="E122" s="7"/>
      <c r="F122" s="8"/>
      <c r="G122" s="8"/>
      <c r="H122" s="7"/>
      <c r="I122" s="8"/>
    </row>
    <row r="123" spans="2:9" x14ac:dyDescent="0.25">
      <c r="D123" s="7"/>
      <c r="E123" s="7"/>
      <c r="F123" s="8"/>
      <c r="G123" s="8"/>
      <c r="H123" s="7"/>
      <c r="I123" s="8"/>
    </row>
    <row r="124" spans="2:9" x14ac:dyDescent="0.25">
      <c r="D124" s="7"/>
      <c r="E124" s="7"/>
      <c r="F124" s="8"/>
      <c r="G124" s="8"/>
      <c r="H124" s="7"/>
      <c r="I124" s="8"/>
    </row>
    <row r="125" spans="2:9" x14ac:dyDescent="0.25">
      <c r="D125" s="7"/>
      <c r="E125" s="7"/>
      <c r="F125" s="8"/>
      <c r="G125" s="8"/>
      <c r="H125" s="7"/>
      <c r="I125" s="8"/>
    </row>
    <row r="126" spans="2:9" x14ac:dyDescent="0.25">
      <c r="D126" s="7"/>
      <c r="E126" s="7"/>
      <c r="F126" s="8"/>
      <c r="G126" s="8"/>
      <c r="H126" s="7"/>
      <c r="I126" s="8"/>
    </row>
    <row r="127" spans="2:9" x14ac:dyDescent="0.25">
      <c r="D127" s="7"/>
      <c r="E127" s="7"/>
      <c r="F127" s="8"/>
      <c r="G127" s="8"/>
      <c r="H127" s="7"/>
      <c r="I127" s="8"/>
    </row>
    <row r="128" spans="2:9" x14ac:dyDescent="0.25">
      <c r="D128" s="7"/>
      <c r="E128" s="7"/>
      <c r="F128" s="8"/>
      <c r="G128" s="8"/>
      <c r="H128" s="7"/>
      <c r="I128" s="8"/>
    </row>
    <row r="129" spans="3:9" x14ac:dyDescent="0.25">
      <c r="D129" s="7"/>
      <c r="E129" s="7"/>
      <c r="F129" s="8"/>
      <c r="G129" s="8"/>
      <c r="H129" s="7"/>
      <c r="I129" s="8"/>
    </row>
    <row r="130" spans="3:9" x14ac:dyDescent="0.25">
      <c r="D130" s="7"/>
      <c r="E130" s="7"/>
      <c r="F130" s="8"/>
      <c r="G130" s="8"/>
      <c r="H130" s="7"/>
      <c r="I130" s="8"/>
    </row>
    <row r="131" spans="3:9" x14ac:dyDescent="0.25">
      <c r="D131" s="7"/>
      <c r="E131" s="7"/>
      <c r="F131" s="8"/>
      <c r="G131" s="8"/>
      <c r="H131" s="7"/>
      <c r="I131" s="8"/>
    </row>
    <row r="132" spans="3:9" x14ac:dyDescent="0.25">
      <c r="D132" s="7"/>
      <c r="E132" s="7"/>
      <c r="F132" s="8"/>
      <c r="G132" s="8"/>
      <c r="H132" s="7"/>
      <c r="I132" s="8"/>
    </row>
    <row r="133" spans="3:9" x14ac:dyDescent="0.25">
      <c r="D133" s="7"/>
      <c r="E133" s="7"/>
      <c r="F133" s="8"/>
      <c r="G133" s="8"/>
      <c r="H133" s="7"/>
      <c r="I133" s="8"/>
    </row>
    <row r="134" spans="3:9" x14ac:dyDescent="0.25">
      <c r="D134" s="7"/>
      <c r="E134" s="7"/>
      <c r="F134" s="8"/>
      <c r="G134" s="8"/>
      <c r="H134" s="7"/>
      <c r="I134" s="8"/>
    </row>
    <row r="135" spans="3:9" x14ac:dyDescent="0.25">
      <c r="D135" s="7"/>
      <c r="E135" s="7"/>
      <c r="F135" s="8"/>
      <c r="G135" s="8"/>
      <c r="H135" s="7"/>
      <c r="I135" s="8"/>
    </row>
    <row r="136" spans="3:9" x14ac:dyDescent="0.25">
      <c r="C136" t="s">
        <v>46</v>
      </c>
      <c r="D136" s="7"/>
      <c r="E136" s="7"/>
      <c r="F136" s="8"/>
      <c r="G136" s="8"/>
      <c r="H136" s="7"/>
      <c r="I136" s="8"/>
    </row>
    <row r="137" spans="3:9" x14ac:dyDescent="0.25">
      <c r="E137" s="6" t="s">
        <v>57</v>
      </c>
      <c r="F137" s="18">
        <f>F116/E116</f>
        <v>4.2657535439125953E-3</v>
      </c>
      <c r="G137" s="8"/>
      <c r="H137" s="7"/>
      <c r="I137" s="8"/>
    </row>
    <row r="138" spans="3:9" x14ac:dyDescent="0.25">
      <c r="C138" t="s">
        <v>47</v>
      </c>
      <c r="D138" s="7"/>
      <c r="E138" s="7"/>
      <c r="F138" s="8"/>
      <c r="G138" s="8"/>
      <c r="H138" s="7"/>
      <c r="I138" s="8"/>
    </row>
    <row r="139" spans="3:9" ht="23.25" customHeight="1" x14ac:dyDescent="0.25">
      <c r="D139" s="7"/>
      <c r="E139" s="9"/>
      <c r="F139" s="10"/>
      <c r="G139" s="10"/>
      <c r="H139" s="7"/>
      <c r="I139" s="8"/>
    </row>
    <row r="140" spans="3:9" x14ac:dyDescent="0.25">
      <c r="C140" t="s">
        <v>48</v>
      </c>
      <c r="D140" s="7"/>
      <c r="E140" s="7"/>
      <c r="F140" s="8"/>
      <c r="G140" s="8"/>
      <c r="H140" s="7"/>
      <c r="I140" s="8"/>
    </row>
    <row r="141" spans="3:9" x14ac:dyDescent="0.25">
      <c r="D141" s="7"/>
      <c r="E141" s="7"/>
      <c r="F141" s="8"/>
      <c r="G141" s="8"/>
      <c r="H141" s="7"/>
      <c r="I141" s="8"/>
    </row>
    <row r="142" spans="3:9" x14ac:dyDescent="0.25">
      <c r="D142" s="7"/>
      <c r="E142" s="7"/>
      <c r="F142" s="8"/>
      <c r="G142" s="8"/>
      <c r="H142" s="7"/>
      <c r="I142" s="8"/>
    </row>
    <row r="143" spans="3:9" x14ac:dyDescent="0.25">
      <c r="D143" s="7"/>
      <c r="E143" s="7"/>
      <c r="F143" s="8"/>
      <c r="G143" s="8"/>
      <c r="H143" s="7"/>
      <c r="I143" s="8"/>
    </row>
    <row r="144" spans="3:9" x14ac:dyDescent="0.25">
      <c r="D144" s="7"/>
      <c r="E144" s="7"/>
      <c r="F144" s="8"/>
      <c r="G144" s="8"/>
      <c r="H144" s="7"/>
      <c r="I144" s="8"/>
    </row>
    <row r="145" spans="1:10" x14ac:dyDescent="0.25">
      <c r="D145" s="7"/>
      <c r="E145" s="7"/>
      <c r="F145" s="8"/>
      <c r="G145" s="8"/>
      <c r="H145" s="7"/>
      <c r="I145" s="8"/>
    </row>
    <row r="146" spans="1:10" x14ac:dyDescent="0.25">
      <c r="D146" s="7"/>
      <c r="E146" s="7"/>
      <c r="F146" s="8"/>
      <c r="G146" s="8"/>
      <c r="H146" s="7"/>
      <c r="I146" s="8"/>
    </row>
    <row r="147" spans="1:10" x14ac:dyDescent="0.25">
      <c r="D147" s="7"/>
      <c r="E147" s="7"/>
      <c r="F147" s="8"/>
      <c r="G147" s="8"/>
      <c r="H147" s="7"/>
      <c r="I147" s="8"/>
    </row>
    <row r="148" spans="1:10" x14ac:dyDescent="0.25">
      <c r="D148" s="7"/>
      <c r="E148" s="7"/>
      <c r="F148" s="8"/>
      <c r="G148" s="8"/>
      <c r="H148" s="7"/>
      <c r="I148" s="8"/>
    </row>
    <row r="149" spans="1:10" x14ac:dyDescent="0.25">
      <c r="D149" s="7"/>
      <c r="E149" s="7"/>
      <c r="F149" s="8"/>
      <c r="G149" s="8"/>
      <c r="H149" s="7"/>
      <c r="I149" s="8"/>
    </row>
    <row r="150" spans="1:10" x14ac:dyDescent="0.25">
      <c r="D150" s="7"/>
      <c r="E150" s="7"/>
      <c r="F150" s="8"/>
      <c r="G150" s="8"/>
      <c r="H150" s="7"/>
      <c r="I150" s="8"/>
    </row>
    <row r="151" spans="1:10" x14ac:dyDescent="0.25">
      <c r="D151" s="7"/>
      <c r="E151" s="7"/>
      <c r="F151" s="8"/>
      <c r="G151" s="8"/>
      <c r="H151" s="7"/>
      <c r="I151" s="8"/>
    </row>
    <row r="152" spans="1:10" x14ac:dyDescent="0.25">
      <c r="D152" s="7"/>
      <c r="E152" s="7"/>
      <c r="F152" s="8"/>
      <c r="G152" s="8"/>
      <c r="H152" s="7"/>
      <c r="I152" s="8"/>
    </row>
    <row r="153" spans="1:10" x14ac:dyDescent="0.25">
      <c r="D153" s="7"/>
      <c r="E153" s="7"/>
      <c r="F153" s="8"/>
      <c r="G153" s="8"/>
      <c r="H153" s="7"/>
      <c r="I153" s="8"/>
    </row>
    <row r="154" spans="1:10" x14ac:dyDescent="0.25">
      <c r="D154" s="7"/>
      <c r="E154" s="7"/>
      <c r="F154" s="8"/>
      <c r="G154" s="8"/>
      <c r="H154" s="7"/>
      <c r="I154" s="8"/>
    </row>
    <row r="155" spans="1:10" x14ac:dyDescent="0.25">
      <c r="D155" s="7"/>
      <c r="E155" s="7"/>
      <c r="F155" s="8"/>
      <c r="G155" s="8"/>
      <c r="H155" s="7"/>
      <c r="I155" s="8"/>
    </row>
    <row r="156" spans="1:10" x14ac:dyDescent="0.25">
      <c r="C156" t="s">
        <v>55</v>
      </c>
      <c r="D156" s="7"/>
      <c r="E156" s="7"/>
      <c r="F156" s="8"/>
      <c r="G156" s="8"/>
      <c r="H156" s="7"/>
      <c r="I156" s="8"/>
    </row>
    <row r="157" spans="1:10" x14ac:dyDescent="0.25">
      <c r="D157" s="7"/>
      <c r="E157" s="7"/>
      <c r="F157" s="8"/>
      <c r="G157" s="8"/>
      <c r="H157" s="7"/>
      <c r="I157" s="8"/>
    </row>
    <row r="158" spans="1:10" x14ac:dyDescent="0.25">
      <c r="A158" s="11" t="s">
        <v>22</v>
      </c>
      <c r="B158" s="15"/>
      <c r="C158" s="15"/>
      <c r="D158" s="16"/>
      <c r="E158" s="16"/>
      <c r="F158" s="17"/>
      <c r="G158" s="17"/>
      <c r="H158" s="16"/>
      <c r="I158" s="17"/>
      <c r="J158" s="15"/>
    </row>
    <row r="159" spans="1:10" x14ac:dyDescent="0.25">
      <c r="C159" t="s">
        <v>26</v>
      </c>
      <c r="D159" s="7"/>
      <c r="E159" s="7"/>
      <c r="F159" s="8"/>
      <c r="G159" s="8"/>
      <c r="H159" s="7"/>
      <c r="I159" s="8"/>
    </row>
    <row r="160" spans="1:10" x14ac:dyDescent="0.25">
      <c r="C160" s="12" t="s">
        <v>52</v>
      </c>
      <c r="D160" s="7"/>
      <c r="E160" s="7"/>
      <c r="F160" s="8"/>
      <c r="G160" s="8"/>
      <c r="H160" s="7"/>
      <c r="I160" s="8"/>
    </row>
    <row r="161" spans="2:10" x14ac:dyDescent="0.25">
      <c r="C161" s="12" t="s">
        <v>49</v>
      </c>
      <c r="D161" s="7"/>
      <c r="E161" s="7"/>
      <c r="F161" s="8"/>
      <c r="G161" s="8"/>
      <c r="H161" s="7"/>
      <c r="I161" s="8"/>
    </row>
    <row r="162" spans="2:10" x14ac:dyDescent="0.25">
      <c r="C162" s="12"/>
      <c r="D162" s="7"/>
      <c r="E162" s="7"/>
      <c r="F162" s="8"/>
      <c r="G162" s="8"/>
      <c r="H162" s="7"/>
      <c r="I162" s="8"/>
    </row>
    <row r="163" spans="2:10" x14ac:dyDescent="0.25">
      <c r="C163" s="12"/>
      <c r="D163" s="7"/>
      <c r="E163" s="7"/>
      <c r="F163" s="8"/>
      <c r="G163" s="8"/>
      <c r="H163" s="7"/>
      <c r="I163" s="8"/>
    </row>
    <row r="164" spans="2:10" x14ac:dyDescent="0.25">
      <c r="C164" s="12"/>
      <c r="D164" s="7"/>
      <c r="E164" s="7"/>
      <c r="F164" s="8"/>
      <c r="G164" s="8"/>
      <c r="H164" s="7"/>
      <c r="I164" s="8"/>
    </row>
    <row r="165" spans="2:10" x14ac:dyDescent="0.25">
      <c r="C165" s="12"/>
      <c r="D165" s="7"/>
      <c r="E165" s="7"/>
      <c r="F165" s="8"/>
      <c r="G165" s="8"/>
      <c r="H165" s="7"/>
      <c r="I165" s="8"/>
    </row>
    <row r="166" spans="2:10" x14ac:dyDescent="0.25">
      <c r="C166" s="12"/>
      <c r="D166" s="7"/>
      <c r="E166" s="7"/>
      <c r="F166" s="8"/>
      <c r="G166" s="8"/>
      <c r="H166" s="7"/>
      <c r="I166" s="8"/>
    </row>
    <row r="167" spans="2:10" x14ac:dyDescent="0.25">
      <c r="B167" s="2" t="s">
        <v>35</v>
      </c>
      <c r="C167" s="1" t="s">
        <v>2</v>
      </c>
      <c r="D167" s="1" t="s">
        <v>3</v>
      </c>
      <c r="E167" s="3" t="s">
        <v>31</v>
      </c>
      <c r="F167" s="3" t="s">
        <v>27</v>
      </c>
      <c r="G167" s="3" t="s">
        <v>33</v>
      </c>
      <c r="H167" s="3" t="s">
        <v>36</v>
      </c>
      <c r="I167" s="3" t="s">
        <v>37</v>
      </c>
      <c r="J167" s="3" t="s">
        <v>61</v>
      </c>
    </row>
    <row r="168" spans="2:10" x14ac:dyDescent="0.25">
      <c r="B168" s="2">
        <v>1</v>
      </c>
      <c r="C168" s="1">
        <v>17</v>
      </c>
      <c r="D168" s="1">
        <v>19</v>
      </c>
      <c r="E168" s="4">
        <f>D168*C168^3</f>
        <v>93347</v>
      </c>
      <c r="F168" s="2">
        <f t="shared" ref="F168:F177" si="6">C168^6</f>
        <v>24137569</v>
      </c>
      <c r="G168" s="2">
        <f t="shared" ref="G168:G177" si="7">$F$181*(C168^3)</f>
        <v>21.430676596774248</v>
      </c>
      <c r="H168" s="2">
        <f>ABS(D168-G168)</f>
        <v>2.4306765967742479</v>
      </c>
      <c r="I168" s="2">
        <f>H168^2</f>
        <v>5.9081887181060395</v>
      </c>
      <c r="J168" s="2">
        <f>G168</f>
        <v>21.430676596774248</v>
      </c>
    </row>
    <row r="169" spans="2:10" x14ac:dyDescent="0.25">
      <c r="B169" s="2">
        <v>2</v>
      </c>
      <c r="C169" s="1">
        <v>19</v>
      </c>
      <c r="D169" s="1">
        <v>25</v>
      </c>
      <c r="E169" s="4">
        <f t="shared" ref="E169:E176" si="8">D169*C169^3</f>
        <v>171475</v>
      </c>
      <c r="F169" s="2">
        <f t="shared" si="6"/>
        <v>47045881</v>
      </c>
      <c r="G169" s="2">
        <f t="shared" si="7"/>
        <v>29.919196168791892</v>
      </c>
      <c r="H169" s="2">
        <f t="shared" ref="H169:H177" si="9">ABS(D169-G169)</f>
        <v>4.9191961687918919</v>
      </c>
      <c r="I169" s="2">
        <f t="shared" ref="I169:I177" si="10">H169^2</f>
        <v>24.198490947056829</v>
      </c>
      <c r="J169" s="2">
        <f t="shared" ref="J169:J177" si="11">G169</f>
        <v>29.919196168791892</v>
      </c>
    </row>
    <row r="170" spans="2:10" x14ac:dyDescent="0.25">
      <c r="B170" s="2">
        <v>3</v>
      </c>
      <c r="C170" s="1">
        <v>20</v>
      </c>
      <c r="D170" s="1">
        <v>32</v>
      </c>
      <c r="E170" s="4">
        <f t="shared" si="8"/>
        <v>256000</v>
      </c>
      <c r="F170" s="2">
        <f t="shared" si="6"/>
        <v>64000000</v>
      </c>
      <c r="G170" s="2">
        <f t="shared" si="7"/>
        <v>34.896277788356194</v>
      </c>
      <c r="H170" s="2">
        <f t="shared" si="9"/>
        <v>2.8962777883561941</v>
      </c>
      <c r="I170" s="2">
        <f t="shared" si="10"/>
        <v>8.3884250273254466</v>
      </c>
      <c r="J170" s="2">
        <f t="shared" si="11"/>
        <v>34.896277788356194</v>
      </c>
    </row>
    <row r="171" spans="2:10" x14ac:dyDescent="0.25">
      <c r="B171" s="2">
        <v>4</v>
      </c>
      <c r="C171" s="1">
        <v>23</v>
      </c>
      <c r="D171" s="1">
        <v>57</v>
      </c>
      <c r="E171" s="4">
        <f t="shared" si="8"/>
        <v>693519</v>
      </c>
      <c r="F171" s="2">
        <f t="shared" si="6"/>
        <v>148035889</v>
      </c>
      <c r="G171" s="2">
        <f t="shared" si="7"/>
        <v>53.072876481366229</v>
      </c>
      <c r="H171" s="2">
        <f t="shared" si="9"/>
        <v>3.9271235186337705</v>
      </c>
      <c r="I171" s="2">
        <f t="shared" si="10"/>
        <v>15.422299130606486</v>
      </c>
      <c r="J171" s="2">
        <f t="shared" si="11"/>
        <v>53.072876481366229</v>
      </c>
    </row>
    <row r="172" spans="2:10" x14ac:dyDescent="0.25">
      <c r="B172" s="2">
        <v>5</v>
      </c>
      <c r="C172" s="1">
        <v>25</v>
      </c>
      <c r="D172" s="1">
        <v>71</v>
      </c>
      <c r="E172" s="4">
        <f t="shared" si="8"/>
        <v>1109375</v>
      </c>
      <c r="F172" s="2">
        <f t="shared" si="6"/>
        <v>244140625</v>
      </c>
      <c r="G172" s="2">
        <f t="shared" si="7"/>
        <v>68.156792555383191</v>
      </c>
      <c r="H172" s="2">
        <f t="shared" si="9"/>
        <v>2.8432074446168087</v>
      </c>
      <c r="I172" s="2">
        <f t="shared" si="10"/>
        <v>8.0838285731244444</v>
      </c>
      <c r="J172" s="2">
        <f t="shared" si="11"/>
        <v>68.156792555383191</v>
      </c>
    </row>
    <row r="173" spans="2:10" x14ac:dyDescent="0.25">
      <c r="B173" s="2">
        <v>6</v>
      </c>
      <c r="C173" s="1">
        <v>28</v>
      </c>
      <c r="D173" s="1">
        <v>113</v>
      </c>
      <c r="E173" s="4">
        <f t="shared" si="8"/>
        <v>2480576</v>
      </c>
      <c r="F173" s="2">
        <f t="shared" si="6"/>
        <v>481890304</v>
      </c>
      <c r="G173" s="2">
        <f t="shared" si="7"/>
        <v>95.755386251249405</v>
      </c>
      <c r="H173" s="2">
        <f t="shared" si="9"/>
        <v>17.244613748750595</v>
      </c>
      <c r="I173" s="2">
        <f t="shared" si="10"/>
        <v>297.37670334359802</v>
      </c>
      <c r="J173" s="2">
        <f t="shared" si="11"/>
        <v>95.755386251249405</v>
      </c>
    </row>
    <row r="174" spans="2:10" x14ac:dyDescent="0.25">
      <c r="B174" s="2">
        <v>7</v>
      </c>
      <c r="C174" s="1">
        <v>32</v>
      </c>
      <c r="D174" s="1">
        <v>123</v>
      </c>
      <c r="E174" s="4">
        <f t="shared" si="8"/>
        <v>4030464</v>
      </c>
      <c r="F174" s="2">
        <f t="shared" si="6"/>
        <v>1073741824</v>
      </c>
      <c r="G174" s="2">
        <f t="shared" si="7"/>
        <v>142.93515382110698</v>
      </c>
      <c r="H174" s="2">
        <f t="shared" si="9"/>
        <v>19.935153821106979</v>
      </c>
      <c r="I174" s="2">
        <f t="shared" si="10"/>
        <v>397.4103578711962</v>
      </c>
      <c r="J174" s="2">
        <f t="shared" si="11"/>
        <v>142.93515382110698</v>
      </c>
    </row>
    <row r="175" spans="2:10" x14ac:dyDescent="0.25">
      <c r="B175" s="2">
        <v>8</v>
      </c>
      <c r="C175" s="1">
        <v>38</v>
      </c>
      <c r="D175" s="1">
        <v>252</v>
      </c>
      <c r="E175" s="4">
        <f t="shared" si="8"/>
        <v>13827744</v>
      </c>
      <c r="F175" s="2">
        <f t="shared" si="6"/>
        <v>3010936384</v>
      </c>
      <c r="G175" s="2">
        <f t="shared" si="7"/>
        <v>239.35356935033514</v>
      </c>
      <c r="H175" s="2">
        <f t="shared" si="9"/>
        <v>12.646430649664865</v>
      </c>
      <c r="I175" s="2">
        <f t="shared" si="10"/>
        <v>159.93220817678289</v>
      </c>
      <c r="J175" s="2">
        <f t="shared" si="11"/>
        <v>239.35356935033514</v>
      </c>
    </row>
    <row r="176" spans="2:10" x14ac:dyDescent="0.25">
      <c r="B176" s="2">
        <v>9</v>
      </c>
      <c r="C176" s="1">
        <v>39</v>
      </c>
      <c r="D176" s="1">
        <v>259</v>
      </c>
      <c r="E176" s="4">
        <f t="shared" si="8"/>
        <v>15363621</v>
      </c>
      <c r="F176" s="2">
        <f t="shared" si="6"/>
        <v>3518743761</v>
      </c>
      <c r="G176" s="2">
        <f t="shared" si="7"/>
        <v>258.75153776593766</v>
      </c>
      <c r="H176" s="2">
        <f t="shared" si="9"/>
        <v>0.24846223406234458</v>
      </c>
      <c r="I176" s="2">
        <f t="shared" si="10"/>
        <v>6.1733481755251306E-2</v>
      </c>
      <c r="J176" s="2">
        <f t="shared" si="11"/>
        <v>258.75153776593766</v>
      </c>
    </row>
    <row r="177" spans="2:10" x14ac:dyDescent="0.25">
      <c r="B177" s="2">
        <v>10</v>
      </c>
      <c r="C177" s="1">
        <v>41</v>
      </c>
      <c r="D177" s="1">
        <v>294</v>
      </c>
      <c r="E177" s="4">
        <f>D177*C177^3</f>
        <v>20262774</v>
      </c>
      <c r="F177" s="2">
        <f t="shared" si="6"/>
        <v>4750104241</v>
      </c>
      <c r="G177" s="2">
        <f t="shared" si="7"/>
        <v>300.63579518141216</v>
      </c>
      <c r="H177" s="2">
        <f t="shared" si="9"/>
        <v>6.6357951814121634</v>
      </c>
      <c r="I177" s="2">
        <f t="shared" si="10"/>
        <v>44.033777689652887</v>
      </c>
      <c r="J177" s="2">
        <f t="shared" si="11"/>
        <v>300.63579518141216</v>
      </c>
    </row>
    <row r="178" spans="2:10" x14ac:dyDescent="0.25">
      <c r="D178" s="13" t="s">
        <v>28</v>
      </c>
      <c r="E178" s="4">
        <f t="shared" ref="E178:F178" si="12">SUM(E168:E177)</f>
        <v>58288895</v>
      </c>
      <c r="F178" s="4">
        <f t="shared" si="12"/>
        <v>13362776478</v>
      </c>
      <c r="I178" s="4">
        <f>SUM(I168:I177)</f>
        <v>960.81601295920439</v>
      </c>
    </row>
    <row r="180" spans="2:10" x14ac:dyDescent="0.25">
      <c r="C180" t="s">
        <v>29</v>
      </c>
      <c r="I180" s="6" t="s">
        <v>38</v>
      </c>
      <c r="J180" s="14">
        <f>MAX(H168:H177)</f>
        <v>19.935153821106979</v>
      </c>
    </row>
    <row r="181" spans="2:10" x14ac:dyDescent="0.25">
      <c r="E181" s="6" t="s">
        <v>30</v>
      </c>
      <c r="F181" s="14">
        <f>E178/F178</f>
        <v>4.3620347235445245E-3</v>
      </c>
    </row>
    <row r="182" spans="2:10" x14ac:dyDescent="0.25">
      <c r="C182" t="s">
        <v>32</v>
      </c>
    </row>
    <row r="183" spans="2:10" x14ac:dyDescent="0.25">
      <c r="C183" t="s">
        <v>34</v>
      </c>
    </row>
    <row r="184" spans="2:10" ht="21" customHeight="1" x14ac:dyDescent="0.25">
      <c r="D184" s="5"/>
      <c r="E184" s="5"/>
      <c r="F184" s="5"/>
    </row>
    <row r="200" spans="3:9" x14ac:dyDescent="0.25">
      <c r="C200" t="s">
        <v>59</v>
      </c>
    </row>
    <row r="202" spans="3:9" x14ac:dyDescent="0.25">
      <c r="C202" t="s">
        <v>60</v>
      </c>
    </row>
    <row r="203" spans="3:9" x14ac:dyDescent="0.25">
      <c r="D203" t="s">
        <v>62</v>
      </c>
    </row>
    <row r="206" spans="3:9" ht="24" customHeight="1" x14ac:dyDescent="0.25"/>
    <row r="207" spans="3:9" ht="21.75" customHeight="1" x14ac:dyDescent="0.25">
      <c r="G207" s="5">
        <f>SQRT((I178/B177))</f>
        <v>9.802122285297223</v>
      </c>
      <c r="H207" s="5"/>
      <c r="I207" s="5">
        <f>J180</f>
        <v>19.935153821106979</v>
      </c>
    </row>
  </sheetData>
  <phoneticPr fontId="2"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Cline</dc:creator>
  <cp:lastModifiedBy>Stefan Cline</cp:lastModifiedBy>
  <dcterms:created xsi:type="dcterms:W3CDTF">2020-10-19T19:40:12Z</dcterms:created>
  <dcterms:modified xsi:type="dcterms:W3CDTF">2020-10-20T18:03:31Z</dcterms:modified>
</cp:coreProperties>
</file>