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esktop\"/>
    </mc:Choice>
  </mc:AlternateContent>
  <xr:revisionPtr revIDLastSave="0" documentId="13_ncr:1_{435739A4-07E6-4DBA-BA4E-BC60C4AB8CAC}" xr6:coauthVersionLast="45" xr6:coauthVersionMax="45" xr10:uidLastSave="{00000000-0000-0000-0000-000000000000}"/>
  <bookViews>
    <workbookView xWindow="-108" yWindow="-108" windowWidth="23256" windowHeight="12576" activeTab="2" xr2:uid="{6B6BC241-1335-4657-85B2-2617A7CF0D2C}"/>
  </bookViews>
  <sheets>
    <sheet name="2020" sheetId="1" r:id="rId1"/>
    <sheet name="Übersicht" sheetId="7" r:id="rId2"/>
    <sheet name="ING_GIRO" sheetId="8" r:id="rId3"/>
    <sheet name="RAIKA_GIRO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8" l="1"/>
  <c r="L18" i="8" s="1"/>
  <c r="N3" i="8"/>
  <c r="N18" i="8" s="1"/>
  <c r="L4" i="8"/>
  <c r="N4" i="8"/>
  <c r="L5" i="8"/>
  <c r="L7" i="8"/>
  <c r="J9" i="8"/>
  <c r="J18" i="8" s="1"/>
  <c r="L9" i="8"/>
  <c r="T9" i="8"/>
  <c r="T18" i="8" s="1"/>
  <c r="L11" i="8"/>
  <c r="P18" i="8"/>
  <c r="R18" i="8"/>
  <c r="J25" i="8"/>
  <c r="J40" i="8" s="1"/>
  <c r="L25" i="8"/>
  <c r="L40" i="8" s="1"/>
  <c r="J26" i="8"/>
  <c r="L26" i="8"/>
  <c r="J27" i="8"/>
  <c r="J29" i="8"/>
  <c r="J31" i="8"/>
  <c r="J33" i="8"/>
  <c r="N40" i="8"/>
  <c r="P40" i="8"/>
  <c r="R40" i="8"/>
  <c r="T40" i="8"/>
  <c r="O46" i="8"/>
  <c r="M47" i="8"/>
  <c r="P47" i="8"/>
  <c r="M48" i="8"/>
  <c r="P48" i="8"/>
  <c r="M49" i="8"/>
  <c r="P49" i="8"/>
  <c r="M50" i="8"/>
  <c r="P50" i="8"/>
  <c r="M51" i="8"/>
  <c r="P51" i="8"/>
  <c r="J52" i="8"/>
  <c r="K52" i="8"/>
  <c r="L52" i="8"/>
  <c r="M52" i="8"/>
  <c r="N52" i="8"/>
  <c r="P52" i="8"/>
  <c r="J53" i="8"/>
  <c r="K53" i="8"/>
  <c r="L53" i="8"/>
  <c r="M53" i="8"/>
  <c r="N53" i="8"/>
  <c r="P53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O53" i="8"/>
  <c r="J54" i="8"/>
  <c r="K54" i="8"/>
  <c r="L54" i="8"/>
  <c r="M54" i="8"/>
  <c r="N54" i="8"/>
  <c r="P54" i="8" s="1"/>
  <c r="O54" i="8"/>
  <c r="J55" i="8"/>
  <c r="K55" i="8"/>
  <c r="L55" i="8"/>
  <c r="M55" i="8"/>
  <c r="P55" i="8"/>
  <c r="J56" i="8"/>
  <c r="K56" i="8"/>
  <c r="M56" i="8" s="1"/>
  <c r="L56" i="8"/>
  <c r="P56" i="8"/>
  <c r="J57" i="8"/>
  <c r="M57" i="8" s="1"/>
  <c r="K57" i="8"/>
  <c r="L57" i="8"/>
  <c r="P57" i="8"/>
  <c r="J58" i="8"/>
  <c r="M58" i="8" s="1"/>
  <c r="K58" i="8"/>
  <c r="L58" i="8"/>
  <c r="P58" i="8"/>
  <c r="L40" i="9"/>
  <c r="J40" i="9"/>
  <c r="H40" i="9"/>
  <c r="F40" i="9"/>
  <c r="B33" i="9"/>
  <c r="B31" i="9"/>
  <c r="B29" i="9"/>
  <c r="B27" i="9"/>
  <c r="D26" i="9"/>
  <c r="B26" i="9"/>
  <c r="D25" i="9"/>
  <c r="D40" i="9" s="1"/>
  <c r="B25" i="9"/>
  <c r="B40" i="9" s="1"/>
  <c r="J18" i="9"/>
  <c r="H18" i="9"/>
  <c r="F18" i="9"/>
  <c r="D11" i="9"/>
  <c r="L9" i="9"/>
  <c r="L18" i="9" s="1"/>
  <c r="D9" i="9"/>
  <c r="B9" i="9"/>
  <c r="B18" i="9" s="1"/>
  <c r="D7" i="9"/>
  <c r="D5" i="9"/>
  <c r="F4" i="9"/>
  <c r="D4" i="9"/>
  <c r="F3" i="9"/>
  <c r="D3" i="9"/>
  <c r="D18" i="9" s="1"/>
  <c r="P3" i="1"/>
  <c r="P4" i="1" l="1"/>
  <c r="Q31" i="1" l="1"/>
  <c r="M31" i="1"/>
  <c r="N31" i="1"/>
  <c r="L31" i="1"/>
  <c r="N5" i="1" l="1"/>
  <c r="N11" i="1" l="1"/>
  <c r="N3" i="1" l="1"/>
  <c r="L32" i="1" l="1"/>
  <c r="M32" i="1"/>
  <c r="N32" i="1"/>
  <c r="L33" i="1"/>
  <c r="M33" i="1"/>
  <c r="N33" i="1"/>
  <c r="L34" i="1"/>
  <c r="O34" i="1" s="1"/>
  <c r="M34" i="1"/>
  <c r="N34" i="1"/>
  <c r="L35" i="1"/>
  <c r="M35" i="1"/>
  <c r="N35" i="1"/>
  <c r="O35" i="1"/>
  <c r="Q47" i="1"/>
  <c r="Q48" i="1"/>
  <c r="Q49" i="1"/>
  <c r="Q52" i="1"/>
  <c r="Q53" i="1"/>
  <c r="Q54" i="1"/>
  <c r="Q55" i="1"/>
  <c r="Q56" i="1"/>
  <c r="Q57" i="1"/>
  <c r="Q46" i="1"/>
  <c r="O51" i="1"/>
  <c r="O50" i="1"/>
  <c r="O49" i="1"/>
  <c r="O48" i="1"/>
  <c r="O47" i="1"/>
  <c r="O46" i="1"/>
  <c r="O24" i="1" l="1"/>
  <c r="R24" i="1"/>
  <c r="O25" i="1"/>
  <c r="R25" i="1"/>
  <c r="O26" i="1"/>
  <c r="R26" i="1"/>
  <c r="O27" i="1"/>
  <c r="R27" i="1"/>
  <c r="O28" i="1"/>
  <c r="R28" i="1"/>
  <c r="O32" i="1"/>
  <c r="R32" i="1"/>
  <c r="O33" i="1"/>
  <c r="R33" i="1"/>
  <c r="R34" i="1"/>
  <c r="R35" i="1"/>
  <c r="O31" i="1" l="1"/>
  <c r="Q30" i="1"/>
  <c r="Q23" i="1"/>
  <c r="N30" i="1"/>
  <c r="N29" i="1"/>
  <c r="L30" i="1"/>
  <c r="M30" i="1"/>
  <c r="M29" i="1"/>
  <c r="L29" i="1"/>
  <c r="X18" i="1"/>
  <c r="V18" i="1"/>
  <c r="T18" i="1"/>
  <c r="R18" i="1"/>
  <c r="P18" i="1"/>
  <c r="P31" i="1" s="1"/>
  <c r="N18" i="1"/>
  <c r="N7" i="1"/>
  <c r="L18" i="1"/>
  <c r="R31" i="1" l="1"/>
  <c r="S24" i="1" s="1"/>
  <c r="O29" i="1"/>
  <c r="O30" i="1"/>
  <c r="N4" i="1"/>
  <c r="N9" i="1" l="1"/>
  <c r="P30" i="1" l="1"/>
  <c r="L9" i="1"/>
  <c r="P29" i="1" s="1"/>
  <c r="R29" i="1" l="1"/>
  <c r="S25" i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R30" i="1"/>
</calcChain>
</file>

<file path=xl/sharedStrings.xml><?xml version="1.0" encoding="utf-8"?>
<sst xmlns="http://schemas.openxmlformats.org/spreadsheetml/2006/main" count="291" uniqueCount="34">
  <si>
    <t>Transaktionen</t>
  </si>
  <si>
    <t>Objekt</t>
  </si>
  <si>
    <t>Essen</t>
  </si>
  <si>
    <t>Tanken</t>
  </si>
  <si>
    <t>Brille</t>
  </si>
  <si>
    <t>Kleidung</t>
  </si>
  <si>
    <t>Wunderbaum</t>
  </si>
  <si>
    <t>Fotos</t>
  </si>
  <si>
    <t>Apotheke</t>
  </si>
  <si>
    <t>Summe</t>
  </si>
  <si>
    <t>Bootfahren</t>
  </si>
  <si>
    <t>Kinder</t>
  </si>
  <si>
    <t>Monat</t>
  </si>
  <si>
    <t>sonstiges</t>
  </si>
  <si>
    <t>Einnahmen</t>
  </si>
  <si>
    <t>Ausgaben</t>
  </si>
  <si>
    <t>David K.</t>
  </si>
  <si>
    <t>Diff</t>
  </si>
  <si>
    <t>Mittel</t>
  </si>
  <si>
    <t>Summe E+T+K</t>
  </si>
  <si>
    <t>Technik</t>
  </si>
  <si>
    <t>Konten</t>
  </si>
  <si>
    <t>Raika - Giro</t>
  </si>
  <si>
    <t>ING - Giro</t>
  </si>
  <si>
    <t>ING - Sparkonto</t>
  </si>
  <si>
    <t>DKB - Giro</t>
  </si>
  <si>
    <t>DKB - Visa</t>
  </si>
  <si>
    <t>Schmuck</t>
  </si>
  <si>
    <t>Uhr</t>
  </si>
  <si>
    <t>Wetten</t>
  </si>
  <si>
    <t>Kino</t>
  </si>
  <si>
    <t>Malen</t>
  </si>
  <si>
    <t>KAPITAL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</si>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</sst>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CC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CC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CC00"/>
        <bgColor indexed="64"/>
      </patternFill>
    </fill>
  </fills>
  <borders count="17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/>
    <xf numFmtId="0" fontId="0" fillId="0" borderId="1" xfId="0" applyBorder="1"/>
    <xf numFmtId="2" fontId="1" fillId="0" borderId="4" xfId="0" applyNumberFormat="1" applyFont="1" applyBorder="1" applyAlignment="1">
      <alignment horizontal="right" vertical="center"/>
    </xf>
    <xf numFmtId="2" fontId="1" fillId="0" borderId="5" xfId="0" applyNumberFormat="1" applyFont="1" applyBorder="1" applyAlignment="1">
      <alignment horizontal="right" vertical="center"/>
    </xf>
    <xf numFmtId="0" fontId="0" fillId="0" borderId="0" xfId="0" applyBorder="1" applyAlignment="1"/>
    <xf numFmtId="2" fontId="1" fillId="0" borderId="8" xfId="0" applyNumberFormat="1" applyFont="1" applyBorder="1"/>
    <xf numFmtId="0" fontId="0" fillId="0" borderId="0" xfId="0" applyBorder="1"/>
    <xf numFmtId="0" fontId="1" fillId="0" borderId="4" xfId="0" applyFont="1" applyBorder="1"/>
    <xf numFmtId="0" fontId="4" fillId="0" borderId="0" xfId="0" applyFont="1"/>
    <xf numFmtId="0" fontId="0" fillId="0" borderId="10" xfId="0" applyBorder="1" applyAlignment="1"/>
    <xf numFmtId="0" fontId="4" fillId="0" borderId="0" xfId="0" applyFont="1" applyFill="1" applyBorder="1" applyAlignment="1"/>
    <xf numFmtId="0" fontId="4" fillId="0" borderId="9" xfId="0" applyFont="1" applyBorder="1"/>
    <xf numFmtId="0" fontId="4" fillId="0" borderId="0" xfId="0" applyFont="1" applyBorder="1"/>
    <xf numFmtId="0" fontId="3" fillId="0" borderId="6" xfId="0" applyFont="1" applyBorder="1"/>
    <xf numFmtId="0" fontId="3" fillId="0" borderId="7" xfId="0" applyFont="1" applyBorder="1" applyAlignment="1">
      <alignment horizontal="right" vertical="center"/>
    </xf>
    <xf numFmtId="0" fontId="0" fillId="0" borderId="0" xfId="0" applyFill="1" applyBorder="1" applyAlignment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9" fillId="0" borderId="11" xfId="0" applyFont="1" applyBorder="1"/>
    <xf numFmtId="0" fontId="0" fillId="0" borderId="11" xfId="0" applyBorder="1"/>
    <xf numFmtId="0" fontId="3" fillId="0" borderId="11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1" fillId="0" borderId="11" xfId="0" applyFont="1" applyBorder="1"/>
    <xf numFmtId="0" fontId="6" fillId="0" borderId="11" xfId="0" applyFont="1" applyBorder="1"/>
    <xf numFmtId="0" fontId="4" fillId="0" borderId="11" xfId="0" applyFont="1" applyBorder="1"/>
    <xf numFmtId="0" fontId="3" fillId="0" borderId="11" xfId="0" applyFont="1" applyBorder="1"/>
    <xf numFmtId="2" fontId="1" fillId="0" borderId="11" xfId="0" applyNumberFormat="1" applyFont="1" applyBorder="1"/>
    <xf numFmtId="0" fontId="3" fillId="0" borderId="12" xfId="0" applyFont="1" applyBorder="1"/>
    <xf numFmtId="0" fontId="0" fillId="0" borderId="13" xfId="0" applyBorder="1" applyAlignment="1"/>
    <xf numFmtId="0" fontId="0" fillId="0" borderId="14" xfId="0" applyBorder="1" applyAlignment="1"/>
    <xf numFmtId="0" fontId="5" fillId="0" borderId="15" xfId="0" applyFont="1" applyBorder="1" applyAlignment="1">
      <alignment horizontal="center"/>
    </xf>
    <xf numFmtId="0" fontId="9" fillId="2" borderId="11" xfId="0" applyFont="1" applyFill="1" applyBorder="1"/>
    <xf numFmtId="0" fontId="7" fillId="2" borderId="11" xfId="0" applyFont="1" applyFill="1" applyBorder="1"/>
    <xf numFmtId="0" fontId="9" fillId="3" borderId="11" xfId="0" applyFont="1" applyFill="1" applyBorder="1"/>
    <xf numFmtId="0" fontId="7" fillId="3" borderId="11" xfId="0" applyFont="1" applyFill="1" applyBorder="1"/>
    <xf numFmtId="0" fontId="9" fillId="4" borderId="11" xfId="0" applyFont="1" applyFill="1" applyBorder="1"/>
    <xf numFmtId="0" fontId="7" fillId="4" borderId="11" xfId="0" applyFont="1" applyFill="1" applyBorder="1"/>
    <xf numFmtId="0" fontId="9" fillId="5" borderId="11" xfId="0" applyFont="1" applyFill="1" applyBorder="1"/>
    <xf numFmtId="0" fontId="8" fillId="5" borderId="11" xfId="0" applyFont="1" applyFill="1" applyBorder="1"/>
    <xf numFmtId="0" fontId="7" fillId="5" borderId="11" xfId="0" applyFont="1" applyFill="1" applyBorder="1"/>
    <xf numFmtId="0" fontId="9" fillId="6" borderId="11" xfId="0" applyFont="1" applyFill="1" applyBorder="1"/>
    <xf numFmtId="0" fontId="7" fillId="6" borderId="11" xfId="0" applyFont="1" applyFill="1" applyBorder="1"/>
    <xf numFmtId="0" fontId="9" fillId="7" borderId="11" xfId="0" applyFont="1" applyFill="1" applyBorder="1"/>
    <xf numFmtId="0" fontId="0" fillId="7" borderId="11" xfId="0" applyFill="1" applyBorder="1"/>
    <xf numFmtId="0" fontId="10" fillId="0" borderId="11" xfId="0" applyFont="1" applyBorder="1"/>
    <xf numFmtId="0" fontId="11" fillId="0" borderId="11" xfId="0" applyFont="1" applyBorder="1"/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/>
              <a:t>AUSGABEN</a:t>
            </a:r>
            <a:r>
              <a:rPr lang="de-AT" b="1" baseline="0"/>
              <a:t> E-T-K</a:t>
            </a:r>
            <a:endParaRPr lang="de-A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314773426247503E-2"/>
          <c:y val="0.11858351802134573"/>
          <c:w val="0.6959348149166944"/>
          <c:h val="0.78324504345423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'2020'!$L$23</c:f>
              <c:strCache>
                <c:ptCount val="1"/>
                <c:pt idx="0">
                  <c:v>Essen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'2020'!$K$24:$K$35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'2020'!$L$24:$L$35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-255.33</c:v>
                </c:pt>
                <c:pt idx="6" formatCode="0.00">
                  <c:v>-207.56</c:v>
                </c:pt>
                <c:pt idx="7" formatCode="0.00">
                  <c:v>-169.44000000000003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3-42A8-8E92-14ED567497AF}"/>
            </c:ext>
          </c:extLst>
        </c:ser>
        <c:ser>
          <c:idx val="1"/>
          <c:order val="1"/>
          <c:tx>
            <c:strRef>
              <c:f>'2020'!$K$4</c:f>
              <c:strCache>
                <c:ptCount val="1"/>
                <c:pt idx="0">
                  <c:v>Tanken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'2020'!$K$24:$K$35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'2020'!$M$24:$M$35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-131.74</c:v>
                </c:pt>
                <c:pt idx="6" formatCode="0.00">
                  <c:v>-86.53</c:v>
                </c:pt>
                <c:pt idx="7" formatCode="0.00">
                  <c:v>-63.19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3-42A8-8E92-14ED567497AF}"/>
            </c:ext>
          </c:extLst>
        </c:ser>
        <c:ser>
          <c:idx val="2"/>
          <c:order val="2"/>
          <c:tx>
            <c:strRef>
              <c:f>'2020'!$K$5</c:f>
              <c:strCache>
                <c:ptCount val="1"/>
                <c:pt idx="0">
                  <c:v>Kleidung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'2020'!$K$24:$K$35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'2020'!$N$24:$N$35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-16.989999999999998</c:v>
                </c:pt>
                <c:pt idx="6" formatCode="0.00">
                  <c:v>-174</c:v>
                </c:pt>
                <c:pt idx="7" formatCode="0.00">
                  <c:v>-12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43-42A8-8E92-14ED567497AF}"/>
            </c:ext>
          </c:extLst>
        </c:ser>
        <c:ser>
          <c:idx val="4"/>
          <c:order val="3"/>
          <c:tx>
            <c:strRef>
              <c:f>'2020'!$O$23</c:f>
              <c:strCache>
                <c:ptCount val="1"/>
                <c:pt idx="0">
                  <c:v>Summe E+T+K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'2020'!$K$24:$K$35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'2020'!$O$24:$O$35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-404.06000000000006</c:v>
                </c:pt>
                <c:pt idx="6">
                  <c:v>-468.09000000000003</c:v>
                </c:pt>
                <c:pt idx="7">
                  <c:v>-244.63000000000002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E-4682-B2E4-277850B2EC65}"/>
            </c:ext>
          </c:extLst>
        </c:ser>
        <c:ser>
          <c:idx val="3"/>
          <c:order val="4"/>
          <c:tx>
            <c:strRef>
              <c:f>'2020'!$K$18</c:f>
              <c:strCache>
                <c:ptCount val="1"/>
                <c:pt idx="0">
                  <c:v>Summe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'2020'!$K$24:$K$35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'2020'!$P$24:$P$35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-695.01</c:v>
                </c:pt>
                <c:pt idx="6" formatCode="0.00">
                  <c:v>-805.24</c:v>
                </c:pt>
                <c:pt idx="7" formatCode="0.00">
                  <c:v>-381.57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43-42A8-8E92-14ED56749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35071"/>
        <c:axId val="1496303999"/>
      </c:scatterChart>
      <c:valAx>
        <c:axId val="1495735071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 in Monaten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6303999"/>
        <c:crosses val="autoZero"/>
        <c:crossBetween val="midCat"/>
        <c:majorUnit val="1"/>
      </c:valAx>
      <c:valAx>
        <c:axId val="14963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Betrag in 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57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191622922134743"/>
          <c:y val="0.38467592592592592"/>
          <c:w val="0.18808387748673411"/>
          <c:h val="0.44288812939307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/>
              <a:t>ÜBERSICHT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314773426247503E-2"/>
          <c:y val="0.11858351802134573"/>
          <c:w val="0.7593494654631584"/>
          <c:h val="0.78324504345423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'2020'!$P$23</c:f>
              <c:strCache>
                <c:ptCount val="1"/>
                <c:pt idx="0">
                  <c:v>Ausgaben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'2020'!$K$24:$K$35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'2020'!$P$24:$P$35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-695.01</c:v>
                </c:pt>
                <c:pt idx="6" formatCode="0.00">
                  <c:v>-805.24</c:v>
                </c:pt>
                <c:pt idx="7" formatCode="0.00">
                  <c:v>-381.57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7B-48C8-8CFE-6D082261779D}"/>
            </c:ext>
          </c:extLst>
        </c:ser>
        <c:ser>
          <c:idx val="1"/>
          <c:order val="1"/>
          <c:tx>
            <c:strRef>
              <c:f>'2020'!$Q$23</c:f>
              <c:strCache>
                <c:ptCount val="1"/>
                <c:pt idx="0">
                  <c:v>Einnahmen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0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'2020'!$K$24:$K$35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'2020'!$Q$24:$Q$35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</c:v>
                </c:pt>
                <c:pt idx="6">
                  <c:v>2940</c:v>
                </c:pt>
                <c:pt idx="7">
                  <c:v>915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7B-48C8-8CFE-6D082261779D}"/>
            </c:ext>
          </c:extLst>
        </c:ser>
        <c:ser>
          <c:idx val="2"/>
          <c:order val="2"/>
          <c:tx>
            <c:strRef>
              <c:f>'2020'!$R$23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'2020'!$K$24:$K$35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'2020'!$R$24:$R$34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-195.01</c:v>
                </c:pt>
                <c:pt idx="6">
                  <c:v>2134.7600000000002</c:v>
                </c:pt>
                <c:pt idx="7">
                  <c:v>533.43000000000006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7B-48C8-8CFE-6D082261779D}"/>
            </c:ext>
          </c:extLst>
        </c:ser>
        <c:ser>
          <c:idx val="4"/>
          <c:order val="3"/>
          <c:tx>
            <c:strRef>
              <c:f>'2020'!$S$23</c:f>
              <c:strCache>
                <c:ptCount val="1"/>
                <c:pt idx="0">
                  <c:v>Mittel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'2020'!$K$24:$K$35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'2020'!$S$24:$S$35</c:f>
              <c:numCache>
                <c:formatCode>General</c:formatCode>
                <c:ptCount val="12"/>
                <c:pt idx="0">
                  <c:v>824.39333333333343</c:v>
                </c:pt>
                <c:pt idx="1">
                  <c:v>824.39333333333343</c:v>
                </c:pt>
                <c:pt idx="2">
                  <c:v>824.39333333333343</c:v>
                </c:pt>
                <c:pt idx="3">
                  <c:v>824.39333333333343</c:v>
                </c:pt>
                <c:pt idx="4">
                  <c:v>824.39333333333343</c:v>
                </c:pt>
                <c:pt idx="5">
                  <c:v>824.39333333333343</c:v>
                </c:pt>
                <c:pt idx="6">
                  <c:v>824.39333333333343</c:v>
                </c:pt>
                <c:pt idx="7">
                  <c:v>824.39333333333343</c:v>
                </c:pt>
                <c:pt idx="8">
                  <c:v>824.39333333333343</c:v>
                </c:pt>
                <c:pt idx="9">
                  <c:v>824.39333333333343</c:v>
                </c:pt>
                <c:pt idx="10">
                  <c:v>824.39333333333343</c:v>
                </c:pt>
                <c:pt idx="11">
                  <c:v>824.39333333333343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7B-48C8-8CFE-6D082261779D}"/>
            </c:ext>
          </c:extLst>
        </c:ser>
        <c:ser>
          <c:idx val="5"/>
          <c:order val="4"/>
          <c:tx>
            <c:v>Kapital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'2020'!$K$46:$K$57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'2020'!$Q$46:$Q$57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1438</c:v>
                </c:pt>
                <c:pt idx="5">
                  <c:v>1633</c:v>
                </c:pt>
                <c:pt idx="6">
                  <c:v>3767.9100000000003</c:v>
                </c:pt>
                <c:pt idx="7">
                  <c:v>110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4-4B2D-9F6B-E58013F4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35071"/>
        <c:axId val="1496303999"/>
      </c:scatterChart>
      <c:valAx>
        <c:axId val="1495735071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 in Monaten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6303999"/>
        <c:crosses val="autoZero"/>
        <c:crossBetween val="midCat"/>
        <c:majorUnit val="1"/>
      </c:valAx>
      <c:valAx>
        <c:axId val="14963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Betrag in 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57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5"/>
        <c:delete val="1"/>
      </c:legendEntry>
      <c:layout>
        <c:manualLayout>
          <c:xMode val="edge"/>
          <c:yMode val="edge"/>
          <c:x val="0.87392394853082378"/>
          <c:y val="0.36621054129102626"/>
          <c:w val="0.11353422670966305"/>
          <c:h val="0.37037024235804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/>
              <a:t>KONTEN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314773426247503E-2"/>
          <c:y val="0.11858351802134573"/>
          <c:w val="0.6959348149166944"/>
          <c:h val="0.78324504345423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'2020'!$L$45</c:f>
              <c:strCache>
                <c:ptCount val="1"/>
                <c:pt idx="0">
                  <c:v>Raika - Giro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'2020'!$K$46:$K$57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'2020'!$L$46:$L$57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3145.55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02-4A1D-A398-CBDA808DB13B}"/>
            </c:ext>
          </c:extLst>
        </c:ser>
        <c:ser>
          <c:idx val="1"/>
          <c:order val="1"/>
          <c:tx>
            <c:strRef>
              <c:f>'2020'!$M$45</c:f>
              <c:strCache>
                <c:ptCount val="1"/>
                <c:pt idx="0">
                  <c:v>ING - Giro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'2020'!$K$46:$K$57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'2020'!$M$46:$M$57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512.36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02-4A1D-A398-CBDA808DB13B}"/>
            </c:ext>
          </c:extLst>
        </c:ser>
        <c:ser>
          <c:idx val="2"/>
          <c:order val="2"/>
          <c:tx>
            <c:strRef>
              <c:f>'2020'!$N$45</c:f>
              <c:strCache>
                <c:ptCount val="1"/>
                <c:pt idx="0">
                  <c:v>ING - Sparkonto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'2020'!$K$46:$K$57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'2020'!$N$46:$N$57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02-4A1D-A398-CBDA808DB13B}"/>
            </c:ext>
          </c:extLst>
        </c:ser>
        <c:ser>
          <c:idx val="3"/>
          <c:order val="3"/>
          <c:tx>
            <c:strRef>
              <c:f>'2020'!$O$45</c:f>
              <c:strCache>
                <c:ptCount val="1"/>
                <c:pt idx="0">
                  <c:v>DKB - Giro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'2020'!$K$46:$K$57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'2020'!$O$46:$O$57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02-4A1D-A398-CBDA808DB13B}"/>
            </c:ext>
          </c:extLst>
        </c:ser>
        <c:ser>
          <c:idx val="4"/>
          <c:order val="4"/>
          <c:tx>
            <c:strRef>
              <c:f>'2020'!$P$45</c:f>
              <c:strCache>
                <c:ptCount val="1"/>
                <c:pt idx="0">
                  <c:v>DKB - Visa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'2020'!$K$46:$K$57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'2020'!$P$46:$P$57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02-4A1D-A398-CBDA808DB13B}"/>
            </c:ext>
          </c:extLst>
        </c:ser>
        <c:ser>
          <c:idx val="5"/>
          <c:order val="5"/>
          <c:tx>
            <c:strRef>
              <c:f>'2020'!$Q$45</c:f>
              <c:strCache>
                <c:ptCount val="1"/>
                <c:pt idx="0">
                  <c:v>Summe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'2020'!$K$46:$K$57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'2020'!$Q$46:$Q$57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1438</c:v>
                </c:pt>
                <c:pt idx="5">
                  <c:v>1633</c:v>
                </c:pt>
                <c:pt idx="6">
                  <c:v>3767.9100000000003</c:v>
                </c:pt>
                <c:pt idx="7">
                  <c:v>110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02-4A1D-A398-CBDA808D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35071"/>
        <c:axId val="1496303999"/>
      </c:scatterChart>
      <c:valAx>
        <c:axId val="1495735071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 in Monaten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6303999"/>
        <c:crosses val="autoZero"/>
        <c:crossBetween val="midCat"/>
        <c:majorUnit val="1"/>
      </c:valAx>
      <c:valAx>
        <c:axId val="14963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Betrag in 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57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191622922134743"/>
          <c:y val="0.38467592592592592"/>
          <c:w val="0.14117781804450136"/>
          <c:h val="0.25931035372840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6169</xdr:colOff>
      <xdr:row>18</xdr:row>
      <xdr:rowOff>175845</xdr:rowOff>
    </xdr:from>
    <xdr:to>
      <xdr:col>8</xdr:col>
      <xdr:colOff>785446</xdr:colOff>
      <xdr:row>40</xdr:row>
      <xdr:rowOff>164122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DEAF09-C821-48CE-9043-4A243D83B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9</xdr:col>
      <xdr:colOff>11723</xdr:colOff>
      <xdr:row>18</xdr:row>
      <xdr:rowOff>167640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67A7C8-4E4C-4498-A6FF-4E4053C32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8</xdr:col>
      <xdr:colOff>773723</xdr:colOff>
      <xdr:row>68</xdr:row>
      <xdr:rowOff>82061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197C991-BDAA-4963-96AD-3BA471D93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8CA-9D59-448B-8464-38471E962953}">
  <dimension ref="A1:X452"/>
  <sheetViews>
    <sheetView topLeftCell="H21" zoomScale="64" zoomScaleNormal="76" workbookViewId="0">
      <selection activeCell="K23" sqref="K23:S36"/>
    </sheetView>
  </sheetViews>
  <sheetFormatPr baseColWidth="10" defaultRowHeight="14.4" x14ac:dyDescent="0.3"/>
  <cols>
    <col min="1" max="1" width="12" bestFit="1" customWidth="1"/>
    <col min="2" max="2" width="13.109375" style="2" bestFit="1" customWidth="1"/>
    <col min="3" max="3" width="10.33203125" bestFit="1" customWidth="1"/>
    <col min="4" max="4" width="16.33203125" style="2" bestFit="1" customWidth="1"/>
    <col min="5" max="5" width="13" bestFit="1" customWidth="1"/>
    <col min="6" max="6" width="13.109375" bestFit="1" customWidth="1"/>
    <col min="7" max="7" width="11.6640625" bestFit="1" customWidth="1"/>
    <col min="8" max="8" width="15" bestFit="1" customWidth="1"/>
    <col min="9" max="9" width="11.6640625" bestFit="1" customWidth="1"/>
    <col min="10" max="10" width="15" bestFit="1" customWidth="1"/>
    <col min="11" max="11" width="11.6640625" bestFit="1" customWidth="1"/>
    <col min="12" max="12" width="15" bestFit="1" customWidth="1"/>
    <col min="13" max="13" width="11.6640625" bestFit="1" customWidth="1"/>
    <col min="14" max="14" width="15" bestFit="1" customWidth="1"/>
    <col min="16" max="16" width="17.77734375" bestFit="1" customWidth="1"/>
    <col min="17" max="17" width="16.88671875" bestFit="1" customWidth="1"/>
    <col min="18" max="18" width="18.44140625" bestFit="1" customWidth="1"/>
    <col min="19" max="19" width="19.77734375" bestFit="1" customWidth="1"/>
    <col min="20" max="20" width="24.5546875" bestFit="1" customWidth="1"/>
    <col min="21" max="21" width="20.77734375" bestFit="1" customWidth="1"/>
    <col min="22" max="22" width="22" bestFit="1" customWidth="1"/>
    <col min="23" max="23" width="17.5546875" bestFit="1" customWidth="1"/>
    <col min="24" max="25" width="21.88671875" bestFit="1" customWidth="1"/>
  </cols>
  <sheetData>
    <row r="1" spans="1:24" ht="15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52">
        <v>6</v>
      </c>
      <c r="L1" s="51"/>
      <c r="M1" s="52">
        <v>7</v>
      </c>
      <c r="N1" s="51"/>
      <c r="O1" s="52">
        <v>8</v>
      </c>
      <c r="P1" s="51"/>
      <c r="Q1" s="52">
        <v>9</v>
      </c>
      <c r="R1" s="51"/>
      <c r="S1" s="50">
        <v>10</v>
      </c>
      <c r="T1" s="51"/>
      <c r="U1" s="50">
        <v>11</v>
      </c>
      <c r="V1" s="51"/>
      <c r="W1" s="50">
        <v>12</v>
      </c>
      <c r="X1" s="51"/>
    </row>
    <row r="2" spans="1:24" ht="15" thickBot="1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29" t="s">
        <v>1</v>
      </c>
      <c r="L2" s="15" t="s">
        <v>0</v>
      </c>
      <c r="M2" s="14" t="s">
        <v>1</v>
      </c>
      <c r="N2" s="15" t="s">
        <v>0</v>
      </c>
      <c r="O2" s="14" t="s">
        <v>1</v>
      </c>
      <c r="P2" s="15" t="s">
        <v>0</v>
      </c>
      <c r="Q2" s="14" t="s">
        <v>1</v>
      </c>
      <c r="R2" s="15" t="s">
        <v>0</v>
      </c>
      <c r="S2" s="14" t="s">
        <v>1</v>
      </c>
      <c r="T2" s="15" t="s">
        <v>0</v>
      </c>
      <c r="U2" s="14" t="s">
        <v>1</v>
      </c>
      <c r="V2" s="15" t="s">
        <v>0</v>
      </c>
      <c r="W2" s="14" t="s">
        <v>1</v>
      </c>
      <c r="X2" s="15" t="s">
        <v>0</v>
      </c>
    </row>
    <row r="3" spans="1:24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30" t="s">
        <v>2</v>
      </c>
      <c r="L3" s="3">
        <v>-255.33</v>
      </c>
      <c r="M3" s="1" t="s">
        <v>2</v>
      </c>
      <c r="N3" s="3">
        <f>-86.68-8.3-8-3.24-3.87-10-11.2-4.2-32.5-9.5-12.05-8.3-9.72</f>
        <v>-207.56</v>
      </c>
      <c r="O3" s="1" t="s">
        <v>2</v>
      </c>
      <c r="P3" s="3">
        <f>-11.25-7.5-5.47-25-2.6-41.4-18.32-3.98-4.32-8.3-20-4.32-13.49-3.49</f>
        <v>-169.44000000000003</v>
      </c>
      <c r="Q3" s="1" t="s">
        <v>2</v>
      </c>
      <c r="R3" s="3">
        <v>0</v>
      </c>
      <c r="S3" s="1" t="s">
        <v>2</v>
      </c>
      <c r="T3" s="3">
        <v>0</v>
      </c>
      <c r="U3" s="1" t="s">
        <v>2</v>
      </c>
      <c r="V3" s="3">
        <v>0</v>
      </c>
      <c r="W3" s="1" t="s">
        <v>2</v>
      </c>
      <c r="X3" s="3">
        <v>0</v>
      </c>
    </row>
    <row r="4" spans="1:24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30" t="s">
        <v>3</v>
      </c>
      <c r="L4" s="3">
        <v>-131.74</v>
      </c>
      <c r="M4" s="1" t="s">
        <v>3</v>
      </c>
      <c r="N4" s="3">
        <f>-47.98-38.55</f>
        <v>-86.53</v>
      </c>
      <c r="O4" s="1" t="s">
        <v>3</v>
      </c>
      <c r="P4" s="3">
        <f>-33.22-29.97</f>
        <v>-63.19</v>
      </c>
      <c r="Q4" s="1" t="s">
        <v>3</v>
      </c>
      <c r="R4" s="3">
        <v>0</v>
      </c>
      <c r="S4" s="1" t="s">
        <v>3</v>
      </c>
      <c r="T4" s="3">
        <v>0</v>
      </c>
      <c r="U4" s="1" t="s">
        <v>3</v>
      </c>
      <c r="V4" s="3">
        <v>0</v>
      </c>
      <c r="W4" s="1" t="s">
        <v>3</v>
      </c>
      <c r="X4" s="3">
        <v>0</v>
      </c>
    </row>
    <row r="5" spans="1:24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30" t="s">
        <v>5</v>
      </c>
      <c r="L5" s="3">
        <v>-16.989999999999998</v>
      </c>
      <c r="M5" s="1" t="s">
        <v>5</v>
      </c>
      <c r="N5" s="8">
        <f>-205+31</f>
        <v>-174</v>
      </c>
      <c r="O5" s="1" t="s">
        <v>5</v>
      </c>
      <c r="P5" s="8">
        <v>-12</v>
      </c>
      <c r="Q5" s="1" t="s">
        <v>5</v>
      </c>
      <c r="R5" s="8">
        <v>0</v>
      </c>
      <c r="S5" s="1" t="s">
        <v>5</v>
      </c>
      <c r="T5" s="8">
        <v>0</v>
      </c>
      <c r="U5" s="1" t="s">
        <v>5</v>
      </c>
      <c r="V5" s="8">
        <v>0</v>
      </c>
      <c r="W5" s="1" t="s">
        <v>5</v>
      </c>
      <c r="X5" s="8">
        <v>0</v>
      </c>
    </row>
    <row r="6" spans="1:24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30" t="s">
        <v>4</v>
      </c>
      <c r="L6" s="3">
        <v>-250</v>
      </c>
      <c r="M6" s="1" t="s">
        <v>10</v>
      </c>
      <c r="N6" s="3">
        <v>-72</v>
      </c>
      <c r="O6" s="16" t="s">
        <v>27</v>
      </c>
      <c r="P6" s="3">
        <v>-43</v>
      </c>
      <c r="Q6" s="1"/>
      <c r="R6" s="3"/>
      <c r="S6" s="1"/>
      <c r="T6" s="3"/>
      <c r="U6" s="1"/>
      <c r="V6" s="3"/>
      <c r="W6" s="1"/>
      <c r="X6" s="3"/>
    </row>
    <row r="7" spans="1:24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30" t="s">
        <v>6</v>
      </c>
      <c r="L7" s="3">
        <v>-2.2999999999999998</v>
      </c>
      <c r="M7" s="1" t="s">
        <v>13</v>
      </c>
      <c r="N7" s="3">
        <f>-3.6-8.66-20-60</f>
        <v>-92.259999999999991</v>
      </c>
      <c r="O7" s="16" t="s">
        <v>28</v>
      </c>
      <c r="P7" s="3">
        <v>-50</v>
      </c>
      <c r="Q7" s="1"/>
      <c r="R7" s="3"/>
      <c r="S7" s="1"/>
      <c r="T7" s="3"/>
      <c r="U7" s="1"/>
      <c r="V7" s="3"/>
      <c r="W7" s="1"/>
      <c r="X7" s="3"/>
    </row>
    <row r="8" spans="1:24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30" t="s">
        <v>7</v>
      </c>
      <c r="L8" s="3">
        <v>-11.9</v>
      </c>
      <c r="M8" s="1" t="s">
        <v>11</v>
      </c>
      <c r="N8" s="3">
        <v>-70</v>
      </c>
      <c r="O8" s="16" t="s">
        <v>29</v>
      </c>
      <c r="P8" s="3">
        <v>-20</v>
      </c>
      <c r="Q8" s="1"/>
      <c r="R8" s="3"/>
      <c r="S8" s="1"/>
      <c r="T8" s="3"/>
      <c r="U8" s="1"/>
      <c r="V8" s="3"/>
      <c r="W8" s="1"/>
      <c r="X8" s="3"/>
    </row>
    <row r="9" spans="1:24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30" t="s">
        <v>8</v>
      </c>
      <c r="L9" s="3">
        <f xml:space="preserve"> -23.9-2.85</f>
        <v>-26.75</v>
      </c>
      <c r="M9" s="5" t="s">
        <v>8</v>
      </c>
      <c r="N9" s="3">
        <f>-18.78-7</f>
        <v>-25.78</v>
      </c>
      <c r="O9" s="16" t="s">
        <v>30</v>
      </c>
      <c r="P9" s="3">
        <v>-13.7</v>
      </c>
      <c r="Q9" s="5"/>
      <c r="R9" s="3"/>
      <c r="S9" s="5"/>
      <c r="T9" s="3"/>
      <c r="U9" s="5"/>
      <c r="V9" s="3"/>
      <c r="W9" s="5"/>
      <c r="X9" s="3"/>
    </row>
    <row r="10" spans="1:24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30"/>
      <c r="L10" s="3"/>
      <c r="M10" s="16" t="s">
        <v>16</v>
      </c>
      <c r="N10" s="3">
        <v>-56</v>
      </c>
      <c r="O10" s="16" t="s">
        <v>31</v>
      </c>
      <c r="P10" s="3">
        <v>-10.24</v>
      </c>
      <c r="Q10" s="5"/>
      <c r="R10" s="3"/>
      <c r="S10" s="5"/>
      <c r="T10" s="3"/>
      <c r="U10" s="5"/>
      <c r="V10" s="3"/>
      <c r="W10" s="5"/>
      <c r="X10" s="3"/>
    </row>
    <row r="11" spans="1:24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30"/>
      <c r="L11" s="3"/>
      <c r="M11" s="16" t="s">
        <v>20</v>
      </c>
      <c r="N11" s="3">
        <f>-38.1+16.99</f>
        <v>-21.110000000000003</v>
      </c>
      <c r="O11" s="5"/>
      <c r="P11" s="3"/>
      <c r="Q11" s="5"/>
      <c r="R11" s="3"/>
      <c r="S11" s="5"/>
      <c r="T11" s="3"/>
      <c r="U11" s="5"/>
      <c r="V11" s="3"/>
      <c r="W11" s="5"/>
      <c r="X11" s="3"/>
    </row>
    <row r="12" spans="1:24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30"/>
      <c r="L12" s="3"/>
      <c r="M12" s="16"/>
      <c r="N12" s="3"/>
      <c r="O12" s="5"/>
      <c r="P12" s="3"/>
      <c r="Q12" s="5"/>
      <c r="R12" s="3"/>
      <c r="S12" s="5"/>
      <c r="T12" s="3"/>
      <c r="U12" s="5"/>
      <c r="V12" s="3"/>
      <c r="W12" s="5"/>
      <c r="X12" s="3"/>
    </row>
    <row r="13" spans="1:24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30"/>
      <c r="L13" s="3"/>
      <c r="M13" s="16"/>
      <c r="N13" s="3"/>
      <c r="O13" s="5"/>
      <c r="P13" s="3"/>
      <c r="Q13" s="5"/>
      <c r="R13" s="3"/>
      <c r="S13" s="5"/>
      <c r="T13" s="3"/>
      <c r="U13" s="5"/>
      <c r="V13" s="3"/>
      <c r="W13" s="5"/>
      <c r="X13" s="3"/>
    </row>
    <row r="14" spans="1:2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30"/>
      <c r="L14" s="3"/>
      <c r="M14" s="16"/>
      <c r="N14" s="3"/>
      <c r="O14" s="5"/>
      <c r="P14" s="3"/>
      <c r="Q14" s="5"/>
      <c r="R14" s="3"/>
      <c r="S14" s="5"/>
      <c r="T14" s="3"/>
      <c r="U14" s="5"/>
      <c r="V14" s="3"/>
      <c r="W14" s="5"/>
      <c r="X14" s="3"/>
    </row>
    <row r="15" spans="1:2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30"/>
      <c r="L15" s="3"/>
      <c r="M15" s="16"/>
      <c r="N15" s="3"/>
      <c r="O15" s="5"/>
      <c r="P15" s="3"/>
      <c r="Q15" s="5"/>
      <c r="R15" s="3"/>
      <c r="S15" s="5"/>
      <c r="T15" s="3"/>
      <c r="U15" s="5"/>
      <c r="V15" s="3"/>
      <c r="W15" s="5"/>
      <c r="X15" s="3"/>
    </row>
    <row r="16" spans="1:24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30"/>
      <c r="L16" s="3"/>
      <c r="M16" s="16"/>
      <c r="N16" s="3"/>
      <c r="O16" s="5"/>
      <c r="P16" s="3"/>
      <c r="Q16" s="5"/>
      <c r="R16" s="3"/>
      <c r="S16" s="5"/>
      <c r="T16" s="3"/>
      <c r="U16" s="5"/>
      <c r="V16" s="3"/>
      <c r="W16" s="5"/>
      <c r="X16" s="3"/>
    </row>
    <row r="17" spans="1:24" ht="15" thickBot="1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31"/>
      <c r="L17" s="4"/>
      <c r="M17" s="5"/>
      <c r="N17" s="3"/>
      <c r="O17" s="5"/>
      <c r="P17" s="3"/>
      <c r="Q17" s="5"/>
      <c r="R17" s="3"/>
      <c r="S17" s="5"/>
      <c r="T17" s="3"/>
      <c r="U17" s="5"/>
      <c r="V17" s="3"/>
      <c r="W17" s="5"/>
      <c r="X17" s="3"/>
    </row>
    <row r="18" spans="1:24" ht="15" thickBot="1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10" t="s">
        <v>9</v>
      </c>
      <c r="L18" s="6">
        <f>SUM(L3:L17)</f>
        <v>-695.01</v>
      </c>
      <c r="M18" s="10" t="s">
        <v>9</v>
      </c>
      <c r="N18" s="6">
        <f>SUM(N3:N17)</f>
        <v>-805.24</v>
      </c>
      <c r="O18" s="10" t="s">
        <v>9</v>
      </c>
      <c r="P18" s="6">
        <f>SUM(P3:P17)</f>
        <v>-381.57</v>
      </c>
      <c r="Q18" s="10" t="s">
        <v>9</v>
      </c>
      <c r="R18" s="6">
        <f>SUM(R3:R17)</f>
        <v>0</v>
      </c>
      <c r="S18" s="10" t="s">
        <v>9</v>
      </c>
      <c r="T18" s="6">
        <f>SUM(T3:T17)</f>
        <v>0</v>
      </c>
      <c r="U18" s="10" t="s">
        <v>9</v>
      </c>
      <c r="V18" s="6">
        <f>SUM(V3:V17)</f>
        <v>0</v>
      </c>
      <c r="W18" s="10" t="s">
        <v>9</v>
      </c>
      <c r="X18" s="6">
        <f>SUM(X3:X17)</f>
        <v>0</v>
      </c>
    </row>
    <row r="19" spans="1:24" ht="15" thickTop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11" t="s">
        <v>14</v>
      </c>
      <c r="L19" s="12">
        <v>500</v>
      </c>
      <c r="M19" s="9"/>
      <c r="N19" s="13">
        <v>2940</v>
      </c>
      <c r="O19" s="9"/>
      <c r="P19" s="13">
        <v>915</v>
      </c>
      <c r="Q19" s="9"/>
      <c r="R19" s="13">
        <v>0</v>
      </c>
      <c r="S19" s="9"/>
      <c r="T19" s="13">
        <v>0</v>
      </c>
      <c r="U19" s="9"/>
      <c r="V19" s="13">
        <v>0</v>
      </c>
      <c r="W19" s="9"/>
      <c r="X19" s="13">
        <v>0</v>
      </c>
    </row>
    <row r="20" spans="1:24" x14ac:dyDescent="0.3">
      <c r="B20" s="7"/>
      <c r="C20" s="7"/>
      <c r="D20" s="7"/>
    </row>
    <row r="21" spans="1:24" x14ac:dyDescent="0.3">
      <c r="B21" s="7"/>
      <c r="C21" s="7"/>
      <c r="D21" s="7"/>
    </row>
    <row r="22" spans="1:24" x14ac:dyDescent="0.3">
      <c r="B22" s="7"/>
      <c r="C22" s="7"/>
      <c r="D22" s="7"/>
    </row>
    <row r="23" spans="1:24" x14ac:dyDescent="0.3">
      <c r="B23" s="7"/>
      <c r="C23" s="7"/>
      <c r="D23" s="7"/>
      <c r="K23" s="22" t="s">
        <v>12</v>
      </c>
      <c r="L23" s="22" t="s">
        <v>2</v>
      </c>
      <c r="M23" s="22" t="s">
        <v>3</v>
      </c>
      <c r="N23" s="22" t="s">
        <v>5</v>
      </c>
      <c r="O23" s="23" t="s">
        <v>19</v>
      </c>
      <c r="P23" s="23" t="s">
        <v>15</v>
      </c>
      <c r="Q23" s="23" t="str">
        <f>K19</f>
        <v>Einnahmen</v>
      </c>
      <c r="R23" s="23" t="s">
        <v>17</v>
      </c>
      <c r="S23" s="23" t="s">
        <v>18</v>
      </c>
    </row>
    <row r="24" spans="1:24" x14ac:dyDescent="0.3">
      <c r="B24" s="7"/>
      <c r="C24" s="7"/>
      <c r="D24" s="7"/>
      <c r="K24" s="27">
        <v>1</v>
      </c>
      <c r="L24" s="24">
        <v>0</v>
      </c>
      <c r="M24" s="24">
        <v>0</v>
      </c>
      <c r="N24" s="24">
        <v>0</v>
      </c>
      <c r="O24" s="25">
        <f>SUM(L24:N24)</f>
        <v>0</v>
      </c>
      <c r="P24" s="24">
        <v>0</v>
      </c>
      <c r="Q24" s="26">
        <v>0</v>
      </c>
      <c r="R24" s="27">
        <f>Q24+P24</f>
        <v>0</v>
      </c>
      <c r="S24" s="21">
        <f>AVERAGE(R29:R31)</f>
        <v>824.39333333333343</v>
      </c>
    </row>
    <row r="25" spans="1:24" x14ac:dyDescent="0.3">
      <c r="B25" s="7"/>
      <c r="C25" s="7"/>
      <c r="D25" s="7"/>
      <c r="K25" s="27">
        <v>2</v>
      </c>
      <c r="L25" s="24">
        <v>0</v>
      </c>
      <c r="M25" s="24">
        <v>0</v>
      </c>
      <c r="N25" s="24">
        <v>0</v>
      </c>
      <c r="O25" s="25">
        <f t="shared" ref="O25:O33" si="0">SUM(L25:N25)</f>
        <v>0</v>
      </c>
      <c r="P25" s="24">
        <v>0</v>
      </c>
      <c r="Q25" s="26">
        <v>0</v>
      </c>
      <c r="R25" s="27">
        <f t="shared" ref="R25:R35" si="1">Q25+P25</f>
        <v>0</v>
      </c>
      <c r="S25" s="21">
        <f t="shared" ref="S25:S35" si="2">S24</f>
        <v>824.39333333333343</v>
      </c>
    </row>
    <row r="26" spans="1:24" x14ac:dyDescent="0.3">
      <c r="B26" s="7"/>
      <c r="C26" s="7"/>
      <c r="D26" s="7"/>
      <c r="K26" s="27">
        <v>3</v>
      </c>
      <c r="L26" s="24">
        <v>0</v>
      </c>
      <c r="M26" s="24">
        <v>0</v>
      </c>
      <c r="N26" s="24">
        <v>0</v>
      </c>
      <c r="O26" s="25">
        <f t="shared" si="0"/>
        <v>0</v>
      </c>
      <c r="P26" s="24">
        <v>0</v>
      </c>
      <c r="Q26" s="26">
        <v>0</v>
      </c>
      <c r="R26" s="27">
        <f t="shared" si="1"/>
        <v>0</v>
      </c>
      <c r="S26" s="21">
        <f t="shared" si="2"/>
        <v>824.39333333333343</v>
      </c>
    </row>
    <row r="27" spans="1:24" x14ac:dyDescent="0.3">
      <c r="B27" s="7"/>
      <c r="C27" s="7"/>
      <c r="D27" s="7"/>
      <c r="K27" s="27">
        <v>4</v>
      </c>
      <c r="L27" s="24">
        <v>0</v>
      </c>
      <c r="M27" s="24">
        <v>0</v>
      </c>
      <c r="N27" s="24">
        <v>0</v>
      </c>
      <c r="O27" s="25">
        <f t="shared" si="0"/>
        <v>0</v>
      </c>
      <c r="P27" s="24">
        <v>0</v>
      </c>
      <c r="Q27" s="26">
        <v>0</v>
      </c>
      <c r="R27" s="27">
        <f t="shared" si="1"/>
        <v>0</v>
      </c>
      <c r="S27" s="21">
        <f t="shared" si="2"/>
        <v>824.39333333333343</v>
      </c>
    </row>
    <row r="28" spans="1:24" x14ac:dyDescent="0.3">
      <c r="B28" s="7"/>
      <c r="C28" s="7"/>
      <c r="D28" s="7"/>
      <c r="K28" s="27">
        <v>5</v>
      </c>
      <c r="L28" s="24">
        <v>0</v>
      </c>
      <c r="M28" s="24">
        <v>0</v>
      </c>
      <c r="N28" s="24">
        <v>0</v>
      </c>
      <c r="O28" s="25">
        <f t="shared" si="0"/>
        <v>0</v>
      </c>
      <c r="P28" s="24">
        <v>0</v>
      </c>
      <c r="Q28" s="26">
        <v>0</v>
      </c>
      <c r="R28" s="27">
        <f t="shared" si="1"/>
        <v>0</v>
      </c>
      <c r="S28" s="21">
        <f t="shared" si="2"/>
        <v>824.39333333333343</v>
      </c>
    </row>
    <row r="29" spans="1:24" x14ac:dyDescent="0.3">
      <c r="B29" s="7"/>
      <c r="C29" s="7"/>
      <c r="D29" s="7"/>
      <c r="K29" s="27">
        <v>6</v>
      </c>
      <c r="L29" s="28">
        <f>L3</f>
        <v>-255.33</v>
      </c>
      <c r="M29" s="28">
        <f>L4</f>
        <v>-131.74</v>
      </c>
      <c r="N29" s="28">
        <f>L5</f>
        <v>-16.989999999999998</v>
      </c>
      <c r="O29" s="25">
        <f t="shared" si="0"/>
        <v>-404.06000000000006</v>
      </c>
      <c r="P29" s="28">
        <f>L18</f>
        <v>-695.01</v>
      </c>
      <c r="Q29" s="26">
        <v>500</v>
      </c>
      <c r="R29" s="46">
        <f t="shared" si="1"/>
        <v>-195.01</v>
      </c>
      <c r="S29" s="21">
        <f t="shared" si="2"/>
        <v>824.39333333333343</v>
      </c>
    </row>
    <row r="30" spans="1:24" x14ac:dyDescent="0.3">
      <c r="B30" s="7"/>
      <c r="C30" s="7"/>
      <c r="D30" s="7"/>
      <c r="K30" s="27">
        <v>7</v>
      </c>
      <c r="L30" s="28">
        <f>N3</f>
        <v>-207.56</v>
      </c>
      <c r="M30" s="28">
        <f>N4</f>
        <v>-86.53</v>
      </c>
      <c r="N30" s="28">
        <f>N5</f>
        <v>-174</v>
      </c>
      <c r="O30" s="25">
        <f t="shared" si="0"/>
        <v>-468.09000000000003</v>
      </c>
      <c r="P30" s="28">
        <f>N18</f>
        <v>-805.24</v>
      </c>
      <c r="Q30" s="26">
        <f>N19</f>
        <v>2940</v>
      </c>
      <c r="R30" s="47">
        <f t="shared" si="1"/>
        <v>2134.7600000000002</v>
      </c>
      <c r="S30" s="21">
        <f t="shared" si="2"/>
        <v>824.39333333333343</v>
      </c>
    </row>
    <row r="31" spans="1:24" x14ac:dyDescent="0.3">
      <c r="B31" s="7"/>
      <c r="C31" s="7"/>
      <c r="D31" s="7"/>
      <c r="K31" s="27">
        <v>8</v>
      </c>
      <c r="L31" s="28">
        <f>P3</f>
        <v>-169.44000000000003</v>
      </c>
      <c r="M31" s="28">
        <f>P4</f>
        <v>-63.19</v>
      </c>
      <c r="N31" s="28">
        <f>P5</f>
        <v>-12</v>
      </c>
      <c r="O31" s="25">
        <f t="shared" si="0"/>
        <v>-244.63000000000002</v>
      </c>
      <c r="P31" s="28">
        <f>P18</f>
        <v>-381.57</v>
      </c>
      <c r="Q31" s="26">
        <f>P19</f>
        <v>915</v>
      </c>
      <c r="R31" s="27">
        <f t="shared" si="1"/>
        <v>533.43000000000006</v>
      </c>
      <c r="S31" s="21">
        <f t="shared" si="2"/>
        <v>824.39333333333343</v>
      </c>
    </row>
    <row r="32" spans="1:24" x14ac:dyDescent="0.3">
      <c r="B32" s="7"/>
      <c r="C32" s="7"/>
      <c r="D32" s="7"/>
      <c r="K32" s="27">
        <v>9</v>
      </c>
      <c r="L32" s="28">
        <f>0</f>
        <v>0</v>
      </c>
      <c r="M32" s="28">
        <f>0</f>
        <v>0</v>
      </c>
      <c r="N32" s="28">
        <f>0</f>
        <v>0</v>
      </c>
      <c r="O32" s="25">
        <f t="shared" si="0"/>
        <v>0</v>
      </c>
      <c r="P32" s="24">
        <v>0</v>
      </c>
      <c r="Q32" s="26">
        <v>0</v>
      </c>
      <c r="R32" s="27">
        <f t="shared" si="1"/>
        <v>0</v>
      </c>
      <c r="S32" s="21">
        <f t="shared" si="2"/>
        <v>824.39333333333343</v>
      </c>
    </row>
    <row r="33" spans="2:19" x14ac:dyDescent="0.3">
      <c r="B33" s="7"/>
      <c r="C33" s="7"/>
      <c r="D33" s="7"/>
      <c r="K33" s="27">
        <v>10</v>
      </c>
      <c r="L33" s="28">
        <f>0</f>
        <v>0</v>
      </c>
      <c r="M33" s="28">
        <f>0</f>
        <v>0</v>
      </c>
      <c r="N33" s="28">
        <f>0</f>
        <v>0</v>
      </c>
      <c r="O33" s="25">
        <f t="shared" si="0"/>
        <v>0</v>
      </c>
      <c r="P33" s="24">
        <v>0</v>
      </c>
      <c r="Q33" s="26">
        <v>0</v>
      </c>
      <c r="R33" s="27">
        <f t="shared" si="1"/>
        <v>0</v>
      </c>
      <c r="S33" s="21">
        <f t="shared" si="2"/>
        <v>824.39333333333343</v>
      </c>
    </row>
    <row r="34" spans="2:19" x14ac:dyDescent="0.3">
      <c r="B34" s="7"/>
      <c r="C34" s="7"/>
      <c r="D34" s="7"/>
      <c r="K34" s="27">
        <v>11</v>
      </c>
      <c r="L34" s="28">
        <f>0</f>
        <v>0</v>
      </c>
      <c r="M34" s="28">
        <f>0</f>
        <v>0</v>
      </c>
      <c r="N34" s="28">
        <f>0</f>
        <v>0</v>
      </c>
      <c r="O34" s="25">
        <f t="shared" ref="O34:O35" si="3">SUM(L34:N34)</f>
        <v>0</v>
      </c>
      <c r="P34" s="24">
        <v>0</v>
      </c>
      <c r="Q34" s="26">
        <v>0</v>
      </c>
      <c r="R34" s="27">
        <f t="shared" si="1"/>
        <v>0</v>
      </c>
      <c r="S34" s="21">
        <f t="shared" si="2"/>
        <v>824.39333333333343</v>
      </c>
    </row>
    <row r="35" spans="2:19" x14ac:dyDescent="0.3">
      <c r="B35" s="7"/>
      <c r="C35" s="7"/>
      <c r="D35" s="7"/>
      <c r="K35" s="27">
        <v>12</v>
      </c>
      <c r="L35" s="28">
        <f>0</f>
        <v>0</v>
      </c>
      <c r="M35" s="28">
        <f>0</f>
        <v>0</v>
      </c>
      <c r="N35" s="28">
        <f>0</f>
        <v>0</v>
      </c>
      <c r="O35" s="25">
        <f t="shared" si="3"/>
        <v>0</v>
      </c>
      <c r="P35" s="24">
        <v>0</v>
      </c>
      <c r="Q35" s="26">
        <v>0</v>
      </c>
      <c r="R35" s="27">
        <f t="shared" si="1"/>
        <v>0</v>
      </c>
      <c r="S35" s="21">
        <f t="shared" si="2"/>
        <v>824.39333333333343</v>
      </c>
    </row>
    <row r="36" spans="2:19" x14ac:dyDescent="0.3">
      <c r="B36" s="7"/>
      <c r="C36" s="7"/>
      <c r="D36" s="7"/>
      <c r="K36" s="21"/>
      <c r="L36" s="21"/>
      <c r="M36" s="21"/>
      <c r="N36" s="21"/>
      <c r="O36" s="21"/>
      <c r="P36" s="21"/>
      <c r="Q36" s="21"/>
      <c r="R36" s="21"/>
      <c r="S36" s="21"/>
    </row>
    <row r="37" spans="2:19" x14ac:dyDescent="0.3">
      <c r="B37" s="7"/>
      <c r="C37" s="7"/>
      <c r="D37" s="7"/>
    </row>
    <row r="38" spans="2:19" x14ac:dyDescent="0.3">
      <c r="B38" s="7"/>
      <c r="C38" s="7"/>
      <c r="D38" s="7"/>
    </row>
    <row r="39" spans="2:19" x14ac:dyDescent="0.3">
      <c r="B39" s="7"/>
      <c r="C39" s="7"/>
      <c r="D39" s="7"/>
    </row>
    <row r="40" spans="2:19" x14ac:dyDescent="0.3">
      <c r="B40" s="7"/>
      <c r="C40" s="7"/>
      <c r="D40" s="7"/>
    </row>
    <row r="41" spans="2:19" x14ac:dyDescent="0.3">
      <c r="B41" s="7"/>
      <c r="C41" s="7"/>
      <c r="D41" s="7"/>
    </row>
    <row r="42" spans="2:19" x14ac:dyDescent="0.3">
      <c r="B42" s="7"/>
      <c r="C42" s="7"/>
      <c r="D42" s="7"/>
    </row>
    <row r="43" spans="2:19" x14ac:dyDescent="0.3">
      <c r="B43" s="7"/>
      <c r="C43" s="7"/>
      <c r="D43" s="7"/>
    </row>
    <row r="44" spans="2:19" x14ac:dyDescent="0.3">
      <c r="B44" s="7"/>
      <c r="C44" s="7"/>
      <c r="D44" s="7"/>
    </row>
    <row r="45" spans="2:19" ht="15.6" x14ac:dyDescent="0.3">
      <c r="B45" s="7"/>
      <c r="C45" s="7"/>
      <c r="D45" s="7"/>
      <c r="K45" s="20" t="s">
        <v>21</v>
      </c>
      <c r="L45" s="33" t="s">
        <v>22</v>
      </c>
      <c r="M45" s="35" t="s">
        <v>23</v>
      </c>
      <c r="N45" s="37" t="s">
        <v>24</v>
      </c>
      <c r="O45" s="39" t="s">
        <v>25</v>
      </c>
      <c r="P45" s="42" t="s">
        <v>26</v>
      </c>
      <c r="Q45" s="44" t="s">
        <v>9</v>
      </c>
    </row>
    <row r="46" spans="2:19" x14ac:dyDescent="0.3">
      <c r="B46" s="7"/>
      <c r="C46" s="7"/>
      <c r="D46" s="7"/>
      <c r="K46" s="27">
        <v>1</v>
      </c>
      <c r="L46" s="34">
        <v>0</v>
      </c>
      <c r="M46" s="36">
        <v>0</v>
      </c>
      <c r="N46" s="38">
        <v>0</v>
      </c>
      <c r="O46" s="40">
        <f>SUM(L46:N46)</f>
        <v>0</v>
      </c>
      <c r="P46" s="43">
        <v>0</v>
      </c>
      <c r="Q46" s="45">
        <f>SUM(L46:P46)</f>
        <v>0</v>
      </c>
    </row>
    <row r="47" spans="2:19" x14ac:dyDescent="0.3">
      <c r="B47" s="7"/>
      <c r="C47" s="7"/>
      <c r="D47" s="7"/>
      <c r="K47" s="27">
        <v>2</v>
      </c>
      <c r="L47" s="34">
        <v>0</v>
      </c>
      <c r="M47" s="36">
        <v>0</v>
      </c>
      <c r="N47" s="38">
        <v>0</v>
      </c>
      <c r="O47" s="40">
        <f t="shared" ref="O47:O50" si="4">SUM(L47:N47)</f>
        <v>0</v>
      </c>
      <c r="P47" s="43">
        <v>0</v>
      </c>
      <c r="Q47" s="45">
        <f t="shared" ref="Q47:Q57" si="5">SUM(L47:P47)</f>
        <v>0</v>
      </c>
    </row>
    <row r="48" spans="2:19" x14ac:dyDescent="0.3">
      <c r="B48" s="7"/>
      <c r="C48" s="7"/>
      <c r="D48" s="7"/>
      <c r="K48" s="27">
        <v>3</v>
      </c>
      <c r="L48" s="34">
        <v>0</v>
      </c>
      <c r="M48" s="36">
        <v>0</v>
      </c>
      <c r="N48" s="38">
        <v>0</v>
      </c>
      <c r="O48" s="40">
        <f t="shared" si="4"/>
        <v>0</v>
      </c>
      <c r="P48" s="43">
        <v>0</v>
      </c>
      <c r="Q48" s="45">
        <f t="shared" si="5"/>
        <v>0</v>
      </c>
    </row>
    <row r="49" spans="2:17" x14ac:dyDescent="0.3">
      <c r="B49" s="7"/>
      <c r="C49" s="7"/>
      <c r="D49" s="7"/>
      <c r="K49" s="27">
        <v>4</v>
      </c>
      <c r="L49" s="34">
        <v>0</v>
      </c>
      <c r="M49" s="36">
        <v>0</v>
      </c>
      <c r="N49" s="38">
        <v>0</v>
      </c>
      <c r="O49" s="40">
        <f t="shared" si="4"/>
        <v>0</v>
      </c>
      <c r="P49" s="43">
        <v>0</v>
      </c>
      <c r="Q49" s="45">
        <f t="shared" si="5"/>
        <v>0</v>
      </c>
    </row>
    <row r="50" spans="2:17" x14ac:dyDescent="0.3">
      <c r="B50" s="7"/>
      <c r="C50" s="7"/>
      <c r="D50" s="7"/>
      <c r="K50" s="27">
        <v>5</v>
      </c>
      <c r="L50" s="34">
        <v>0</v>
      </c>
      <c r="M50" s="36">
        <v>0</v>
      </c>
      <c r="N50" s="38">
        <v>0</v>
      </c>
      <c r="O50" s="40">
        <f t="shared" si="4"/>
        <v>0</v>
      </c>
      <c r="P50" s="43">
        <v>0</v>
      </c>
      <c r="Q50" s="45">
        <v>1438</v>
      </c>
    </row>
    <row r="51" spans="2:17" x14ac:dyDescent="0.3">
      <c r="B51" s="7"/>
      <c r="C51" s="7"/>
      <c r="D51" s="7"/>
      <c r="K51" s="27">
        <v>6</v>
      </c>
      <c r="L51" s="34">
        <v>0</v>
      </c>
      <c r="M51" s="36">
        <v>0</v>
      </c>
      <c r="N51" s="38">
        <v>0</v>
      </c>
      <c r="O51" s="40">
        <f t="shared" ref="O51" si="6">SUM(L51:N51)</f>
        <v>0</v>
      </c>
      <c r="P51" s="43">
        <v>0</v>
      </c>
      <c r="Q51" s="45">
        <v>1633</v>
      </c>
    </row>
    <row r="52" spans="2:17" x14ac:dyDescent="0.3">
      <c r="B52" s="7"/>
      <c r="C52" s="7"/>
      <c r="D52" s="7"/>
      <c r="K52" s="27">
        <v>7</v>
      </c>
      <c r="L52" s="34">
        <v>3145.55</v>
      </c>
      <c r="M52" s="36">
        <v>512.36</v>
      </c>
      <c r="N52" s="38">
        <v>0</v>
      </c>
      <c r="O52" s="41">
        <v>10</v>
      </c>
      <c r="P52" s="43">
        <v>100</v>
      </c>
      <c r="Q52" s="45">
        <f t="shared" si="5"/>
        <v>3767.9100000000003</v>
      </c>
    </row>
    <row r="53" spans="2:17" x14ac:dyDescent="0.3">
      <c r="B53" s="7"/>
      <c r="C53" s="7"/>
      <c r="D53" s="7"/>
      <c r="K53" s="27">
        <v>8</v>
      </c>
      <c r="L53" s="34">
        <v>0</v>
      </c>
      <c r="M53" s="36">
        <v>0</v>
      </c>
      <c r="N53" s="38">
        <v>100</v>
      </c>
      <c r="O53" s="41">
        <v>10</v>
      </c>
      <c r="P53" s="43">
        <v>0</v>
      </c>
      <c r="Q53" s="45">
        <f t="shared" si="5"/>
        <v>110</v>
      </c>
    </row>
    <row r="54" spans="2:17" x14ac:dyDescent="0.3">
      <c r="B54" s="7"/>
      <c r="C54" s="7"/>
      <c r="D54" s="7"/>
      <c r="K54" s="27">
        <v>9</v>
      </c>
      <c r="L54" s="34">
        <v>0</v>
      </c>
      <c r="M54" s="36">
        <v>0</v>
      </c>
      <c r="N54" s="38">
        <v>0</v>
      </c>
      <c r="O54" s="41">
        <v>10</v>
      </c>
      <c r="P54" s="43">
        <v>0</v>
      </c>
      <c r="Q54" s="45">
        <f t="shared" si="5"/>
        <v>10</v>
      </c>
    </row>
    <row r="55" spans="2:17" x14ac:dyDescent="0.3">
      <c r="B55" s="7"/>
      <c r="C55" s="7"/>
      <c r="D55" s="7"/>
      <c r="K55" s="27">
        <v>10</v>
      </c>
      <c r="L55" s="34">
        <v>0</v>
      </c>
      <c r="M55" s="36">
        <v>0</v>
      </c>
      <c r="N55" s="38">
        <v>0</v>
      </c>
      <c r="O55" s="41">
        <v>10</v>
      </c>
      <c r="P55" s="43">
        <v>0</v>
      </c>
      <c r="Q55" s="45">
        <f t="shared" si="5"/>
        <v>10</v>
      </c>
    </row>
    <row r="56" spans="2:17" x14ac:dyDescent="0.3">
      <c r="B56" s="7"/>
      <c r="C56" s="7"/>
      <c r="D56" s="7"/>
      <c r="K56" s="27">
        <v>11</v>
      </c>
      <c r="L56" s="34">
        <v>0</v>
      </c>
      <c r="M56" s="36">
        <v>0</v>
      </c>
      <c r="N56" s="38">
        <v>0</v>
      </c>
      <c r="O56" s="41">
        <v>10</v>
      </c>
      <c r="P56" s="43">
        <v>0</v>
      </c>
      <c r="Q56" s="45">
        <f t="shared" si="5"/>
        <v>10</v>
      </c>
    </row>
    <row r="57" spans="2:17" x14ac:dyDescent="0.3">
      <c r="B57" s="7"/>
      <c r="C57" s="7"/>
      <c r="D57" s="7"/>
      <c r="K57" s="27">
        <v>12</v>
      </c>
      <c r="L57" s="34">
        <v>0</v>
      </c>
      <c r="M57" s="36">
        <v>0</v>
      </c>
      <c r="N57" s="38">
        <v>0</v>
      </c>
      <c r="O57" s="41">
        <v>10</v>
      </c>
      <c r="P57" s="43">
        <v>0</v>
      </c>
      <c r="Q57" s="45">
        <f t="shared" si="5"/>
        <v>10</v>
      </c>
    </row>
    <row r="58" spans="2:17" x14ac:dyDescent="0.3">
      <c r="B58" s="7"/>
      <c r="C58" s="7"/>
      <c r="D58" s="7"/>
    </row>
    <row r="59" spans="2:17" x14ac:dyDescent="0.3">
      <c r="B59" s="7"/>
      <c r="C59" s="7"/>
      <c r="D59" s="7"/>
    </row>
    <row r="60" spans="2:17" x14ac:dyDescent="0.3">
      <c r="B60" s="7"/>
      <c r="C60" s="7"/>
      <c r="D60" s="7"/>
    </row>
    <row r="61" spans="2:17" x14ac:dyDescent="0.3">
      <c r="B61" s="7"/>
      <c r="C61" s="7"/>
      <c r="D61" s="7"/>
    </row>
    <row r="62" spans="2:17" x14ac:dyDescent="0.3">
      <c r="B62" s="7"/>
      <c r="C62" s="7"/>
      <c r="D62" s="7"/>
    </row>
    <row r="63" spans="2:17" x14ac:dyDescent="0.3">
      <c r="B63" s="7"/>
      <c r="C63" s="7"/>
      <c r="D63" s="7"/>
    </row>
    <row r="64" spans="2:17" x14ac:dyDescent="0.3">
      <c r="B64" s="7"/>
      <c r="C64" s="7"/>
      <c r="D64" s="7"/>
    </row>
    <row r="65" spans="2:6" x14ac:dyDescent="0.3">
      <c r="B65" s="7"/>
      <c r="C65" s="7"/>
      <c r="D65" s="7"/>
    </row>
    <row r="66" spans="2:6" x14ac:dyDescent="0.3">
      <c r="B66" s="7"/>
      <c r="C66" s="7"/>
      <c r="D66" s="7"/>
    </row>
    <row r="67" spans="2:6" x14ac:dyDescent="0.3">
      <c r="B67" s="7"/>
      <c r="C67" s="7"/>
      <c r="D67" s="7"/>
    </row>
    <row r="68" spans="2:6" x14ac:dyDescent="0.3">
      <c r="B68" s="7"/>
      <c r="C68" s="7"/>
      <c r="D68" s="7"/>
    </row>
    <row r="69" spans="2:6" x14ac:dyDescent="0.3">
      <c r="B69" s="7"/>
      <c r="C69" s="7"/>
      <c r="D69" s="7"/>
    </row>
    <row r="70" spans="2:6" x14ac:dyDescent="0.3">
      <c r="B70" s="7"/>
      <c r="C70" s="7"/>
      <c r="D70" s="7"/>
    </row>
    <row r="71" spans="2:6" x14ac:dyDescent="0.3">
      <c r="B71" s="17"/>
      <c r="C71" s="17"/>
      <c r="D71" s="17"/>
      <c r="E71" s="18"/>
      <c r="F71" s="19"/>
    </row>
    <row r="72" spans="2:6" x14ac:dyDescent="0.3">
      <c r="B72" s="7"/>
      <c r="C72" s="7"/>
      <c r="D72" s="7"/>
    </row>
    <row r="73" spans="2:6" x14ac:dyDescent="0.3">
      <c r="B73" s="7"/>
      <c r="C73" s="7"/>
      <c r="D73" s="7"/>
    </row>
    <row r="74" spans="2:6" x14ac:dyDescent="0.3">
      <c r="B74" s="7"/>
      <c r="C74" s="7"/>
      <c r="D74" s="7"/>
    </row>
    <row r="75" spans="2:6" x14ac:dyDescent="0.3">
      <c r="B75" s="7"/>
      <c r="C75" s="7"/>
      <c r="D75" s="7"/>
    </row>
    <row r="76" spans="2:6" x14ac:dyDescent="0.3">
      <c r="B76" s="7"/>
      <c r="C76" s="7"/>
      <c r="D76" s="7"/>
    </row>
    <row r="77" spans="2:6" x14ac:dyDescent="0.3">
      <c r="B77" s="7"/>
      <c r="C77" s="7"/>
      <c r="D77" s="7"/>
    </row>
    <row r="78" spans="2:6" x14ac:dyDescent="0.3">
      <c r="B78" s="7"/>
      <c r="C78" s="7"/>
      <c r="D78" s="7"/>
    </row>
    <row r="79" spans="2:6" x14ac:dyDescent="0.3">
      <c r="B79" s="7"/>
      <c r="C79" s="7"/>
      <c r="D79" s="7"/>
    </row>
    <row r="80" spans="2:6" x14ac:dyDescent="0.3">
      <c r="B80" s="7"/>
      <c r="C80" s="7"/>
      <c r="D80" s="7"/>
    </row>
    <row r="81" spans="2:4" x14ac:dyDescent="0.3">
      <c r="B81" s="7"/>
      <c r="C81" s="7"/>
      <c r="D81" s="7"/>
    </row>
    <row r="82" spans="2:4" x14ac:dyDescent="0.3">
      <c r="B82" s="7"/>
      <c r="C82" s="7"/>
      <c r="D82" s="7"/>
    </row>
    <row r="83" spans="2:4" x14ac:dyDescent="0.3">
      <c r="B83" s="7"/>
      <c r="C83" s="7"/>
      <c r="D83" s="7"/>
    </row>
    <row r="84" spans="2:4" x14ac:dyDescent="0.3">
      <c r="B84" s="7"/>
      <c r="C84" s="7"/>
      <c r="D84" s="7"/>
    </row>
    <row r="85" spans="2:4" x14ac:dyDescent="0.3">
      <c r="B85" s="7"/>
      <c r="C85" s="7"/>
      <c r="D85" s="7"/>
    </row>
    <row r="86" spans="2:4" x14ac:dyDescent="0.3">
      <c r="B86" s="7"/>
      <c r="C86" s="7"/>
      <c r="D86" s="7"/>
    </row>
    <row r="87" spans="2:4" x14ac:dyDescent="0.3">
      <c r="B87" s="7"/>
      <c r="C87" s="7"/>
      <c r="D87" s="7"/>
    </row>
    <row r="88" spans="2:4" x14ac:dyDescent="0.3">
      <c r="B88" s="7"/>
      <c r="C88" s="7"/>
      <c r="D88" s="7"/>
    </row>
    <row r="89" spans="2:4" x14ac:dyDescent="0.3">
      <c r="B89" s="7"/>
      <c r="C89" s="7"/>
      <c r="D89" s="7"/>
    </row>
    <row r="90" spans="2:4" x14ac:dyDescent="0.3">
      <c r="B90" s="7"/>
      <c r="C90" s="7"/>
      <c r="D90" s="7"/>
    </row>
    <row r="91" spans="2:4" x14ac:dyDescent="0.3">
      <c r="B91" s="7"/>
      <c r="C91" s="7"/>
      <c r="D91" s="7"/>
    </row>
    <row r="92" spans="2:4" x14ac:dyDescent="0.3">
      <c r="B92" s="7"/>
      <c r="C92" s="7"/>
      <c r="D92" s="7"/>
    </row>
    <row r="93" spans="2:4" x14ac:dyDescent="0.3">
      <c r="B93" s="7"/>
      <c r="C93" s="7"/>
      <c r="D93" s="7"/>
    </row>
    <row r="94" spans="2:4" x14ac:dyDescent="0.3">
      <c r="B94" s="7"/>
      <c r="C94" s="7"/>
      <c r="D94" s="7"/>
    </row>
    <row r="95" spans="2:4" x14ac:dyDescent="0.3">
      <c r="B95" s="7"/>
      <c r="C95" s="7"/>
      <c r="D95" s="7"/>
    </row>
    <row r="96" spans="2:4" x14ac:dyDescent="0.3">
      <c r="B96" s="7"/>
      <c r="C96" s="7"/>
      <c r="D96" s="7"/>
    </row>
    <row r="97" spans="2:4" x14ac:dyDescent="0.3">
      <c r="B97" s="7"/>
      <c r="C97" s="7"/>
      <c r="D97" s="7"/>
    </row>
    <row r="98" spans="2:4" x14ac:dyDescent="0.3">
      <c r="B98" s="7"/>
      <c r="C98" s="7"/>
      <c r="D98" s="7"/>
    </row>
    <row r="99" spans="2:4" x14ac:dyDescent="0.3">
      <c r="B99" s="7"/>
      <c r="C99" s="7"/>
      <c r="D99" s="7"/>
    </row>
    <row r="100" spans="2:4" x14ac:dyDescent="0.3">
      <c r="B100" s="7"/>
      <c r="C100" s="7"/>
      <c r="D100" s="7"/>
    </row>
    <row r="101" spans="2:4" x14ac:dyDescent="0.3">
      <c r="B101" s="7"/>
      <c r="D101" s="7"/>
    </row>
    <row r="102" spans="2:4" x14ac:dyDescent="0.3">
      <c r="B102" s="7"/>
      <c r="D102" s="7"/>
    </row>
    <row r="103" spans="2:4" x14ac:dyDescent="0.3">
      <c r="B103" s="7"/>
      <c r="D103" s="7"/>
    </row>
    <row r="104" spans="2:4" x14ac:dyDescent="0.3">
      <c r="B104" s="7"/>
      <c r="D104" s="7"/>
    </row>
    <row r="105" spans="2:4" x14ac:dyDescent="0.3">
      <c r="B105" s="7"/>
      <c r="D105" s="7"/>
    </row>
    <row r="106" spans="2:4" x14ac:dyDescent="0.3">
      <c r="B106" s="7"/>
      <c r="D106" s="7"/>
    </row>
    <row r="107" spans="2:4" x14ac:dyDescent="0.3">
      <c r="B107" s="7"/>
      <c r="D107" s="7"/>
    </row>
    <row r="108" spans="2:4" x14ac:dyDescent="0.3">
      <c r="B108" s="7"/>
      <c r="D108" s="7"/>
    </row>
    <row r="109" spans="2:4" x14ac:dyDescent="0.3">
      <c r="B109" s="7"/>
      <c r="D109" s="7"/>
    </row>
    <row r="110" spans="2:4" x14ac:dyDescent="0.3">
      <c r="B110" s="7"/>
      <c r="D110" s="7"/>
    </row>
    <row r="111" spans="2:4" x14ac:dyDescent="0.3">
      <c r="B111" s="7"/>
      <c r="D111" s="7"/>
    </row>
    <row r="112" spans="2:4" x14ac:dyDescent="0.3">
      <c r="B112" s="7"/>
      <c r="D112" s="7"/>
    </row>
    <row r="113" spans="2:4" x14ac:dyDescent="0.3">
      <c r="B113" s="7"/>
      <c r="D113" s="7"/>
    </row>
    <row r="114" spans="2:4" x14ac:dyDescent="0.3">
      <c r="B114" s="7"/>
      <c r="D114" s="7"/>
    </row>
    <row r="115" spans="2:4" x14ac:dyDescent="0.3">
      <c r="B115" s="7"/>
      <c r="D115" s="7"/>
    </row>
    <row r="116" spans="2:4" x14ac:dyDescent="0.3">
      <c r="B116" s="7"/>
      <c r="D116" s="7"/>
    </row>
    <row r="117" spans="2:4" x14ac:dyDescent="0.3">
      <c r="B117" s="7"/>
      <c r="D117" s="7"/>
    </row>
    <row r="118" spans="2:4" x14ac:dyDescent="0.3">
      <c r="B118" s="7"/>
      <c r="D118" s="7"/>
    </row>
    <row r="119" spans="2:4" x14ac:dyDescent="0.3">
      <c r="B119" s="7"/>
      <c r="D119" s="7"/>
    </row>
    <row r="120" spans="2:4" x14ac:dyDescent="0.3">
      <c r="B120" s="7"/>
      <c r="D120" s="7"/>
    </row>
    <row r="121" spans="2:4" x14ac:dyDescent="0.3">
      <c r="B121" s="7"/>
      <c r="D121" s="7"/>
    </row>
    <row r="122" spans="2:4" x14ac:dyDescent="0.3">
      <c r="B122" s="7"/>
      <c r="D122" s="7"/>
    </row>
    <row r="123" spans="2:4" x14ac:dyDescent="0.3">
      <c r="B123" s="7"/>
      <c r="D123" s="7"/>
    </row>
    <row r="124" spans="2:4" x14ac:dyDescent="0.3">
      <c r="B124" s="7"/>
      <c r="D124" s="7"/>
    </row>
    <row r="125" spans="2:4" x14ac:dyDescent="0.3">
      <c r="B125" s="7"/>
      <c r="D125" s="7"/>
    </row>
    <row r="126" spans="2:4" x14ac:dyDescent="0.3">
      <c r="B126" s="7"/>
      <c r="D126" s="7"/>
    </row>
    <row r="127" spans="2:4" x14ac:dyDescent="0.3">
      <c r="B127" s="7"/>
      <c r="D127" s="7"/>
    </row>
    <row r="128" spans="2:4" x14ac:dyDescent="0.3">
      <c r="B128" s="7"/>
      <c r="D128" s="7"/>
    </row>
    <row r="129" spans="2:4" x14ac:dyDescent="0.3">
      <c r="B129" s="7"/>
      <c r="D129" s="7"/>
    </row>
    <row r="130" spans="2:4" x14ac:dyDescent="0.3">
      <c r="B130" s="7"/>
      <c r="D130" s="7"/>
    </row>
    <row r="131" spans="2:4" x14ac:dyDescent="0.3">
      <c r="B131" s="7"/>
      <c r="D131" s="7"/>
    </row>
    <row r="132" spans="2:4" x14ac:dyDescent="0.3">
      <c r="B132" s="7"/>
      <c r="D132" s="7"/>
    </row>
    <row r="133" spans="2:4" x14ac:dyDescent="0.3">
      <c r="B133" s="7"/>
      <c r="D133" s="7"/>
    </row>
    <row r="134" spans="2:4" x14ac:dyDescent="0.3">
      <c r="B134" s="7"/>
      <c r="D134" s="7"/>
    </row>
    <row r="135" spans="2:4" x14ac:dyDescent="0.3">
      <c r="B135" s="7"/>
      <c r="D135" s="7"/>
    </row>
    <row r="136" spans="2:4" x14ac:dyDescent="0.3">
      <c r="B136" s="7"/>
      <c r="D136" s="7"/>
    </row>
    <row r="137" spans="2:4" x14ac:dyDescent="0.3">
      <c r="B137" s="7"/>
      <c r="D137" s="7"/>
    </row>
    <row r="138" spans="2:4" x14ac:dyDescent="0.3">
      <c r="B138" s="7"/>
      <c r="D138" s="7"/>
    </row>
    <row r="139" spans="2:4" x14ac:dyDescent="0.3">
      <c r="B139" s="7"/>
      <c r="D139" s="7"/>
    </row>
    <row r="140" spans="2:4" x14ac:dyDescent="0.3">
      <c r="B140" s="7"/>
      <c r="D140" s="7"/>
    </row>
    <row r="141" spans="2:4" x14ac:dyDescent="0.3">
      <c r="B141" s="7"/>
      <c r="D141" s="7"/>
    </row>
    <row r="142" spans="2:4" x14ac:dyDescent="0.3">
      <c r="B142" s="7"/>
      <c r="D142" s="7"/>
    </row>
    <row r="143" spans="2:4" x14ac:dyDescent="0.3">
      <c r="B143" s="7"/>
      <c r="D143" s="7"/>
    </row>
    <row r="144" spans="2:4" x14ac:dyDescent="0.3">
      <c r="B144" s="7"/>
      <c r="D144" s="7"/>
    </row>
    <row r="145" spans="2:4" x14ac:dyDescent="0.3">
      <c r="B145" s="7"/>
      <c r="D145" s="7"/>
    </row>
    <row r="146" spans="2:4" x14ac:dyDescent="0.3">
      <c r="B146" s="7"/>
      <c r="D146" s="7"/>
    </row>
    <row r="147" spans="2:4" x14ac:dyDescent="0.3">
      <c r="B147" s="7"/>
      <c r="D147" s="7"/>
    </row>
    <row r="148" spans="2:4" x14ac:dyDescent="0.3">
      <c r="B148" s="7"/>
      <c r="D148" s="7"/>
    </row>
    <row r="149" spans="2:4" x14ac:dyDescent="0.3">
      <c r="B149" s="7"/>
      <c r="D149" s="7"/>
    </row>
    <row r="150" spans="2:4" x14ac:dyDescent="0.3">
      <c r="B150" s="7"/>
      <c r="D150" s="7"/>
    </row>
    <row r="151" spans="2:4" x14ac:dyDescent="0.3">
      <c r="B151" s="7"/>
      <c r="D151" s="7"/>
    </row>
    <row r="152" spans="2:4" x14ac:dyDescent="0.3">
      <c r="B152" s="7"/>
      <c r="D152" s="7"/>
    </row>
    <row r="153" spans="2:4" x14ac:dyDescent="0.3">
      <c r="B153" s="7"/>
      <c r="D153" s="7"/>
    </row>
    <row r="154" spans="2:4" x14ac:dyDescent="0.3">
      <c r="B154" s="7"/>
      <c r="D154" s="7"/>
    </row>
    <row r="155" spans="2:4" x14ac:dyDescent="0.3">
      <c r="B155" s="7"/>
      <c r="D155" s="7"/>
    </row>
    <row r="156" spans="2:4" x14ac:dyDescent="0.3">
      <c r="B156" s="7"/>
      <c r="D156" s="7"/>
    </row>
    <row r="157" spans="2:4" x14ac:dyDescent="0.3">
      <c r="B157" s="7"/>
      <c r="D157" s="7"/>
    </row>
    <row r="158" spans="2:4" x14ac:dyDescent="0.3">
      <c r="B158" s="7"/>
      <c r="D158" s="7"/>
    </row>
    <row r="159" spans="2:4" x14ac:dyDescent="0.3">
      <c r="B159" s="7"/>
      <c r="D159" s="7"/>
    </row>
    <row r="160" spans="2:4" x14ac:dyDescent="0.3">
      <c r="B160" s="7"/>
      <c r="D160" s="7"/>
    </row>
    <row r="161" spans="2:4" x14ac:dyDescent="0.3">
      <c r="B161" s="7"/>
      <c r="D161" s="7"/>
    </row>
    <row r="162" spans="2:4" x14ac:dyDescent="0.3">
      <c r="B162" s="7"/>
      <c r="D162" s="7"/>
    </row>
    <row r="163" spans="2:4" x14ac:dyDescent="0.3">
      <c r="B163" s="7"/>
      <c r="D163" s="7"/>
    </row>
    <row r="164" spans="2:4" x14ac:dyDescent="0.3">
      <c r="B164" s="7"/>
      <c r="D164" s="7"/>
    </row>
    <row r="165" spans="2:4" x14ac:dyDescent="0.3">
      <c r="B165" s="7"/>
      <c r="D165" s="7"/>
    </row>
    <row r="166" spans="2:4" x14ac:dyDescent="0.3">
      <c r="B166" s="7"/>
      <c r="D166" s="7"/>
    </row>
    <row r="167" spans="2:4" x14ac:dyDescent="0.3">
      <c r="B167" s="7"/>
      <c r="D167" s="7"/>
    </row>
    <row r="168" spans="2:4" x14ac:dyDescent="0.3">
      <c r="B168" s="7"/>
      <c r="D168" s="7"/>
    </row>
    <row r="169" spans="2:4" x14ac:dyDescent="0.3">
      <c r="B169" s="7"/>
      <c r="D169" s="7"/>
    </row>
    <row r="170" spans="2:4" x14ac:dyDescent="0.3">
      <c r="B170" s="7"/>
      <c r="D170" s="7"/>
    </row>
    <row r="171" spans="2:4" x14ac:dyDescent="0.3">
      <c r="B171" s="7"/>
      <c r="D171" s="7"/>
    </row>
    <row r="172" spans="2:4" x14ac:dyDescent="0.3">
      <c r="B172" s="7"/>
      <c r="D172" s="7"/>
    </row>
    <row r="173" spans="2:4" x14ac:dyDescent="0.3">
      <c r="B173" s="7"/>
      <c r="D173" s="7"/>
    </row>
    <row r="174" spans="2:4" x14ac:dyDescent="0.3">
      <c r="B174" s="7"/>
      <c r="D174" s="7"/>
    </row>
    <row r="175" spans="2:4" x14ac:dyDescent="0.3">
      <c r="B175" s="7"/>
      <c r="D175" s="7"/>
    </row>
    <row r="176" spans="2:4" x14ac:dyDescent="0.3">
      <c r="B176" s="7"/>
      <c r="D176" s="7"/>
    </row>
    <row r="177" spans="2:4" x14ac:dyDescent="0.3">
      <c r="B177" s="7"/>
      <c r="D177" s="7"/>
    </row>
    <row r="178" spans="2:4" x14ac:dyDescent="0.3">
      <c r="B178" s="7"/>
      <c r="D178" s="7"/>
    </row>
    <row r="179" spans="2:4" x14ac:dyDescent="0.3">
      <c r="B179" s="7"/>
      <c r="D179" s="7"/>
    </row>
    <row r="180" spans="2:4" x14ac:dyDescent="0.3">
      <c r="B180" s="7"/>
      <c r="D180" s="7"/>
    </row>
    <row r="181" spans="2:4" x14ac:dyDescent="0.3">
      <c r="B181" s="7"/>
      <c r="D181" s="7"/>
    </row>
    <row r="182" spans="2:4" x14ac:dyDescent="0.3">
      <c r="B182" s="7"/>
      <c r="D182" s="7"/>
    </row>
    <row r="183" spans="2:4" x14ac:dyDescent="0.3">
      <c r="B183" s="7"/>
      <c r="D183" s="7"/>
    </row>
    <row r="184" spans="2:4" x14ac:dyDescent="0.3">
      <c r="B184" s="7"/>
      <c r="D184" s="7"/>
    </row>
    <row r="185" spans="2:4" x14ac:dyDescent="0.3">
      <c r="B185" s="7"/>
      <c r="D185" s="7"/>
    </row>
    <row r="186" spans="2:4" x14ac:dyDescent="0.3">
      <c r="B186" s="7"/>
      <c r="D186" s="7"/>
    </row>
    <row r="187" spans="2:4" x14ac:dyDescent="0.3">
      <c r="B187" s="7"/>
      <c r="D187" s="7"/>
    </row>
    <row r="188" spans="2:4" x14ac:dyDescent="0.3">
      <c r="B188" s="7"/>
      <c r="D188" s="7"/>
    </row>
    <row r="189" spans="2:4" x14ac:dyDescent="0.3">
      <c r="B189" s="7"/>
      <c r="D189" s="7"/>
    </row>
    <row r="190" spans="2:4" x14ac:dyDescent="0.3">
      <c r="B190" s="7"/>
      <c r="D190" s="7"/>
    </row>
    <row r="191" spans="2:4" x14ac:dyDescent="0.3">
      <c r="B191" s="7"/>
      <c r="D191" s="7"/>
    </row>
    <row r="192" spans="2:4" x14ac:dyDescent="0.3">
      <c r="B192" s="7"/>
      <c r="D192" s="7"/>
    </row>
    <row r="193" spans="2:4" x14ac:dyDescent="0.3">
      <c r="B193" s="7"/>
      <c r="D193" s="7"/>
    </row>
    <row r="194" spans="2:4" x14ac:dyDescent="0.3">
      <c r="B194" s="7"/>
      <c r="D194" s="7"/>
    </row>
    <row r="195" spans="2:4" x14ac:dyDescent="0.3">
      <c r="B195" s="7"/>
      <c r="D195" s="7"/>
    </row>
    <row r="196" spans="2:4" x14ac:dyDescent="0.3">
      <c r="B196" s="7"/>
      <c r="D196" s="7"/>
    </row>
    <row r="197" spans="2:4" x14ac:dyDescent="0.3">
      <c r="B197" s="7"/>
      <c r="D197" s="7"/>
    </row>
    <row r="198" spans="2:4" x14ac:dyDescent="0.3">
      <c r="B198" s="7"/>
      <c r="D198" s="7"/>
    </row>
    <row r="199" spans="2:4" x14ac:dyDescent="0.3">
      <c r="B199" s="7"/>
      <c r="D199" s="7"/>
    </row>
    <row r="200" spans="2:4" x14ac:dyDescent="0.3">
      <c r="B200" s="7"/>
      <c r="D200" s="7"/>
    </row>
    <row r="201" spans="2:4" x14ac:dyDescent="0.3">
      <c r="B201" s="7"/>
      <c r="D201" s="7"/>
    </row>
    <row r="202" spans="2:4" x14ac:dyDescent="0.3">
      <c r="B202" s="7"/>
      <c r="D202" s="7"/>
    </row>
    <row r="203" spans="2:4" x14ac:dyDescent="0.3">
      <c r="B203" s="7"/>
      <c r="D203" s="7"/>
    </row>
    <row r="204" spans="2:4" x14ac:dyDescent="0.3">
      <c r="B204" s="7"/>
      <c r="D204" s="7"/>
    </row>
    <row r="205" spans="2:4" x14ac:dyDescent="0.3">
      <c r="B205" s="7"/>
      <c r="D205" s="7"/>
    </row>
    <row r="206" spans="2:4" x14ac:dyDescent="0.3">
      <c r="B206" s="7"/>
      <c r="D206" s="7"/>
    </row>
    <row r="207" spans="2:4" x14ac:dyDescent="0.3">
      <c r="B207" s="7"/>
      <c r="D207" s="7"/>
    </row>
    <row r="208" spans="2:4" x14ac:dyDescent="0.3">
      <c r="B208" s="7"/>
      <c r="D208" s="7"/>
    </row>
    <row r="209" spans="2:4" x14ac:dyDescent="0.3">
      <c r="B209" s="7"/>
      <c r="D209" s="7"/>
    </row>
    <row r="210" spans="2:4" x14ac:dyDescent="0.3">
      <c r="B210" s="7"/>
      <c r="D210" s="7"/>
    </row>
    <row r="211" spans="2:4" x14ac:dyDescent="0.3">
      <c r="B211" s="7"/>
      <c r="D211" s="7"/>
    </row>
    <row r="212" spans="2:4" x14ac:dyDescent="0.3">
      <c r="B212" s="7"/>
      <c r="D212" s="7"/>
    </row>
    <row r="213" spans="2:4" x14ac:dyDescent="0.3">
      <c r="B213" s="7"/>
      <c r="D213" s="7"/>
    </row>
    <row r="214" spans="2:4" x14ac:dyDescent="0.3">
      <c r="B214" s="7"/>
      <c r="D214" s="7"/>
    </row>
    <row r="215" spans="2:4" x14ac:dyDescent="0.3">
      <c r="B215" s="7"/>
      <c r="D215" s="7"/>
    </row>
    <row r="216" spans="2:4" x14ac:dyDescent="0.3">
      <c r="B216" s="7"/>
      <c r="D216" s="7"/>
    </row>
    <row r="217" spans="2:4" x14ac:dyDescent="0.3">
      <c r="B217" s="7"/>
      <c r="D217" s="7"/>
    </row>
    <row r="218" spans="2:4" x14ac:dyDescent="0.3">
      <c r="B218" s="7"/>
      <c r="D218" s="7"/>
    </row>
    <row r="219" spans="2:4" x14ac:dyDescent="0.3">
      <c r="B219" s="7"/>
      <c r="D219" s="7"/>
    </row>
    <row r="220" spans="2:4" x14ac:dyDescent="0.3">
      <c r="B220" s="7"/>
      <c r="D220" s="7"/>
    </row>
    <row r="221" spans="2:4" x14ac:dyDescent="0.3">
      <c r="B221" s="7"/>
      <c r="D221" s="7"/>
    </row>
    <row r="222" spans="2:4" x14ac:dyDescent="0.3">
      <c r="B222" s="7"/>
      <c r="D222" s="7"/>
    </row>
    <row r="223" spans="2:4" x14ac:dyDescent="0.3">
      <c r="B223" s="7"/>
      <c r="D223" s="7"/>
    </row>
    <row r="224" spans="2:4" x14ac:dyDescent="0.3">
      <c r="B224" s="7"/>
      <c r="D224" s="7"/>
    </row>
    <row r="225" spans="2:4" x14ac:dyDescent="0.3">
      <c r="B225" s="7"/>
      <c r="D225" s="7"/>
    </row>
    <row r="226" spans="2:4" x14ac:dyDescent="0.3">
      <c r="B226" s="7"/>
      <c r="D226" s="7"/>
    </row>
    <row r="227" spans="2:4" x14ac:dyDescent="0.3">
      <c r="B227" s="7"/>
      <c r="D227" s="7"/>
    </row>
    <row r="228" spans="2:4" x14ac:dyDescent="0.3">
      <c r="B228" s="7"/>
      <c r="D228" s="7"/>
    </row>
    <row r="229" spans="2:4" x14ac:dyDescent="0.3">
      <c r="B229" s="7"/>
      <c r="D229" s="7"/>
    </row>
    <row r="230" spans="2:4" x14ac:dyDescent="0.3">
      <c r="B230" s="7"/>
      <c r="D230" s="7"/>
    </row>
    <row r="231" spans="2:4" x14ac:dyDescent="0.3">
      <c r="B231" s="7"/>
      <c r="D231" s="7"/>
    </row>
    <row r="232" spans="2:4" x14ac:dyDescent="0.3">
      <c r="B232" s="7"/>
      <c r="D232" s="7"/>
    </row>
    <row r="233" spans="2:4" x14ac:dyDescent="0.3">
      <c r="B233" s="7"/>
      <c r="D233" s="7"/>
    </row>
    <row r="234" spans="2:4" x14ac:dyDescent="0.3">
      <c r="B234" s="7"/>
      <c r="D234" s="7"/>
    </row>
    <row r="235" spans="2:4" x14ac:dyDescent="0.3">
      <c r="B235" s="7"/>
      <c r="D235" s="7"/>
    </row>
    <row r="236" spans="2:4" x14ac:dyDescent="0.3">
      <c r="B236" s="7"/>
      <c r="D236" s="7"/>
    </row>
    <row r="237" spans="2:4" x14ac:dyDescent="0.3">
      <c r="B237" s="7"/>
      <c r="D237" s="7"/>
    </row>
    <row r="238" spans="2:4" x14ac:dyDescent="0.3">
      <c r="B238" s="7"/>
      <c r="D238" s="7"/>
    </row>
    <row r="239" spans="2:4" x14ac:dyDescent="0.3">
      <c r="B239" s="7"/>
      <c r="D239" s="7"/>
    </row>
    <row r="240" spans="2:4" x14ac:dyDescent="0.3">
      <c r="B240" s="7"/>
      <c r="D240" s="7"/>
    </row>
    <row r="241" spans="2:4" x14ac:dyDescent="0.3">
      <c r="B241" s="7"/>
      <c r="D241" s="7"/>
    </row>
    <row r="242" spans="2:4" x14ac:dyDescent="0.3">
      <c r="B242" s="7"/>
      <c r="D242" s="7"/>
    </row>
    <row r="243" spans="2:4" x14ac:dyDescent="0.3">
      <c r="B243" s="7"/>
      <c r="D243" s="7"/>
    </row>
    <row r="244" spans="2:4" x14ac:dyDescent="0.3">
      <c r="B244" s="7"/>
      <c r="D244" s="7"/>
    </row>
    <row r="245" spans="2:4" x14ac:dyDescent="0.3">
      <c r="B245" s="7"/>
      <c r="D245" s="7"/>
    </row>
    <row r="246" spans="2:4" x14ac:dyDescent="0.3">
      <c r="B246" s="7"/>
      <c r="D246" s="7"/>
    </row>
    <row r="247" spans="2:4" x14ac:dyDescent="0.3">
      <c r="B247" s="7"/>
      <c r="D247" s="7"/>
    </row>
    <row r="248" spans="2:4" x14ac:dyDescent="0.3">
      <c r="B248" s="7"/>
      <c r="D248" s="7"/>
    </row>
    <row r="249" spans="2:4" x14ac:dyDescent="0.3">
      <c r="B249" s="7"/>
      <c r="D249" s="7"/>
    </row>
    <row r="250" spans="2:4" x14ac:dyDescent="0.3">
      <c r="B250" s="7"/>
      <c r="D250" s="7"/>
    </row>
    <row r="251" spans="2:4" x14ac:dyDescent="0.3">
      <c r="B251" s="7"/>
      <c r="D251" s="7"/>
    </row>
    <row r="252" spans="2:4" x14ac:dyDescent="0.3">
      <c r="B252" s="7"/>
      <c r="D252" s="7"/>
    </row>
    <row r="253" spans="2:4" x14ac:dyDescent="0.3">
      <c r="B253" s="7"/>
      <c r="D253" s="7"/>
    </row>
    <row r="254" spans="2:4" x14ac:dyDescent="0.3">
      <c r="B254" s="7"/>
      <c r="D254" s="7"/>
    </row>
    <row r="255" spans="2:4" x14ac:dyDescent="0.3">
      <c r="B255" s="7"/>
      <c r="D255" s="7"/>
    </row>
    <row r="256" spans="2:4" x14ac:dyDescent="0.3">
      <c r="B256" s="7"/>
      <c r="D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  <row r="393" spans="2:2" x14ac:dyDescent="0.3">
      <c r="B393" s="7"/>
    </row>
    <row r="394" spans="2:2" x14ac:dyDescent="0.3">
      <c r="B394" s="7"/>
    </row>
    <row r="395" spans="2:2" x14ac:dyDescent="0.3">
      <c r="B395" s="7"/>
    </row>
    <row r="396" spans="2:2" x14ac:dyDescent="0.3">
      <c r="B396" s="7"/>
    </row>
    <row r="397" spans="2:2" x14ac:dyDescent="0.3">
      <c r="B397" s="7"/>
    </row>
    <row r="398" spans="2:2" x14ac:dyDescent="0.3">
      <c r="B398" s="7"/>
    </row>
    <row r="399" spans="2:2" x14ac:dyDescent="0.3">
      <c r="B399" s="7"/>
    </row>
    <row r="400" spans="2:2" x14ac:dyDescent="0.3">
      <c r="B400" s="7"/>
    </row>
    <row r="401" spans="2:2" x14ac:dyDescent="0.3">
      <c r="B401" s="7"/>
    </row>
    <row r="402" spans="2:2" x14ac:dyDescent="0.3">
      <c r="B402" s="7"/>
    </row>
    <row r="403" spans="2:2" x14ac:dyDescent="0.3">
      <c r="B403" s="7"/>
    </row>
    <row r="404" spans="2:2" x14ac:dyDescent="0.3">
      <c r="B404" s="7"/>
    </row>
    <row r="405" spans="2:2" x14ac:dyDescent="0.3">
      <c r="B405" s="7"/>
    </row>
    <row r="406" spans="2:2" x14ac:dyDescent="0.3">
      <c r="B406" s="7"/>
    </row>
    <row r="407" spans="2:2" x14ac:dyDescent="0.3">
      <c r="B407" s="7"/>
    </row>
    <row r="408" spans="2:2" x14ac:dyDescent="0.3">
      <c r="B408" s="7"/>
    </row>
    <row r="409" spans="2:2" x14ac:dyDescent="0.3">
      <c r="B409" s="7"/>
    </row>
    <row r="410" spans="2:2" x14ac:dyDescent="0.3">
      <c r="B410" s="7"/>
    </row>
    <row r="411" spans="2:2" x14ac:dyDescent="0.3">
      <c r="B411" s="7"/>
    </row>
    <row r="412" spans="2:2" x14ac:dyDescent="0.3">
      <c r="B412" s="7"/>
    </row>
    <row r="413" spans="2:2" x14ac:dyDescent="0.3">
      <c r="B413" s="7"/>
    </row>
    <row r="414" spans="2:2" x14ac:dyDescent="0.3">
      <c r="B414" s="7"/>
    </row>
    <row r="415" spans="2:2" x14ac:dyDescent="0.3">
      <c r="B415" s="7"/>
    </row>
    <row r="416" spans="2:2" x14ac:dyDescent="0.3">
      <c r="B416" s="7"/>
    </row>
    <row r="417" spans="2:2" x14ac:dyDescent="0.3">
      <c r="B417" s="7"/>
    </row>
    <row r="418" spans="2:2" x14ac:dyDescent="0.3">
      <c r="B418" s="7"/>
    </row>
    <row r="419" spans="2:2" x14ac:dyDescent="0.3">
      <c r="B419" s="7"/>
    </row>
    <row r="420" spans="2:2" x14ac:dyDescent="0.3">
      <c r="B420" s="7"/>
    </row>
    <row r="421" spans="2:2" x14ac:dyDescent="0.3">
      <c r="B421" s="7"/>
    </row>
    <row r="422" spans="2:2" x14ac:dyDescent="0.3">
      <c r="B422" s="7"/>
    </row>
    <row r="423" spans="2:2" x14ac:dyDescent="0.3">
      <c r="B423" s="7"/>
    </row>
    <row r="424" spans="2:2" x14ac:dyDescent="0.3">
      <c r="B424" s="7"/>
    </row>
    <row r="425" spans="2:2" x14ac:dyDescent="0.3">
      <c r="B425" s="7"/>
    </row>
    <row r="426" spans="2:2" x14ac:dyDescent="0.3">
      <c r="B426" s="7"/>
    </row>
    <row r="427" spans="2:2" x14ac:dyDescent="0.3">
      <c r="B427" s="7"/>
    </row>
    <row r="428" spans="2:2" x14ac:dyDescent="0.3">
      <c r="B428" s="7"/>
    </row>
    <row r="429" spans="2:2" x14ac:dyDescent="0.3">
      <c r="B429" s="7"/>
    </row>
    <row r="430" spans="2:2" x14ac:dyDescent="0.3">
      <c r="B430" s="7"/>
    </row>
    <row r="431" spans="2:2" x14ac:dyDescent="0.3">
      <c r="B431" s="7"/>
    </row>
    <row r="432" spans="2:2" x14ac:dyDescent="0.3">
      <c r="B432" s="7"/>
    </row>
    <row r="433" spans="2:2" x14ac:dyDescent="0.3">
      <c r="B433" s="7"/>
    </row>
    <row r="434" spans="2:2" x14ac:dyDescent="0.3">
      <c r="B434" s="7"/>
    </row>
    <row r="435" spans="2:2" x14ac:dyDescent="0.3">
      <c r="B435" s="7"/>
    </row>
    <row r="436" spans="2:2" x14ac:dyDescent="0.3">
      <c r="B436" s="7"/>
    </row>
    <row r="437" spans="2:2" x14ac:dyDescent="0.3">
      <c r="B437" s="7"/>
    </row>
    <row r="438" spans="2:2" x14ac:dyDescent="0.3">
      <c r="B438" s="7"/>
    </row>
    <row r="439" spans="2:2" x14ac:dyDescent="0.3">
      <c r="B439" s="7"/>
    </row>
    <row r="440" spans="2:2" x14ac:dyDescent="0.3">
      <c r="B440" s="7"/>
    </row>
    <row r="441" spans="2:2" x14ac:dyDescent="0.3">
      <c r="B441" s="7"/>
    </row>
    <row r="442" spans="2:2" x14ac:dyDescent="0.3">
      <c r="B442" s="7"/>
    </row>
    <row r="443" spans="2:2" x14ac:dyDescent="0.3">
      <c r="B443" s="7"/>
    </row>
    <row r="444" spans="2:2" x14ac:dyDescent="0.3">
      <c r="B444" s="7"/>
    </row>
    <row r="445" spans="2:2" x14ac:dyDescent="0.3">
      <c r="B445" s="7"/>
    </row>
    <row r="446" spans="2:2" x14ac:dyDescent="0.3">
      <c r="B446" s="7"/>
    </row>
    <row r="447" spans="2:2" x14ac:dyDescent="0.3">
      <c r="B447" s="7"/>
    </row>
    <row r="448" spans="2:2" x14ac:dyDescent="0.3">
      <c r="B448" s="7"/>
    </row>
    <row r="449" spans="2:2" x14ac:dyDescent="0.3">
      <c r="B449" s="7"/>
    </row>
    <row r="450" spans="2:2" x14ac:dyDescent="0.3">
      <c r="B450" s="7"/>
    </row>
    <row r="451" spans="2:2" x14ac:dyDescent="0.3">
      <c r="B451" s="7"/>
    </row>
    <row r="452" spans="2:2" x14ac:dyDescent="0.3">
      <c r="B452" s="7"/>
    </row>
  </sheetData>
  <mergeCells count="7">
    <mergeCell ref="S1:T1"/>
    <mergeCell ref="U1:V1"/>
    <mergeCell ref="W1:X1"/>
    <mergeCell ref="K1:L1"/>
    <mergeCell ref="M1:N1"/>
    <mergeCell ref="O1:P1"/>
    <mergeCell ref="Q1:R1"/>
  </mergeCells>
  <phoneticPr fontId="2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44C8-BDE2-43EB-AEF4-A3C9C7F773B3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2A80-A8E8-47E6-B078-CBE72427F269}">
  <sheetPr>
    <tabColor rgb="FFFFC000"/>
  </sheetPr>
  <dimension ref="A1:V59"/>
  <sheetViews>
    <sheetView tabSelected="1" topLeftCell="A23" zoomScale="66" zoomScaleNormal="100" workbookViewId="0">
      <selection activeCell="T47" sqref="T47"/>
    </sheetView>
  </sheetViews>
  <sheetFormatPr baseColWidth="10" defaultRowHeight="14.4" x14ac:dyDescent="0.3"/>
  <sheetData>
    <row r="1" spans="1:22" ht="15" thickBot="1" x14ac:dyDescent="0.35">
      <c r="A1" s="53"/>
      <c r="B1" s="53"/>
      <c r="C1" s="53"/>
      <c r="D1" s="53"/>
      <c r="E1" s="53"/>
      <c r="F1" s="53"/>
      <c r="G1" s="53"/>
      <c r="H1" s="53"/>
      <c r="I1" s="52">
        <v>1</v>
      </c>
      <c r="J1" s="51"/>
      <c r="K1" s="52">
        <v>2</v>
      </c>
      <c r="L1" s="51"/>
      <c r="M1" s="52">
        <v>3</v>
      </c>
      <c r="N1" s="51"/>
      <c r="O1" s="52">
        <v>4</v>
      </c>
      <c r="P1" s="51"/>
      <c r="Q1" s="48">
        <v>5</v>
      </c>
      <c r="R1" s="49"/>
      <c r="S1" s="32">
        <v>6</v>
      </c>
      <c r="T1" s="49"/>
      <c r="U1" s="48"/>
      <c r="V1" s="49"/>
    </row>
    <row r="2" spans="1:22" ht="15" thickBot="1" x14ac:dyDescent="0.35">
      <c r="A2" s="53"/>
      <c r="B2" s="53"/>
      <c r="C2" s="53"/>
      <c r="D2" s="53"/>
      <c r="E2" s="53"/>
      <c r="F2" s="53"/>
      <c r="G2" s="53"/>
      <c r="H2" s="53"/>
      <c r="I2" s="29" t="s">
        <v>1</v>
      </c>
      <c r="J2" s="15" t="s">
        <v>0</v>
      </c>
      <c r="K2" s="14" t="s">
        <v>1</v>
      </c>
      <c r="L2" s="15" t="s">
        <v>0</v>
      </c>
      <c r="M2" s="14" t="s">
        <v>1</v>
      </c>
      <c r="N2" s="15" t="s">
        <v>0</v>
      </c>
      <c r="O2" s="14" t="s">
        <v>1</v>
      </c>
      <c r="P2" s="15" t="s">
        <v>0</v>
      </c>
      <c r="Q2" s="14" t="s">
        <v>1</v>
      </c>
      <c r="R2" s="15" t="s">
        <v>0</v>
      </c>
      <c r="S2" s="29" t="s">
        <v>1</v>
      </c>
      <c r="T2" s="15" t="s">
        <v>0</v>
      </c>
      <c r="U2" s="14"/>
      <c r="V2" s="15"/>
    </row>
    <row r="3" spans="1:22" x14ac:dyDescent="0.3">
      <c r="A3" s="53"/>
      <c r="B3" s="53"/>
      <c r="C3" s="53"/>
      <c r="D3" s="53"/>
      <c r="E3" s="53"/>
      <c r="F3" s="53"/>
      <c r="G3" s="53"/>
      <c r="H3" s="53"/>
      <c r="I3" s="30" t="s">
        <v>2</v>
      </c>
      <c r="J3" s="3">
        <v>-255.33</v>
      </c>
      <c r="K3" s="1" t="s">
        <v>2</v>
      </c>
      <c r="L3" s="3">
        <f>-86.68-8.3-8-3.24-3.87-10-11.2-4.2-32.5-9.5-12.05-8.3-9.72</f>
        <v>-207.56</v>
      </c>
      <c r="M3" s="1" t="s">
        <v>2</v>
      </c>
      <c r="N3" s="3">
        <f>-11.25-7.5-5.47-25-2.6-41.4-18.32-3.98-4.32-8.3-20-4.32-13.49-3.49</f>
        <v>-169.44000000000003</v>
      </c>
      <c r="O3" s="1" t="s">
        <v>2</v>
      </c>
      <c r="P3" s="3">
        <v>0</v>
      </c>
      <c r="Q3" s="1" t="s">
        <v>2</v>
      </c>
      <c r="R3" s="3">
        <v>0</v>
      </c>
      <c r="S3" s="30" t="s">
        <v>2</v>
      </c>
      <c r="T3" s="3">
        <v>-255.33</v>
      </c>
      <c r="U3" s="1"/>
      <c r="V3" s="3"/>
    </row>
    <row r="4" spans="1:22" x14ac:dyDescent="0.3">
      <c r="A4" s="53"/>
      <c r="B4" s="53"/>
      <c r="C4" s="53"/>
      <c r="D4" s="53"/>
      <c r="E4" s="53"/>
      <c r="F4" s="53"/>
      <c r="G4" s="53"/>
      <c r="H4" s="53"/>
      <c r="I4" s="30" t="s">
        <v>3</v>
      </c>
      <c r="J4" s="3">
        <v>-131.74</v>
      </c>
      <c r="K4" s="1" t="s">
        <v>3</v>
      </c>
      <c r="L4" s="3">
        <f>-47.98-38.55</f>
        <v>-86.53</v>
      </c>
      <c r="M4" s="1" t="s">
        <v>3</v>
      </c>
      <c r="N4" s="3">
        <f>-33.22-29.97</f>
        <v>-63.19</v>
      </c>
      <c r="O4" s="1" t="s">
        <v>3</v>
      </c>
      <c r="P4" s="3">
        <v>0</v>
      </c>
      <c r="Q4" s="1" t="s">
        <v>3</v>
      </c>
      <c r="R4" s="3">
        <v>0</v>
      </c>
      <c r="S4" s="30" t="s">
        <v>3</v>
      </c>
      <c r="T4" s="3">
        <v>-131.74</v>
      </c>
      <c r="U4" s="1"/>
      <c r="V4" s="3"/>
    </row>
    <row r="5" spans="1:22" x14ac:dyDescent="0.3">
      <c r="A5" s="53"/>
      <c r="B5" s="53"/>
      <c r="C5" s="53"/>
      <c r="D5" s="53"/>
      <c r="E5" s="53"/>
      <c r="F5" s="53"/>
      <c r="G5" s="53"/>
      <c r="H5" s="53"/>
      <c r="I5" s="30" t="s">
        <v>5</v>
      </c>
      <c r="J5" s="3">
        <v>-16.989999999999998</v>
      </c>
      <c r="K5" s="1" t="s">
        <v>5</v>
      </c>
      <c r="L5" s="8">
        <f>-205+31</f>
        <v>-174</v>
      </c>
      <c r="M5" s="1" t="s">
        <v>5</v>
      </c>
      <c r="N5" s="8">
        <v>-12</v>
      </c>
      <c r="O5" s="1" t="s">
        <v>5</v>
      </c>
      <c r="P5" s="8">
        <v>0</v>
      </c>
      <c r="Q5" s="1" t="s">
        <v>5</v>
      </c>
      <c r="R5" s="8">
        <v>0</v>
      </c>
      <c r="S5" s="30" t="s">
        <v>5</v>
      </c>
      <c r="T5" s="3">
        <v>-16.989999999999998</v>
      </c>
      <c r="U5" s="1"/>
      <c r="V5" s="8"/>
    </row>
    <row r="6" spans="1:22" x14ac:dyDescent="0.3">
      <c r="A6" s="53"/>
      <c r="B6" s="53"/>
      <c r="C6" s="53"/>
      <c r="D6" s="53"/>
      <c r="E6" s="53"/>
      <c r="F6" s="53"/>
      <c r="G6" s="53"/>
      <c r="H6" s="53"/>
      <c r="I6" s="30" t="s">
        <v>4</v>
      </c>
      <c r="J6" s="3">
        <v>-250</v>
      </c>
      <c r="K6" s="1" t="s">
        <v>10</v>
      </c>
      <c r="L6" s="3">
        <v>-72</v>
      </c>
      <c r="M6" s="16" t="s">
        <v>27</v>
      </c>
      <c r="N6" s="3">
        <v>-43</v>
      </c>
      <c r="O6" s="1"/>
      <c r="P6" s="3"/>
      <c r="Q6" s="1"/>
      <c r="R6" s="3"/>
      <c r="S6" s="30" t="s">
        <v>4</v>
      </c>
      <c r="T6" s="3">
        <v>-250</v>
      </c>
      <c r="U6" s="1"/>
      <c r="V6" s="3"/>
    </row>
    <row r="7" spans="1:22" x14ac:dyDescent="0.3">
      <c r="A7" s="53"/>
      <c r="B7" s="53"/>
      <c r="C7" s="53"/>
      <c r="D7" s="53"/>
      <c r="E7" s="53"/>
      <c r="F7" s="53"/>
      <c r="G7" s="53"/>
      <c r="H7" s="53"/>
      <c r="I7" s="30" t="s">
        <v>6</v>
      </c>
      <c r="J7" s="3">
        <v>-2.2999999999999998</v>
      </c>
      <c r="K7" s="1" t="s">
        <v>13</v>
      </c>
      <c r="L7" s="3">
        <f>-3.6-8.66-20-60</f>
        <v>-92.259999999999991</v>
      </c>
      <c r="M7" s="16" t="s">
        <v>28</v>
      </c>
      <c r="N7" s="3">
        <v>-50</v>
      </c>
      <c r="O7" s="1"/>
      <c r="P7" s="3"/>
      <c r="Q7" s="1"/>
      <c r="R7" s="3"/>
      <c r="S7" s="30" t="s">
        <v>6</v>
      </c>
      <c r="T7" s="3">
        <v>-2.2999999999999998</v>
      </c>
      <c r="U7" s="1"/>
      <c r="V7" s="3"/>
    </row>
    <row r="8" spans="1:22" x14ac:dyDescent="0.3">
      <c r="A8" s="53"/>
      <c r="B8" s="53"/>
      <c r="C8" s="53"/>
      <c r="D8" s="53"/>
      <c r="E8" s="53"/>
      <c r="F8" s="53"/>
      <c r="G8" s="53"/>
      <c r="H8" s="53"/>
      <c r="I8" s="30" t="s">
        <v>7</v>
      </c>
      <c r="J8" s="3">
        <v>-11.9</v>
      </c>
      <c r="K8" s="1" t="s">
        <v>11</v>
      </c>
      <c r="L8" s="3">
        <v>-70</v>
      </c>
      <c r="M8" s="16" t="s">
        <v>29</v>
      </c>
      <c r="N8" s="3">
        <v>-20</v>
      </c>
      <c r="O8" s="1"/>
      <c r="P8" s="3"/>
      <c r="Q8" s="1"/>
      <c r="R8" s="3"/>
      <c r="S8" s="30" t="s">
        <v>7</v>
      </c>
      <c r="T8" s="3">
        <v>-11.9</v>
      </c>
      <c r="U8" s="1"/>
      <c r="V8" s="3"/>
    </row>
    <row r="9" spans="1:22" x14ac:dyDescent="0.3">
      <c r="A9" s="53"/>
      <c r="B9" s="53"/>
      <c r="C9" s="53"/>
      <c r="D9" s="53"/>
      <c r="E9" s="53"/>
      <c r="F9" s="53"/>
      <c r="G9" s="53"/>
      <c r="H9" s="53"/>
      <c r="I9" s="30" t="s">
        <v>8</v>
      </c>
      <c r="J9" s="3">
        <f xml:space="preserve"> -23.9-2.85</f>
        <v>-26.75</v>
      </c>
      <c r="K9" s="5" t="s">
        <v>8</v>
      </c>
      <c r="L9" s="3">
        <f>-18.78-7</f>
        <v>-25.78</v>
      </c>
      <c r="M9" s="16" t="s">
        <v>30</v>
      </c>
      <c r="N9" s="3">
        <v>-13.7</v>
      </c>
      <c r="O9" s="5"/>
      <c r="P9" s="3"/>
      <c r="Q9" s="5"/>
      <c r="R9" s="3"/>
      <c r="S9" s="30" t="s">
        <v>8</v>
      </c>
      <c r="T9" s="3">
        <f xml:space="preserve"> -23.9-2.85</f>
        <v>-26.75</v>
      </c>
      <c r="U9" s="5"/>
      <c r="V9" s="3"/>
    </row>
    <row r="10" spans="1:22" x14ac:dyDescent="0.3">
      <c r="A10" s="53"/>
      <c r="B10" s="53"/>
      <c r="C10" s="53"/>
      <c r="D10" s="53"/>
      <c r="E10" s="53"/>
      <c r="F10" s="53"/>
      <c r="G10" s="53"/>
      <c r="H10" s="53"/>
      <c r="I10" s="30"/>
      <c r="J10" s="3"/>
      <c r="K10" s="16" t="s">
        <v>16</v>
      </c>
      <c r="L10" s="3">
        <v>-56</v>
      </c>
      <c r="M10" s="16" t="s">
        <v>31</v>
      </c>
      <c r="N10" s="3">
        <v>-10.24</v>
      </c>
      <c r="O10" s="5"/>
      <c r="P10" s="3"/>
      <c r="Q10" s="5"/>
      <c r="R10" s="3"/>
      <c r="S10" s="30"/>
      <c r="T10" s="3"/>
      <c r="U10" s="5"/>
      <c r="V10" s="3"/>
    </row>
    <row r="11" spans="1:22" x14ac:dyDescent="0.3">
      <c r="A11" s="53"/>
      <c r="B11" s="53"/>
      <c r="C11" s="53"/>
      <c r="D11" s="53"/>
      <c r="E11" s="53"/>
      <c r="F11" s="53"/>
      <c r="G11" s="53"/>
      <c r="H11" s="53"/>
      <c r="I11" s="30"/>
      <c r="J11" s="3"/>
      <c r="K11" s="16" t="s">
        <v>20</v>
      </c>
      <c r="L11" s="3">
        <f>-38.1+16.99</f>
        <v>-21.110000000000003</v>
      </c>
      <c r="M11" s="5"/>
      <c r="N11" s="3"/>
      <c r="O11" s="5"/>
      <c r="P11" s="3"/>
      <c r="Q11" s="5"/>
      <c r="R11" s="3"/>
      <c r="S11" s="30"/>
      <c r="T11" s="3"/>
      <c r="U11" s="5"/>
      <c r="V11" s="3"/>
    </row>
    <row r="12" spans="1:22" x14ac:dyDescent="0.3">
      <c r="A12" s="53"/>
      <c r="B12" s="53"/>
      <c r="C12" s="53"/>
      <c r="D12" s="53"/>
      <c r="E12" s="53"/>
      <c r="F12" s="53"/>
      <c r="G12" s="53"/>
      <c r="H12" s="53"/>
      <c r="I12" s="30"/>
      <c r="J12" s="3"/>
      <c r="K12" s="16"/>
      <c r="L12" s="3"/>
      <c r="M12" s="5"/>
      <c r="N12" s="3"/>
      <c r="O12" s="5"/>
      <c r="P12" s="3"/>
      <c r="Q12" s="5"/>
      <c r="R12" s="3"/>
      <c r="S12" s="30"/>
      <c r="T12" s="3"/>
      <c r="U12" s="5"/>
      <c r="V12" s="3"/>
    </row>
    <row r="13" spans="1:22" x14ac:dyDescent="0.3">
      <c r="A13" s="53"/>
      <c r="B13" s="53"/>
      <c r="C13" s="53"/>
      <c r="D13" s="53"/>
      <c r="E13" s="53"/>
      <c r="F13" s="53"/>
      <c r="G13" s="53"/>
      <c r="H13" s="53"/>
      <c r="I13" s="30"/>
      <c r="J13" s="3"/>
      <c r="K13" s="16"/>
      <c r="L13" s="3"/>
      <c r="M13" s="5"/>
      <c r="N13" s="3"/>
      <c r="O13" s="5"/>
      <c r="P13" s="3"/>
      <c r="Q13" s="5"/>
      <c r="R13" s="3"/>
      <c r="S13" s="30"/>
      <c r="T13" s="3"/>
      <c r="U13" s="5"/>
      <c r="V13" s="3"/>
    </row>
    <row r="14" spans="1:22" x14ac:dyDescent="0.3">
      <c r="A14" s="53"/>
      <c r="B14" s="53"/>
      <c r="C14" s="53"/>
      <c r="D14" s="53"/>
      <c r="E14" s="53"/>
      <c r="F14" s="53"/>
      <c r="G14" s="53"/>
      <c r="H14" s="53"/>
      <c r="I14" s="30"/>
      <c r="J14" s="3"/>
      <c r="K14" s="16"/>
      <c r="L14" s="3"/>
      <c r="M14" s="5"/>
      <c r="N14" s="3"/>
      <c r="O14" s="5"/>
      <c r="P14" s="3"/>
      <c r="Q14" s="5"/>
      <c r="R14" s="3"/>
      <c r="S14" s="30"/>
      <c r="T14" s="3"/>
      <c r="U14" s="5"/>
      <c r="V14" s="3"/>
    </row>
    <row r="15" spans="1:22" x14ac:dyDescent="0.3">
      <c r="A15" s="53"/>
      <c r="B15" s="53"/>
      <c r="C15" s="53"/>
      <c r="D15" s="53"/>
      <c r="E15" s="53"/>
      <c r="F15" s="53"/>
      <c r="G15" s="53"/>
      <c r="H15" s="53"/>
      <c r="I15" s="30"/>
      <c r="J15" s="3"/>
      <c r="K15" s="16"/>
      <c r="L15" s="3"/>
      <c r="M15" s="5"/>
      <c r="N15" s="3"/>
      <c r="O15" s="5"/>
      <c r="P15" s="3"/>
      <c r="Q15" s="5"/>
      <c r="R15" s="3"/>
      <c r="S15" s="30"/>
      <c r="T15" s="3"/>
      <c r="U15" s="5"/>
      <c r="V15" s="3"/>
    </row>
    <row r="16" spans="1:22" x14ac:dyDescent="0.3">
      <c r="A16" s="53"/>
      <c r="B16" s="53"/>
      <c r="C16" s="53"/>
      <c r="D16" s="53"/>
      <c r="E16" s="53"/>
      <c r="F16" s="53"/>
      <c r="G16" s="53"/>
      <c r="H16" s="53"/>
      <c r="I16" s="30"/>
      <c r="J16" s="3"/>
      <c r="K16" s="16"/>
      <c r="L16" s="3"/>
      <c r="M16" s="5"/>
      <c r="N16" s="3"/>
      <c r="O16" s="5"/>
      <c r="P16" s="3"/>
      <c r="Q16" s="5"/>
      <c r="R16" s="3"/>
      <c r="S16" s="30"/>
      <c r="T16" s="3"/>
      <c r="U16" s="5"/>
      <c r="V16" s="3"/>
    </row>
    <row r="17" spans="1:22" ht="15" thickBot="1" x14ac:dyDescent="0.35">
      <c r="A17" s="53"/>
      <c r="B17" s="53"/>
      <c r="C17" s="53"/>
      <c r="D17" s="53"/>
      <c r="E17" s="53"/>
      <c r="F17" s="53"/>
      <c r="G17" s="53"/>
      <c r="H17" s="53"/>
      <c r="I17" s="31"/>
      <c r="J17" s="4"/>
      <c r="K17" s="5"/>
      <c r="L17" s="3"/>
      <c r="M17" s="5"/>
      <c r="N17" s="3"/>
      <c r="O17" s="5"/>
      <c r="P17" s="3"/>
      <c r="Q17" s="5"/>
      <c r="R17" s="3"/>
      <c r="S17" s="31"/>
      <c r="T17" s="4"/>
      <c r="U17" s="5"/>
      <c r="V17" s="3"/>
    </row>
    <row r="18" spans="1:22" ht="15" thickBot="1" x14ac:dyDescent="0.35">
      <c r="A18" s="53"/>
      <c r="B18" s="53"/>
      <c r="C18" s="53"/>
      <c r="D18" s="53"/>
      <c r="E18" s="53"/>
      <c r="F18" s="53"/>
      <c r="G18" s="53"/>
      <c r="H18" s="53"/>
      <c r="I18" s="10" t="s">
        <v>9</v>
      </c>
      <c r="J18" s="6">
        <f>SUM(J3:J17)</f>
        <v>-695.01</v>
      </c>
      <c r="K18" s="10" t="s">
        <v>9</v>
      </c>
      <c r="L18" s="6">
        <f>SUM(L3:L17)</f>
        <v>-805.24</v>
      </c>
      <c r="M18" s="10" t="s">
        <v>9</v>
      </c>
      <c r="N18" s="6">
        <f>SUM(N3:N17)</f>
        <v>-381.57</v>
      </c>
      <c r="O18" s="10" t="s">
        <v>9</v>
      </c>
      <c r="P18" s="6">
        <f>SUM(P3:P17)</f>
        <v>0</v>
      </c>
      <c r="Q18" s="10" t="s">
        <v>9</v>
      </c>
      <c r="R18" s="6">
        <f>SUM(R3:R17)</f>
        <v>0</v>
      </c>
      <c r="S18" s="10" t="s">
        <v>9</v>
      </c>
      <c r="T18" s="6">
        <f>SUM(T3:T17)</f>
        <v>-695.01</v>
      </c>
      <c r="U18" s="10"/>
      <c r="V18" s="6"/>
    </row>
    <row r="19" spans="1:22" ht="15" thickTop="1" x14ac:dyDescent="0.3">
      <c r="A19" s="53"/>
      <c r="B19" s="53"/>
      <c r="C19" s="53"/>
      <c r="D19" s="53"/>
      <c r="E19" s="53"/>
      <c r="F19" s="53"/>
      <c r="G19" s="53"/>
      <c r="H19" s="53"/>
      <c r="I19" s="11" t="s">
        <v>14</v>
      </c>
      <c r="J19" s="12">
        <v>500</v>
      </c>
      <c r="K19" s="9"/>
      <c r="L19" s="13">
        <v>2940</v>
      </c>
      <c r="M19" s="9"/>
      <c r="N19" s="13">
        <v>915</v>
      </c>
      <c r="O19" s="9"/>
      <c r="P19" s="13">
        <v>0</v>
      </c>
      <c r="Q19" s="9"/>
      <c r="R19" s="13">
        <v>0</v>
      </c>
      <c r="S19" s="11" t="s">
        <v>14</v>
      </c>
      <c r="T19" s="12">
        <v>500</v>
      </c>
      <c r="U19" s="9"/>
      <c r="V19" s="13"/>
    </row>
    <row r="20" spans="1:22" x14ac:dyDescent="0.3">
      <c r="A20" s="53"/>
      <c r="B20" s="53"/>
      <c r="C20" s="53"/>
      <c r="D20" s="53"/>
      <c r="E20" s="53"/>
      <c r="F20" s="53"/>
      <c r="G20" s="53"/>
      <c r="H20" s="53"/>
    </row>
    <row r="21" spans="1:22" x14ac:dyDescent="0.3">
      <c r="A21" s="53"/>
      <c r="B21" s="53"/>
      <c r="C21" s="53"/>
      <c r="D21" s="53"/>
      <c r="E21" s="53"/>
      <c r="F21" s="53"/>
      <c r="G21" s="53"/>
      <c r="H21" s="53"/>
    </row>
    <row r="22" spans="1:22" x14ac:dyDescent="0.3">
      <c r="A22" s="53"/>
      <c r="B22" s="53"/>
      <c r="C22" s="53"/>
      <c r="D22" s="53"/>
      <c r="E22" s="53"/>
      <c r="F22" s="53"/>
      <c r="G22" s="53"/>
      <c r="H22" s="53"/>
    </row>
    <row r="23" spans="1:22" ht="15" thickBot="1" x14ac:dyDescent="0.35">
      <c r="A23" s="53"/>
      <c r="B23" s="53"/>
      <c r="C23" s="53"/>
      <c r="D23" s="53"/>
      <c r="E23" s="53"/>
      <c r="F23" s="53"/>
      <c r="G23" s="53"/>
      <c r="H23" s="53"/>
      <c r="I23" s="32">
        <v>7</v>
      </c>
      <c r="J23" s="49"/>
      <c r="K23" s="32">
        <v>8</v>
      </c>
      <c r="L23" s="49"/>
      <c r="M23" s="32">
        <v>9</v>
      </c>
      <c r="N23" s="49"/>
      <c r="O23" s="48">
        <v>10</v>
      </c>
      <c r="P23" s="49"/>
      <c r="Q23" s="48">
        <v>11</v>
      </c>
      <c r="R23" s="49"/>
      <c r="S23" s="48">
        <v>12</v>
      </c>
      <c r="T23" s="49"/>
    </row>
    <row r="24" spans="1:22" ht="15" thickBot="1" x14ac:dyDescent="0.35">
      <c r="A24" s="53"/>
      <c r="B24" s="53"/>
      <c r="C24" s="53"/>
      <c r="D24" s="53"/>
      <c r="E24" s="53"/>
      <c r="F24" s="53"/>
      <c r="G24" s="53"/>
      <c r="H24" s="53"/>
      <c r="I24" s="14" t="s">
        <v>1</v>
      </c>
      <c r="J24" s="15" t="s">
        <v>0</v>
      </c>
      <c r="K24" s="14" t="s">
        <v>1</v>
      </c>
      <c r="L24" s="15" t="s">
        <v>0</v>
      </c>
      <c r="M24" s="14" t="s">
        <v>1</v>
      </c>
      <c r="N24" s="15" t="s">
        <v>0</v>
      </c>
      <c r="O24" s="14" t="s">
        <v>1</v>
      </c>
      <c r="P24" s="15" t="s">
        <v>0</v>
      </c>
      <c r="Q24" s="14" t="s">
        <v>1</v>
      </c>
      <c r="R24" s="15" t="s">
        <v>0</v>
      </c>
      <c r="S24" s="14" t="s">
        <v>1</v>
      </c>
      <c r="T24" s="15" t="s">
        <v>0</v>
      </c>
    </row>
    <row r="25" spans="1:22" x14ac:dyDescent="0.3">
      <c r="A25" s="53"/>
      <c r="B25" s="53"/>
      <c r="C25" s="53"/>
      <c r="D25" s="53"/>
      <c r="E25" s="53"/>
      <c r="F25" s="53"/>
      <c r="G25" s="53"/>
      <c r="H25" s="53"/>
      <c r="I25" s="1" t="s">
        <v>2</v>
      </c>
      <c r="J25" s="3">
        <f>-86.68-8.3-8-3.24-3.87-10-11.2-4.2-32.5-9.5-12.05-8.3-9.72</f>
        <v>-207.56</v>
      </c>
      <c r="K25" s="1" t="s">
        <v>2</v>
      </c>
      <c r="L25" s="3">
        <f>-11.25-7.5-5.47-25-2.6-41.4-18.32-3.98-4.32-8.3-20-4.32-13.49-3.49</f>
        <v>-169.44000000000003</v>
      </c>
      <c r="M25" s="1" t="s">
        <v>2</v>
      </c>
      <c r="N25" s="3">
        <v>0</v>
      </c>
      <c r="O25" s="1" t="s">
        <v>2</v>
      </c>
      <c r="P25" s="3">
        <v>0</v>
      </c>
      <c r="Q25" s="1" t="s">
        <v>2</v>
      </c>
      <c r="R25" s="3">
        <v>0</v>
      </c>
      <c r="S25" s="1" t="s">
        <v>2</v>
      </c>
      <c r="T25" s="3">
        <v>0</v>
      </c>
    </row>
    <row r="26" spans="1:22" x14ac:dyDescent="0.3">
      <c r="A26" s="53"/>
      <c r="B26" s="53"/>
      <c r="C26" s="53"/>
      <c r="D26" s="53"/>
      <c r="E26" s="53"/>
      <c r="F26" s="53"/>
      <c r="G26" s="53"/>
      <c r="H26" s="53"/>
      <c r="I26" s="1" t="s">
        <v>3</v>
      </c>
      <c r="J26" s="3">
        <f>-47.98-38.55</f>
        <v>-86.53</v>
      </c>
      <c r="K26" s="1" t="s">
        <v>3</v>
      </c>
      <c r="L26" s="3">
        <f>-33.22-29.97</f>
        <v>-63.19</v>
      </c>
      <c r="M26" s="1" t="s">
        <v>3</v>
      </c>
      <c r="N26" s="3">
        <v>0</v>
      </c>
      <c r="O26" s="1" t="s">
        <v>3</v>
      </c>
      <c r="P26" s="3">
        <v>0</v>
      </c>
      <c r="Q26" s="1" t="s">
        <v>3</v>
      </c>
      <c r="R26" s="3">
        <v>0</v>
      </c>
      <c r="S26" s="1" t="s">
        <v>3</v>
      </c>
      <c r="T26" s="3">
        <v>0</v>
      </c>
    </row>
    <row r="27" spans="1:22" x14ac:dyDescent="0.3">
      <c r="A27" s="53"/>
      <c r="B27" s="53"/>
      <c r="C27" s="53"/>
      <c r="D27" s="53"/>
      <c r="E27" s="53"/>
      <c r="F27" s="53"/>
      <c r="G27" s="53"/>
      <c r="H27" s="53"/>
      <c r="I27" s="1" t="s">
        <v>5</v>
      </c>
      <c r="J27" s="8">
        <f>-205+31</f>
        <v>-174</v>
      </c>
      <c r="K27" s="1" t="s">
        <v>5</v>
      </c>
      <c r="L27" s="8">
        <v>-12</v>
      </c>
      <c r="M27" s="1" t="s">
        <v>5</v>
      </c>
      <c r="N27" s="8">
        <v>0</v>
      </c>
      <c r="O27" s="1" t="s">
        <v>5</v>
      </c>
      <c r="P27" s="8">
        <v>0</v>
      </c>
      <c r="Q27" s="1" t="s">
        <v>5</v>
      </c>
      <c r="R27" s="8">
        <v>0</v>
      </c>
      <c r="S27" s="1" t="s">
        <v>5</v>
      </c>
      <c r="T27" s="8">
        <v>0</v>
      </c>
    </row>
    <row r="28" spans="1:22" x14ac:dyDescent="0.3">
      <c r="A28" s="53"/>
      <c r="B28" s="53"/>
      <c r="C28" s="53"/>
      <c r="D28" s="53"/>
      <c r="E28" s="53"/>
      <c r="F28" s="53"/>
      <c r="G28" s="53"/>
      <c r="H28" s="53"/>
      <c r="I28" s="1" t="s">
        <v>10</v>
      </c>
      <c r="J28" s="3">
        <v>-72</v>
      </c>
      <c r="K28" s="16" t="s">
        <v>27</v>
      </c>
      <c r="L28" s="3">
        <v>-43</v>
      </c>
      <c r="M28" s="1"/>
      <c r="N28" s="3"/>
      <c r="O28" s="1"/>
      <c r="P28" s="3"/>
      <c r="Q28" s="1"/>
      <c r="R28" s="3"/>
      <c r="S28" s="1"/>
      <c r="T28" s="3"/>
    </row>
    <row r="29" spans="1:22" x14ac:dyDescent="0.3">
      <c r="A29" s="53"/>
      <c r="B29" s="53"/>
      <c r="C29" s="53"/>
      <c r="D29" s="53"/>
      <c r="E29" s="53"/>
      <c r="F29" s="53"/>
      <c r="G29" s="53"/>
      <c r="H29" s="53"/>
      <c r="I29" s="1" t="s">
        <v>13</v>
      </c>
      <c r="J29" s="3">
        <f>-3.6-8.66-20-60</f>
        <v>-92.259999999999991</v>
      </c>
      <c r="K29" s="16" t="s">
        <v>28</v>
      </c>
      <c r="L29" s="3">
        <v>-50</v>
      </c>
      <c r="M29" s="1"/>
      <c r="N29" s="3"/>
      <c r="O29" s="1"/>
      <c r="P29" s="3"/>
      <c r="Q29" s="1"/>
      <c r="R29" s="3"/>
      <c r="S29" s="1"/>
      <c r="T29" s="3"/>
    </row>
    <row r="30" spans="1:22" x14ac:dyDescent="0.3">
      <c r="A30" s="53"/>
      <c r="B30" s="53"/>
      <c r="C30" s="53"/>
      <c r="D30" s="53"/>
      <c r="E30" s="53"/>
      <c r="F30" s="53"/>
      <c r="G30" s="53"/>
      <c r="H30" s="53"/>
      <c r="I30" s="1" t="s">
        <v>11</v>
      </c>
      <c r="J30" s="3">
        <v>-70</v>
      </c>
      <c r="K30" s="16" t="s">
        <v>29</v>
      </c>
      <c r="L30" s="3">
        <v>-20</v>
      </c>
      <c r="M30" s="1"/>
      <c r="N30" s="3"/>
      <c r="O30" s="1"/>
      <c r="P30" s="3"/>
      <c r="Q30" s="1"/>
      <c r="R30" s="3"/>
      <c r="S30" s="1"/>
      <c r="T30" s="3"/>
    </row>
    <row r="31" spans="1:22" x14ac:dyDescent="0.3">
      <c r="A31" s="53"/>
      <c r="B31" s="53"/>
      <c r="C31" s="53"/>
      <c r="D31" s="53"/>
      <c r="E31" s="53"/>
      <c r="F31" s="53"/>
      <c r="G31" s="53"/>
      <c r="H31" s="53"/>
      <c r="I31" s="5" t="s">
        <v>8</v>
      </c>
      <c r="J31" s="3">
        <f>-18.78-7</f>
        <v>-25.78</v>
      </c>
      <c r="K31" s="16" t="s">
        <v>30</v>
      </c>
      <c r="L31" s="3">
        <v>-13.7</v>
      </c>
      <c r="M31" s="5"/>
      <c r="N31" s="3"/>
      <c r="O31" s="5"/>
      <c r="P31" s="3"/>
      <c r="Q31" s="5"/>
      <c r="R31" s="3"/>
      <c r="S31" s="5"/>
      <c r="T31" s="3"/>
    </row>
    <row r="32" spans="1:22" x14ac:dyDescent="0.3">
      <c r="A32" s="53"/>
      <c r="B32" s="53"/>
      <c r="C32" s="53"/>
      <c r="D32" s="53"/>
      <c r="E32" s="53"/>
      <c r="F32" s="53"/>
      <c r="G32" s="53"/>
      <c r="H32" s="53"/>
      <c r="I32" s="16" t="s">
        <v>16</v>
      </c>
      <c r="J32" s="3">
        <v>-56</v>
      </c>
      <c r="K32" s="16" t="s">
        <v>31</v>
      </c>
      <c r="L32" s="3">
        <v>-10.24</v>
      </c>
      <c r="M32" s="5"/>
      <c r="N32" s="3"/>
      <c r="O32" s="5"/>
      <c r="P32" s="3"/>
      <c r="Q32" s="5"/>
      <c r="R32" s="3"/>
      <c r="S32" s="5"/>
      <c r="T32" s="3"/>
    </row>
    <row r="33" spans="1:20" x14ac:dyDescent="0.3">
      <c r="A33" s="53"/>
      <c r="B33" s="53"/>
      <c r="C33" s="53"/>
      <c r="D33" s="53"/>
      <c r="E33" s="53"/>
      <c r="F33" s="53"/>
      <c r="G33" s="53"/>
      <c r="H33" s="53"/>
      <c r="I33" s="16" t="s">
        <v>20</v>
      </c>
      <c r="J33" s="3">
        <f>-38.1+16.99</f>
        <v>-21.110000000000003</v>
      </c>
      <c r="K33" s="5"/>
      <c r="L33" s="3"/>
      <c r="M33" s="5"/>
      <c r="N33" s="3"/>
      <c r="O33" s="5"/>
      <c r="P33" s="3"/>
      <c r="Q33" s="5"/>
      <c r="R33" s="3"/>
      <c r="S33" s="5"/>
      <c r="T33" s="3"/>
    </row>
    <row r="34" spans="1:20" x14ac:dyDescent="0.3">
      <c r="A34" s="53"/>
      <c r="B34" s="53"/>
      <c r="C34" s="53"/>
      <c r="D34" s="53"/>
      <c r="E34" s="53"/>
      <c r="F34" s="53"/>
      <c r="G34" s="53"/>
      <c r="H34" s="53"/>
      <c r="I34" s="16"/>
      <c r="J34" s="3"/>
      <c r="K34" s="5"/>
      <c r="L34" s="3"/>
      <c r="M34" s="5"/>
      <c r="N34" s="3"/>
      <c r="O34" s="5"/>
      <c r="P34" s="3"/>
      <c r="Q34" s="5"/>
      <c r="R34" s="3"/>
      <c r="S34" s="5"/>
      <c r="T34" s="3"/>
    </row>
    <row r="35" spans="1:20" x14ac:dyDescent="0.3">
      <c r="A35" s="53"/>
      <c r="B35" s="53"/>
      <c r="C35" s="53"/>
      <c r="D35" s="53"/>
      <c r="E35" s="53"/>
      <c r="F35" s="53"/>
      <c r="G35" s="53"/>
      <c r="H35" s="53"/>
      <c r="I35" s="16"/>
      <c r="J35" s="3"/>
      <c r="K35" s="5"/>
      <c r="L35" s="3"/>
      <c r="M35" s="5"/>
      <c r="N35" s="3"/>
      <c r="O35" s="5"/>
      <c r="P35" s="3"/>
      <c r="Q35" s="5"/>
      <c r="R35" s="3"/>
      <c r="S35" s="5"/>
      <c r="T35" s="3"/>
    </row>
    <row r="36" spans="1:20" x14ac:dyDescent="0.3">
      <c r="A36" s="53"/>
      <c r="B36" s="53"/>
      <c r="C36" s="53"/>
      <c r="D36" s="53"/>
      <c r="E36" s="53"/>
      <c r="F36" s="53"/>
      <c r="G36" s="53"/>
      <c r="H36" s="53"/>
      <c r="I36" s="16"/>
      <c r="J36" s="3"/>
      <c r="K36" s="5"/>
      <c r="L36" s="3"/>
      <c r="M36" s="5"/>
      <c r="N36" s="3"/>
      <c r="O36" s="5"/>
      <c r="P36" s="3"/>
      <c r="Q36" s="5"/>
      <c r="R36" s="3"/>
      <c r="S36" s="5"/>
      <c r="T36" s="3"/>
    </row>
    <row r="37" spans="1:20" x14ac:dyDescent="0.3">
      <c r="A37" s="53"/>
      <c r="B37" s="53"/>
      <c r="C37" s="53"/>
      <c r="D37" s="53"/>
      <c r="E37" s="53"/>
      <c r="F37" s="53"/>
      <c r="G37" s="53"/>
      <c r="H37" s="53"/>
      <c r="I37" s="16"/>
      <c r="J37" s="3"/>
      <c r="K37" s="5"/>
      <c r="L37" s="3"/>
      <c r="M37" s="5"/>
      <c r="N37" s="3"/>
      <c r="O37" s="5"/>
      <c r="P37" s="3"/>
      <c r="Q37" s="5"/>
      <c r="R37" s="3"/>
      <c r="S37" s="5"/>
      <c r="T37" s="3"/>
    </row>
    <row r="38" spans="1:20" x14ac:dyDescent="0.3">
      <c r="A38" s="53"/>
      <c r="B38" s="53"/>
      <c r="C38" s="53"/>
      <c r="D38" s="53"/>
      <c r="E38" s="53"/>
      <c r="F38" s="53"/>
      <c r="G38" s="53"/>
      <c r="H38" s="53"/>
      <c r="I38" s="16"/>
      <c r="J38" s="3"/>
      <c r="K38" s="5"/>
      <c r="L38" s="3"/>
      <c r="M38" s="5"/>
      <c r="N38" s="3"/>
      <c r="O38" s="5"/>
      <c r="P38" s="3"/>
      <c r="Q38" s="5"/>
      <c r="R38" s="3"/>
      <c r="S38" s="5"/>
      <c r="T38" s="3"/>
    </row>
    <row r="39" spans="1:20" ht="15" thickBot="1" x14ac:dyDescent="0.35">
      <c r="A39" s="53"/>
      <c r="B39" s="53"/>
      <c r="C39" s="53"/>
      <c r="D39" s="53"/>
      <c r="E39" s="53"/>
      <c r="F39" s="53"/>
      <c r="G39" s="53"/>
      <c r="H39" s="53"/>
      <c r="I39" s="5"/>
      <c r="J39" s="3"/>
      <c r="K39" s="5"/>
      <c r="L39" s="3"/>
      <c r="M39" s="5"/>
      <c r="N39" s="3"/>
      <c r="O39" s="5"/>
      <c r="P39" s="3"/>
      <c r="Q39" s="5"/>
      <c r="R39" s="3"/>
      <c r="S39" s="5"/>
      <c r="T39" s="3"/>
    </row>
    <row r="40" spans="1:20" ht="15" thickBot="1" x14ac:dyDescent="0.35">
      <c r="A40" s="53"/>
      <c r="B40" s="53"/>
      <c r="C40" s="53"/>
      <c r="D40" s="53"/>
      <c r="E40" s="53"/>
      <c r="F40" s="53"/>
      <c r="G40" s="53"/>
      <c r="H40" s="53"/>
      <c r="I40" s="10" t="s">
        <v>9</v>
      </c>
      <c r="J40" s="6">
        <f>SUM(J25:J39)</f>
        <v>-805.24</v>
      </c>
      <c r="K40" s="10" t="s">
        <v>9</v>
      </c>
      <c r="L40" s="6">
        <f>SUM(L25:L39)</f>
        <v>-381.57</v>
      </c>
      <c r="M40" s="10" t="s">
        <v>9</v>
      </c>
      <c r="N40" s="6">
        <f>SUM(N25:N39)</f>
        <v>0</v>
      </c>
      <c r="O40" s="10" t="s">
        <v>9</v>
      </c>
      <c r="P40" s="6">
        <f>SUM(P25:P39)</f>
        <v>0</v>
      </c>
      <c r="Q40" s="10" t="s">
        <v>9</v>
      </c>
      <c r="R40" s="6">
        <f>SUM(R25:R39)</f>
        <v>0</v>
      </c>
      <c r="S40" s="10" t="s">
        <v>9</v>
      </c>
      <c r="T40" s="6">
        <f>SUM(T25:T39)</f>
        <v>0</v>
      </c>
    </row>
    <row r="41" spans="1:20" ht="15" thickTop="1" x14ac:dyDescent="0.3">
      <c r="A41" s="53"/>
      <c r="B41" s="53"/>
      <c r="C41" s="53"/>
      <c r="D41" s="53"/>
      <c r="E41" s="53"/>
      <c r="F41" s="53"/>
      <c r="G41" s="53"/>
      <c r="H41" s="53"/>
      <c r="I41" s="9"/>
      <c r="J41" s="13">
        <v>2940</v>
      </c>
      <c r="K41" s="9"/>
      <c r="L41" s="13">
        <v>915</v>
      </c>
      <c r="M41" s="9"/>
      <c r="N41" s="13">
        <v>0</v>
      </c>
      <c r="O41" s="9"/>
      <c r="P41" s="13">
        <v>0</v>
      </c>
      <c r="Q41" s="9"/>
      <c r="R41" s="13">
        <v>0</v>
      </c>
      <c r="S41" s="9"/>
      <c r="T41" s="13">
        <v>0</v>
      </c>
    </row>
    <row r="42" spans="1:20" x14ac:dyDescent="0.3">
      <c r="A42" s="53"/>
      <c r="B42" s="53"/>
      <c r="C42" s="53"/>
      <c r="D42" s="53"/>
      <c r="E42" s="53"/>
      <c r="F42" s="53"/>
      <c r="G42" s="53"/>
      <c r="H42" s="53"/>
    </row>
    <row r="43" spans="1:20" x14ac:dyDescent="0.3">
      <c r="A43" s="53"/>
      <c r="B43" s="53"/>
      <c r="C43" s="53"/>
      <c r="D43" s="53"/>
      <c r="E43" s="53"/>
      <c r="F43" s="53"/>
      <c r="G43" s="53"/>
      <c r="H43" s="53"/>
    </row>
    <row r="44" spans="1:20" x14ac:dyDescent="0.3">
      <c r="A44" s="53"/>
      <c r="B44" s="53"/>
      <c r="C44" s="53"/>
      <c r="D44" s="53"/>
      <c r="E44" s="53"/>
      <c r="F44" s="53"/>
      <c r="G44" s="53"/>
      <c r="H44" s="53"/>
    </row>
    <row r="45" spans="1:20" x14ac:dyDescent="0.3">
      <c r="A45" s="53"/>
      <c r="B45" s="53"/>
      <c r="C45" s="53"/>
      <c r="D45" s="53"/>
      <c r="E45" s="53"/>
      <c r="F45" s="53"/>
      <c r="G45" s="53"/>
      <c r="H45" s="53"/>
    </row>
    <row r="46" spans="1:20" x14ac:dyDescent="0.3">
      <c r="A46" s="53"/>
      <c r="B46" s="53"/>
      <c r="C46" s="53"/>
      <c r="D46" s="53"/>
      <c r="E46" s="53"/>
      <c r="F46" s="53"/>
      <c r="G46" s="53"/>
      <c r="H46" s="53"/>
      <c r="I46" s="22" t="s">
        <v>12</v>
      </c>
      <c r="J46" s="22" t="s">
        <v>2</v>
      </c>
      <c r="K46" s="22" t="s">
        <v>3</v>
      </c>
      <c r="L46" s="22" t="s">
        <v>5</v>
      </c>
      <c r="M46" s="23" t="s">
        <v>19</v>
      </c>
      <c r="N46" s="23" t="s">
        <v>15</v>
      </c>
      <c r="O46" s="23">
        <f>I42</f>
        <v>0</v>
      </c>
      <c r="P46" s="23" t="s">
        <v>17</v>
      </c>
      <c r="Q46" s="23" t="s">
        <v>18</v>
      </c>
      <c r="T46" t="s">
        <v>32</v>
      </c>
    </row>
    <row r="47" spans="1:20" x14ac:dyDescent="0.3">
      <c r="A47" s="53"/>
      <c r="B47" s="53"/>
      <c r="C47" s="53"/>
      <c r="D47" s="53"/>
      <c r="E47" s="53"/>
      <c r="F47" s="53"/>
      <c r="G47" s="53"/>
      <c r="H47" s="53"/>
      <c r="I47" s="27">
        <v>1</v>
      </c>
      <c r="J47" s="24">
        <v>0</v>
      </c>
      <c r="K47" s="24">
        <v>0</v>
      </c>
      <c r="L47" s="24">
        <v>0</v>
      </c>
      <c r="M47" s="25">
        <f>SUM(J47:L47)</f>
        <v>0</v>
      </c>
      <c r="N47" s="24">
        <v>0</v>
      </c>
      <c r="O47" s="26">
        <v>0</v>
      </c>
      <c r="P47" s="27">
        <f>O47+N47</f>
        <v>0</v>
      </c>
      <c r="Q47" s="21">
        <f>AVERAGE(P52:P54)</f>
        <v>1451.6666666666667</v>
      </c>
      <c r="T47" t="s">
        <v>33</v>
      </c>
    </row>
    <row r="48" spans="1:20" x14ac:dyDescent="0.3">
      <c r="A48" s="53"/>
      <c r="B48" s="53"/>
      <c r="C48" s="53"/>
      <c r="D48" s="53"/>
      <c r="E48" s="53"/>
      <c r="F48" s="53"/>
      <c r="G48" s="53"/>
      <c r="H48" s="53"/>
      <c r="I48" s="27">
        <v>2</v>
      </c>
      <c r="J48" s="24">
        <v>0</v>
      </c>
      <c r="K48" s="24">
        <v>0</v>
      </c>
      <c r="L48" s="24">
        <v>0</v>
      </c>
      <c r="M48" s="25">
        <f t="shared" ref="M48:M58" si="0">SUM(J48:L48)</f>
        <v>0</v>
      </c>
      <c r="N48" s="24">
        <v>0</v>
      </c>
      <c r="O48" s="26">
        <v>0</v>
      </c>
      <c r="P48" s="27">
        <f t="shared" ref="P48:P58" si="1">O48+N48</f>
        <v>0</v>
      </c>
      <c r="Q48" s="21">
        <f t="shared" ref="Q48:Q58" si="2">Q47</f>
        <v>1451.6666666666667</v>
      </c>
    </row>
    <row r="49" spans="1:17" x14ac:dyDescent="0.3">
      <c r="A49" s="53"/>
      <c r="B49" s="53"/>
      <c r="C49" s="53"/>
      <c r="D49" s="53"/>
      <c r="E49" s="53"/>
      <c r="F49" s="53"/>
      <c r="G49" s="53"/>
      <c r="H49" s="53"/>
      <c r="I49" s="27">
        <v>3</v>
      </c>
      <c r="J49" s="24">
        <v>0</v>
      </c>
      <c r="K49" s="24">
        <v>0</v>
      </c>
      <c r="L49" s="24">
        <v>0</v>
      </c>
      <c r="M49" s="25">
        <f t="shared" si="0"/>
        <v>0</v>
      </c>
      <c r="N49" s="24">
        <v>0</v>
      </c>
      <c r="O49" s="26">
        <v>0</v>
      </c>
      <c r="P49" s="27">
        <f t="shared" si="1"/>
        <v>0</v>
      </c>
      <c r="Q49" s="21">
        <f t="shared" si="2"/>
        <v>1451.6666666666667</v>
      </c>
    </row>
    <row r="50" spans="1:17" x14ac:dyDescent="0.3">
      <c r="A50" s="53"/>
      <c r="B50" s="53"/>
      <c r="C50" s="53"/>
      <c r="D50" s="53"/>
      <c r="E50" s="53"/>
      <c r="F50" s="53"/>
      <c r="G50" s="53"/>
      <c r="H50" s="53"/>
      <c r="I50" s="27">
        <v>4</v>
      </c>
      <c r="J50" s="24">
        <v>0</v>
      </c>
      <c r="K50" s="24">
        <v>0</v>
      </c>
      <c r="L50" s="24">
        <v>0</v>
      </c>
      <c r="M50" s="25">
        <f t="shared" si="0"/>
        <v>0</v>
      </c>
      <c r="N50" s="24">
        <v>0</v>
      </c>
      <c r="O50" s="26">
        <v>0</v>
      </c>
      <c r="P50" s="27">
        <f t="shared" si="1"/>
        <v>0</v>
      </c>
      <c r="Q50" s="21">
        <f t="shared" si="2"/>
        <v>1451.6666666666667</v>
      </c>
    </row>
    <row r="51" spans="1:17" x14ac:dyDescent="0.3">
      <c r="A51" s="53"/>
      <c r="B51" s="53"/>
      <c r="C51" s="53"/>
      <c r="D51" s="53"/>
      <c r="E51" s="53"/>
      <c r="F51" s="53"/>
      <c r="G51" s="53"/>
      <c r="H51" s="53"/>
      <c r="I51" s="27">
        <v>5</v>
      </c>
      <c r="J51" s="24">
        <v>0</v>
      </c>
      <c r="K51" s="24">
        <v>0</v>
      </c>
      <c r="L51" s="24">
        <v>0</v>
      </c>
      <c r="M51" s="25">
        <f t="shared" si="0"/>
        <v>0</v>
      </c>
      <c r="N51" s="24">
        <v>0</v>
      </c>
      <c r="O51" s="26">
        <v>0</v>
      </c>
      <c r="P51" s="27">
        <f t="shared" si="1"/>
        <v>0</v>
      </c>
      <c r="Q51" s="21">
        <f t="shared" si="2"/>
        <v>1451.6666666666667</v>
      </c>
    </row>
    <row r="52" spans="1:17" x14ac:dyDescent="0.3">
      <c r="A52" s="53"/>
      <c r="B52" s="53"/>
      <c r="C52" s="53"/>
      <c r="D52" s="53"/>
      <c r="E52" s="53"/>
      <c r="F52" s="53"/>
      <c r="G52" s="53"/>
      <c r="H52" s="53"/>
      <c r="I52" s="27">
        <v>6</v>
      </c>
      <c r="J52" s="28">
        <f>J26</f>
        <v>-86.53</v>
      </c>
      <c r="K52" s="28">
        <f>J27</f>
        <v>-174</v>
      </c>
      <c r="L52" s="28">
        <f>J28</f>
        <v>-72</v>
      </c>
      <c r="M52" s="25">
        <f t="shared" si="0"/>
        <v>-332.53</v>
      </c>
      <c r="N52" s="28">
        <f>J41</f>
        <v>2940</v>
      </c>
      <c r="O52" s="26">
        <v>500</v>
      </c>
      <c r="P52" s="46">
        <f t="shared" si="1"/>
        <v>3440</v>
      </c>
      <c r="Q52" s="21">
        <f t="shared" si="2"/>
        <v>1451.6666666666667</v>
      </c>
    </row>
    <row r="53" spans="1:17" x14ac:dyDescent="0.3">
      <c r="A53" s="53"/>
      <c r="B53" s="53"/>
      <c r="C53" s="53"/>
      <c r="D53" s="53"/>
      <c r="E53" s="53"/>
      <c r="F53" s="53"/>
      <c r="G53" s="53"/>
      <c r="H53" s="53"/>
      <c r="I53" s="27">
        <v>7</v>
      </c>
      <c r="J53" s="28">
        <f>L26</f>
        <v>-63.19</v>
      </c>
      <c r="K53" s="28">
        <f>L27</f>
        <v>-12</v>
      </c>
      <c r="L53" s="28">
        <f>L28</f>
        <v>-43</v>
      </c>
      <c r="M53" s="25">
        <f t="shared" si="0"/>
        <v>-118.19</v>
      </c>
      <c r="N53" s="28">
        <f>L41</f>
        <v>915</v>
      </c>
      <c r="O53" s="26">
        <f>L42</f>
        <v>0</v>
      </c>
      <c r="P53" s="47">
        <f t="shared" si="1"/>
        <v>915</v>
      </c>
      <c r="Q53" s="21">
        <f t="shared" si="2"/>
        <v>1451.6666666666667</v>
      </c>
    </row>
    <row r="54" spans="1:17" x14ac:dyDescent="0.3">
      <c r="A54" s="53"/>
      <c r="B54" s="53"/>
      <c r="C54" s="53"/>
      <c r="D54" s="53"/>
      <c r="E54" s="53"/>
      <c r="F54" s="53"/>
      <c r="G54" s="53"/>
      <c r="H54" s="53"/>
      <c r="I54" s="27">
        <v>8</v>
      </c>
      <c r="J54" s="28">
        <f>N26</f>
        <v>0</v>
      </c>
      <c r="K54" s="28">
        <f>N27</f>
        <v>0</v>
      </c>
      <c r="L54" s="28">
        <f>N28</f>
        <v>0</v>
      </c>
      <c r="M54" s="25">
        <f t="shared" si="0"/>
        <v>0</v>
      </c>
      <c r="N54" s="28">
        <f>N41</f>
        <v>0</v>
      </c>
      <c r="O54" s="26">
        <f>N42</f>
        <v>0</v>
      </c>
      <c r="P54" s="27">
        <f t="shared" si="1"/>
        <v>0</v>
      </c>
      <c r="Q54" s="21">
        <f t="shared" si="2"/>
        <v>1451.6666666666667</v>
      </c>
    </row>
    <row r="55" spans="1:17" x14ac:dyDescent="0.3">
      <c r="A55" s="53"/>
      <c r="B55" s="53"/>
      <c r="C55" s="53"/>
      <c r="D55" s="53"/>
      <c r="E55" s="53"/>
      <c r="F55" s="53"/>
      <c r="G55" s="53"/>
      <c r="H55" s="53"/>
      <c r="I55" s="27">
        <v>9</v>
      </c>
      <c r="J55" s="28">
        <f>0</f>
        <v>0</v>
      </c>
      <c r="K55" s="28">
        <f>0</f>
        <v>0</v>
      </c>
      <c r="L55" s="28">
        <f>0</f>
        <v>0</v>
      </c>
      <c r="M55" s="25">
        <f t="shared" si="0"/>
        <v>0</v>
      </c>
      <c r="N55" s="24">
        <v>0</v>
      </c>
      <c r="O55" s="26">
        <v>0</v>
      </c>
      <c r="P55" s="27">
        <f t="shared" si="1"/>
        <v>0</v>
      </c>
      <c r="Q55" s="21">
        <f t="shared" si="2"/>
        <v>1451.6666666666667</v>
      </c>
    </row>
    <row r="56" spans="1:17" x14ac:dyDescent="0.3">
      <c r="A56" s="53"/>
      <c r="B56" s="53"/>
      <c r="C56" s="53"/>
      <c r="D56" s="53"/>
      <c r="E56" s="53"/>
      <c r="F56" s="53"/>
      <c r="G56" s="53"/>
      <c r="H56" s="53"/>
      <c r="I56" s="27">
        <v>10</v>
      </c>
      <c r="J56" s="28">
        <f>0</f>
        <v>0</v>
      </c>
      <c r="K56" s="28">
        <f>0</f>
        <v>0</v>
      </c>
      <c r="L56" s="28">
        <f>0</f>
        <v>0</v>
      </c>
      <c r="M56" s="25">
        <f t="shared" si="0"/>
        <v>0</v>
      </c>
      <c r="N56" s="24">
        <v>0</v>
      </c>
      <c r="O56" s="26">
        <v>0</v>
      </c>
      <c r="P56" s="27">
        <f t="shared" si="1"/>
        <v>0</v>
      </c>
      <c r="Q56" s="21">
        <f t="shared" si="2"/>
        <v>1451.6666666666667</v>
      </c>
    </row>
    <row r="57" spans="1:17" x14ac:dyDescent="0.3">
      <c r="A57" s="53"/>
      <c r="B57" s="53"/>
      <c r="C57" s="53"/>
      <c r="D57" s="53"/>
      <c r="E57" s="53"/>
      <c r="F57" s="53"/>
      <c r="G57" s="53"/>
      <c r="H57" s="53"/>
      <c r="I57" s="27">
        <v>11</v>
      </c>
      <c r="J57" s="28">
        <f>0</f>
        <v>0</v>
      </c>
      <c r="K57" s="28">
        <f>0</f>
        <v>0</v>
      </c>
      <c r="L57" s="28">
        <f>0</f>
        <v>0</v>
      </c>
      <c r="M57" s="25">
        <f t="shared" si="0"/>
        <v>0</v>
      </c>
      <c r="N57" s="24">
        <v>0</v>
      </c>
      <c r="O57" s="26">
        <v>0</v>
      </c>
      <c r="P57" s="27">
        <f t="shared" si="1"/>
        <v>0</v>
      </c>
      <c r="Q57" s="21">
        <f t="shared" si="2"/>
        <v>1451.6666666666667</v>
      </c>
    </row>
    <row r="58" spans="1:17" x14ac:dyDescent="0.3">
      <c r="A58" s="53"/>
      <c r="B58" s="53"/>
      <c r="C58" s="53"/>
      <c r="D58" s="53"/>
      <c r="E58" s="53"/>
      <c r="F58" s="53"/>
      <c r="G58" s="53"/>
      <c r="H58" s="53"/>
      <c r="I58" s="27">
        <v>12</v>
      </c>
      <c r="J58" s="28">
        <f>0</f>
        <v>0</v>
      </c>
      <c r="K58" s="28">
        <f>0</f>
        <v>0</v>
      </c>
      <c r="L58" s="28">
        <f>0</f>
        <v>0</v>
      </c>
      <c r="M58" s="25">
        <f t="shared" si="0"/>
        <v>0</v>
      </c>
      <c r="N58" s="24">
        <v>0</v>
      </c>
      <c r="O58" s="26">
        <v>0</v>
      </c>
      <c r="P58" s="27">
        <f t="shared" si="1"/>
        <v>0</v>
      </c>
      <c r="Q58" s="21">
        <f t="shared" si="2"/>
        <v>1451.6666666666667</v>
      </c>
    </row>
    <row r="59" spans="1:17" x14ac:dyDescent="0.3">
      <c r="A59" s="54"/>
      <c r="B59" s="54"/>
      <c r="C59" s="54"/>
      <c r="D59" s="54"/>
      <c r="E59" s="54"/>
      <c r="F59" s="54"/>
      <c r="G59" s="54"/>
      <c r="H59" s="54"/>
      <c r="I59" s="21"/>
    </row>
  </sheetData>
  <mergeCells count="5">
    <mergeCell ref="O1:P1"/>
    <mergeCell ref="A1:H59"/>
    <mergeCell ref="M1:N1"/>
    <mergeCell ref="K1:L1"/>
    <mergeCell ref="I1:J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64BE-4415-4EE1-AFCB-945D94797F76}">
  <sheetPr>
    <tabColor rgb="FFFFFF00"/>
  </sheetPr>
  <dimension ref="A1:L41"/>
  <sheetViews>
    <sheetView workbookViewId="0">
      <selection activeCell="N15" sqref="N15"/>
    </sheetView>
  </sheetViews>
  <sheetFormatPr baseColWidth="10" defaultRowHeight="14.4" x14ac:dyDescent="0.3"/>
  <sheetData>
    <row r="1" spans="1:12" ht="15" thickBot="1" x14ac:dyDescent="0.35">
      <c r="A1" s="52">
        <v>1</v>
      </c>
      <c r="B1" s="51"/>
      <c r="C1" s="52">
        <v>2</v>
      </c>
      <c r="D1" s="51"/>
      <c r="E1" s="52">
        <v>3</v>
      </c>
      <c r="F1" s="51"/>
      <c r="G1" s="52">
        <v>4</v>
      </c>
      <c r="H1" s="51"/>
      <c r="I1" s="50">
        <v>5</v>
      </c>
      <c r="J1" s="51"/>
      <c r="K1" s="52">
        <v>6</v>
      </c>
      <c r="L1" s="51"/>
    </row>
    <row r="2" spans="1:12" ht="15" thickBot="1" x14ac:dyDescent="0.35">
      <c r="A2" s="29" t="s">
        <v>1</v>
      </c>
      <c r="B2" s="15" t="s">
        <v>0</v>
      </c>
      <c r="C2" s="14" t="s">
        <v>1</v>
      </c>
      <c r="D2" s="15" t="s">
        <v>0</v>
      </c>
      <c r="E2" s="14" t="s">
        <v>1</v>
      </c>
      <c r="F2" s="15" t="s">
        <v>0</v>
      </c>
      <c r="G2" s="14" t="s">
        <v>1</v>
      </c>
      <c r="H2" s="15" t="s">
        <v>0</v>
      </c>
      <c r="I2" s="14" t="s">
        <v>1</v>
      </c>
      <c r="J2" s="15" t="s">
        <v>0</v>
      </c>
      <c r="K2" s="29" t="s">
        <v>1</v>
      </c>
      <c r="L2" s="15" t="s">
        <v>0</v>
      </c>
    </row>
    <row r="3" spans="1:12" x14ac:dyDescent="0.3">
      <c r="A3" s="30" t="s">
        <v>2</v>
      </c>
      <c r="B3" s="3">
        <v>-255.33</v>
      </c>
      <c r="C3" s="1" t="s">
        <v>2</v>
      </c>
      <c r="D3" s="3">
        <f>-86.68-8.3-8-3.24-3.87-10-11.2-4.2-32.5-9.5-12.05-8.3-9.72</f>
        <v>-207.56</v>
      </c>
      <c r="E3" s="1" t="s">
        <v>2</v>
      </c>
      <c r="F3" s="3">
        <f>-11.25-7.5-5.47-25-2.6-41.4-18.32-3.98-4.32-8.3-20-4.32-13.49-3.49</f>
        <v>-169.44000000000003</v>
      </c>
      <c r="G3" s="1" t="s">
        <v>2</v>
      </c>
      <c r="H3" s="3">
        <v>0</v>
      </c>
      <c r="I3" s="1" t="s">
        <v>2</v>
      </c>
      <c r="J3" s="3">
        <v>0</v>
      </c>
      <c r="K3" s="30" t="s">
        <v>2</v>
      </c>
      <c r="L3" s="3">
        <v>-255.33</v>
      </c>
    </row>
    <row r="4" spans="1:12" x14ac:dyDescent="0.3">
      <c r="A4" s="30" t="s">
        <v>3</v>
      </c>
      <c r="B4" s="3">
        <v>-131.74</v>
      </c>
      <c r="C4" s="1" t="s">
        <v>3</v>
      </c>
      <c r="D4" s="3">
        <f>-47.98-38.55</f>
        <v>-86.53</v>
      </c>
      <c r="E4" s="1" t="s">
        <v>3</v>
      </c>
      <c r="F4" s="3">
        <f>-33.22-29.97</f>
        <v>-63.19</v>
      </c>
      <c r="G4" s="1" t="s">
        <v>3</v>
      </c>
      <c r="H4" s="3">
        <v>0</v>
      </c>
      <c r="I4" s="1" t="s">
        <v>3</v>
      </c>
      <c r="J4" s="3">
        <v>0</v>
      </c>
      <c r="K4" s="30" t="s">
        <v>3</v>
      </c>
      <c r="L4" s="3">
        <v>-131.74</v>
      </c>
    </row>
    <row r="5" spans="1:12" x14ac:dyDescent="0.3">
      <c r="A5" s="30" t="s">
        <v>5</v>
      </c>
      <c r="B5" s="3">
        <v>-16.989999999999998</v>
      </c>
      <c r="C5" s="1" t="s">
        <v>5</v>
      </c>
      <c r="D5" s="8">
        <f>-205+31</f>
        <v>-174</v>
      </c>
      <c r="E5" s="1" t="s">
        <v>5</v>
      </c>
      <c r="F5" s="8">
        <v>-12</v>
      </c>
      <c r="G5" s="1" t="s">
        <v>5</v>
      </c>
      <c r="H5" s="8">
        <v>0</v>
      </c>
      <c r="I5" s="1" t="s">
        <v>5</v>
      </c>
      <c r="J5" s="8">
        <v>0</v>
      </c>
      <c r="K5" s="30" t="s">
        <v>5</v>
      </c>
      <c r="L5" s="3">
        <v>-16.989999999999998</v>
      </c>
    </row>
    <row r="6" spans="1:12" x14ac:dyDescent="0.3">
      <c r="A6" s="30" t="s">
        <v>4</v>
      </c>
      <c r="B6" s="3">
        <v>-250</v>
      </c>
      <c r="C6" s="1" t="s">
        <v>10</v>
      </c>
      <c r="D6" s="3">
        <v>-72</v>
      </c>
      <c r="E6" s="16" t="s">
        <v>27</v>
      </c>
      <c r="F6" s="3">
        <v>-43</v>
      </c>
      <c r="G6" s="1"/>
      <c r="H6" s="3"/>
      <c r="I6" s="1"/>
      <c r="J6" s="3"/>
      <c r="K6" s="30" t="s">
        <v>4</v>
      </c>
      <c r="L6" s="3">
        <v>-250</v>
      </c>
    </row>
    <row r="7" spans="1:12" x14ac:dyDescent="0.3">
      <c r="A7" s="30" t="s">
        <v>6</v>
      </c>
      <c r="B7" s="3">
        <v>-2.2999999999999998</v>
      </c>
      <c r="C7" s="1" t="s">
        <v>13</v>
      </c>
      <c r="D7" s="3">
        <f>-3.6-8.66-20-60</f>
        <v>-92.259999999999991</v>
      </c>
      <c r="E7" s="16" t="s">
        <v>28</v>
      </c>
      <c r="F7" s="3">
        <v>-50</v>
      </c>
      <c r="G7" s="1"/>
      <c r="H7" s="3"/>
      <c r="I7" s="1"/>
      <c r="J7" s="3"/>
      <c r="K7" s="30" t="s">
        <v>6</v>
      </c>
      <c r="L7" s="3">
        <v>-2.2999999999999998</v>
      </c>
    </row>
    <row r="8" spans="1:12" x14ac:dyDescent="0.3">
      <c r="A8" s="30" t="s">
        <v>7</v>
      </c>
      <c r="B8" s="3">
        <v>-11.9</v>
      </c>
      <c r="C8" s="1" t="s">
        <v>11</v>
      </c>
      <c r="D8" s="3">
        <v>-70</v>
      </c>
      <c r="E8" s="16" t="s">
        <v>29</v>
      </c>
      <c r="F8" s="3">
        <v>-20</v>
      </c>
      <c r="G8" s="1"/>
      <c r="H8" s="3"/>
      <c r="I8" s="1"/>
      <c r="J8" s="3"/>
      <c r="K8" s="30" t="s">
        <v>7</v>
      </c>
      <c r="L8" s="3">
        <v>-11.9</v>
      </c>
    </row>
    <row r="9" spans="1:12" x14ac:dyDescent="0.3">
      <c r="A9" s="30" t="s">
        <v>8</v>
      </c>
      <c r="B9" s="3">
        <f xml:space="preserve"> -23.9-2.85</f>
        <v>-26.75</v>
      </c>
      <c r="C9" s="5" t="s">
        <v>8</v>
      </c>
      <c r="D9" s="3">
        <f>-18.78-7</f>
        <v>-25.78</v>
      </c>
      <c r="E9" s="16" t="s">
        <v>30</v>
      </c>
      <c r="F9" s="3">
        <v>-13.7</v>
      </c>
      <c r="G9" s="5"/>
      <c r="H9" s="3"/>
      <c r="I9" s="5"/>
      <c r="J9" s="3"/>
      <c r="K9" s="30" t="s">
        <v>8</v>
      </c>
      <c r="L9" s="3">
        <f xml:space="preserve"> -23.9-2.85</f>
        <v>-26.75</v>
      </c>
    </row>
    <row r="10" spans="1:12" x14ac:dyDescent="0.3">
      <c r="A10" s="30"/>
      <c r="B10" s="3"/>
      <c r="C10" s="16" t="s">
        <v>16</v>
      </c>
      <c r="D10" s="3">
        <v>-56</v>
      </c>
      <c r="E10" s="16" t="s">
        <v>31</v>
      </c>
      <c r="F10" s="3">
        <v>-10.24</v>
      </c>
      <c r="G10" s="5"/>
      <c r="H10" s="3"/>
      <c r="I10" s="5"/>
      <c r="J10" s="3"/>
      <c r="K10" s="30"/>
      <c r="L10" s="3"/>
    </row>
    <row r="11" spans="1:12" x14ac:dyDescent="0.3">
      <c r="A11" s="30"/>
      <c r="B11" s="3"/>
      <c r="C11" s="16" t="s">
        <v>20</v>
      </c>
      <c r="D11" s="3">
        <f>-38.1+16.99</f>
        <v>-21.110000000000003</v>
      </c>
      <c r="E11" s="5"/>
      <c r="F11" s="3"/>
      <c r="G11" s="5"/>
      <c r="H11" s="3"/>
      <c r="I11" s="5"/>
      <c r="J11" s="3"/>
      <c r="K11" s="30"/>
      <c r="L11" s="3"/>
    </row>
    <row r="12" spans="1:12" x14ac:dyDescent="0.3">
      <c r="A12" s="30"/>
      <c r="B12" s="3"/>
      <c r="C12" s="16"/>
      <c r="D12" s="3"/>
      <c r="E12" s="5"/>
      <c r="F12" s="3"/>
      <c r="G12" s="5"/>
      <c r="H12" s="3"/>
      <c r="I12" s="5"/>
      <c r="J12" s="3"/>
      <c r="K12" s="30"/>
      <c r="L12" s="3"/>
    </row>
    <row r="13" spans="1:12" x14ac:dyDescent="0.3">
      <c r="A13" s="30"/>
      <c r="B13" s="3"/>
      <c r="C13" s="16"/>
      <c r="D13" s="3"/>
      <c r="E13" s="5"/>
      <c r="F13" s="3"/>
      <c r="G13" s="5"/>
      <c r="H13" s="3"/>
      <c r="I13" s="5"/>
      <c r="J13" s="3"/>
      <c r="K13" s="30"/>
      <c r="L13" s="3"/>
    </row>
    <row r="14" spans="1:12" x14ac:dyDescent="0.3">
      <c r="A14" s="30"/>
      <c r="B14" s="3"/>
      <c r="C14" s="16"/>
      <c r="D14" s="3"/>
      <c r="E14" s="5"/>
      <c r="F14" s="3"/>
      <c r="G14" s="5"/>
      <c r="H14" s="3"/>
      <c r="I14" s="5"/>
      <c r="J14" s="3"/>
      <c r="K14" s="30"/>
      <c r="L14" s="3"/>
    </row>
    <row r="15" spans="1:12" x14ac:dyDescent="0.3">
      <c r="A15" s="30"/>
      <c r="B15" s="3"/>
      <c r="C15" s="16"/>
      <c r="D15" s="3"/>
      <c r="E15" s="5"/>
      <c r="F15" s="3"/>
      <c r="G15" s="5"/>
      <c r="H15" s="3"/>
      <c r="I15" s="5"/>
      <c r="J15" s="3"/>
      <c r="K15" s="30"/>
      <c r="L15" s="3"/>
    </row>
    <row r="16" spans="1:12" x14ac:dyDescent="0.3">
      <c r="A16" s="30"/>
      <c r="B16" s="3"/>
      <c r="C16" s="16"/>
      <c r="D16" s="3"/>
      <c r="E16" s="5"/>
      <c r="F16" s="3"/>
      <c r="G16" s="5"/>
      <c r="H16" s="3"/>
      <c r="I16" s="5"/>
      <c r="J16" s="3"/>
      <c r="K16" s="30"/>
      <c r="L16" s="3"/>
    </row>
    <row r="17" spans="1:12" ht="15" thickBot="1" x14ac:dyDescent="0.35">
      <c r="A17" s="31"/>
      <c r="B17" s="4"/>
      <c r="C17" s="5"/>
      <c r="D17" s="3"/>
      <c r="E17" s="5"/>
      <c r="F17" s="3"/>
      <c r="G17" s="5"/>
      <c r="H17" s="3"/>
      <c r="I17" s="5"/>
      <c r="J17" s="3"/>
      <c r="K17" s="31"/>
      <c r="L17" s="4"/>
    </row>
    <row r="18" spans="1:12" ht="15" thickBot="1" x14ac:dyDescent="0.35">
      <c r="A18" s="10" t="s">
        <v>9</v>
      </c>
      <c r="B18" s="6">
        <f>SUM(B3:B17)</f>
        <v>-695.01</v>
      </c>
      <c r="C18" s="10" t="s">
        <v>9</v>
      </c>
      <c r="D18" s="6">
        <f>SUM(D3:D17)</f>
        <v>-805.24</v>
      </c>
      <c r="E18" s="10" t="s">
        <v>9</v>
      </c>
      <c r="F18" s="6">
        <f>SUM(F3:F17)</f>
        <v>-381.57</v>
      </c>
      <c r="G18" s="10" t="s">
        <v>9</v>
      </c>
      <c r="H18" s="6">
        <f>SUM(H3:H17)</f>
        <v>0</v>
      </c>
      <c r="I18" s="10" t="s">
        <v>9</v>
      </c>
      <c r="J18" s="6">
        <f>SUM(J3:J17)</f>
        <v>0</v>
      </c>
      <c r="K18" s="10" t="s">
        <v>9</v>
      </c>
      <c r="L18" s="6">
        <f>SUM(L3:L17)</f>
        <v>-695.01</v>
      </c>
    </row>
    <row r="19" spans="1:12" ht="15" thickTop="1" x14ac:dyDescent="0.3">
      <c r="A19" s="11" t="s">
        <v>14</v>
      </c>
      <c r="B19" s="12">
        <v>500</v>
      </c>
      <c r="C19" s="9"/>
      <c r="D19" s="13">
        <v>2940</v>
      </c>
      <c r="E19" s="9"/>
      <c r="F19" s="13">
        <v>915</v>
      </c>
      <c r="G19" s="9"/>
      <c r="H19" s="13">
        <v>0</v>
      </c>
      <c r="I19" s="9"/>
      <c r="J19" s="13">
        <v>0</v>
      </c>
      <c r="K19" s="11" t="s">
        <v>14</v>
      </c>
      <c r="L19" s="12">
        <v>500</v>
      </c>
    </row>
    <row r="23" spans="1:12" ht="15" thickBot="1" x14ac:dyDescent="0.35">
      <c r="A23" s="32">
        <v>7</v>
      </c>
      <c r="B23" s="49"/>
      <c r="C23" s="32">
        <v>8</v>
      </c>
      <c r="D23" s="49"/>
      <c r="E23" s="32">
        <v>9</v>
      </c>
      <c r="F23" s="49"/>
      <c r="G23" s="48">
        <v>10</v>
      </c>
      <c r="H23" s="49"/>
      <c r="I23" s="48">
        <v>11</v>
      </c>
      <c r="J23" s="49"/>
      <c r="K23" s="50">
        <v>12</v>
      </c>
      <c r="L23" s="51"/>
    </row>
    <row r="24" spans="1:12" ht="15" thickBot="1" x14ac:dyDescent="0.35">
      <c r="A24" s="14" t="s">
        <v>1</v>
      </c>
      <c r="B24" s="15" t="s">
        <v>0</v>
      </c>
      <c r="C24" s="14" t="s">
        <v>1</v>
      </c>
      <c r="D24" s="15" t="s">
        <v>0</v>
      </c>
      <c r="E24" s="14" t="s">
        <v>1</v>
      </c>
      <c r="F24" s="15" t="s">
        <v>0</v>
      </c>
      <c r="G24" s="14" t="s">
        <v>1</v>
      </c>
      <c r="H24" s="15" t="s">
        <v>0</v>
      </c>
      <c r="I24" s="14" t="s">
        <v>1</v>
      </c>
      <c r="J24" s="15" t="s">
        <v>0</v>
      </c>
      <c r="K24" s="14" t="s">
        <v>1</v>
      </c>
      <c r="L24" s="15" t="s">
        <v>0</v>
      </c>
    </row>
    <row r="25" spans="1:12" x14ac:dyDescent="0.3">
      <c r="A25" s="1" t="s">
        <v>2</v>
      </c>
      <c r="B25" s="3">
        <f>-86.68-8.3-8-3.24-3.87-10-11.2-4.2-32.5-9.5-12.05-8.3-9.72</f>
        <v>-207.56</v>
      </c>
      <c r="C25" s="1" t="s">
        <v>2</v>
      </c>
      <c r="D25" s="3">
        <f>-11.25-7.5-5.47-25-2.6-41.4-18.32-3.98-4.32-8.3-20-4.32-13.49-3.49</f>
        <v>-169.44000000000003</v>
      </c>
      <c r="E25" s="1" t="s">
        <v>2</v>
      </c>
      <c r="F25" s="3">
        <v>0</v>
      </c>
      <c r="G25" s="1" t="s">
        <v>2</v>
      </c>
      <c r="H25" s="3">
        <v>0</v>
      </c>
      <c r="I25" s="1" t="s">
        <v>2</v>
      </c>
      <c r="J25" s="3">
        <v>0</v>
      </c>
      <c r="K25" s="1" t="s">
        <v>2</v>
      </c>
      <c r="L25" s="3">
        <v>0</v>
      </c>
    </row>
    <row r="26" spans="1:12" x14ac:dyDescent="0.3">
      <c r="A26" s="1" t="s">
        <v>3</v>
      </c>
      <c r="B26" s="3">
        <f>-47.98-38.55</f>
        <v>-86.53</v>
      </c>
      <c r="C26" s="1" t="s">
        <v>3</v>
      </c>
      <c r="D26" s="3">
        <f>-33.22-29.97</f>
        <v>-63.19</v>
      </c>
      <c r="E26" s="1" t="s">
        <v>3</v>
      </c>
      <c r="F26" s="3">
        <v>0</v>
      </c>
      <c r="G26" s="1" t="s">
        <v>3</v>
      </c>
      <c r="H26" s="3">
        <v>0</v>
      </c>
      <c r="I26" s="1" t="s">
        <v>3</v>
      </c>
      <c r="J26" s="3">
        <v>0</v>
      </c>
      <c r="K26" s="1" t="s">
        <v>3</v>
      </c>
      <c r="L26" s="3">
        <v>0</v>
      </c>
    </row>
    <row r="27" spans="1:12" x14ac:dyDescent="0.3">
      <c r="A27" s="1" t="s">
        <v>5</v>
      </c>
      <c r="B27" s="8">
        <f>-205+31</f>
        <v>-174</v>
      </c>
      <c r="C27" s="1" t="s">
        <v>5</v>
      </c>
      <c r="D27" s="8">
        <v>-12</v>
      </c>
      <c r="E27" s="1" t="s">
        <v>5</v>
      </c>
      <c r="F27" s="8">
        <v>0</v>
      </c>
      <c r="G27" s="1" t="s">
        <v>5</v>
      </c>
      <c r="H27" s="8">
        <v>0</v>
      </c>
      <c r="I27" s="1" t="s">
        <v>5</v>
      </c>
      <c r="J27" s="8">
        <v>0</v>
      </c>
      <c r="K27" s="1" t="s">
        <v>5</v>
      </c>
      <c r="L27" s="8">
        <v>0</v>
      </c>
    </row>
    <row r="28" spans="1:12" x14ac:dyDescent="0.3">
      <c r="A28" s="1" t="s">
        <v>10</v>
      </c>
      <c r="B28" s="3">
        <v>-72</v>
      </c>
      <c r="C28" s="16" t="s">
        <v>27</v>
      </c>
      <c r="D28" s="3">
        <v>-43</v>
      </c>
      <c r="E28" s="1"/>
      <c r="F28" s="3"/>
      <c r="G28" s="1"/>
      <c r="H28" s="3"/>
      <c r="I28" s="1"/>
      <c r="J28" s="3"/>
      <c r="K28" s="1"/>
      <c r="L28" s="3"/>
    </row>
    <row r="29" spans="1:12" x14ac:dyDescent="0.3">
      <c r="A29" s="1" t="s">
        <v>13</v>
      </c>
      <c r="B29" s="3">
        <f>-3.6-8.66-20-60</f>
        <v>-92.259999999999991</v>
      </c>
      <c r="C29" s="16" t="s">
        <v>28</v>
      </c>
      <c r="D29" s="3">
        <v>-50</v>
      </c>
      <c r="E29" s="1"/>
      <c r="F29" s="3"/>
      <c r="G29" s="1"/>
      <c r="H29" s="3"/>
      <c r="I29" s="1"/>
      <c r="J29" s="3"/>
      <c r="K29" s="1"/>
      <c r="L29" s="3"/>
    </row>
    <row r="30" spans="1:12" x14ac:dyDescent="0.3">
      <c r="A30" s="1" t="s">
        <v>11</v>
      </c>
      <c r="B30" s="3">
        <v>-70</v>
      </c>
      <c r="C30" s="16" t="s">
        <v>29</v>
      </c>
      <c r="D30" s="3">
        <v>-20</v>
      </c>
      <c r="E30" s="1"/>
      <c r="F30" s="3"/>
      <c r="G30" s="1"/>
      <c r="H30" s="3"/>
      <c r="I30" s="1"/>
      <c r="J30" s="3"/>
      <c r="K30" s="1"/>
      <c r="L30" s="3"/>
    </row>
    <row r="31" spans="1:12" x14ac:dyDescent="0.3">
      <c r="A31" s="5" t="s">
        <v>8</v>
      </c>
      <c r="B31" s="3">
        <f>-18.78-7</f>
        <v>-25.78</v>
      </c>
      <c r="C31" s="16" t="s">
        <v>30</v>
      </c>
      <c r="D31" s="3">
        <v>-13.7</v>
      </c>
      <c r="E31" s="5"/>
      <c r="F31" s="3"/>
      <c r="G31" s="5"/>
      <c r="H31" s="3"/>
      <c r="I31" s="5"/>
      <c r="J31" s="3"/>
      <c r="K31" s="5"/>
      <c r="L31" s="3"/>
    </row>
    <row r="32" spans="1:12" x14ac:dyDescent="0.3">
      <c r="A32" s="16" t="s">
        <v>16</v>
      </c>
      <c r="B32" s="3">
        <v>-56</v>
      </c>
      <c r="C32" s="16" t="s">
        <v>31</v>
      </c>
      <c r="D32" s="3">
        <v>-10.24</v>
      </c>
      <c r="E32" s="5"/>
      <c r="F32" s="3"/>
      <c r="G32" s="5"/>
      <c r="H32" s="3"/>
      <c r="I32" s="5"/>
      <c r="J32" s="3"/>
      <c r="K32" s="5"/>
      <c r="L32" s="3"/>
    </row>
    <row r="33" spans="1:12" x14ac:dyDescent="0.3">
      <c r="A33" s="16" t="s">
        <v>20</v>
      </c>
      <c r="B33" s="3">
        <f>-38.1+16.99</f>
        <v>-21.110000000000003</v>
      </c>
      <c r="C33" s="5"/>
      <c r="D33" s="3"/>
      <c r="E33" s="5"/>
      <c r="F33" s="3"/>
      <c r="G33" s="5"/>
      <c r="H33" s="3"/>
      <c r="I33" s="5"/>
      <c r="J33" s="3"/>
      <c r="K33" s="5"/>
      <c r="L33" s="3"/>
    </row>
    <row r="34" spans="1:12" x14ac:dyDescent="0.3">
      <c r="A34" s="16"/>
      <c r="B34" s="3"/>
      <c r="C34" s="5"/>
      <c r="D34" s="3"/>
      <c r="E34" s="5"/>
      <c r="F34" s="3"/>
      <c r="G34" s="5"/>
      <c r="H34" s="3"/>
      <c r="I34" s="5"/>
      <c r="J34" s="3"/>
      <c r="K34" s="5"/>
      <c r="L34" s="3"/>
    </row>
    <row r="35" spans="1:12" x14ac:dyDescent="0.3">
      <c r="A35" s="16"/>
      <c r="B35" s="3"/>
      <c r="C35" s="5"/>
      <c r="D35" s="3"/>
      <c r="E35" s="5"/>
      <c r="F35" s="3"/>
      <c r="G35" s="5"/>
      <c r="H35" s="3"/>
      <c r="I35" s="5"/>
      <c r="J35" s="3"/>
      <c r="K35" s="5"/>
      <c r="L35" s="3"/>
    </row>
    <row r="36" spans="1:12" x14ac:dyDescent="0.3">
      <c r="A36" s="16"/>
      <c r="B36" s="3"/>
      <c r="C36" s="5"/>
      <c r="D36" s="3"/>
      <c r="E36" s="5"/>
      <c r="F36" s="3"/>
      <c r="G36" s="5"/>
      <c r="H36" s="3"/>
      <c r="I36" s="5"/>
      <c r="J36" s="3"/>
      <c r="K36" s="5"/>
      <c r="L36" s="3"/>
    </row>
    <row r="37" spans="1:12" x14ac:dyDescent="0.3">
      <c r="A37" s="16"/>
      <c r="B37" s="3"/>
      <c r="C37" s="5"/>
      <c r="D37" s="3"/>
      <c r="E37" s="5"/>
      <c r="F37" s="3"/>
      <c r="G37" s="5"/>
      <c r="H37" s="3"/>
      <c r="I37" s="5"/>
      <c r="J37" s="3"/>
      <c r="K37" s="5"/>
      <c r="L37" s="3"/>
    </row>
    <row r="38" spans="1:12" x14ac:dyDescent="0.3">
      <c r="A38" s="16"/>
      <c r="B38" s="3"/>
      <c r="C38" s="5"/>
      <c r="D38" s="3"/>
      <c r="E38" s="5"/>
      <c r="F38" s="3"/>
      <c r="G38" s="5"/>
      <c r="H38" s="3"/>
      <c r="I38" s="5"/>
      <c r="J38" s="3"/>
      <c r="K38" s="5"/>
      <c r="L38" s="3"/>
    </row>
    <row r="39" spans="1:12" ht="15" thickBot="1" x14ac:dyDescent="0.35">
      <c r="A39" s="5"/>
      <c r="B39" s="3"/>
      <c r="C39" s="5"/>
      <c r="D39" s="3"/>
      <c r="E39" s="5"/>
      <c r="F39" s="3"/>
      <c r="G39" s="5"/>
      <c r="H39" s="3"/>
      <c r="I39" s="5"/>
      <c r="J39" s="3"/>
      <c r="K39" s="5"/>
      <c r="L39" s="3"/>
    </row>
    <row r="40" spans="1:12" ht="15" thickBot="1" x14ac:dyDescent="0.35">
      <c r="A40" s="10" t="s">
        <v>9</v>
      </c>
      <c r="B40" s="6">
        <f>SUM(B25:B39)</f>
        <v>-805.24</v>
      </c>
      <c r="C40" s="10" t="s">
        <v>9</v>
      </c>
      <c r="D40" s="6">
        <f>SUM(D25:D39)</f>
        <v>-381.57</v>
      </c>
      <c r="E40" s="10" t="s">
        <v>9</v>
      </c>
      <c r="F40" s="6">
        <f>SUM(F25:F39)</f>
        <v>0</v>
      </c>
      <c r="G40" s="10" t="s">
        <v>9</v>
      </c>
      <c r="H40" s="6">
        <f>SUM(H25:H39)</f>
        <v>0</v>
      </c>
      <c r="I40" s="10" t="s">
        <v>9</v>
      </c>
      <c r="J40" s="6">
        <f>SUM(J25:J39)</f>
        <v>0</v>
      </c>
      <c r="K40" s="10" t="s">
        <v>9</v>
      </c>
      <c r="L40" s="6">
        <f>SUM(L25:L39)</f>
        <v>0</v>
      </c>
    </row>
    <row r="41" spans="1:12" ht="15" thickTop="1" x14ac:dyDescent="0.3">
      <c r="A41" s="9"/>
      <c r="B41" s="13">
        <v>2940</v>
      </c>
      <c r="C41" s="9"/>
      <c r="D41" s="13">
        <v>915</v>
      </c>
      <c r="E41" s="9"/>
      <c r="F41" s="13">
        <v>0</v>
      </c>
      <c r="G41" s="9"/>
      <c r="H41" s="13">
        <v>0</v>
      </c>
      <c r="I41" s="9"/>
      <c r="J41" s="13">
        <v>0</v>
      </c>
      <c r="K41" s="9"/>
      <c r="L41" s="13">
        <v>0</v>
      </c>
    </row>
  </sheetData>
  <mergeCells count="7">
    <mergeCell ref="K23:L23"/>
    <mergeCell ref="A1:B1"/>
    <mergeCell ref="C1:D1"/>
    <mergeCell ref="E1:F1"/>
    <mergeCell ref="G1:H1"/>
    <mergeCell ref="I1:J1"/>
    <mergeCell ref="K1:L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2020</vt:lpstr>
      <vt:lpstr>Übersicht</vt:lpstr>
      <vt:lpstr>ING_GIRO</vt:lpstr>
      <vt:lpstr>RAIKA_GIRO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Grubmüller</dc:creator>
  <cp:lastModifiedBy>Stefan Grubmüller</cp:lastModifiedBy>
  <dcterms:created xsi:type="dcterms:W3CDTF">2020-06-30T17:38:15Z</dcterms:created>
  <dcterms:modified xsi:type="dcterms:W3CDTF">2020-08-26T10:59:00Z</dcterms:modified>
</cp:coreProperties>
</file>