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ExcelDriveSummary\"/>
    </mc:Choice>
  </mc:AlternateContent>
  <xr:revisionPtr revIDLastSave="0" documentId="13_ncr:1_{2FBC302A-4B60-44F7-A785-6F1F9D92BCE9}" xr6:coauthVersionLast="47" xr6:coauthVersionMax="47" xr10:uidLastSave="{00000000-0000-0000-0000-000000000000}"/>
  <bookViews>
    <workbookView xWindow="-120" yWindow="-120" windowWidth="20730" windowHeight="11040" activeTab="2"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2" i="4"/>
  <c r="B2" i="6"/>
  <c r="G13" i="8"/>
  <c r="C5" i="8" s="1"/>
  <c r="G10" i="8"/>
  <c r="F10" i="8"/>
  <c r="C8" i="8"/>
  <c r="G7" i="8"/>
  <c r="F7" i="8"/>
  <c r="E5" i="8"/>
  <c r="G13" i="4"/>
  <c r="C5" i="4" s="1"/>
  <c r="G10" i="4"/>
  <c r="F10" i="4"/>
  <c r="C8" i="4"/>
  <c r="G7" i="4"/>
  <c r="F7" i="4"/>
  <c r="E5" i="4"/>
  <c r="G13" i="6"/>
  <c r="G10" i="6"/>
  <c r="F10" i="6"/>
  <c r="G7" i="6"/>
  <c r="F7" i="6"/>
  <c r="C8" i="6" s="1"/>
  <c r="E5" i="6"/>
  <c r="C10" i="8" l="1"/>
  <c r="C12" i="8" s="1"/>
  <c r="C14" i="8" s="1"/>
  <c r="C10" i="4"/>
  <c r="F13" i="4" s="1"/>
  <c r="C5" i="6"/>
  <c r="C10" i="6" s="1"/>
  <c r="F13" i="6" s="1"/>
  <c r="F13" i="8" l="1"/>
  <c r="C12" i="4"/>
  <c r="C14" i="4" s="1"/>
  <c r="C12" i="6"/>
  <c r="C14" i="6" s="1"/>
</calcChain>
</file>

<file path=xl/sharedStrings.xml><?xml version="1.0" encoding="utf-8"?>
<sst xmlns="http://schemas.openxmlformats.org/spreadsheetml/2006/main" count="114" uniqueCount="32">
  <si>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</si>
  <si>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</si>
  <si>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</si>
  <si>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</si>
  <si>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</si>
  <si>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</si>
  <si>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</si>
  <si>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</si>
  <si>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</si>
  <si>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</si>
  <si>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</si>
  <si>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</si>
  <si>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</si>
  <si>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</si>
  <si>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</si>
  <si>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Points</t>
  </si>
  <si>
    <t>Upper</t>
  </si>
  <si>
    <t>Lower</t>
  </si>
  <si>
    <t>Driving Profile</t>
  </si>
  <si>
    <t>Distance</t>
  </si>
  <si>
    <t>Actual</t>
  </si>
  <si>
    <t>Predict Status</t>
  </si>
  <si>
    <t>Prediction</t>
  </si>
  <si>
    <t>Remaining</t>
  </si>
  <si>
    <t>Distance Brackets</t>
  </si>
  <si>
    <t>Driving Status</t>
  </si>
  <si>
    <t>Daily Average</t>
  </si>
  <si>
    <t>Driver</t>
  </si>
  <si>
    <t>Christiaan</t>
  </si>
  <si>
    <t>Derrick</t>
  </si>
  <si>
    <t>Stefan</t>
  </si>
  <si>
    <t>The predicted status gives a more realistic prediction of the driving status. 
If the prediction is disable, best case scenario is assumed, which is 50 point drive days and the distance remains in the same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</si>
</sst>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4" fillId="0" borderId="0" xfId="0" applyFont="1" applyAlignment="1">
      <alignment horizontal="center" vertical="center"/>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V50"/>
  <sheetViews>
    <sheetView zoomScaleNormal="100" workbookViewId="0">
      <selection activeCell="G16" sqref="G1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Stefan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1492</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300</v>
      </c>
      <c r="E6" s="1" t="s">
        <v>20</v>
      </c>
      <c r="F6" s="23">
        <v>1057</v>
      </c>
      <c r="G6" s="16">
        <v>642</v>
      </c>
      <c r="I6" s="7" t="s">
        <v>17</v>
      </c>
      <c r="J6" s="7" t="s">
        <v>16</v>
      </c>
      <c r="K6" s="7" t="s">
        <v>15</v>
      </c>
      <c r="M6" s="7" t="s">
        <v>17</v>
      </c>
      <c r="N6" s="7" t="s">
        <v>16</v>
      </c>
      <c r="O6" s="7" t="s">
        <v>14</v>
      </c>
      <c r="P6" s="7" t="s">
        <v>13</v>
      </c>
      <c r="T6"/>
      <c r="U6" s="26"/>
      <c r="V6" s="26"/>
    </row>
    <row r="7" spans="2:22" x14ac:dyDescent="0.25">
      <c r="B7" s="1" t="s">
        <v>10</v>
      </c>
      <c r="C7" s="16">
        <v>256</v>
      </c>
      <c r="D7" s="9"/>
      <c r="E7" s="1" t="s">
        <v>22</v>
      </c>
      <c r="F7" s="18">
        <f ca="1">F6/(DAY(TODAY())-1)*DAY(EOMONTH(TODAY(), 0))</f>
        <v>2340.5</v>
      </c>
      <c r="G7" s="18">
        <f ca="1">G6/(DAY(TODAY())-1)*DAY(EOMONTH(TODAY(), 0))</f>
        <v>1421.5714285714284</v>
      </c>
      <c r="I7" s="1">
        <v>0</v>
      </c>
      <c r="J7" s="1">
        <v>149</v>
      </c>
      <c r="K7" s="1">
        <v>300</v>
      </c>
      <c r="M7" s="1">
        <v>0</v>
      </c>
      <c r="N7" s="1">
        <v>799</v>
      </c>
      <c r="O7" s="1" t="s">
        <v>11</v>
      </c>
      <c r="P7" s="10">
        <v>0.05</v>
      </c>
      <c r="U7" s="9"/>
    </row>
    <row r="8" spans="2:22" x14ac:dyDescent="0.25">
      <c r="B8" s="1" t="s">
        <v>8</v>
      </c>
      <c r="C8" s="1">
        <f>IF($C$16, VLOOKUP($F$7,$I$7:$K$21,3,TRUE),VLOOKUP($F$6,$I$7:$K$21,3,TRUE))</f>
        <v>160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2508</v>
      </c>
      <c r="E10" s="1" t="s">
        <v>20</v>
      </c>
      <c r="F10" s="17">
        <f ca="1">F6/(DAY(TODAY())-1)</f>
        <v>75.5</v>
      </c>
      <c r="G10" s="17">
        <f ca="1">G6/(DAY(TODAY())-1)</f>
        <v>45.857142857142854</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Diamond</v>
      </c>
      <c r="D12" s="9"/>
      <c r="E12" s="19"/>
      <c r="F12" s="7" t="s">
        <v>19</v>
      </c>
      <c r="G12" s="7" t="s">
        <v>15</v>
      </c>
      <c r="I12" s="1">
        <v>750</v>
      </c>
      <c r="J12" s="1">
        <v>899</v>
      </c>
      <c r="K12" s="1">
        <v>200</v>
      </c>
      <c r="M12" s="6"/>
      <c r="S12" s="26"/>
    </row>
    <row r="13" spans="2:22" x14ac:dyDescent="0.25">
      <c r="B13" s="1" t="s">
        <v>1</v>
      </c>
      <c r="C13" s="27">
        <v>749.99</v>
      </c>
      <c r="E13" s="1" t="s">
        <v>23</v>
      </c>
      <c r="F13" s="18">
        <f ca="1">IF(INT((C10-VLOOKUP(C10,M7:O11,1,TRUE))/20)=0,0,INT((C10-VLOOKUP(C10,M7:O11,1,TRUE))/20)*150-1)+(VLOOKUP(F6,I7:K21,2,TRUE)-F6)</f>
        <v>142</v>
      </c>
      <c r="G13" s="1">
        <f ca="1">50*(DAY(EOMONTH(TODAY(), 0))-DAY(TODAY()-1))</f>
        <v>850</v>
      </c>
      <c r="I13" s="1">
        <v>900</v>
      </c>
      <c r="J13" s="1">
        <v>1049</v>
      </c>
      <c r="K13" s="1">
        <v>180</v>
      </c>
      <c r="M13" s="12" t="s">
        <v>27</v>
      </c>
      <c r="N13" t="s">
        <v>30</v>
      </c>
      <c r="P13"/>
      <c r="S13" s="26"/>
      <c r="T13" s="9"/>
    </row>
    <row r="14" spans="2:22" x14ac:dyDescent="0.25">
      <c r="B14" s="7" t="s">
        <v>0</v>
      </c>
      <c r="C14" s="8">
        <f ca="1">C13*VLOOKUP(C12,O6:P11,2,FALSE)*10</f>
        <v>3749.95</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M5:P5"/>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V50"/>
  <sheetViews>
    <sheetView zoomScaleNormal="100" workbookViewId="0">
      <selection activeCell="G16" sqref="G1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Christiaan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150</v>
      </c>
      <c r="E6" s="1" t="s">
        <v>20</v>
      </c>
      <c r="F6" s="23">
        <v>626</v>
      </c>
      <c r="G6" s="16">
        <v>697</v>
      </c>
      <c r="I6" s="7" t="s">
        <v>17</v>
      </c>
      <c r="J6" s="7" t="s">
        <v>16</v>
      </c>
      <c r="K6" s="7" t="s">
        <v>15</v>
      </c>
      <c r="M6" s="7" t="s">
        <v>17</v>
      </c>
      <c r="N6" s="7" t="s">
        <v>16</v>
      </c>
      <c r="O6" s="7" t="s">
        <v>14</v>
      </c>
      <c r="P6" s="7" t="s">
        <v>13</v>
      </c>
      <c r="T6"/>
      <c r="U6" s="26"/>
      <c r="V6" s="26"/>
    </row>
    <row r="7" spans="2:22" x14ac:dyDescent="0.25">
      <c r="B7" s="1" t="s">
        <v>10</v>
      </c>
      <c r="C7" s="16">
        <v>188</v>
      </c>
      <c r="D7" s="9"/>
      <c r="E7" s="1" t="s">
        <v>22</v>
      </c>
      <c r="F7" s="18">
        <f ca="1">F6/(DAY(TODAY())-1)*DAY(EOMONTH(TODAY(), 0))</f>
        <v>1386.1428571428571</v>
      </c>
      <c r="G7" s="18">
        <f ca="1">G6/(DAY(TODAY())-1)*DAY(EOMONTH(TODAY(), 0))</f>
        <v>1543.3571428571429</v>
      </c>
      <c r="I7" s="1">
        <v>0</v>
      </c>
      <c r="J7" s="1">
        <v>149</v>
      </c>
      <c r="K7" s="1">
        <v>300</v>
      </c>
      <c r="M7" s="1">
        <v>0</v>
      </c>
      <c r="N7" s="1">
        <v>799</v>
      </c>
      <c r="O7" s="1" t="s">
        <v>11</v>
      </c>
      <c r="P7" s="10">
        <v>0.05</v>
      </c>
      <c r="U7" s="9"/>
    </row>
    <row r="8" spans="2:22" x14ac:dyDescent="0.25">
      <c r="B8" s="1" t="s">
        <v>8</v>
      </c>
      <c r="C8" s="1">
        <f>IF($C$16, VLOOKUP($F$7,$I$7:$K$21,3,TRUE),VLOOKUP($F$6,$I$7:$K$21,3,TRUE))</f>
        <v>220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2358</v>
      </c>
      <c r="E10" s="1" t="s">
        <v>20</v>
      </c>
      <c r="F10" s="17">
        <f ca="1">F6/(DAY(TODAY())-1)</f>
        <v>44.714285714285715</v>
      </c>
      <c r="G10" s="17">
        <f ca="1">G6/(DAY(TODAY())-1)</f>
        <v>49.785714285714285</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848.71</v>
      </c>
      <c r="E13" s="1" t="s">
        <v>23</v>
      </c>
      <c r="F13" s="18">
        <f ca="1">IF(INT((C10-VLOOKUP(C10,M7:O11,1,TRUE))/20)=0,0,INT((C10-VLOOKUP(C10,M7:O11,1,TRUE))/20)*150-1)+(VLOOKUP(F6,I7:K21,2,TRUE)-F6)</f>
        <v>1172</v>
      </c>
      <c r="G13" s="1">
        <f ca="1">50*(DAY(EOMONTH(TODAY(), 0))-DAY(TODAY()-1))</f>
        <v>850</v>
      </c>
      <c r="I13" s="1">
        <v>900</v>
      </c>
      <c r="J13" s="1">
        <v>1049</v>
      </c>
      <c r="K13" s="1">
        <v>180</v>
      </c>
      <c r="M13" s="12" t="s">
        <v>27</v>
      </c>
      <c r="N13" t="s">
        <v>28</v>
      </c>
      <c r="P13"/>
      <c r="S13" s="26"/>
      <c r="T13" s="9"/>
    </row>
    <row r="14" spans="2:22" x14ac:dyDescent="0.25">
      <c r="B14" s="7" t="s">
        <v>0</v>
      </c>
      <c r="C14" s="8">
        <f ca="1">C13*VLOOKUP(C12,O6:P11,2,FALSE)*10</f>
        <v>2970.4849999999997</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V50"/>
  <sheetViews>
    <sheetView tabSelected="1" zoomScaleNormal="100" workbookViewId="0">
      <selection activeCell="G16" sqref="G1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Derrick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150</v>
      </c>
      <c r="E6" s="1" t="s">
        <v>20</v>
      </c>
      <c r="F6" s="23">
        <v>368</v>
      </c>
      <c r="G6" s="16">
        <v>698</v>
      </c>
      <c r="I6" s="7" t="s">
        <v>17</v>
      </c>
      <c r="J6" s="7" t="s">
        <v>16</v>
      </c>
      <c r="K6" s="7" t="s">
        <v>15</v>
      </c>
      <c r="M6" s="7" t="s">
        <v>17</v>
      </c>
      <c r="N6" s="7" t="s">
        <v>16</v>
      </c>
      <c r="O6" s="7" t="s">
        <v>14</v>
      </c>
      <c r="P6" s="7" t="s">
        <v>13</v>
      </c>
      <c r="T6"/>
      <c r="U6" s="26"/>
      <c r="V6" s="26"/>
    </row>
    <row r="7" spans="2:22" x14ac:dyDescent="0.25">
      <c r="B7" s="1" t="s">
        <v>10</v>
      </c>
      <c r="C7" s="16">
        <v>300</v>
      </c>
      <c r="D7" s="9"/>
      <c r="E7" s="1" t="s">
        <v>22</v>
      </c>
      <c r="F7" s="18">
        <f ca="1">F6/(DAY(TODAY())-1)*DAY(EOMONTH(TODAY(), 0))</f>
        <v>814.85714285714278</v>
      </c>
      <c r="G7" s="18">
        <f ca="1">G6/(DAY(TODAY())-1)*DAY(EOMONTH(TODAY(), 0))</f>
        <v>1545.5714285714284</v>
      </c>
      <c r="I7" s="1">
        <v>0</v>
      </c>
      <c r="J7" s="1">
        <v>149</v>
      </c>
      <c r="K7" s="1">
        <v>300</v>
      </c>
      <c r="M7" s="1">
        <v>0</v>
      </c>
      <c r="N7" s="1">
        <v>799</v>
      </c>
      <c r="O7" s="1" t="s">
        <v>11</v>
      </c>
      <c r="P7" s="10">
        <v>0.05</v>
      </c>
      <c r="U7" s="9"/>
    </row>
    <row r="8" spans="2:22" x14ac:dyDescent="0.25">
      <c r="B8" s="1" t="s">
        <v>8</v>
      </c>
      <c r="C8" s="1">
        <f>IF($C$16, VLOOKUP($F$7,$I$7:$K$21,3,TRUE),VLOOKUP($F$6,$I$7:$K$21,3,TRUE))</f>
        <v>260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2510</v>
      </c>
      <c r="E10" s="1" t="s">
        <v>20</v>
      </c>
      <c r="F10" s="17">
        <f ca="1">F6/(DAY(TODAY())-1)</f>
        <v>26.285714285714285</v>
      </c>
      <c r="G10" s="17">
        <f ca="1">G6/(DAY(TODAY())-1)</f>
        <v>49.857142857142854</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Diamond</v>
      </c>
      <c r="D12" s="9"/>
      <c r="E12" s="19"/>
      <c r="F12" s="7" t="s">
        <v>19</v>
      </c>
      <c r="G12" s="7" t="s">
        <v>15</v>
      </c>
      <c r="I12" s="1">
        <v>750</v>
      </c>
      <c r="J12" s="1">
        <v>899</v>
      </c>
      <c r="K12" s="1">
        <v>200</v>
      </c>
      <c r="M12" s="6"/>
      <c r="S12" s="26"/>
    </row>
    <row r="13" spans="2:22" x14ac:dyDescent="0.25">
      <c r="B13" s="1" t="s">
        <v>1</v>
      </c>
      <c r="C13" s="27">
        <v>1179.26</v>
      </c>
      <c r="E13" s="1" t="s">
        <v>23</v>
      </c>
      <c r="F13" s="18">
        <f ca="1">IF(INT((C10-VLOOKUP(C10,M7:O11,1,TRUE))/20)=0,0,INT((C10-VLOOKUP(C10,M7:O11,1,TRUE))/20)*150-1)+(VLOOKUP(F6,I7:K21,2,TRUE)-F6)</f>
        <v>81</v>
      </c>
      <c r="G13" s="1">
        <f ca="1">50*(DAY(EOMONTH(TODAY(), 0))-DAY(TODAY()-1))</f>
        <v>850</v>
      </c>
      <c r="I13" s="1">
        <v>900</v>
      </c>
      <c r="J13" s="1">
        <v>1049</v>
      </c>
      <c r="K13" s="1">
        <v>180</v>
      </c>
      <c r="M13" s="12" t="s">
        <v>27</v>
      </c>
      <c r="N13" t="s">
        <v>29</v>
      </c>
      <c r="P13"/>
      <c r="S13" s="26"/>
      <c r="T13" s="9"/>
    </row>
    <row r="14" spans="2:22" x14ac:dyDescent="0.25">
      <c r="B14" s="7" t="s">
        <v>0</v>
      </c>
      <c r="C14" s="8">
        <f ca="1">C13*VLOOKUP(C12,O6:P11,2,FALSE)*10</f>
        <v>5896.3</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2024-08-15T19:11:16Z</dcterms:modified>
</cp:coreProperties>
</file>