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14a - UNICAMP_ ARTIGOS\PLOTS_MIGUEL TAVARES\09 - LIST OF SYMBOLS\Miguels Paper\IJMS\FoamFireArticle\"/>
    </mc:Choice>
  </mc:AlternateContent>
  <bookViews>
    <workbookView xWindow="0" yWindow="0" windowWidth="23040" windowHeight="9192" tabRatio="848" firstSheet="2" activeTab="6"/>
  </bookViews>
  <sheets>
    <sheet name="Fig13_Retained yield strength" sheetId="8" r:id="rId1"/>
    <sheet name="Fig14_Retained Plateau Stress" sheetId="9" r:id="rId2"/>
    <sheet name="Fig17_Ret. Quasi-Elast. Modulus" sheetId="10" r:id="rId3"/>
    <sheet name="Fig18_Quasi-Hardening Modulus" sheetId="11" r:id="rId4"/>
    <sheet name="Fig19_Densification Strain " sheetId="12" r:id="rId5"/>
    <sheet name="Fig21_Energy Absorpt. Capacity" sheetId="13" r:id="rId6"/>
    <sheet name="Fig22Energy Absorpt. Efficiency" sheetId="14" r:id="rId7"/>
  </sheets>
  <definedNames>
    <definedName name="_xlnm._FilterDatabase" localSheetId="0" hidden="1">'Fig13_Retained yield strength'!$B$2:$H$2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2" i="14" l="1"/>
  <c r="G22" i="14"/>
  <c r="H20" i="14"/>
  <c r="G20" i="14"/>
  <c r="H18" i="14"/>
  <c r="G18" i="14"/>
  <c r="H12" i="14"/>
  <c r="G12" i="14"/>
  <c r="H10" i="14"/>
  <c r="G10" i="14"/>
  <c r="H6" i="14"/>
  <c r="G6" i="14"/>
  <c r="H4" i="14"/>
  <c r="G4" i="14"/>
  <c r="H22" i="13"/>
  <c r="G22" i="13"/>
  <c r="H20" i="13"/>
  <c r="I20" i="13" s="1"/>
  <c r="G20" i="13"/>
  <c r="H18" i="13"/>
  <c r="G18" i="13"/>
  <c r="H12" i="13"/>
  <c r="G12" i="13"/>
  <c r="H10" i="13"/>
  <c r="G10" i="13"/>
  <c r="H6" i="13"/>
  <c r="G6" i="13"/>
  <c r="H4" i="13"/>
  <c r="G4" i="13"/>
  <c r="H22" i="12"/>
  <c r="G22" i="12"/>
  <c r="H20" i="12"/>
  <c r="G20" i="12"/>
  <c r="H18" i="12"/>
  <c r="G18" i="12"/>
  <c r="H12" i="12"/>
  <c r="I12" i="12" s="1"/>
  <c r="G12" i="12"/>
  <c r="H10" i="12"/>
  <c r="G10" i="12"/>
  <c r="H6" i="12"/>
  <c r="G6" i="12"/>
  <c r="H4" i="12"/>
  <c r="G4" i="12"/>
  <c r="H22" i="11"/>
  <c r="G22" i="11"/>
  <c r="H20" i="11"/>
  <c r="G20" i="11"/>
  <c r="H18" i="11"/>
  <c r="G18" i="11"/>
  <c r="H12" i="11"/>
  <c r="G12" i="11"/>
  <c r="H10" i="11"/>
  <c r="G10" i="11"/>
  <c r="H6" i="11"/>
  <c r="G6" i="11"/>
  <c r="H4" i="11"/>
  <c r="G4" i="11"/>
  <c r="H22" i="10"/>
  <c r="G22" i="10"/>
  <c r="H20" i="10"/>
  <c r="G20" i="10"/>
  <c r="H18" i="10"/>
  <c r="G18" i="10"/>
  <c r="H12" i="10"/>
  <c r="G12" i="10"/>
  <c r="H10" i="10"/>
  <c r="G10" i="10"/>
  <c r="H6" i="10"/>
  <c r="G6" i="10"/>
  <c r="H4" i="10"/>
  <c r="G4" i="10"/>
  <c r="H22" i="9"/>
  <c r="G22" i="9"/>
  <c r="H20" i="9"/>
  <c r="G20" i="9"/>
  <c r="H18" i="9"/>
  <c r="G18" i="9"/>
  <c r="H12" i="9"/>
  <c r="G12" i="9"/>
  <c r="H10" i="9"/>
  <c r="G10" i="9"/>
  <c r="H6" i="9"/>
  <c r="G6" i="9"/>
  <c r="H4" i="9"/>
  <c r="I4" i="9" s="1"/>
  <c r="G4" i="9"/>
  <c r="H22" i="8"/>
  <c r="I22" i="8" s="1"/>
  <c r="G22" i="8"/>
  <c r="H20" i="8"/>
  <c r="G20" i="8"/>
  <c r="H18" i="8"/>
  <c r="I18" i="8" s="1"/>
  <c r="G18" i="8"/>
  <c r="H10" i="8"/>
  <c r="I10" i="8" s="1"/>
  <c r="N10" i="8" s="1"/>
  <c r="G10" i="8"/>
  <c r="G4" i="8"/>
  <c r="I20" i="8" l="1"/>
  <c r="I6" i="14"/>
  <c r="I22" i="14"/>
  <c r="I20" i="14"/>
  <c r="I4" i="14"/>
  <c r="I18" i="14"/>
  <c r="I12" i="14"/>
  <c r="I10" i="14"/>
  <c r="N10" i="14" s="1"/>
  <c r="I22" i="13"/>
  <c r="I12" i="13"/>
  <c r="I18" i="13"/>
  <c r="I10" i="13"/>
  <c r="N10" i="13" s="1"/>
  <c r="I6" i="13"/>
  <c r="I4" i="13"/>
  <c r="I6" i="12"/>
  <c r="I22" i="12"/>
  <c r="I20" i="12"/>
  <c r="I10" i="12"/>
  <c r="N10" i="12" s="1"/>
  <c r="I18" i="12"/>
  <c r="I4" i="12"/>
  <c r="I6" i="11"/>
  <c r="I12" i="11"/>
  <c r="I4" i="11"/>
  <c r="I18" i="11"/>
  <c r="I20" i="11"/>
  <c r="I22" i="11"/>
  <c r="I10" i="11"/>
  <c r="N10" i="11" s="1"/>
  <c r="I20" i="10"/>
  <c r="I12" i="10"/>
  <c r="I6" i="10"/>
  <c r="I18" i="10"/>
  <c r="I22" i="10"/>
  <c r="I10" i="10"/>
  <c r="N10" i="10" s="1"/>
  <c r="I4" i="10"/>
  <c r="I20" i="9"/>
  <c r="I18" i="9"/>
  <c r="I6" i="9"/>
  <c r="I10" i="9"/>
  <c r="N10" i="9" s="1"/>
  <c r="I12" i="9"/>
  <c r="I22" i="9"/>
  <c r="H12" i="8"/>
  <c r="H6" i="8"/>
  <c r="H4" i="8"/>
  <c r="G12" i="8"/>
  <c r="G6" i="8"/>
  <c r="I12" i="8" l="1"/>
  <c r="I6" i="8"/>
  <c r="I4" i="8"/>
</calcChain>
</file>

<file path=xl/sharedStrings.xml><?xml version="1.0" encoding="utf-8"?>
<sst xmlns="http://schemas.openxmlformats.org/spreadsheetml/2006/main" count="294" uniqueCount="18">
  <si>
    <t>Densification Strain</t>
  </si>
  <si>
    <t>Energy Absorption Capacity</t>
  </si>
  <si>
    <t>---</t>
  </si>
  <si>
    <t>Material</t>
  </si>
  <si>
    <t>Mean</t>
  </si>
  <si>
    <t>COV</t>
  </si>
  <si>
    <t>Steel</t>
  </si>
  <si>
    <t>Time of exposure (min)</t>
  </si>
  <si>
    <t>Retained yield strength</t>
  </si>
  <si>
    <t>Aluminum</t>
  </si>
  <si>
    <t>STD</t>
  </si>
  <si>
    <r>
      <t>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</si>
  <si>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r>
      <t>Specimen N</t>
    </r>
    <r>
      <rPr>
        <sz val="11"/>
        <color theme="1"/>
        <rFont val="Calibri"/>
        <family val="2"/>
      </rPr>
      <t>°</t>
    </r>
  </si>
  <si>
    <t>Retained plateau strength</t>
  </si>
  <si>
    <t>Retained Quasi-Elastic Modulus</t>
  </si>
  <si>
    <t>Quasi-Hardening Modulus</t>
  </si>
  <si>
    <t>NA</t>
  </si>
  <si>
    <t>No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</si>
</sst>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9">
    <xf numFmtId="0" fontId="0" fillId="0" borderId="0" xfId="0"/>
    <xf numFmtId="0" fontId="0" fillId="5" borderId="0" xfId="0" applyFill="1" applyAlignment="1">
      <alignment wrapText="1"/>
    </xf>
    <xf numFmtId="0" fontId="0" fillId="5" borderId="0" xfId="0" applyFill="1"/>
    <xf numFmtId="0" fontId="0" fillId="5" borderId="2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3" xfId="0" applyFill="1" applyBorder="1"/>
    <xf numFmtId="0" fontId="0" fillId="4" borderId="10" xfId="0" applyFill="1" applyBorder="1" applyAlignment="1">
      <alignment vertical="top" wrapText="1"/>
    </xf>
    <xf numFmtId="0" fontId="0" fillId="4" borderId="10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top" wrapText="1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2" xfId="0" applyFill="1" applyBorder="1" applyAlignment="1">
      <alignment horizontal="right" vertical="top" wrapText="1"/>
    </xf>
    <xf numFmtId="0" fontId="0" fillId="5" borderId="3" xfId="0" applyFill="1" applyBorder="1" applyAlignment="1">
      <alignment horizontal="right" vertical="top" wrapText="1"/>
    </xf>
    <xf numFmtId="2" fontId="0" fillId="2" borderId="7" xfId="0" applyNumberFormat="1" applyFill="1" applyBorder="1" applyAlignment="1">
      <alignment horizontal="right"/>
    </xf>
    <xf numFmtId="43" fontId="0" fillId="2" borderId="7" xfId="1" applyFont="1" applyFill="1" applyBorder="1" applyAlignment="1">
      <alignment horizontal="right"/>
    </xf>
    <xf numFmtId="9" fontId="0" fillId="2" borderId="8" xfId="2" applyFont="1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2" fontId="0" fillId="3" borderId="7" xfId="0" applyNumberFormat="1" applyFill="1" applyBorder="1" applyAlignment="1">
      <alignment horizontal="right"/>
    </xf>
    <xf numFmtId="43" fontId="0" fillId="3" borderId="7" xfId="1" applyFont="1" applyFill="1" applyBorder="1" applyAlignment="1">
      <alignment horizontal="right"/>
    </xf>
    <xf numFmtId="9" fontId="0" fillId="3" borderId="8" xfId="2" applyFon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43" fontId="0" fillId="5" borderId="0" xfId="1" applyFont="1" applyFill="1" applyBorder="1" applyAlignment="1">
      <alignment horizontal="right"/>
    </xf>
    <xf numFmtId="9" fontId="0" fillId="5" borderId="5" xfId="2" applyFont="1" applyFill="1" applyBorder="1" applyAlignment="1">
      <alignment horizontal="right"/>
    </xf>
    <xf numFmtId="0" fontId="0" fillId="2" borderId="1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/>
    </xf>
    <xf numFmtId="0" fontId="0" fillId="2" borderId="2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right" vertical="center"/>
    </xf>
    <xf numFmtId="0" fontId="0" fillId="5" borderId="5" xfId="0" applyFill="1" applyBorder="1" applyAlignment="1">
      <alignment horizontal="center"/>
    </xf>
    <xf numFmtId="0" fontId="0" fillId="3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/>
    </xf>
    <xf numFmtId="0" fontId="0" fillId="2" borderId="7" xfId="0" quotePrefix="1" applyFill="1" applyBorder="1" applyAlignment="1">
      <alignment horizontal="center"/>
    </xf>
    <xf numFmtId="0" fontId="0" fillId="2" borderId="0" xfId="0" applyFill="1" applyBorder="1" applyAlignment="1">
      <alignment horizontal="center" vertical="top" wrapText="1"/>
    </xf>
    <xf numFmtId="0" fontId="0" fillId="5" borderId="0" xfId="0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2" fontId="0" fillId="2" borderId="0" xfId="0" applyNumberFormat="1" applyFill="1" applyBorder="1" applyAlignment="1">
      <alignment horizontal="right"/>
    </xf>
    <xf numFmtId="43" fontId="0" fillId="2" borderId="0" xfId="1" applyFont="1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7" xfId="0" quotePrefix="1" applyFill="1" applyBorder="1" applyAlignment="1">
      <alignment horizontal="center"/>
    </xf>
    <xf numFmtId="0" fontId="0" fillId="3" borderId="7" xfId="0" applyFill="1" applyBorder="1" applyAlignment="1">
      <alignment horizontal="center" vertical="top" wrapText="1"/>
    </xf>
    <xf numFmtId="0" fontId="0" fillId="3" borderId="8" xfId="0" quotePrefix="1" applyFill="1" applyBorder="1" applyAlignment="1">
      <alignment horizontal="center"/>
    </xf>
    <xf numFmtId="2" fontId="0" fillId="3" borderId="0" xfId="0" applyNumberFormat="1" applyFill="1" applyBorder="1" applyAlignment="1">
      <alignment horizontal="right"/>
    </xf>
    <xf numFmtId="43" fontId="0" fillId="3" borderId="0" xfId="1" applyFont="1" applyFill="1" applyBorder="1" applyAlignment="1">
      <alignment horizontal="right"/>
    </xf>
    <xf numFmtId="9" fontId="0" fillId="3" borderId="5" xfId="2" applyFont="1" applyFill="1" applyBorder="1" applyAlignment="1">
      <alignment horizontal="right"/>
    </xf>
    <xf numFmtId="9" fontId="0" fillId="2" borderId="5" xfId="2" applyFont="1" applyFill="1" applyBorder="1" applyAlignment="1">
      <alignment horizontal="right"/>
    </xf>
    <xf numFmtId="0" fontId="0" fillId="2" borderId="0" xfId="0" quotePrefix="1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0" fillId="2" borderId="8" xfId="0" quotePrefix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0" fillId="6" borderId="0" xfId="0" applyNumberFormat="1" applyFill="1"/>
    <xf numFmtId="2" fontId="3" fillId="2" borderId="7" xfId="0" applyNumberFormat="1" applyFont="1" applyFill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66FF33"/>
      <color rgb="FFFFFFCC"/>
      <color rgb="FFCCFFFF"/>
      <color rgb="FF3333FF"/>
      <color rgb="FFFF00FF"/>
      <color rgb="FFCC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topLeftCell="A4" workbookViewId="0">
      <selection activeCell="K19" sqref="K19"/>
    </sheetView>
  </sheetViews>
  <sheetFormatPr defaultColWidth="8.88671875" defaultRowHeight="14.4" x14ac:dyDescent="0.3"/>
  <cols>
    <col min="1" max="1" width="2.77734375" style="2" customWidth="1"/>
    <col min="2" max="2" width="9.88671875" style="2" customWidth="1"/>
    <col min="3" max="3" width="8.88671875" style="2"/>
    <col min="4" max="4" width="12.21875" style="2" customWidth="1"/>
    <col min="5" max="5" width="15.6640625" style="2" customWidth="1"/>
    <col min="6" max="6" width="14.6640625" style="2" customWidth="1"/>
    <col min="7" max="9" width="7.77734375" style="2" customWidth="1"/>
    <col min="10" max="16384" width="8.88671875" style="2"/>
  </cols>
  <sheetData>
    <row r="1" spans="2:14" ht="15" thickBot="1" x14ac:dyDescent="0.35"/>
    <row r="2" spans="2:14" ht="29.4" thickBot="1" x14ac:dyDescent="0.35">
      <c r="B2" s="44" t="s">
        <v>12</v>
      </c>
      <c r="C2" s="7" t="s">
        <v>3</v>
      </c>
      <c r="D2" s="8" t="s">
        <v>11</v>
      </c>
      <c r="E2" s="8" t="s">
        <v>7</v>
      </c>
      <c r="F2" s="8" t="s">
        <v>8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4" x14ac:dyDescent="0.3">
      <c r="B3" s="10">
        <v>1</v>
      </c>
      <c r="C3" s="14" t="s">
        <v>6</v>
      </c>
      <c r="D3" s="31">
        <v>150</v>
      </c>
      <c r="E3" s="37">
        <v>15</v>
      </c>
      <c r="F3" s="76">
        <v>0.72803548690058195</v>
      </c>
      <c r="G3" s="18"/>
      <c r="H3" s="18"/>
      <c r="I3" s="19"/>
      <c r="J3" s="1"/>
      <c r="K3" s="1"/>
      <c r="L3" s="1"/>
    </row>
    <row r="4" spans="2:14" ht="15" thickBot="1" x14ac:dyDescent="0.35">
      <c r="B4" s="11">
        <v>2</v>
      </c>
      <c r="C4" s="15" t="s">
        <v>6</v>
      </c>
      <c r="D4" s="32">
        <v>150</v>
      </c>
      <c r="E4" s="38">
        <v>30</v>
      </c>
      <c r="F4" s="72">
        <v>0.89472543938384996</v>
      </c>
      <c r="G4" s="20">
        <f>AVERAGE(F3:F4)</f>
        <v>0.8113804631422159</v>
      </c>
      <c r="H4" s="21">
        <f>_xlfn.STDEV.S(F3:F4)</f>
        <v>0.11786759575658243</v>
      </c>
      <c r="I4" s="22">
        <f>H4/G4</f>
        <v>0.14526797367059971</v>
      </c>
    </row>
    <row r="5" spans="2:14" x14ac:dyDescent="0.3">
      <c r="B5" s="12">
        <v>3</v>
      </c>
      <c r="C5" s="15" t="s">
        <v>6</v>
      </c>
      <c r="D5" s="33">
        <v>200</v>
      </c>
      <c r="E5" s="39">
        <v>15</v>
      </c>
      <c r="F5" s="75">
        <v>0.68722122137202002</v>
      </c>
      <c r="G5" s="23"/>
      <c r="H5" s="23"/>
      <c r="I5" s="24"/>
    </row>
    <row r="6" spans="2:14" ht="15" thickBot="1" x14ac:dyDescent="0.35">
      <c r="B6" s="11">
        <v>4</v>
      </c>
      <c r="C6" s="15" t="s">
        <v>6</v>
      </c>
      <c r="D6" s="34">
        <v>200</v>
      </c>
      <c r="E6" s="40">
        <v>30</v>
      </c>
      <c r="F6" s="73">
        <v>0.91437936800908104</v>
      </c>
      <c r="G6" s="25">
        <f>AVERAGE(F5:F6)</f>
        <v>0.80080029469055058</v>
      </c>
      <c r="H6" s="26">
        <f>_xlfn.STDEV.S(F5:F6)</f>
        <v>0.16062506588883402</v>
      </c>
      <c r="I6" s="27">
        <f>H6/G6</f>
        <v>0.20058067779670785</v>
      </c>
    </row>
    <row r="7" spans="2:14" x14ac:dyDescent="0.3">
      <c r="B7" s="12">
        <v>5</v>
      </c>
      <c r="C7" s="15" t="s">
        <v>6</v>
      </c>
      <c r="D7" s="35">
        <v>300</v>
      </c>
      <c r="E7" s="41">
        <v>15</v>
      </c>
      <c r="F7" s="76">
        <v>0.716646736490262</v>
      </c>
      <c r="G7" s="23"/>
      <c r="H7" s="23"/>
      <c r="I7" s="24"/>
      <c r="M7" s="68">
        <v>0.70091410258713804</v>
      </c>
    </row>
    <row r="8" spans="2:14" x14ac:dyDescent="0.3">
      <c r="B8" s="11">
        <v>6</v>
      </c>
      <c r="C8" s="15" t="s">
        <v>6</v>
      </c>
      <c r="D8" s="36">
        <v>300</v>
      </c>
      <c r="E8" s="42">
        <v>30</v>
      </c>
      <c r="F8" s="77">
        <v>0.70091410258713804</v>
      </c>
      <c r="G8" s="28"/>
      <c r="H8" s="29"/>
      <c r="I8" s="30"/>
      <c r="M8" s="69">
        <v>0.716646736490262</v>
      </c>
    </row>
    <row r="9" spans="2:14" x14ac:dyDescent="0.3">
      <c r="B9" s="12">
        <v>7</v>
      </c>
      <c r="C9" s="15" t="s">
        <v>6</v>
      </c>
      <c r="D9" s="36">
        <v>300</v>
      </c>
      <c r="E9" s="42">
        <v>15</v>
      </c>
      <c r="F9" s="77">
        <v>0.93876181547316295</v>
      </c>
      <c r="G9" s="28"/>
      <c r="H9" s="29"/>
      <c r="I9" s="30"/>
      <c r="M9" s="69">
        <v>0.93876181547316295</v>
      </c>
    </row>
    <row r="10" spans="2:14" ht="15" thickBot="1" x14ac:dyDescent="0.35">
      <c r="B10" s="11">
        <v>8</v>
      </c>
      <c r="C10" s="15" t="s">
        <v>6</v>
      </c>
      <c r="D10" s="32">
        <v>300</v>
      </c>
      <c r="E10" s="38">
        <v>30</v>
      </c>
      <c r="F10" s="72">
        <v>0.98626793642328303</v>
      </c>
      <c r="G10" s="20">
        <f>AVERAGE(F7:F10)</f>
        <v>0.83564764774346145</v>
      </c>
      <c r="H10" s="21">
        <f>_xlfn.STDEV.S(F7:F10)</f>
        <v>0.14791140142899181</v>
      </c>
      <c r="I10" s="22">
        <f>H10/G10</f>
        <v>0.17700211545907407</v>
      </c>
      <c r="M10" s="70">
        <v>0.98626793642328303</v>
      </c>
      <c r="N10" s="71">
        <f>I10</f>
        <v>0.17700211545907407</v>
      </c>
    </row>
    <row r="11" spans="2:14" x14ac:dyDescent="0.3">
      <c r="B11" s="12">
        <v>9</v>
      </c>
      <c r="C11" s="15" t="s">
        <v>6</v>
      </c>
      <c r="D11" s="33">
        <v>400</v>
      </c>
      <c r="E11" s="39">
        <v>15</v>
      </c>
      <c r="F11" s="75">
        <v>0.86631856840746901</v>
      </c>
      <c r="G11" s="23"/>
      <c r="H11" s="23"/>
      <c r="I11" s="24"/>
    </row>
    <row r="12" spans="2:14" ht="15" thickBot="1" x14ac:dyDescent="0.35">
      <c r="B12" s="11">
        <v>10</v>
      </c>
      <c r="C12" s="15" t="s">
        <v>6</v>
      </c>
      <c r="D12" s="34">
        <v>400</v>
      </c>
      <c r="E12" s="40">
        <v>30</v>
      </c>
      <c r="F12" s="73">
        <v>0.81608230407062698</v>
      </c>
      <c r="G12" s="25">
        <f>AVERAGE(F11:F12)</f>
        <v>0.84120043623904794</v>
      </c>
      <c r="H12" s="26">
        <f>_xlfn.STDEV.S(F11:F12)</f>
        <v>3.5522403174060919E-2</v>
      </c>
      <c r="I12" s="27">
        <f>H12/G12</f>
        <v>4.2228227237826051E-2</v>
      </c>
    </row>
    <row r="13" spans="2:14" x14ac:dyDescent="0.3">
      <c r="B13" s="12">
        <v>11</v>
      </c>
      <c r="C13" s="15" t="s">
        <v>6</v>
      </c>
      <c r="D13" s="35">
        <v>550</v>
      </c>
      <c r="E13" s="41">
        <v>15</v>
      </c>
      <c r="F13" s="76">
        <v>0.64695426314210602</v>
      </c>
      <c r="G13" s="23"/>
      <c r="H13" s="23"/>
      <c r="I13" s="24"/>
    </row>
    <row r="14" spans="2:14" ht="15" thickBot="1" x14ac:dyDescent="0.35">
      <c r="B14" s="12">
        <v>12</v>
      </c>
      <c r="C14" s="15" t="s">
        <v>6</v>
      </c>
      <c r="D14" s="36">
        <v>550</v>
      </c>
      <c r="E14" s="51">
        <v>30</v>
      </c>
      <c r="F14" s="77" t="s">
        <v>16</v>
      </c>
      <c r="G14" s="65" t="s">
        <v>2</v>
      </c>
      <c r="H14" s="65" t="s">
        <v>2</v>
      </c>
      <c r="I14" s="66" t="s">
        <v>2</v>
      </c>
    </row>
    <row r="15" spans="2:14" x14ac:dyDescent="0.3">
      <c r="B15" s="12">
        <v>13</v>
      </c>
      <c r="C15" s="15" t="s">
        <v>6</v>
      </c>
      <c r="D15" s="33">
        <v>700</v>
      </c>
      <c r="E15" s="39">
        <v>15</v>
      </c>
      <c r="F15" s="75">
        <v>0.28639438289331698</v>
      </c>
      <c r="G15" s="23"/>
      <c r="H15" s="23"/>
      <c r="I15" s="24"/>
    </row>
    <row r="16" spans="2:14" ht="15" thickBot="1" x14ac:dyDescent="0.35">
      <c r="B16" s="11">
        <v>14</v>
      </c>
      <c r="C16" s="15" t="s">
        <v>6</v>
      </c>
      <c r="D16" s="34">
        <v>700</v>
      </c>
      <c r="E16" s="59">
        <v>30</v>
      </c>
      <c r="F16" s="73" t="s">
        <v>16</v>
      </c>
      <c r="G16" s="58" t="s">
        <v>2</v>
      </c>
      <c r="H16" s="58" t="s">
        <v>2</v>
      </c>
      <c r="I16" s="60" t="s">
        <v>2</v>
      </c>
    </row>
    <row r="17" spans="2:9" x14ac:dyDescent="0.3">
      <c r="B17" s="10">
        <v>15</v>
      </c>
      <c r="C17" s="16" t="s">
        <v>9</v>
      </c>
      <c r="D17" s="36">
        <v>150</v>
      </c>
      <c r="E17" s="51">
        <v>15</v>
      </c>
      <c r="F17" s="77">
        <v>0.29548944118265102</v>
      </c>
      <c r="G17" s="4"/>
      <c r="H17" s="4"/>
      <c r="I17" s="5"/>
    </row>
    <row r="18" spans="2:9" ht="15" thickBot="1" x14ac:dyDescent="0.35">
      <c r="B18" s="11">
        <v>16</v>
      </c>
      <c r="C18" s="47" t="s">
        <v>9</v>
      </c>
      <c r="D18" s="32">
        <v>150</v>
      </c>
      <c r="E18" s="38">
        <v>30</v>
      </c>
      <c r="F18" s="74">
        <v>0.46534188391160097</v>
      </c>
      <c r="G18" s="20">
        <f>AVERAGE(F17:F18)</f>
        <v>0.380415662547126</v>
      </c>
      <c r="H18" s="21">
        <f>_xlfn.STDEV.S(F17:F18)</f>
        <v>0.12010381405474024</v>
      </c>
      <c r="I18" s="22">
        <f>H18/G18</f>
        <v>0.31571732154919291</v>
      </c>
    </row>
    <row r="19" spans="2:9" x14ac:dyDescent="0.3">
      <c r="B19" s="12">
        <v>17</v>
      </c>
      <c r="C19" s="47" t="s">
        <v>9</v>
      </c>
      <c r="D19" s="33">
        <v>200</v>
      </c>
      <c r="E19" s="57">
        <v>15</v>
      </c>
      <c r="F19" s="75">
        <v>0.35400039428746799</v>
      </c>
      <c r="G19" s="3"/>
      <c r="H19" s="3"/>
      <c r="I19" s="6"/>
    </row>
    <row r="20" spans="2:9" ht="15" thickBot="1" x14ac:dyDescent="0.35">
      <c r="B20" s="11">
        <v>18</v>
      </c>
      <c r="C20" s="47" t="s">
        <v>9</v>
      </c>
      <c r="D20" s="34">
        <v>200</v>
      </c>
      <c r="E20" s="40">
        <v>30</v>
      </c>
      <c r="F20" s="73">
        <v>0.55859724455592197</v>
      </c>
      <c r="G20" s="25">
        <f>AVERAGE(F19:F20)</f>
        <v>0.45629881942169498</v>
      </c>
      <c r="H20" s="26">
        <f>_xlfn.STDEV.S(F19:F20)</f>
        <v>0.14467182023423253</v>
      </c>
      <c r="I20" s="27">
        <f>H20/G20</f>
        <v>0.31705499571001966</v>
      </c>
    </row>
    <row r="21" spans="2:9" x14ac:dyDescent="0.3">
      <c r="B21" s="12">
        <v>19</v>
      </c>
      <c r="C21" s="47" t="s">
        <v>9</v>
      </c>
      <c r="D21" s="35">
        <v>300</v>
      </c>
      <c r="E21" s="41">
        <v>15</v>
      </c>
      <c r="F21" s="76">
        <v>0.27070681970292798</v>
      </c>
      <c r="G21" s="3"/>
      <c r="H21" s="3"/>
      <c r="I21" s="6"/>
    </row>
    <row r="22" spans="2:9" ht="15" thickBot="1" x14ac:dyDescent="0.35">
      <c r="B22" s="11">
        <v>20</v>
      </c>
      <c r="C22" s="47" t="s">
        <v>9</v>
      </c>
      <c r="D22" s="32">
        <v>300</v>
      </c>
      <c r="E22" s="38">
        <v>30</v>
      </c>
      <c r="F22" s="72">
        <v>0.28805143826660501</v>
      </c>
      <c r="G22" s="20">
        <f>AVERAGE(F21:F22)</f>
        <v>0.27937912898476647</v>
      </c>
      <c r="H22" s="21">
        <f>_xlfn.STDEV.S(F21:F22)</f>
        <v>1.2264497403470102E-2</v>
      </c>
      <c r="I22" s="22">
        <f>H22/G22</f>
        <v>4.3899118191247713E-2</v>
      </c>
    </row>
    <row r="23" spans="2:9" x14ac:dyDescent="0.3">
      <c r="B23" s="12">
        <v>21</v>
      </c>
      <c r="C23" s="47" t="s">
        <v>9</v>
      </c>
      <c r="D23" s="33">
        <v>500</v>
      </c>
      <c r="E23" s="57">
        <v>15</v>
      </c>
      <c r="F23" s="75">
        <v>4.3748562840551002E-2</v>
      </c>
      <c r="G23" s="3"/>
      <c r="H23" s="3"/>
      <c r="I23" s="6"/>
    </row>
    <row r="24" spans="2:9" ht="15" thickBot="1" x14ac:dyDescent="0.35">
      <c r="B24" s="13">
        <v>22</v>
      </c>
      <c r="C24" s="17" t="s">
        <v>9</v>
      </c>
      <c r="D24" s="34">
        <v>500</v>
      </c>
      <c r="E24" s="40">
        <v>30</v>
      </c>
      <c r="F24" s="73" t="s">
        <v>16</v>
      </c>
      <c r="G24" s="58" t="s">
        <v>2</v>
      </c>
      <c r="H24" s="58" t="s">
        <v>2</v>
      </c>
      <c r="I24" s="60" t="s">
        <v>2</v>
      </c>
    </row>
    <row r="25" spans="2:9" x14ac:dyDescent="0.3">
      <c r="D25" s="45"/>
      <c r="E25" s="46"/>
    </row>
    <row r="26" spans="2:9" x14ac:dyDescent="0.3">
      <c r="D26" s="45"/>
      <c r="E26" s="46"/>
    </row>
    <row r="27" spans="2:9" x14ac:dyDescent="0.3">
      <c r="D27" s="45"/>
      <c r="E27" s="46"/>
    </row>
    <row r="28" spans="2:9" x14ac:dyDescent="0.3">
      <c r="D28" s="45"/>
      <c r="E28" s="46"/>
    </row>
    <row r="29" spans="2:9" x14ac:dyDescent="0.3">
      <c r="D29" s="45"/>
      <c r="E29" s="46"/>
    </row>
    <row r="30" spans="2:9" x14ac:dyDescent="0.3">
      <c r="D30" s="45"/>
      <c r="E30" s="46"/>
    </row>
    <row r="31" spans="2:9" x14ac:dyDescent="0.3">
      <c r="D31" s="45"/>
      <c r="E31" s="45"/>
    </row>
  </sheetData>
  <autoFilter ref="B2:H2"/>
  <sortState ref="M7:M10">
    <sortCondition ref="M7"/>
  </sortState>
  <pageMargins left="0.7" right="0.7" top="0.75" bottom="0.75" header="0.3" footer="0.3"/>
  <pageSetup paperSize="9" orientation="portrait" horizontalDpi="0" verticalDpi="0" r:id="rId1"/>
  <ignoredErrors>
    <ignoredError sqref="G4:H4 G6:H6 G12:H12 G10:H10 G18:H18 G20:H20 G22:H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opLeftCell="A2" zoomScaleNormal="100" workbookViewId="0">
      <selection activeCell="J18" sqref="J18"/>
    </sheetView>
  </sheetViews>
  <sheetFormatPr defaultColWidth="8.88671875" defaultRowHeight="14.4" x14ac:dyDescent="0.3"/>
  <cols>
    <col min="1" max="1" width="2.77734375" style="2" customWidth="1"/>
    <col min="2" max="2" width="9.88671875" style="2" customWidth="1"/>
    <col min="3" max="3" width="8.88671875" style="2"/>
    <col min="4" max="4" width="12.21875" style="2" customWidth="1"/>
    <col min="5" max="5" width="15.6640625" style="2" customWidth="1"/>
    <col min="6" max="6" width="14.6640625" style="2" customWidth="1"/>
    <col min="7" max="9" width="7.77734375" style="2" customWidth="1"/>
    <col min="10" max="16384" width="8.88671875" style="2"/>
  </cols>
  <sheetData>
    <row r="1" spans="2:14" ht="15" thickBot="1" x14ac:dyDescent="0.35"/>
    <row r="2" spans="2:14" ht="29.4" thickBot="1" x14ac:dyDescent="0.35">
      <c r="B2" s="44" t="s">
        <v>12</v>
      </c>
      <c r="C2" s="7" t="s">
        <v>3</v>
      </c>
      <c r="D2" s="8" t="s">
        <v>11</v>
      </c>
      <c r="E2" s="8" t="s">
        <v>7</v>
      </c>
      <c r="F2" s="8" t="s">
        <v>13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4" x14ac:dyDescent="0.3">
      <c r="B3" s="10">
        <v>1</v>
      </c>
      <c r="C3" s="14" t="s">
        <v>6</v>
      </c>
      <c r="D3" s="31">
        <v>150</v>
      </c>
      <c r="E3" s="37">
        <v>15</v>
      </c>
      <c r="F3" s="76">
        <v>0.90597973773304397</v>
      </c>
      <c r="G3" s="18"/>
      <c r="H3" s="18"/>
      <c r="I3" s="19"/>
      <c r="J3" s="1"/>
      <c r="K3" s="1"/>
      <c r="L3" s="1"/>
    </row>
    <row r="4" spans="2:14" ht="15" thickBot="1" x14ac:dyDescent="0.35">
      <c r="B4" s="11">
        <v>2</v>
      </c>
      <c r="C4" s="15" t="s">
        <v>6</v>
      </c>
      <c r="D4" s="32">
        <v>150</v>
      </c>
      <c r="E4" s="38">
        <v>30</v>
      </c>
      <c r="F4" s="72">
        <v>0.93341974796779803</v>
      </c>
      <c r="G4" s="20">
        <f>AVERAGE(F3:F4)</f>
        <v>0.919699742850421</v>
      </c>
      <c r="H4" s="21">
        <f>_xlfn.STDEV.S(F3:F4)</f>
        <v>1.9403017312822866E-2</v>
      </c>
      <c r="I4" s="22">
        <f>H4/G4</f>
        <v>2.1097121602629994E-2</v>
      </c>
    </row>
    <row r="5" spans="2:14" x14ac:dyDescent="0.3">
      <c r="B5" s="12">
        <v>3</v>
      </c>
      <c r="C5" s="15" t="s">
        <v>6</v>
      </c>
      <c r="D5" s="33">
        <v>200</v>
      </c>
      <c r="E5" s="39">
        <v>15</v>
      </c>
      <c r="F5" s="75">
        <v>0.89450474306091399</v>
      </c>
      <c r="G5" s="23"/>
      <c r="H5" s="23"/>
      <c r="I5" s="24"/>
    </row>
    <row r="6" spans="2:14" ht="15" thickBot="1" x14ac:dyDescent="0.35">
      <c r="B6" s="11">
        <v>4</v>
      </c>
      <c r="C6" s="15" t="s">
        <v>6</v>
      </c>
      <c r="D6" s="34">
        <v>200</v>
      </c>
      <c r="E6" s="40">
        <v>30</v>
      </c>
      <c r="F6" s="73">
        <v>0.90576612669575696</v>
      </c>
      <c r="G6" s="25">
        <f>AVERAGE(F5:F6)</f>
        <v>0.90013543487833547</v>
      </c>
      <c r="H6" s="26">
        <f>_xlfn.STDEV.S(F5:F6)</f>
        <v>7.9630007337406754E-3</v>
      </c>
      <c r="I6" s="27">
        <f>H6/G6</f>
        <v>8.8464473513554919E-3</v>
      </c>
    </row>
    <row r="7" spans="2:14" x14ac:dyDescent="0.3">
      <c r="B7" s="12">
        <v>5</v>
      </c>
      <c r="C7" s="15" t="s">
        <v>6</v>
      </c>
      <c r="D7" s="35">
        <v>300</v>
      </c>
      <c r="E7" s="41">
        <v>15</v>
      </c>
      <c r="F7" s="76">
        <v>1.0029047145410499</v>
      </c>
      <c r="G7" s="23"/>
      <c r="H7" s="23"/>
      <c r="I7" s="24"/>
      <c r="M7" s="68">
        <v>0.97574498583067903</v>
      </c>
    </row>
    <row r="8" spans="2:14" x14ac:dyDescent="0.3">
      <c r="B8" s="11">
        <v>6</v>
      </c>
      <c r="C8" s="15" t="s">
        <v>6</v>
      </c>
      <c r="D8" s="36">
        <v>300</v>
      </c>
      <c r="E8" s="42">
        <v>30</v>
      </c>
      <c r="F8" s="77">
        <v>1.01003580419107</v>
      </c>
      <c r="G8" s="28"/>
      <c r="H8" s="29"/>
      <c r="I8" s="30"/>
      <c r="M8" s="69">
        <v>0.982973868918111</v>
      </c>
    </row>
    <row r="9" spans="2:14" x14ac:dyDescent="0.3">
      <c r="B9" s="12">
        <v>7</v>
      </c>
      <c r="C9" s="15" t="s">
        <v>6</v>
      </c>
      <c r="D9" s="36">
        <v>300</v>
      </c>
      <c r="E9" s="42">
        <v>15</v>
      </c>
      <c r="F9" s="77">
        <v>0.982973868918111</v>
      </c>
      <c r="G9" s="28"/>
      <c r="H9" s="29"/>
      <c r="I9" s="30"/>
      <c r="M9" s="69">
        <v>1.0029047145410499</v>
      </c>
    </row>
    <row r="10" spans="2:14" ht="15" thickBot="1" x14ac:dyDescent="0.35">
      <c r="B10" s="11">
        <v>8</v>
      </c>
      <c r="C10" s="15" t="s">
        <v>6</v>
      </c>
      <c r="D10" s="32">
        <v>300</v>
      </c>
      <c r="E10" s="38">
        <v>30</v>
      </c>
      <c r="F10" s="72">
        <v>0.97574498583067903</v>
      </c>
      <c r="G10" s="20">
        <f>AVERAGE(F7:F10)</f>
        <v>0.99291484337022751</v>
      </c>
      <c r="H10" s="21">
        <f>_xlfn.STDEV.S(F7:F10)</f>
        <v>1.6192094845165175E-2</v>
      </c>
      <c r="I10" s="22">
        <f>H10/G10</f>
        <v>1.6307637007625678E-2</v>
      </c>
      <c r="M10" s="70">
        <v>1.01003580419107</v>
      </c>
      <c r="N10" s="71">
        <f>I10</f>
        <v>1.6307637007625678E-2</v>
      </c>
    </row>
    <row r="11" spans="2:14" x14ac:dyDescent="0.3">
      <c r="B11" s="12">
        <v>9</v>
      </c>
      <c r="C11" s="15" t="s">
        <v>6</v>
      </c>
      <c r="D11" s="33">
        <v>400</v>
      </c>
      <c r="E11" s="39">
        <v>15</v>
      </c>
      <c r="F11" s="75">
        <v>0.963935769034441</v>
      </c>
      <c r="G11" s="23"/>
      <c r="H11" s="23"/>
      <c r="I11" s="24"/>
    </row>
    <row r="12" spans="2:14" ht="15" thickBot="1" x14ac:dyDescent="0.35">
      <c r="B12" s="11">
        <v>10</v>
      </c>
      <c r="C12" s="15" t="s">
        <v>6</v>
      </c>
      <c r="D12" s="34">
        <v>400</v>
      </c>
      <c r="E12" s="40">
        <v>30</v>
      </c>
      <c r="F12" s="73">
        <v>0.973664890298511</v>
      </c>
      <c r="G12" s="25">
        <f>AVERAGE(F11:F12)</f>
        <v>0.968800329666476</v>
      </c>
      <c r="H12" s="26">
        <f>_xlfn.STDEV.S(F11:F12)</f>
        <v>6.8795276208101289E-3</v>
      </c>
      <c r="I12" s="27">
        <f>H12/G12</f>
        <v>7.1010789428390363E-3</v>
      </c>
    </row>
    <row r="13" spans="2:14" x14ac:dyDescent="0.3">
      <c r="B13" s="12">
        <v>11</v>
      </c>
      <c r="C13" s="15" t="s">
        <v>6</v>
      </c>
      <c r="D13" s="35">
        <v>550</v>
      </c>
      <c r="E13" s="41">
        <v>15</v>
      </c>
      <c r="F13" s="76">
        <v>0.66160792293853798</v>
      </c>
      <c r="G13" s="23"/>
      <c r="H13" s="23"/>
      <c r="I13" s="24"/>
    </row>
    <row r="14" spans="2:14" ht="15" thickBot="1" x14ac:dyDescent="0.35">
      <c r="B14" s="12">
        <v>12</v>
      </c>
      <c r="C14" s="15" t="s">
        <v>6</v>
      </c>
      <c r="D14" s="32">
        <v>550</v>
      </c>
      <c r="E14" s="43">
        <v>30</v>
      </c>
      <c r="F14" s="77" t="s">
        <v>16</v>
      </c>
      <c r="G14" s="50" t="s">
        <v>2</v>
      </c>
      <c r="H14" s="50" t="s">
        <v>2</v>
      </c>
      <c r="I14" s="67" t="s">
        <v>2</v>
      </c>
    </row>
    <row r="15" spans="2:14" x14ac:dyDescent="0.3">
      <c r="B15" s="12">
        <v>13</v>
      </c>
      <c r="C15" s="15" t="s">
        <v>6</v>
      </c>
      <c r="D15" s="33">
        <v>700</v>
      </c>
      <c r="E15" s="39">
        <v>15</v>
      </c>
      <c r="F15" s="75">
        <v>0.24168132734574699</v>
      </c>
      <c r="G15" s="23"/>
      <c r="H15" s="23"/>
      <c r="I15" s="24"/>
    </row>
    <row r="16" spans="2:14" ht="15" thickBot="1" x14ac:dyDescent="0.35">
      <c r="B16" s="11">
        <v>14</v>
      </c>
      <c r="C16" s="15" t="s">
        <v>6</v>
      </c>
      <c r="D16" s="34">
        <v>700</v>
      </c>
      <c r="E16" s="59">
        <v>30</v>
      </c>
      <c r="F16" s="73" t="s">
        <v>16</v>
      </c>
      <c r="G16" s="58" t="s">
        <v>2</v>
      </c>
      <c r="H16" s="58" t="s">
        <v>2</v>
      </c>
      <c r="I16" s="60" t="s">
        <v>2</v>
      </c>
    </row>
    <row r="17" spans="2:9" x14ac:dyDescent="0.3">
      <c r="B17" s="10">
        <v>15</v>
      </c>
      <c r="C17" s="16" t="s">
        <v>9</v>
      </c>
      <c r="D17" s="35">
        <v>150</v>
      </c>
      <c r="E17" s="41">
        <v>15</v>
      </c>
      <c r="F17" s="76">
        <v>0.40080579985924802</v>
      </c>
      <c r="G17" s="3"/>
      <c r="H17" s="3"/>
      <c r="I17" s="6"/>
    </row>
    <row r="18" spans="2:9" ht="15" thickBot="1" x14ac:dyDescent="0.35">
      <c r="B18" s="11">
        <v>16</v>
      </c>
      <c r="C18" s="47" t="s">
        <v>9</v>
      </c>
      <c r="D18" s="32">
        <v>150</v>
      </c>
      <c r="E18" s="38">
        <v>30</v>
      </c>
      <c r="F18" s="72">
        <v>0.49419089183239701</v>
      </c>
      <c r="G18" s="20">
        <f>AVERAGE(F17:F18)</f>
        <v>0.44749834584582249</v>
      </c>
      <c r="H18" s="21">
        <f>_xlfn.STDEV.S(F17:F18)</f>
        <v>6.6033231795943309E-2</v>
      </c>
      <c r="I18" s="22">
        <f>H18/G18</f>
        <v>0.14756083996496799</v>
      </c>
    </row>
    <row r="19" spans="2:9" x14ac:dyDescent="0.3">
      <c r="B19" s="12">
        <v>17</v>
      </c>
      <c r="C19" s="47" t="s">
        <v>9</v>
      </c>
      <c r="D19" s="33">
        <v>200</v>
      </c>
      <c r="E19" s="57">
        <v>15</v>
      </c>
      <c r="F19" s="75">
        <v>0.31188155427417302</v>
      </c>
      <c r="G19" s="3"/>
      <c r="H19" s="3"/>
      <c r="I19" s="6"/>
    </row>
    <row r="20" spans="2:9" ht="15" thickBot="1" x14ac:dyDescent="0.35">
      <c r="B20" s="11">
        <v>18</v>
      </c>
      <c r="C20" s="47" t="s">
        <v>9</v>
      </c>
      <c r="D20" s="34">
        <v>200</v>
      </c>
      <c r="E20" s="40">
        <v>30</v>
      </c>
      <c r="F20" s="73">
        <v>0.51513693782825598</v>
      </c>
      <c r="G20" s="25">
        <f>AVERAGE(F19:F20)</f>
        <v>0.41350924605121453</v>
      </c>
      <c r="H20" s="26">
        <f>_xlfn.STDEV.S(F19:F20)</f>
        <v>0.14372326002376465</v>
      </c>
      <c r="I20" s="27">
        <f>H20/G20</f>
        <v>0.34756964057331874</v>
      </c>
    </row>
    <row r="21" spans="2:9" x14ac:dyDescent="0.3">
      <c r="B21" s="12">
        <v>19</v>
      </c>
      <c r="C21" s="47" t="s">
        <v>9</v>
      </c>
      <c r="D21" s="35">
        <v>300</v>
      </c>
      <c r="E21" s="41">
        <v>15</v>
      </c>
      <c r="F21" s="76">
        <v>0.28949053675499797</v>
      </c>
      <c r="G21" s="3"/>
      <c r="H21" s="3"/>
      <c r="I21" s="6"/>
    </row>
    <row r="22" spans="2:9" ht="15" thickBot="1" x14ac:dyDescent="0.35">
      <c r="B22" s="11">
        <v>20</v>
      </c>
      <c r="C22" s="47" t="s">
        <v>9</v>
      </c>
      <c r="D22" s="32">
        <v>300</v>
      </c>
      <c r="E22" s="38">
        <v>30</v>
      </c>
      <c r="F22" s="72">
        <v>0.22319052306664899</v>
      </c>
      <c r="G22" s="20">
        <f>AVERAGE(F21:F22)</f>
        <v>0.25634052991082346</v>
      </c>
      <c r="H22" s="21">
        <f>_xlfn.STDEV.S(F21:F22)</f>
        <v>4.6881189271793092E-2</v>
      </c>
      <c r="I22" s="22">
        <f>H22/G22</f>
        <v>0.18288637106314115</v>
      </c>
    </row>
    <row r="23" spans="2:9" x14ac:dyDescent="0.3">
      <c r="B23" s="12">
        <v>21</v>
      </c>
      <c r="C23" s="47" t="s">
        <v>9</v>
      </c>
      <c r="D23" s="33">
        <v>500</v>
      </c>
      <c r="E23" s="57">
        <v>15</v>
      </c>
      <c r="F23" s="75">
        <v>3.4559243407891002E-2</v>
      </c>
      <c r="G23" s="3"/>
      <c r="H23" s="3"/>
      <c r="I23" s="6"/>
    </row>
    <row r="24" spans="2:9" ht="15" thickBot="1" x14ac:dyDescent="0.35">
      <c r="B24" s="13">
        <v>22</v>
      </c>
      <c r="C24" s="17" t="s">
        <v>9</v>
      </c>
      <c r="D24" s="34">
        <v>500</v>
      </c>
      <c r="E24" s="40">
        <v>30</v>
      </c>
      <c r="F24" s="73" t="s">
        <v>16</v>
      </c>
      <c r="G24" s="58" t="s">
        <v>2</v>
      </c>
      <c r="H24" s="58" t="s">
        <v>2</v>
      </c>
      <c r="I24" s="60" t="s">
        <v>2</v>
      </c>
    </row>
    <row r="25" spans="2:9" x14ac:dyDescent="0.3">
      <c r="D25" s="45"/>
      <c r="E25" s="46"/>
    </row>
    <row r="26" spans="2:9" x14ac:dyDescent="0.3">
      <c r="D26" s="45"/>
      <c r="E26" s="46"/>
    </row>
  </sheetData>
  <sortState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opLeftCell="A3" zoomScaleNormal="100" workbookViewId="0">
      <selection activeCell="K14" sqref="K14"/>
    </sheetView>
  </sheetViews>
  <sheetFormatPr defaultColWidth="8.88671875" defaultRowHeight="14.4" x14ac:dyDescent="0.3"/>
  <cols>
    <col min="1" max="1" width="2.77734375" style="2" customWidth="1"/>
    <col min="2" max="2" width="9.88671875" style="2" customWidth="1"/>
    <col min="3" max="3" width="8.88671875" style="2"/>
    <col min="4" max="4" width="12.21875" style="2" customWidth="1"/>
    <col min="5" max="5" width="15.6640625" style="2" customWidth="1"/>
    <col min="6" max="6" width="14.6640625" style="2" customWidth="1"/>
    <col min="7" max="9" width="7.77734375" style="2" customWidth="1"/>
    <col min="10" max="12" width="8.88671875" style="2"/>
    <col min="13" max="13" width="9.44140625" style="2" bestFit="1" customWidth="1"/>
    <col min="14" max="16384" width="8.88671875" style="2"/>
  </cols>
  <sheetData>
    <row r="1" spans="2:14" ht="15" thickBot="1" x14ac:dyDescent="0.35"/>
    <row r="2" spans="2:14" ht="29.4" thickBot="1" x14ac:dyDescent="0.35">
      <c r="B2" s="44" t="s">
        <v>12</v>
      </c>
      <c r="C2" s="7" t="s">
        <v>3</v>
      </c>
      <c r="D2" s="8" t="s">
        <v>11</v>
      </c>
      <c r="E2" s="8" t="s">
        <v>7</v>
      </c>
      <c r="F2" s="8" t="s">
        <v>14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4" x14ac:dyDescent="0.3">
      <c r="B3" s="10">
        <v>1</v>
      </c>
      <c r="C3" s="14" t="s">
        <v>6</v>
      </c>
      <c r="D3" s="31">
        <v>150</v>
      </c>
      <c r="E3" s="37">
        <v>15</v>
      </c>
      <c r="F3" s="74">
        <v>1.6037490784937101</v>
      </c>
      <c r="G3" s="18"/>
      <c r="H3" s="18"/>
      <c r="I3" s="19"/>
      <c r="J3" s="1"/>
      <c r="K3" s="1"/>
      <c r="L3" s="1"/>
    </row>
    <row r="4" spans="2:14" ht="15" thickBot="1" x14ac:dyDescent="0.35">
      <c r="B4" s="11">
        <v>2</v>
      </c>
      <c r="C4" s="15" t="s">
        <v>6</v>
      </c>
      <c r="D4" s="36">
        <v>150</v>
      </c>
      <c r="E4" s="42">
        <v>30</v>
      </c>
      <c r="F4" s="74">
        <v>1.4997612862671901</v>
      </c>
      <c r="G4" s="55">
        <f>AVERAGE(F3:F4)</f>
        <v>1.5517551823804501</v>
      </c>
      <c r="H4" s="56">
        <f>_xlfn.STDEV.S(F3:F4)</f>
        <v>7.3530473043990047E-2</v>
      </c>
      <c r="I4" s="64">
        <f>H4/G4</f>
        <v>4.7385356839080489E-2</v>
      </c>
    </row>
    <row r="5" spans="2:14" x14ac:dyDescent="0.3">
      <c r="B5" s="12">
        <v>3</v>
      </c>
      <c r="C5" s="15" t="s">
        <v>6</v>
      </c>
      <c r="D5" s="33">
        <v>200</v>
      </c>
      <c r="E5" s="39">
        <v>15</v>
      </c>
      <c r="F5" s="75">
        <v>2.43401312120608</v>
      </c>
      <c r="G5" s="23"/>
      <c r="H5" s="23"/>
      <c r="I5" s="24"/>
    </row>
    <row r="6" spans="2:14" ht="15" thickBot="1" x14ac:dyDescent="0.35">
      <c r="B6" s="11">
        <v>4</v>
      </c>
      <c r="C6" s="15" t="s">
        <v>6</v>
      </c>
      <c r="D6" s="34">
        <v>200</v>
      </c>
      <c r="E6" s="40">
        <v>30</v>
      </c>
      <c r="F6" s="73">
        <v>2.2121482351011799</v>
      </c>
      <c r="G6" s="25">
        <f>AVERAGE(F5:F6)</f>
        <v>2.3230806781536302</v>
      </c>
      <c r="H6" s="26">
        <f>_xlfn.STDEV.S(F5:F6)</f>
        <v>0.15688216547195594</v>
      </c>
      <c r="I6" s="27">
        <f>H6/G6</f>
        <v>6.7531948824370955E-2</v>
      </c>
    </row>
    <row r="7" spans="2:14" x14ac:dyDescent="0.3">
      <c r="B7" s="12">
        <v>5</v>
      </c>
      <c r="C7" s="15" t="s">
        <v>6</v>
      </c>
      <c r="D7" s="35">
        <v>300</v>
      </c>
      <c r="E7" s="41">
        <v>15</v>
      </c>
      <c r="F7" s="76">
        <v>2.8988250174958301</v>
      </c>
      <c r="G7" s="23"/>
      <c r="H7" s="23"/>
      <c r="I7" s="24"/>
      <c r="M7" s="68">
        <v>1.19569788305308</v>
      </c>
    </row>
    <row r="8" spans="2:14" x14ac:dyDescent="0.3">
      <c r="B8" s="11">
        <v>6</v>
      </c>
      <c r="C8" s="15" t="s">
        <v>6</v>
      </c>
      <c r="D8" s="36">
        <v>300</v>
      </c>
      <c r="E8" s="42">
        <v>30</v>
      </c>
      <c r="F8" s="77">
        <v>1.77425529643583</v>
      </c>
      <c r="G8" s="28"/>
      <c r="H8" s="29"/>
      <c r="I8" s="30"/>
      <c r="M8" s="69">
        <v>1.2194359121409899</v>
      </c>
    </row>
    <row r="9" spans="2:14" x14ac:dyDescent="0.3">
      <c r="B9" s="12">
        <v>7</v>
      </c>
      <c r="C9" s="15" t="s">
        <v>6</v>
      </c>
      <c r="D9" s="36">
        <v>300</v>
      </c>
      <c r="E9" s="42">
        <v>15</v>
      </c>
      <c r="F9" s="77">
        <v>1.2194359121409899</v>
      </c>
      <c r="G9" s="28"/>
      <c r="H9" s="29"/>
      <c r="I9" s="30"/>
      <c r="M9" s="69">
        <v>1.77425529643583</v>
      </c>
    </row>
    <row r="10" spans="2:14" ht="15" thickBot="1" x14ac:dyDescent="0.35">
      <c r="B10" s="11">
        <v>8</v>
      </c>
      <c r="C10" s="15" t="s">
        <v>6</v>
      </c>
      <c r="D10" s="32">
        <v>300</v>
      </c>
      <c r="E10" s="38">
        <v>30</v>
      </c>
      <c r="F10" s="72">
        <v>1.19569788305308</v>
      </c>
      <c r="G10" s="20">
        <f>AVERAGE(F7:F10)</f>
        <v>1.7720535272814324</v>
      </c>
      <c r="H10" s="21">
        <f>_xlfn.STDEV.S(F7:F10)</f>
        <v>0.79732697101937133</v>
      </c>
      <c r="I10" s="22">
        <f>H10/G10</f>
        <v>0.44994519564122748</v>
      </c>
      <c r="M10" s="70">
        <v>2.8988250174958301</v>
      </c>
      <c r="N10" s="71">
        <f>I10</f>
        <v>0.44994519564122748</v>
      </c>
    </row>
    <row r="11" spans="2:14" x14ac:dyDescent="0.3">
      <c r="B11" s="12">
        <v>9</v>
      </c>
      <c r="C11" s="15" t="s">
        <v>6</v>
      </c>
      <c r="D11" s="33">
        <v>400</v>
      </c>
      <c r="E11" s="39">
        <v>15</v>
      </c>
      <c r="F11" s="75">
        <v>1.00310647552424</v>
      </c>
      <c r="G11" s="23"/>
      <c r="H11" s="23"/>
      <c r="I11" s="24"/>
    </row>
    <row r="12" spans="2:14" ht="15" thickBot="1" x14ac:dyDescent="0.35">
      <c r="B12" s="11">
        <v>10</v>
      </c>
      <c r="C12" s="15" t="s">
        <v>6</v>
      </c>
      <c r="D12" s="34">
        <v>400</v>
      </c>
      <c r="E12" s="40">
        <v>30</v>
      </c>
      <c r="F12" s="73">
        <v>1.0972186866147799</v>
      </c>
      <c r="G12" s="25">
        <f>AVERAGE(F11:F12)</f>
        <v>1.0501625810695101</v>
      </c>
      <c r="H12" s="26">
        <f>_xlfn.STDEV.S(F11:F12)</f>
        <v>6.6547382654580572E-2</v>
      </c>
      <c r="I12" s="27">
        <f>H12/G12</f>
        <v>6.3368647725771346E-2</v>
      </c>
    </row>
    <row r="13" spans="2:14" x14ac:dyDescent="0.3">
      <c r="B13" s="12">
        <v>11</v>
      </c>
      <c r="C13" s="15" t="s">
        <v>6</v>
      </c>
      <c r="D13" s="35">
        <v>550</v>
      </c>
      <c r="E13" s="41">
        <v>15</v>
      </c>
      <c r="F13" s="76">
        <v>1.6656007604471099</v>
      </c>
      <c r="G13" s="23"/>
      <c r="H13" s="23"/>
      <c r="I13" s="24"/>
    </row>
    <row r="14" spans="2:14" ht="15" thickBot="1" x14ac:dyDescent="0.35">
      <c r="B14" s="12">
        <v>12</v>
      </c>
      <c r="C14" s="15" t="s">
        <v>6</v>
      </c>
      <c r="D14" s="32">
        <v>550</v>
      </c>
      <c r="E14" s="43">
        <v>30</v>
      </c>
      <c r="F14" s="72" t="s">
        <v>16</v>
      </c>
      <c r="G14" s="50" t="s">
        <v>2</v>
      </c>
      <c r="H14" s="50" t="s">
        <v>2</v>
      </c>
      <c r="I14" s="67" t="s">
        <v>2</v>
      </c>
    </row>
    <row r="15" spans="2:14" x14ac:dyDescent="0.3">
      <c r="B15" s="12">
        <v>13</v>
      </c>
      <c r="C15" s="15" t="s">
        <v>6</v>
      </c>
      <c r="D15" s="33">
        <v>700</v>
      </c>
      <c r="E15" s="39">
        <v>15</v>
      </c>
      <c r="F15" s="75">
        <v>1.2018337975967099</v>
      </c>
      <c r="G15" s="23"/>
      <c r="H15" s="23"/>
      <c r="I15" s="24"/>
    </row>
    <row r="16" spans="2:14" ht="15" thickBot="1" x14ac:dyDescent="0.35">
      <c r="B16" s="11">
        <v>14</v>
      </c>
      <c r="C16" s="15" t="s">
        <v>6</v>
      </c>
      <c r="D16" s="34">
        <v>700</v>
      </c>
      <c r="E16" s="59">
        <v>30</v>
      </c>
      <c r="F16" s="73" t="s">
        <v>16</v>
      </c>
      <c r="G16" s="58" t="s">
        <v>2</v>
      </c>
      <c r="H16" s="58" t="s">
        <v>2</v>
      </c>
      <c r="I16" s="60" t="s">
        <v>2</v>
      </c>
    </row>
    <row r="17" spans="2:9" x14ac:dyDescent="0.3">
      <c r="B17" s="10">
        <v>15</v>
      </c>
      <c r="C17" s="16" t="s">
        <v>9</v>
      </c>
      <c r="D17" s="36">
        <v>150</v>
      </c>
      <c r="E17" s="51">
        <v>15</v>
      </c>
      <c r="F17" s="74">
        <v>0.248726053876346</v>
      </c>
      <c r="G17" s="4"/>
      <c r="H17" s="4"/>
      <c r="I17" s="5"/>
    </row>
    <row r="18" spans="2:9" ht="15" thickBot="1" x14ac:dyDescent="0.35">
      <c r="B18" s="11">
        <v>16</v>
      </c>
      <c r="C18" s="47" t="s">
        <v>9</v>
      </c>
      <c r="D18" s="36">
        <v>150</v>
      </c>
      <c r="E18" s="42">
        <v>30</v>
      </c>
      <c r="F18" s="74">
        <v>0.55572193204928499</v>
      </c>
      <c r="G18" s="55">
        <f>AVERAGE(F17:F18)</f>
        <v>0.40222399296281552</v>
      </c>
      <c r="H18" s="56">
        <f>_xlfn.STDEV.S(F17:F18)</f>
        <v>0.21707886725240436</v>
      </c>
      <c r="I18" s="64">
        <f>H18/G18</f>
        <v>0.53969646527891901</v>
      </c>
    </row>
    <row r="19" spans="2:9" x14ac:dyDescent="0.3">
      <c r="B19" s="12">
        <v>17</v>
      </c>
      <c r="C19" s="47" t="s">
        <v>9</v>
      </c>
      <c r="D19" s="33">
        <v>200</v>
      </c>
      <c r="E19" s="57">
        <v>15</v>
      </c>
      <c r="F19" s="75">
        <v>0.33417300109709502</v>
      </c>
      <c r="G19" s="3"/>
      <c r="H19" s="3"/>
      <c r="I19" s="6"/>
    </row>
    <row r="20" spans="2:9" ht="15" thickBot="1" x14ac:dyDescent="0.35">
      <c r="B20" s="11">
        <v>18</v>
      </c>
      <c r="C20" s="47" t="s">
        <v>9</v>
      </c>
      <c r="D20" s="54">
        <v>200</v>
      </c>
      <c r="E20" s="49">
        <v>30</v>
      </c>
      <c r="F20" s="78">
        <v>0.63737196876332802</v>
      </c>
      <c r="G20" s="61">
        <f>AVERAGE(F19:F20)</f>
        <v>0.48577248493021152</v>
      </c>
      <c r="H20" s="62">
        <f>_xlfn.STDEV.S(F19:F20)</f>
        <v>0.21439404608555418</v>
      </c>
      <c r="I20" s="63">
        <f>H20/G20</f>
        <v>0.44134662364904237</v>
      </c>
    </row>
    <row r="21" spans="2:9" x14ac:dyDescent="0.3">
      <c r="B21" s="12">
        <v>19</v>
      </c>
      <c r="C21" s="47" t="s">
        <v>9</v>
      </c>
      <c r="D21" s="35">
        <v>300</v>
      </c>
      <c r="E21" s="41">
        <v>15</v>
      </c>
      <c r="F21" s="76">
        <v>0.57148050234214598</v>
      </c>
      <c r="G21" s="3"/>
      <c r="H21" s="3"/>
      <c r="I21" s="6"/>
    </row>
    <row r="22" spans="2:9" ht="15" thickBot="1" x14ac:dyDescent="0.35">
      <c r="B22" s="11">
        <v>20</v>
      </c>
      <c r="C22" s="47" t="s">
        <v>9</v>
      </c>
      <c r="D22" s="32">
        <v>300</v>
      </c>
      <c r="E22" s="38">
        <v>30</v>
      </c>
      <c r="F22" s="72">
        <v>0.72410818061410198</v>
      </c>
      <c r="G22" s="20">
        <f>AVERAGE(F21:F22)</f>
        <v>0.64779434147812398</v>
      </c>
      <c r="H22" s="21">
        <f>_xlfn.STDEV.S(F21:F22)</f>
        <v>0.10792406630285892</v>
      </c>
      <c r="I22" s="22">
        <f>H22/G22</f>
        <v>0.16660236033646106</v>
      </c>
    </row>
    <row r="23" spans="2:9" x14ac:dyDescent="0.3">
      <c r="B23" s="12">
        <v>21</v>
      </c>
      <c r="C23" s="47" t="s">
        <v>9</v>
      </c>
      <c r="D23" s="54">
        <v>500</v>
      </c>
      <c r="E23" s="49">
        <v>15</v>
      </c>
      <c r="F23" s="78">
        <v>3.4042514760134999E-2</v>
      </c>
      <c r="G23" s="4"/>
      <c r="H23" s="4"/>
      <c r="I23" s="5"/>
    </row>
    <row r="24" spans="2:9" ht="15" thickBot="1" x14ac:dyDescent="0.35">
      <c r="B24" s="13">
        <v>22</v>
      </c>
      <c r="C24" s="17" t="s">
        <v>9</v>
      </c>
      <c r="D24" s="34">
        <v>500</v>
      </c>
      <c r="E24" s="40">
        <v>30</v>
      </c>
      <c r="F24" s="73" t="s">
        <v>16</v>
      </c>
      <c r="G24" s="58" t="s">
        <v>2</v>
      </c>
      <c r="H24" s="58" t="s">
        <v>2</v>
      </c>
      <c r="I24" s="60" t="s">
        <v>2</v>
      </c>
    </row>
    <row r="25" spans="2:9" x14ac:dyDescent="0.3">
      <c r="D25" s="45"/>
      <c r="E25" s="46"/>
    </row>
    <row r="26" spans="2:9" x14ac:dyDescent="0.3">
      <c r="D26" s="45"/>
      <c r="E26" s="46"/>
    </row>
  </sheetData>
  <sortState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topLeftCell="A2" zoomScaleNormal="100" workbookViewId="0">
      <selection activeCell="K22" sqref="K22"/>
    </sheetView>
  </sheetViews>
  <sheetFormatPr defaultColWidth="8.88671875" defaultRowHeight="14.4" x14ac:dyDescent="0.3"/>
  <cols>
    <col min="1" max="1" width="2.77734375" style="2" customWidth="1"/>
    <col min="2" max="2" width="9.88671875" style="2" customWidth="1"/>
    <col min="3" max="3" width="8.88671875" style="2"/>
    <col min="4" max="4" width="12.21875" style="2" customWidth="1"/>
    <col min="5" max="5" width="15.6640625" style="2" customWidth="1"/>
    <col min="6" max="6" width="14.6640625" style="2" customWidth="1"/>
    <col min="7" max="9" width="7.77734375" style="2" customWidth="1"/>
    <col min="10" max="16384" width="8.88671875" style="2"/>
  </cols>
  <sheetData>
    <row r="1" spans="2:14" ht="15" thickBot="1" x14ac:dyDescent="0.35"/>
    <row r="2" spans="2:14" ht="29.4" thickBot="1" x14ac:dyDescent="0.35">
      <c r="B2" s="44" t="s">
        <v>12</v>
      </c>
      <c r="C2" s="7" t="s">
        <v>3</v>
      </c>
      <c r="D2" s="8" t="s">
        <v>11</v>
      </c>
      <c r="E2" s="8" t="s">
        <v>7</v>
      </c>
      <c r="F2" s="8" t="s">
        <v>15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4" x14ac:dyDescent="0.3">
      <c r="B3" s="10">
        <v>1</v>
      </c>
      <c r="C3" s="14" t="s">
        <v>6</v>
      </c>
      <c r="D3" s="31">
        <v>150</v>
      </c>
      <c r="E3" s="37">
        <v>15</v>
      </c>
      <c r="F3" s="76">
        <v>8.4540385981037893</v>
      </c>
      <c r="G3" s="18"/>
      <c r="H3" s="18"/>
      <c r="I3" s="19"/>
      <c r="J3" s="1"/>
      <c r="K3" s="1"/>
      <c r="L3" s="1"/>
    </row>
    <row r="4" spans="2:14" ht="15" thickBot="1" x14ac:dyDescent="0.35">
      <c r="B4" s="11">
        <v>2</v>
      </c>
      <c r="C4" s="15" t="s">
        <v>6</v>
      </c>
      <c r="D4" s="32">
        <v>150</v>
      </c>
      <c r="E4" s="38">
        <v>30</v>
      </c>
      <c r="F4" s="72">
        <v>8.1392711878697899</v>
      </c>
      <c r="G4" s="20">
        <f>AVERAGE(F3:F4)</f>
        <v>8.2966548929867905</v>
      </c>
      <c r="H4" s="21">
        <f>_xlfn.STDEV.S(F3:F4)</f>
        <v>0.2225741702729889</v>
      </c>
      <c r="I4" s="22">
        <f>H4/G4</f>
        <v>2.6826977033976924E-2</v>
      </c>
    </row>
    <row r="5" spans="2:14" x14ac:dyDescent="0.3">
      <c r="B5" s="12">
        <v>3</v>
      </c>
      <c r="C5" s="15" t="s">
        <v>6</v>
      </c>
      <c r="D5" s="33">
        <v>200</v>
      </c>
      <c r="E5" s="39">
        <v>15</v>
      </c>
      <c r="F5" s="75">
        <v>6.8658138939520299</v>
      </c>
      <c r="G5" s="23"/>
      <c r="H5" s="23"/>
      <c r="I5" s="24"/>
    </row>
    <row r="6" spans="2:14" ht="15" thickBot="1" x14ac:dyDescent="0.35">
      <c r="B6" s="11">
        <v>4</v>
      </c>
      <c r="C6" s="15" t="s">
        <v>6</v>
      </c>
      <c r="D6" s="34">
        <v>200</v>
      </c>
      <c r="E6" s="40">
        <v>30</v>
      </c>
      <c r="F6" s="73">
        <v>9.5193853680806395</v>
      </c>
      <c r="G6" s="25">
        <f>AVERAGE(F5:F6)</f>
        <v>8.1925996310163356</v>
      </c>
      <c r="H6" s="26">
        <f>_xlfn.STDEV.S(F5:F6)</f>
        <v>1.8763583837195175</v>
      </c>
      <c r="I6" s="27">
        <f>H6/G6</f>
        <v>0.22903088985525652</v>
      </c>
    </row>
    <row r="7" spans="2:14" x14ac:dyDescent="0.3">
      <c r="B7" s="12">
        <v>5</v>
      </c>
      <c r="C7" s="15" t="s">
        <v>6</v>
      </c>
      <c r="D7" s="35">
        <v>300</v>
      </c>
      <c r="E7" s="41">
        <v>15</v>
      </c>
      <c r="F7" s="76">
        <v>8.12727339067294</v>
      </c>
      <c r="G7" s="23"/>
      <c r="H7" s="23"/>
      <c r="I7" s="24"/>
      <c r="M7" s="68">
        <v>5.70671799511498</v>
      </c>
    </row>
    <row r="8" spans="2:14" x14ac:dyDescent="0.3">
      <c r="B8" s="11">
        <v>6</v>
      </c>
      <c r="C8" s="15" t="s">
        <v>6</v>
      </c>
      <c r="D8" s="36">
        <v>300</v>
      </c>
      <c r="E8" s="42">
        <v>30</v>
      </c>
      <c r="F8" s="77">
        <v>8.4269394103516007</v>
      </c>
      <c r="G8" s="28"/>
      <c r="H8" s="29"/>
      <c r="I8" s="30"/>
      <c r="M8" s="69">
        <v>6.5621740368524604</v>
      </c>
    </row>
    <row r="9" spans="2:14" x14ac:dyDescent="0.3">
      <c r="B9" s="12">
        <v>7</v>
      </c>
      <c r="C9" s="15" t="s">
        <v>6</v>
      </c>
      <c r="D9" s="36">
        <v>300</v>
      </c>
      <c r="E9" s="42">
        <v>15</v>
      </c>
      <c r="F9" s="77">
        <v>5.70671799511498</v>
      </c>
      <c r="G9" s="28"/>
      <c r="H9" s="29"/>
      <c r="I9" s="30"/>
      <c r="M9" s="69">
        <v>8.12727339067294</v>
      </c>
    </row>
    <row r="10" spans="2:14" ht="15" thickBot="1" x14ac:dyDescent="0.35">
      <c r="B10" s="11">
        <v>8</v>
      </c>
      <c r="C10" s="15" t="s">
        <v>6</v>
      </c>
      <c r="D10" s="32">
        <v>300</v>
      </c>
      <c r="E10" s="38">
        <v>30</v>
      </c>
      <c r="F10" s="72">
        <v>6.5621740368524604</v>
      </c>
      <c r="G10" s="20">
        <f>AVERAGE(F7:F10)</f>
        <v>7.205776208247995</v>
      </c>
      <c r="H10" s="21">
        <f>_xlfn.STDEV.S(F7:F10)</f>
        <v>1.2912262782300699</v>
      </c>
      <c r="I10" s="22">
        <f>H10/G10</f>
        <v>0.17919322511738361</v>
      </c>
      <c r="M10" s="70">
        <v>8.4269394103516007</v>
      </c>
      <c r="N10" s="71">
        <f>I10</f>
        <v>0.17919322511738361</v>
      </c>
    </row>
    <row r="11" spans="2:14" x14ac:dyDescent="0.3">
      <c r="B11" s="12">
        <v>9</v>
      </c>
      <c r="C11" s="15" t="s">
        <v>6</v>
      </c>
      <c r="D11" s="33">
        <v>400</v>
      </c>
      <c r="E11" s="39">
        <v>15</v>
      </c>
      <c r="F11" s="75">
        <v>18.206022025999399</v>
      </c>
      <c r="G11" s="23"/>
      <c r="H11" s="23"/>
      <c r="I11" s="24"/>
    </row>
    <row r="12" spans="2:14" ht="15" thickBot="1" x14ac:dyDescent="0.35">
      <c r="B12" s="11">
        <v>10</v>
      </c>
      <c r="C12" s="15" t="s">
        <v>6</v>
      </c>
      <c r="D12" s="34">
        <v>400</v>
      </c>
      <c r="E12" s="40">
        <v>30</v>
      </c>
      <c r="F12" s="73">
        <v>17.605520191289099</v>
      </c>
      <c r="G12" s="25">
        <f>AVERAGE(F11:F12)</f>
        <v>17.905771108644249</v>
      </c>
      <c r="H12" s="26">
        <f>_xlfn.STDEV.S(F11:F12)</f>
        <v>0.42461891943861668</v>
      </c>
      <c r="I12" s="27">
        <f>H12/G12</f>
        <v>2.3714081726065751E-2</v>
      </c>
    </row>
    <row r="13" spans="2:14" x14ac:dyDescent="0.3">
      <c r="B13" s="12">
        <v>11</v>
      </c>
      <c r="C13" s="15" t="s">
        <v>6</v>
      </c>
      <c r="D13" s="35">
        <v>550</v>
      </c>
      <c r="E13" s="41">
        <v>15</v>
      </c>
      <c r="F13" s="76">
        <v>11.614496160065499</v>
      </c>
      <c r="G13" s="23"/>
      <c r="H13" s="23"/>
      <c r="I13" s="24"/>
    </row>
    <row r="14" spans="2:14" ht="15" thickBot="1" x14ac:dyDescent="0.35">
      <c r="B14" s="12">
        <v>12</v>
      </c>
      <c r="C14" s="15" t="s">
        <v>6</v>
      </c>
      <c r="D14" s="32">
        <v>550</v>
      </c>
      <c r="E14" s="43">
        <v>30</v>
      </c>
      <c r="F14" s="72" t="s">
        <v>16</v>
      </c>
      <c r="G14" s="50" t="s">
        <v>2</v>
      </c>
      <c r="H14" s="50" t="s">
        <v>2</v>
      </c>
      <c r="I14" s="67" t="s">
        <v>2</v>
      </c>
    </row>
    <row r="15" spans="2:14" x14ac:dyDescent="0.3">
      <c r="B15" s="12">
        <v>13</v>
      </c>
      <c r="C15" s="15" t="s">
        <v>6</v>
      </c>
      <c r="D15" s="33">
        <v>700</v>
      </c>
      <c r="E15" s="39">
        <v>15</v>
      </c>
      <c r="F15" s="75">
        <v>3.53592699984979</v>
      </c>
      <c r="G15" s="23"/>
      <c r="H15" s="23"/>
      <c r="I15" s="24"/>
    </row>
    <row r="16" spans="2:14" ht="15" thickBot="1" x14ac:dyDescent="0.35">
      <c r="B16" s="11">
        <v>14</v>
      </c>
      <c r="C16" s="15" t="s">
        <v>6</v>
      </c>
      <c r="D16" s="34">
        <v>700</v>
      </c>
      <c r="E16" s="59">
        <v>30</v>
      </c>
      <c r="F16" s="73" t="s">
        <v>16</v>
      </c>
      <c r="G16" s="58" t="s">
        <v>2</v>
      </c>
      <c r="H16" s="58" t="s">
        <v>2</v>
      </c>
      <c r="I16" s="60" t="s">
        <v>2</v>
      </c>
    </row>
    <row r="17" spans="2:9" x14ac:dyDescent="0.3">
      <c r="B17" s="10">
        <v>15</v>
      </c>
      <c r="C17" s="16" t="s">
        <v>9</v>
      </c>
      <c r="D17" s="35">
        <v>150</v>
      </c>
      <c r="E17" s="41">
        <v>15</v>
      </c>
      <c r="F17" s="76">
        <v>19.9912607666577</v>
      </c>
      <c r="G17" s="3"/>
      <c r="H17" s="3"/>
      <c r="I17" s="6"/>
    </row>
    <row r="18" spans="2:9" ht="15" thickBot="1" x14ac:dyDescent="0.35">
      <c r="B18" s="11">
        <v>16</v>
      </c>
      <c r="C18" s="47" t="s">
        <v>9</v>
      </c>
      <c r="D18" s="32">
        <v>150</v>
      </c>
      <c r="E18" s="38">
        <v>30</v>
      </c>
      <c r="F18" s="72">
        <v>20.118165863553902</v>
      </c>
      <c r="G18" s="20">
        <f>AVERAGE(F17:F18)</f>
        <v>20.054713315105801</v>
      </c>
      <c r="H18" s="21">
        <f>_xlfn.STDEV.S(F17:F18)</f>
        <v>8.9735454582440324E-2</v>
      </c>
      <c r="I18" s="22">
        <f>H18/G18</f>
        <v>4.4745319054174133E-3</v>
      </c>
    </row>
    <row r="19" spans="2:9" x14ac:dyDescent="0.3">
      <c r="B19" s="12">
        <v>17</v>
      </c>
      <c r="C19" s="47" t="s">
        <v>9</v>
      </c>
      <c r="D19" s="33">
        <v>200</v>
      </c>
      <c r="E19" s="57">
        <v>15</v>
      </c>
      <c r="F19" s="75">
        <v>1.4138148878347501</v>
      </c>
      <c r="G19" s="3"/>
      <c r="H19" s="3"/>
      <c r="I19" s="6"/>
    </row>
    <row r="20" spans="2:9" ht="15" thickBot="1" x14ac:dyDescent="0.35">
      <c r="B20" s="11">
        <v>18</v>
      </c>
      <c r="C20" s="47" t="s">
        <v>9</v>
      </c>
      <c r="D20" s="34">
        <v>200</v>
      </c>
      <c r="E20" s="40">
        <v>30</v>
      </c>
      <c r="F20" s="73">
        <v>3.6219553113350398</v>
      </c>
      <c r="G20" s="25">
        <f>AVERAGE(F19:F20)</f>
        <v>2.5178850995848947</v>
      </c>
      <c r="H20" s="26">
        <f>_xlfn.STDEV.S(F19:F20)</f>
        <v>1.5613910672691911</v>
      </c>
      <c r="I20" s="27">
        <f>H20/G20</f>
        <v>0.62012006327318359</v>
      </c>
    </row>
    <row r="21" spans="2:9" x14ac:dyDescent="0.3">
      <c r="B21" s="12">
        <v>19</v>
      </c>
      <c r="C21" s="47" t="s">
        <v>9</v>
      </c>
      <c r="D21" s="35">
        <v>300</v>
      </c>
      <c r="E21" s="41">
        <v>15</v>
      </c>
      <c r="F21" s="76">
        <v>12.116454971455999</v>
      </c>
      <c r="G21" s="3"/>
      <c r="H21" s="3"/>
      <c r="I21" s="6"/>
    </row>
    <row r="22" spans="2:9" ht="15" thickBot="1" x14ac:dyDescent="0.35">
      <c r="B22" s="11">
        <v>20</v>
      </c>
      <c r="C22" s="47" t="s">
        <v>9</v>
      </c>
      <c r="D22" s="32">
        <v>300</v>
      </c>
      <c r="E22" s="38">
        <v>30</v>
      </c>
      <c r="F22" s="72">
        <v>0.94206422210385099</v>
      </c>
      <c r="G22" s="20">
        <f>AVERAGE(F21:F22)</f>
        <v>6.5292595967799247</v>
      </c>
      <c r="H22" s="21">
        <f>_xlfn.STDEV.S(F21:F22)</f>
        <v>7.9014874744951316</v>
      </c>
      <c r="I22" s="22">
        <f>H22/G22</f>
        <v>1.2101659242331178</v>
      </c>
    </row>
    <row r="23" spans="2:9" x14ac:dyDescent="0.3">
      <c r="B23" s="12">
        <v>21</v>
      </c>
      <c r="C23" s="47" t="s">
        <v>9</v>
      </c>
      <c r="D23" s="33">
        <v>500</v>
      </c>
      <c r="E23" s="57">
        <v>15</v>
      </c>
      <c r="F23" s="75">
        <v>0.18225239663838</v>
      </c>
      <c r="G23" s="3"/>
      <c r="H23" s="3"/>
      <c r="I23" s="6"/>
    </row>
    <row r="24" spans="2:9" ht="15" thickBot="1" x14ac:dyDescent="0.35">
      <c r="B24" s="13">
        <v>22</v>
      </c>
      <c r="C24" s="17" t="s">
        <v>9</v>
      </c>
      <c r="D24" s="34">
        <v>500</v>
      </c>
      <c r="E24" s="40">
        <v>30</v>
      </c>
      <c r="F24" s="73" t="s">
        <v>16</v>
      </c>
      <c r="G24" s="58" t="s">
        <v>2</v>
      </c>
      <c r="H24" s="58" t="s">
        <v>2</v>
      </c>
      <c r="I24" s="60" t="s">
        <v>2</v>
      </c>
    </row>
    <row r="25" spans="2:9" x14ac:dyDescent="0.3">
      <c r="D25" s="45"/>
      <c r="E25" s="46"/>
    </row>
    <row r="26" spans="2:9" x14ac:dyDescent="0.3">
      <c r="D26" s="45"/>
      <c r="E26" s="46"/>
    </row>
    <row r="27" spans="2:9" x14ac:dyDescent="0.3">
      <c r="D27" s="45"/>
      <c r="E27" s="46"/>
    </row>
  </sheetData>
  <sortState ref="M7:M10">
    <sortCondition ref="M6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opLeftCell="A3" zoomScaleNormal="100" workbookViewId="0">
      <selection activeCell="K23" sqref="K23"/>
    </sheetView>
  </sheetViews>
  <sheetFormatPr defaultColWidth="8.88671875" defaultRowHeight="14.4" x14ac:dyDescent="0.3"/>
  <cols>
    <col min="1" max="1" width="2.77734375" style="2" customWidth="1"/>
    <col min="2" max="2" width="9.88671875" style="2" customWidth="1"/>
    <col min="3" max="3" width="8.88671875" style="2"/>
    <col min="4" max="4" width="12.21875" style="2" customWidth="1"/>
    <col min="5" max="5" width="15.6640625" style="2" customWidth="1"/>
    <col min="6" max="6" width="14.6640625" style="2" customWidth="1"/>
    <col min="7" max="9" width="7.77734375" style="2" customWidth="1"/>
    <col min="10" max="12" width="8.88671875" style="2"/>
    <col min="13" max="13" width="9.44140625" style="2" bestFit="1" customWidth="1"/>
    <col min="14" max="16384" width="8.88671875" style="2"/>
  </cols>
  <sheetData>
    <row r="1" spans="2:14" ht="15" thickBot="1" x14ac:dyDescent="0.35"/>
    <row r="2" spans="2:14" ht="29.4" thickBot="1" x14ac:dyDescent="0.35">
      <c r="B2" s="44" t="s">
        <v>12</v>
      </c>
      <c r="C2" s="7" t="s">
        <v>3</v>
      </c>
      <c r="D2" s="8" t="s">
        <v>11</v>
      </c>
      <c r="E2" s="8" t="s">
        <v>7</v>
      </c>
      <c r="F2" s="8" t="s">
        <v>0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4" x14ac:dyDescent="0.3">
      <c r="B3" s="10">
        <v>1</v>
      </c>
      <c r="C3" s="14" t="s">
        <v>6</v>
      </c>
      <c r="D3" s="31">
        <v>150</v>
      </c>
      <c r="E3" s="37">
        <v>15</v>
      </c>
      <c r="F3" s="76">
        <v>0.43117404664541698</v>
      </c>
      <c r="G3" s="18"/>
      <c r="H3" s="18"/>
      <c r="I3" s="19"/>
      <c r="J3" s="1"/>
      <c r="K3" s="1"/>
      <c r="L3" s="1"/>
    </row>
    <row r="4" spans="2:14" ht="15" thickBot="1" x14ac:dyDescent="0.35">
      <c r="B4" s="11">
        <v>2</v>
      </c>
      <c r="C4" s="15" t="s">
        <v>6</v>
      </c>
      <c r="D4" s="32">
        <v>150</v>
      </c>
      <c r="E4" s="38">
        <v>30</v>
      </c>
      <c r="F4" s="72">
        <v>0.397888334964139</v>
      </c>
      <c r="G4" s="20">
        <f>AVERAGE(F3:F4)</f>
        <v>0.41453119080477796</v>
      </c>
      <c r="H4" s="21">
        <f>_xlfn.STDEV.S(F3:F4)</f>
        <v>2.3536552446451933E-2</v>
      </c>
      <c r="I4" s="22">
        <f>H4/G4</f>
        <v>5.677872490308309E-2</v>
      </c>
    </row>
    <row r="5" spans="2:14" x14ac:dyDescent="0.3">
      <c r="B5" s="12">
        <v>3</v>
      </c>
      <c r="C5" s="15" t="s">
        <v>6</v>
      </c>
      <c r="D5" s="33">
        <v>200</v>
      </c>
      <c r="E5" s="39">
        <v>15</v>
      </c>
      <c r="F5" s="75">
        <v>0.37728316960245101</v>
      </c>
      <c r="G5" s="23"/>
      <c r="H5" s="23"/>
      <c r="I5" s="24"/>
    </row>
    <row r="6" spans="2:14" ht="15" thickBot="1" x14ac:dyDescent="0.35">
      <c r="B6" s="11">
        <v>4</v>
      </c>
      <c r="C6" s="15" t="s">
        <v>6</v>
      </c>
      <c r="D6" s="34">
        <v>200</v>
      </c>
      <c r="E6" s="40">
        <v>30</v>
      </c>
      <c r="F6" s="73">
        <v>0.38849744237329698</v>
      </c>
      <c r="G6" s="25">
        <f>AVERAGE(F5:F6)</f>
        <v>0.38289030598787399</v>
      </c>
      <c r="H6" s="26">
        <f>_xlfn.STDEV.S(F5:F6)</f>
        <v>7.9296883223408388E-3</v>
      </c>
      <c r="I6" s="27">
        <f>H6/G6</f>
        <v>2.0710078574284849E-2</v>
      </c>
    </row>
    <row r="7" spans="2:14" x14ac:dyDescent="0.3">
      <c r="B7" s="12">
        <v>5</v>
      </c>
      <c r="C7" s="15" t="s">
        <v>6</v>
      </c>
      <c r="D7" s="35">
        <v>300</v>
      </c>
      <c r="E7" s="41">
        <v>15</v>
      </c>
      <c r="F7" s="76">
        <v>0.38037299526942198</v>
      </c>
      <c r="G7" s="23"/>
      <c r="H7" s="23"/>
      <c r="I7" s="24"/>
      <c r="M7" s="68">
        <v>0.37378688770538299</v>
      </c>
    </row>
    <row r="8" spans="2:14" x14ac:dyDescent="0.3">
      <c r="B8" s="11">
        <v>6</v>
      </c>
      <c r="C8" s="15" t="s">
        <v>6</v>
      </c>
      <c r="D8" s="36">
        <v>300</v>
      </c>
      <c r="E8" s="42">
        <v>30</v>
      </c>
      <c r="F8" s="77">
        <v>0.39845264310084899</v>
      </c>
      <c r="G8" s="28"/>
      <c r="H8" s="29"/>
      <c r="I8" s="30"/>
      <c r="M8" s="69">
        <v>0.38037299526942198</v>
      </c>
    </row>
    <row r="9" spans="2:14" x14ac:dyDescent="0.3">
      <c r="B9" s="12">
        <v>7</v>
      </c>
      <c r="C9" s="15" t="s">
        <v>6</v>
      </c>
      <c r="D9" s="36">
        <v>300</v>
      </c>
      <c r="E9" s="42">
        <v>15</v>
      </c>
      <c r="F9" s="77">
        <v>0.37378688770538299</v>
      </c>
      <c r="G9" s="28"/>
      <c r="H9" s="29"/>
      <c r="I9" s="30"/>
      <c r="M9" s="69">
        <v>0.384164974612001</v>
      </c>
    </row>
    <row r="10" spans="2:14" ht="15" thickBot="1" x14ac:dyDescent="0.35">
      <c r="B10" s="11">
        <v>8</v>
      </c>
      <c r="C10" s="15" t="s">
        <v>6</v>
      </c>
      <c r="D10" s="32">
        <v>300</v>
      </c>
      <c r="E10" s="38">
        <v>30</v>
      </c>
      <c r="F10" s="72">
        <v>0.384164974612001</v>
      </c>
      <c r="G10" s="20">
        <f>AVERAGE(F7:F10)</f>
        <v>0.38419437517191374</v>
      </c>
      <c r="H10" s="21">
        <f>_xlfn.STDEV.S(F7:F10)</f>
        <v>1.0427812305742584E-2</v>
      </c>
      <c r="I10" s="22">
        <f>H10/G10</f>
        <v>2.7142022318979806E-2</v>
      </c>
      <c r="M10" s="70">
        <v>0.39845264310084899</v>
      </c>
      <c r="N10" s="71">
        <f>I10</f>
        <v>2.7142022318979806E-2</v>
      </c>
    </row>
    <row r="11" spans="2:14" x14ac:dyDescent="0.3">
      <c r="B11" s="12">
        <v>9</v>
      </c>
      <c r="C11" s="15" t="s">
        <v>6</v>
      </c>
      <c r="D11" s="54">
        <v>400</v>
      </c>
      <c r="E11" s="48">
        <v>15</v>
      </c>
      <c r="F11" s="78">
        <v>0.26530110709080001</v>
      </c>
      <c r="G11" s="52"/>
      <c r="H11" s="52"/>
      <c r="I11" s="53"/>
    </row>
    <row r="12" spans="2:14" ht="15" thickBot="1" x14ac:dyDescent="0.35">
      <c r="B12" s="11">
        <v>10</v>
      </c>
      <c r="C12" s="15" t="s">
        <v>6</v>
      </c>
      <c r="D12" s="54">
        <v>400</v>
      </c>
      <c r="E12" s="49">
        <v>30</v>
      </c>
      <c r="F12" s="78">
        <v>0.26364307110920399</v>
      </c>
      <c r="G12" s="61">
        <f>AVERAGE(F11:F12)</f>
        <v>0.26447208910000197</v>
      </c>
      <c r="H12" s="62">
        <f>_xlfn.STDEV.S(F11:F12)</f>
        <v>1.1724084860378456E-3</v>
      </c>
      <c r="I12" s="63">
        <f>H12/G12</f>
        <v>4.4330140470684428E-3</v>
      </c>
    </row>
    <row r="13" spans="2:14" x14ac:dyDescent="0.3">
      <c r="B13" s="12">
        <v>11</v>
      </c>
      <c r="C13" s="15" t="s">
        <v>6</v>
      </c>
      <c r="D13" s="35">
        <v>550</v>
      </c>
      <c r="E13" s="41">
        <v>15</v>
      </c>
      <c r="F13" s="76">
        <v>0.43619881125905602</v>
      </c>
      <c r="G13" s="23"/>
      <c r="H13" s="23"/>
      <c r="I13" s="24"/>
    </row>
    <row r="14" spans="2:14" ht="15" thickBot="1" x14ac:dyDescent="0.35">
      <c r="B14" s="12">
        <v>12</v>
      </c>
      <c r="C14" s="15" t="s">
        <v>6</v>
      </c>
      <c r="D14" s="32">
        <v>550</v>
      </c>
      <c r="E14" s="43">
        <v>30</v>
      </c>
      <c r="F14" s="72" t="s">
        <v>16</v>
      </c>
      <c r="G14" s="50" t="s">
        <v>2</v>
      </c>
      <c r="H14" s="50" t="s">
        <v>2</v>
      </c>
      <c r="I14" s="67" t="s">
        <v>2</v>
      </c>
    </row>
    <row r="15" spans="2:14" x14ac:dyDescent="0.3">
      <c r="B15" s="12">
        <v>13</v>
      </c>
      <c r="C15" s="15" t="s">
        <v>6</v>
      </c>
      <c r="D15" s="33">
        <v>700</v>
      </c>
      <c r="E15" s="39">
        <v>15</v>
      </c>
      <c r="F15" s="75">
        <v>0.262636074968565</v>
      </c>
      <c r="G15" s="23"/>
      <c r="H15" s="23"/>
      <c r="I15" s="24"/>
    </row>
    <row r="16" spans="2:14" ht="15" thickBot="1" x14ac:dyDescent="0.35">
      <c r="B16" s="11">
        <v>14</v>
      </c>
      <c r="C16" s="15" t="s">
        <v>6</v>
      </c>
      <c r="D16" s="34">
        <v>700</v>
      </c>
      <c r="E16" s="59">
        <v>30</v>
      </c>
      <c r="F16" s="73" t="s">
        <v>16</v>
      </c>
      <c r="G16" s="58" t="s">
        <v>2</v>
      </c>
      <c r="H16" s="58" t="s">
        <v>2</v>
      </c>
      <c r="I16" s="60" t="s">
        <v>2</v>
      </c>
    </row>
    <row r="17" spans="2:9" x14ac:dyDescent="0.3">
      <c r="B17" s="10">
        <v>15</v>
      </c>
      <c r="C17" s="16" t="s">
        <v>9</v>
      </c>
      <c r="D17" s="36">
        <v>150</v>
      </c>
      <c r="E17" s="51">
        <v>15</v>
      </c>
      <c r="F17" s="74">
        <v>0.26254378888276098</v>
      </c>
      <c r="G17" s="4"/>
      <c r="H17" s="4"/>
      <c r="I17" s="5"/>
    </row>
    <row r="18" spans="2:9" ht="15" thickBot="1" x14ac:dyDescent="0.35">
      <c r="B18" s="11">
        <v>16</v>
      </c>
      <c r="C18" s="47" t="s">
        <v>9</v>
      </c>
      <c r="D18" s="36">
        <v>150</v>
      </c>
      <c r="E18" s="42">
        <v>30</v>
      </c>
      <c r="F18" s="74">
        <v>0.26250488812556</v>
      </c>
      <c r="G18" s="55">
        <f>AVERAGE(F17:F18)</f>
        <v>0.26252433850416046</v>
      </c>
      <c r="H18" s="56">
        <f>_xlfn.STDEV.S(F17:F18)</f>
        <v>2.7506989210102229E-5</v>
      </c>
      <c r="I18" s="64">
        <f>H18/G18</f>
        <v>1.0477881543035028E-4</v>
      </c>
    </row>
    <row r="19" spans="2:9" x14ac:dyDescent="0.3">
      <c r="B19" s="12">
        <v>17</v>
      </c>
      <c r="C19" s="47" t="s">
        <v>9</v>
      </c>
      <c r="D19" s="33">
        <v>200</v>
      </c>
      <c r="E19" s="57">
        <v>15</v>
      </c>
      <c r="F19" s="75">
        <v>0.43347359394512402</v>
      </c>
      <c r="G19" s="3"/>
      <c r="H19" s="3"/>
      <c r="I19" s="6"/>
    </row>
    <row r="20" spans="2:9" ht="15" thickBot="1" x14ac:dyDescent="0.35">
      <c r="B20" s="11">
        <v>18</v>
      </c>
      <c r="C20" s="47" t="s">
        <v>9</v>
      </c>
      <c r="D20" s="34">
        <v>200</v>
      </c>
      <c r="E20" s="40">
        <v>30</v>
      </c>
      <c r="F20" s="73">
        <v>0.30272722907173599</v>
      </c>
      <c r="G20" s="25">
        <f>AVERAGE(F19:F20)</f>
        <v>0.36810041150842998</v>
      </c>
      <c r="H20" s="26">
        <f>_xlfn.STDEV.S(F19:F20)</f>
        <v>9.2451641217463507E-2</v>
      </c>
      <c r="I20" s="27">
        <f>H20/G20</f>
        <v>0.25115875540211463</v>
      </c>
    </row>
    <row r="21" spans="2:9" x14ac:dyDescent="0.3">
      <c r="B21" s="12">
        <v>19</v>
      </c>
      <c r="C21" s="47" t="s">
        <v>9</v>
      </c>
      <c r="D21" s="35">
        <v>300</v>
      </c>
      <c r="E21" s="41">
        <v>15</v>
      </c>
      <c r="F21" s="76">
        <v>0.26256077846496401</v>
      </c>
      <c r="G21" s="3"/>
      <c r="H21" s="3"/>
      <c r="I21" s="6"/>
    </row>
    <row r="22" spans="2:9" ht="15" thickBot="1" x14ac:dyDescent="0.35">
      <c r="B22" s="11">
        <v>20</v>
      </c>
      <c r="C22" s="47" t="s">
        <v>9</v>
      </c>
      <c r="D22" s="32">
        <v>300</v>
      </c>
      <c r="E22" s="38">
        <v>30</v>
      </c>
      <c r="F22" s="72">
        <v>0.37616392381888403</v>
      </c>
      <c r="G22" s="20">
        <f>AVERAGE(F21:F22)</f>
        <v>0.31936235114192402</v>
      </c>
      <c r="H22" s="21">
        <f>_xlfn.STDEV.S(F21:F22)</f>
        <v>8.0329554443877835E-2</v>
      </c>
      <c r="I22" s="22">
        <f>H22/G22</f>
        <v>0.25153107170162187</v>
      </c>
    </row>
    <row r="23" spans="2:9" x14ac:dyDescent="0.3">
      <c r="B23" s="12">
        <v>21</v>
      </c>
      <c r="C23" s="47" t="s">
        <v>9</v>
      </c>
      <c r="D23" s="33">
        <v>500</v>
      </c>
      <c r="E23" s="57">
        <v>15</v>
      </c>
      <c r="F23" s="75">
        <v>0.27895426965193099</v>
      </c>
      <c r="G23" s="3"/>
      <c r="H23" s="3"/>
      <c r="I23" s="6"/>
    </row>
    <row r="24" spans="2:9" ht="15" thickBot="1" x14ac:dyDescent="0.35">
      <c r="B24" s="13">
        <v>22</v>
      </c>
      <c r="C24" s="17" t="s">
        <v>9</v>
      </c>
      <c r="D24" s="34">
        <v>500</v>
      </c>
      <c r="E24" s="40">
        <v>30</v>
      </c>
      <c r="F24" s="73" t="s">
        <v>16</v>
      </c>
      <c r="G24" s="58" t="s">
        <v>2</v>
      </c>
      <c r="H24" s="58" t="s">
        <v>2</v>
      </c>
      <c r="I24" s="60" t="s">
        <v>2</v>
      </c>
    </row>
    <row r="25" spans="2:9" x14ac:dyDescent="0.3">
      <c r="D25" s="45"/>
      <c r="E25" s="46"/>
    </row>
    <row r="26" spans="2:9" x14ac:dyDescent="0.3">
      <c r="D26" s="45"/>
      <c r="E26" s="46"/>
    </row>
  </sheetData>
  <sortState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topLeftCell="A10" zoomScaleNormal="100" workbookViewId="0">
      <selection activeCell="G27" sqref="G27"/>
    </sheetView>
  </sheetViews>
  <sheetFormatPr defaultColWidth="8.88671875" defaultRowHeight="14.4" x14ac:dyDescent="0.3"/>
  <cols>
    <col min="1" max="1" width="2.77734375" style="2" customWidth="1"/>
    <col min="2" max="2" width="9.88671875" style="2" customWidth="1"/>
    <col min="3" max="3" width="8.88671875" style="2"/>
    <col min="4" max="4" width="12.21875" style="2" customWidth="1"/>
    <col min="5" max="5" width="15.6640625" style="2" customWidth="1"/>
    <col min="6" max="6" width="14.6640625" style="2" customWidth="1"/>
    <col min="7" max="9" width="7.77734375" style="2" customWidth="1"/>
    <col min="10" max="16384" width="8.88671875" style="2"/>
  </cols>
  <sheetData>
    <row r="1" spans="2:14" ht="15" thickBot="1" x14ac:dyDescent="0.35"/>
    <row r="2" spans="2:14" ht="43.8" thickBot="1" x14ac:dyDescent="0.35">
      <c r="B2" s="44" t="s">
        <v>12</v>
      </c>
      <c r="C2" s="7" t="s">
        <v>3</v>
      </c>
      <c r="D2" s="8" t="s">
        <v>11</v>
      </c>
      <c r="E2" s="8" t="s">
        <v>7</v>
      </c>
      <c r="F2" s="8" t="s">
        <v>1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4" x14ac:dyDescent="0.3">
      <c r="B3" s="10">
        <v>1</v>
      </c>
      <c r="C3" s="14" t="s">
        <v>6</v>
      </c>
      <c r="D3" s="31">
        <v>150</v>
      </c>
      <c r="E3" s="37">
        <v>15</v>
      </c>
      <c r="F3" s="74">
        <v>4.7927253180343303</v>
      </c>
      <c r="G3" s="18"/>
      <c r="H3" s="18"/>
      <c r="I3" s="19"/>
      <c r="J3" s="1"/>
      <c r="K3" s="1"/>
      <c r="L3" s="1"/>
    </row>
    <row r="4" spans="2:14" ht="15" thickBot="1" x14ac:dyDescent="0.35">
      <c r="B4" s="11">
        <v>2</v>
      </c>
      <c r="C4" s="15" t="s">
        <v>6</v>
      </c>
      <c r="D4" s="36">
        <v>150</v>
      </c>
      <c r="E4" s="42">
        <v>30</v>
      </c>
      <c r="F4" s="74">
        <v>4.9929511217925802</v>
      </c>
      <c r="G4" s="55">
        <f>AVERAGE(F3:F4)</f>
        <v>4.8928382199134557</v>
      </c>
      <c r="H4" s="56">
        <f>_xlfn.STDEV.S(F3:F4)</f>
        <v>0.14158102360598537</v>
      </c>
      <c r="I4" s="64">
        <f>H4/G4</f>
        <v>2.8936379508679045E-2</v>
      </c>
    </row>
    <row r="5" spans="2:14" x14ac:dyDescent="0.3">
      <c r="B5" s="12">
        <v>3</v>
      </c>
      <c r="C5" s="15" t="s">
        <v>6</v>
      </c>
      <c r="D5" s="33">
        <v>200</v>
      </c>
      <c r="E5" s="39">
        <v>15</v>
      </c>
      <c r="F5" s="75">
        <v>4.7686734078400601</v>
      </c>
      <c r="G5" s="23"/>
      <c r="H5" s="23"/>
      <c r="I5" s="24"/>
    </row>
    <row r="6" spans="2:14" ht="15" thickBot="1" x14ac:dyDescent="0.35">
      <c r="B6" s="11">
        <v>4</v>
      </c>
      <c r="C6" s="15" t="s">
        <v>6</v>
      </c>
      <c r="D6" s="34">
        <v>200</v>
      </c>
      <c r="E6" s="40">
        <v>30</v>
      </c>
      <c r="F6" s="73">
        <v>4.9077985848138601</v>
      </c>
      <c r="G6" s="25">
        <f>AVERAGE(F5:F6)</f>
        <v>4.8382359963269597</v>
      </c>
      <c r="H6" s="26">
        <f>_xlfn.STDEV.S(F5:F6)</f>
        <v>9.8376356071952498E-2</v>
      </c>
      <c r="I6" s="27">
        <f>H6/G6</f>
        <v>2.0333104078973579E-2</v>
      </c>
    </row>
    <row r="7" spans="2:14" x14ac:dyDescent="0.3">
      <c r="B7" s="12">
        <v>5</v>
      </c>
      <c r="C7" s="15" t="s">
        <v>6</v>
      </c>
      <c r="D7" s="35">
        <v>300</v>
      </c>
      <c r="E7" s="41">
        <v>15</v>
      </c>
      <c r="F7" s="76">
        <v>5.4147152806680898</v>
      </c>
      <c r="G7" s="23"/>
      <c r="H7" s="23"/>
      <c r="I7" s="24"/>
      <c r="M7" s="68">
        <v>5.4147152806680898</v>
      </c>
    </row>
    <row r="8" spans="2:14" x14ac:dyDescent="0.3">
      <c r="B8" s="11">
        <v>6</v>
      </c>
      <c r="C8" s="15" t="s">
        <v>6</v>
      </c>
      <c r="D8" s="36">
        <v>300</v>
      </c>
      <c r="E8" s="42">
        <v>30</v>
      </c>
      <c r="F8" s="77">
        <v>5.3848833614323004</v>
      </c>
      <c r="G8" s="28"/>
      <c r="H8" s="29"/>
      <c r="I8" s="30"/>
      <c r="M8" s="69">
        <v>5.3848833614323004</v>
      </c>
    </row>
    <row r="9" spans="2:14" x14ac:dyDescent="0.3">
      <c r="B9" s="12">
        <v>7</v>
      </c>
      <c r="C9" s="15" t="s">
        <v>6</v>
      </c>
      <c r="D9" s="36">
        <v>300</v>
      </c>
      <c r="E9" s="42">
        <v>15</v>
      </c>
      <c r="F9" s="77">
        <v>5.3219131078384603</v>
      </c>
      <c r="G9" s="28"/>
      <c r="H9" s="29"/>
      <c r="I9" s="30"/>
      <c r="M9" s="69">
        <v>5.3219131078384603</v>
      </c>
    </row>
    <row r="10" spans="2:14" ht="15" thickBot="1" x14ac:dyDescent="0.35">
      <c r="B10" s="11">
        <v>8</v>
      </c>
      <c r="C10" s="15" t="s">
        <v>6</v>
      </c>
      <c r="D10" s="32">
        <v>300</v>
      </c>
      <c r="E10" s="38">
        <v>30</v>
      </c>
      <c r="F10" s="72">
        <v>5.24076159044085</v>
      </c>
      <c r="G10" s="20">
        <f>AVERAGE(F7:F10)</f>
        <v>5.3405683350949253</v>
      </c>
      <c r="H10" s="21">
        <f>_xlfn.STDEV.S(F7:F10)</f>
        <v>7.6965349085473117E-2</v>
      </c>
      <c r="I10" s="22">
        <f>H10/G10</f>
        <v>1.4411452912174955E-2</v>
      </c>
      <c r="M10" s="70">
        <v>5.24076159044085</v>
      </c>
      <c r="N10" s="71">
        <f>I10</f>
        <v>1.4411452912174955E-2</v>
      </c>
    </row>
    <row r="11" spans="2:14" x14ac:dyDescent="0.3">
      <c r="B11" s="12">
        <v>9</v>
      </c>
      <c r="C11" s="15" t="s">
        <v>6</v>
      </c>
      <c r="D11" s="33">
        <v>400</v>
      </c>
      <c r="E11" s="39">
        <v>15</v>
      </c>
      <c r="F11" s="75">
        <v>5.1851464382301202</v>
      </c>
      <c r="G11" s="23"/>
      <c r="H11" s="23"/>
      <c r="I11" s="24"/>
    </row>
    <row r="12" spans="2:14" ht="15" thickBot="1" x14ac:dyDescent="0.35">
      <c r="B12" s="11">
        <v>10</v>
      </c>
      <c r="C12" s="15" t="s">
        <v>6</v>
      </c>
      <c r="D12" s="34">
        <v>400</v>
      </c>
      <c r="E12" s="40">
        <v>30</v>
      </c>
      <c r="F12" s="73">
        <v>5.2284692910135604</v>
      </c>
      <c r="G12" s="25">
        <f>AVERAGE(F11:F12)</f>
        <v>5.2068078646218403</v>
      </c>
      <c r="H12" s="26">
        <f>_xlfn.STDEV.S(F11:F12)</f>
        <v>3.063388298351704E-2</v>
      </c>
      <c r="I12" s="27">
        <f>H12/G12</f>
        <v>5.883428730232571E-3</v>
      </c>
    </row>
    <row r="13" spans="2:14" x14ac:dyDescent="0.3">
      <c r="B13" s="12">
        <v>11</v>
      </c>
      <c r="C13" s="15" t="s">
        <v>6</v>
      </c>
      <c r="D13" s="35">
        <v>550</v>
      </c>
      <c r="E13" s="41">
        <v>15</v>
      </c>
      <c r="F13" s="76">
        <v>3.6676623808811999</v>
      </c>
      <c r="G13" s="23"/>
      <c r="H13" s="23"/>
      <c r="I13" s="24"/>
    </row>
    <row r="14" spans="2:14" ht="15" thickBot="1" x14ac:dyDescent="0.35">
      <c r="B14" s="12">
        <v>12</v>
      </c>
      <c r="C14" s="15" t="s">
        <v>6</v>
      </c>
      <c r="D14" s="32">
        <v>550</v>
      </c>
      <c r="E14" s="43">
        <v>30</v>
      </c>
      <c r="F14" s="72" t="s">
        <v>16</v>
      </c>
      <c r="G14" s="50" t="s">
        <v>2</v>
      </c>
      <c r="H14" s="50" t="s">
        <v>2</v>
      </c>
      <c r="I14" s="67" t="s">
        <v>2</v>
      </c>
    </row>
    <row r="15" spans="2:14" x14ac:dyDescent="0.3">
      <c r="B15" s="12">
        <v>13</v>
      </c>
      <c r="C15" s="15" t="s">
        <v>6</v>
      </c>
      <c r="D15" s="54">
        <v>700</v>
      </c>
      <c r="E15" s="48">
        <v>15</v>
      </c>
      <c r="F15" s="78">
        <v>1.3169165514435499</v>
      </c>
      <c r="G15" s="52"/>
      <c r="H15" s="52"/>
      <c r="I15" s="53"/>
    </row>
    <row r="16" spans="2:14" ht="15" thickBot="1" x14ac:dyDescent="0.35">
      <c r="B16" s="11">
        <v>14</v>
      </c>
      <c r="C16" s="15" t="s">
        <v>6</v>
      </c>
      <c r="D16" s="34">
        <v>700</v>
      </c>
      <c r="E16" s="59">
        <v>30</v>
      </c>
      <c r="F16" s="73" t="s">
        <v>16</v>
      </c>
      <c r="G16" s="58" t="s">
        <v>2</v>
      </c>
      <c r="H16" s="58" t="s">
        <v>2</v>
      </c>
      <c r="I16" s="60" t="s">
        <v>2</v>
      </c>
    </row>
    <row r="17" spans="2:9" x14ac:dyDescent="0.3">
      <c r="B17" s="10">
        <v>15</v>
      </c>
      <c r="C17" s="16" t="s">
        <v>9</v>
      </c>
      <c r="D17" s="35">
        <v>150</v>
      </c>
      <c r="E17" s="41">
        <v>15</v>
      </c>
      <c r="F17" s="76">
        <v>5.5439082357326503</v>
      </c>
      <c r="G17" s="3"/>
      <c r="H17" s="3"/>
      <c r="I17" s="6"/>
    </row>
    <row r="18" spans="2:9" ht="15" thickBot="1" x14ac:dyDescent="0.35">
      <c r="B18" s="11">
        <v>16</v>
      </c>
      <c r="C18" s="47" t="s">
        <v>9</v>
      </c>
      <c r="D18" s="32">
        <v>150</v>
      </c>
      <c r="E18" s="38">
        <v>30</v>
      </c>
      <c r="F18" s="72">
        <v>7.62086262055149</v>
      </c>
      <c r="G18" s="20">
        <f>AVERAGE(F17:F18)</f>
        <v>6.5823854281420697</v>
      </c>
      <c r="H18" s="21">
        <f>_xlfn.STDEV.S(F17:F18)</f>
        <v>1.4686285297205395</v>
      </c>
      <c r="I18" s="22">
        <f>H18/G18</f>
        <v>0.2231149399793004</v>
      </c>
    </row>
    <row r="19" spans="2:9" x14ac:dyDescent="0.3">
      <c r="B19" s="12">
        <v>17</v>
      </c>
      <c r="C19" s="47" t="s">
        <v>9</v>
      </c>
      <c r="D19" s="33">
        <v>200</v>
      </c>
      <c r="E19" s="57">
        <v>15</v>
      </c>
      <c r="F19" s="75">
        <v>4.3589496333595399</v>
      </c>
      <c r="G19" s="3"/>
      <c r="H19" s="3"/>
      <c r="I19" s="6"/>
    </row>
    <row r="20" spans="2:9" ht="15" thickBot="1" x14ac:dyDescent="0.35">
      <c r="B20" s="11">
        <v>18</v>
      </c>
      <c r="C20" s="47" t="s">
        <v>9</v>
      </c>
      <c r="D20" s="34">
        <v>200</v>
      </c>
      <c r="E20" s="40">
        <v>30</v>
      </c>
      <c r="F20" s="73">
        <v>7.2509901643550201</v>
      </c>
      <c r="G20" s="25">
        <f>AVERAGE(F19:F20)</f>
        <v>5.80496989885728</v>
      </c>
      <c r="H20" s="26">
        <f>_xlfn.STDEV.S(F19:F20)</f>
        <v>2.0449814709332479</v>
      </c>
      <c r="I20" s="27">
        <f>H20/G20</f>
        <v>0.35228114987052844</v>
      </c>
    </row>
    <row r="21" spans="2:9" x14ac:dyDescent="0.3">
      <c r="B21" s="12">
        <v>19</v>
      </c>
      <c r="C21" s="47" t="s">
        <v>9</v>
      </c>
      <c r="D21" s="35">
        <v>300</v>
      </c>
      <c r="E21" s="41">
        <v>15</v>
      </c>
      <c r="F21" s="76">
        <v>3.9892512275732099</v>
      </c>
      <c r="G21" s="3"/>
      <c r="H21" s="3"/>
      <c r="I21" s="6"/>
    </row>
    <row r="22" spans="2:9" ht="15" thickBot="1" x14ac:dyDescent="0.35">
      <c r="B22" s="11">
        <v>20</v>
      </c>
      <c r="C22" s="47" t="s">
        <v>9</v>
      </c>
      <c r="D22" s="32">
        <v>300</v>
      </c>
      <c r="E22" s="38">
        <v>30</v>
      </c>
      <c r="F22" s="72">
        <v>3.1814215963461701</v>
      </c>
      <c r="G22" s="20">
        <f>AVERAGE(F21:F22)</f>
        <v>3.5853364119596902</v>
      </c>
      <c r="H22" s="21">
        <f>_xlfn.STDEV.S(F21:F22)</f>
        <v>0.57122181028406682</v>
      </c>
      <c r="I22" s="22">
        <f>H22/G22</f>
        <v>0.1593216771454497</v>
      </c>
    </row>
    <row r="23" spans="2:9" x14ac:dyDescent="0.3">
      <c r="B23" s="12">
        <v>21</v>
      </c>
      <c r="C23" s="47" t="s">
        <v>9</v>
      </c>
      <c r="D23" s="54">
        <v>500</v>
      </c>
      <c r="E23" s="49">
        <v>15</v>
      </c>
      <c r="F23" s="78">
        <v>0.53935270821925096</v>
      </c>
      <c r="G23" s="4"/>
      <c r="H23" s="4"/>
      <c r="I23" s="5"/>
    </row>
    <row r="24" spans="2:9" ht="15" thickBot="1" x14ac:dyDescent="0.35">
      <c r="B24" s="13">
        <v>22</v>
      </c>
      <c r="C24" s="17" t="s">
        <v>9</v>
      </c>
      <c r="D24" s="34">
        <v>500</v>
      </c>
      <c r="E24" s="40">
        <v>30</v>
      </c>
      <c r="F24" s="73" t="s">
        <v>16</v>
      </c>
      <c r="G24" s="58" t="s">
        <v>2</v>
      </c>
      <c r="H24" s="58" t="s">
        <v>2</v>
      </c>
      <c r="I24" s="60" t="s">
        <v>2</v>
      </c>
    </row>
    <row r="25" spans="2:9" x14ac:dyDescent="0.3">
      <c r="D25" s="45"/>
      <c r="E25" s="46"/>
    </row>
  </sheetData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abSelected="1" zoomScaleNormal="100" workbookViewId="0">
      <selection activeCell="M7" sqref="M7"/>
    </sheetView>
  </sheetViews>
  <sheetFormatPr defaultColWidth="8.88671875" defaultRowHeight="14.4" x14ac:dyDescent="0.3"/>
  <cols>
    <col min="1" max="1" width="2.77734375" style="2" customWidth="1"/>
    <col min="2" max="2" width="9.88671875" style="2" customWidth="1"/>
    <col min="3" max="3" width="8.88671875" style="2"/>
    <col min="4" max="4" width="12.21875" style="2" customWidth="1"/>
    <col min="5" max="5" width="15.6640625" style="2" customWidth="1"/>
    <col min="6" max="6" width="14.6640625" style="2" customWidth="1"/>
    <col min="7" max="9" width="7.77734375" style="2" customWidth="1"/>
    <col min="10" max="16384" width="8.88671875" style="2"/>
  </cols>
  <sheetData>
    <row r="1" spans="2:14" ht="15" thickBot="1" x14ac:dyDescent="0.35"/>
    <row r="2" spans="2:14" ht="29.4" thickBot="1" x14ac:dyDescent="0.35">
      <c r="B2" s="44" t="s">
        <v>12</v>
      </c>
      <c r="C2" s="7" t="s">
        <v>3</v>
      </c>
      <c r="D2" s="8" t="s">
        <v>11</v>
      </c>
      <c r="E2" s="8" t="s">
        <v>7</v>
      </c>
      <c r="F2" s="8" t="s">
        <v>8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4" x14ac:dyDescent="0.3">
      <c r="B3" s="10">
        <v>1</v>
      </c>
      <c r="C3" s="14" t="s">
        <v>6</v>
      </c>
      <c r="D3" s="31">
        <v>150</v>
      </c>
      <c r="E3" s="37">
        <v>15</v>
      </c>
      <c r="F3" s="74">
        <v>0.76186897132864095</v>
      </c>
      <c r="G3" s="18"/>
      <c r="H3" s="18"/>
      <c r="I3" s="19"/>
      <c r="J3" s="1"/>
      <c r="K3" s="1"/>
      <c r="L3" s="1"/>
    </row>
    <row r="4" spans="2:14" ht="15" thickBot="1" x14ac:dyDescent="0.35">
      <c r="B4" s="11">
        <v>2</v>
      </c>
      <c r="C4" s="15" t="s">
        <v>6</v>
      </c>
      <c r="D4" s="36">
        <v>150</v>
      </c>
      <c r="E4" s="42">
        <v>30</v>
      </c>
      <c r="F4" s="74">
        <v>0.78514709098936497</v>
      </c>
      <c r="G4" s="55">
        <f>AVERAGE(F3:F4)</f>
        <v>0.77350803115900302</v>
      </c>
      <c r="H4" s="56">
        <f>_xlfn.STDEV.S(F3:F4)</f>
        <v>1.6460116265369848E-2</v>
      </c>
      <c r="I4" s="64">
        <f>H4/G4</f>
        <v>2.1279825938854784E-2</v>
      </c>
    </row>
    <row r="5" spans="2:14" x14ac:dyDescent="0.3">
      <c r="B5" s="12">
        <v>3</v>
      </c>
      <c r="C5" s="15" t="s">
        <v>6</v>
      </c>
      <c r="D5" s="33">
        <v>200</v>
      </c>
      <c r="E5" s="39">
        <v>15</v>
      </c>
      <c r="F5" s="75">
        <v>0.79522786376675303</v>
      </c>
      <c r="G5" s="23"/>
      <c r="H5" s="23"/>
      <c r="I5" s="24"/>
    </row>
    <row r="6" spans="2:14" ht="15" thickBot="1" x14ac:dyDescent="0.35">
      <c r="B6" s="11">
        <v>4</v>
      </c>
      <c r="C6" s="15" t="s">
        <v>6</v>
      </c>
      <c r="D6" s="34">
        <v>200</v>
      </c>
      <c r="E6" s="40">
        <v>30</v>
      </c>
      <c r="F6" s="73">
        <v>0.78982757506022905</v>
      </c>
      <c r="G6" s="25">
        <f>AVERAGE(F5:F6)</f>
        <v>0.79252771941349098</v>
      </c>
      <c r="H6" s="26">
        <f>_xlfn.STDEV.S(F5:F6)</f>
        <v>3.8185807647482368E-3</v>
      </c>
      <c r="I6" s="27">
        <f>H6/G6</f>
        <v>4.8182299132378259E-3</v>
      </c>
    </row>
    <row r="7" spans="2:14" x14ac:dyDescent="0.3">
      <c r="B7" s="12">
        <v>5</v>
      </c>
      <c r="C7" s="15" t="s">
        <v>6</v>
      </c>
      <c r="D7" s="35">
        <v>300</v>
      </c>
      <c r="E7" s="41">
        <v>15</v>
      </c>
      <c r="F7" s="76">
        <v>0.81142827210842305</v>
      </c>
      <c r="G7" s="23"/>
      <c r="H7" s="23"/>
      <c r="I7" s="24"/>
      <c r="M7" s="76">
        <v>0.81142827200000001</v>
      </c>
    </row>
    <row r="8" spans="2:14" x14ac:dyDescent="0.3">
      <c r="B8" s="11">
        <v>6</v>
      </c>
      <c r="C8" s="15" t="s">
        <v>6</v>
      </c>
      <c r="D8" s="36">
        <v>300</v>
      </c>
      <c r="E8" s="42">
        <v>30</v>
      </c>
      <c r="F8" s="77">
        <v>0.77528859277047801</v>
      </c>
      <c r="G8" s="28"/>
      <c r="H8" s="29"/>
      <c r="I8" s="30"/>
      <c r="M8" s="77">
        <v>0.77528859299999997</v>
      </c>
    </row>
    <row r="9" spans="2:14" x14ac:dyDescent="0.3">
      <c r="B9" s="12">
        <v>7</v>
      </c>
      <c r="C9" s="15" t="s">
        <v>6</v>
      </c>
      <c r="D9" s="36">
        <v>300</v>
      </c>
      <c r="E9" s="42">
        <v>15</v>
      </c>
      <c r="F9" s="77">
        <v>0.850827072994217</v>
      </c>
      <c r="G9" s="28"/>
      <c r="H9" s="29"/>
      <c r="I9" s="30"/>
      <c r="M9" s="77">
        <v>0.85082707300000004</v>
      </c>
    </row>
    <row r="10" spans="2:14" ht="15" thickBot="1" x14ac:dyDescent="0.35">
      <c r="B10" s="11">
        <v>8</v>
      </c>
      <c r="C10" s="15" t="s">
        <v>6</v>
      </c>
      <c r="D10" s="32">
        <v>300</v>
      </c>
      <c r="E10" s="38">
        <v>30</v>
      </c>
      <c r="F10" s="72">
        <v>0.82117144427272404</v>
      </c>
      <c r="G10" s="20">
        <f>AVERAGE(F7:F10)</f>
        <v>0.81467884553646053</v>
      </c>
      <c r="H10" s="21">
        <f>_xlfn.STDEV.S(F7:F10)</f>
        <v>3.1150208277885217E-2</v>
      </c>
      <c r="I10" s="22">
        <f>H10/G10</f>
        <v>3.8236181592972401E-2</v>
      </c>
      <c r="M10" s="72">
        <v>0.82117144399999997</v>
      </c>
      <c r="N10" s="71">
        <f>I10</f>
        <v>3.8236181592972401E-2</v>
      </c>
    </row>
    <row r="11" spans="2:14" x14ac:dyDescent="0.3">
      <c r="B11" s="12">
        <v>9</v>
      </c>
      <c r="C11" s="15" t="s">
        <v>6</v>
      </c>
      <c r="D11" s="33">
        <v>400</v>
      </c>
      <c r="E11" s="39">
        <v>15</v>
      </c>
      <c r="F11" s="75">
        <v>0.74996612541989005</v>
      </c>
      <c r="G11" s="23"/>
      <c r="H11" s="23"/>
      <c r="I11" s="24"/>
    </row>
    <row r="12" spans="2:14" ht="15" thickBot="1" x14ac:dyDescent="0.35">
      <c r="B12" s="11">
        <v>10</v>
      </c>
      <c r="C12" s="15" t="s">
        <v>6</v>
      </c>
      <c r="D12" s="34">
        <v>400</v>
      </c>
      <c r="E12" s="40">
        <v>30</v>
      </c>
      <c r="F12" s="73">
        <v>0.76237080581552596</v>
      </c>
      <c r="G12" s="25">
        <f>AVERAGE(F11:F12)</f>
        <v>0.75616846561770801</v>
      </c>
      <c r="H12" s="26">
        <f>_xlfn.STDEV.S(F11:F12)</f>
        <v>8.7714336262059798E-3</v>
      </c>
      <c r="I12" s="27">
        <f>H12/G12</f>
        <v>1.1599840544845606E-2</v>
      </c>
    </row>
    <row r="13" spans="2:14" x14ac:dyDescent="0.3">
      <c r="B13" s="12">
        <v>11</v>
      </c>
      <c r="C13" s="15" t="s">
        <v>6</v>
      </c>
      <c r="D13" s="35">
        <v>550</v>
      </c>
      <c r="E13" s="41">
        <v>15</v>
      </c>
      <c r="F13" s="76">
        <v>0.72943610951139104</v>
      </c>
      <c r="G13" s="23"/>
      <c r="H13" s="23"/>
      <c r="I13" s="24"/>
    </row>
    <row r="14" spans="2:14" ht="15" thickBot="1" x14ac:dyDescent="0.35">
      <c r="B14" s="12">
        <v>12</v>
      </c>
      <c r="C14" s="15" t="s">
        <v>6</v>
      </c>
      <c r="D14" s="32">
        <v>550</v>
      </c>
      <c r="E14" s="43">
        <v>30</v>
      </c>
      <c r="F14" s="72" t="s">
        <v>17</v>
      </c>
      <c r="G14" s="50" t="s">
        <v>2</v>
      </c>
      <c r="H14" s="50" t="s">
        <v>2</v>
      </c>
      <c r="I14" s="67" t="s">
        <v>2</v>
      </c>
    </row>
    <row r="15" spans="2:14" x14ac:dyDescent="0.3">
      <c r="B15" s="12">
        <v>13</v>
      </c>
      <c r="C15" s="15" t="s">
        <v>6</v>
      </c>
      <c r="D15" s="33">
        <v>700</v>
      </c>
      <c r="E15" s="39">
        <v>15</v>
      </c>
      <c r="F15" s="75">
        <v>0.82088178902345099</v>
      </c>
      <c r="G15" s="23"/>
      <c r="H15" s="23"/>
      <c r="I15" s="24"/>
    </row>
    <row r="16" spans="2:14" ht="15" thickBot="1" x14ac:dyDescent="0.35">
      <c r="B16" s="11">
        <v>14</v>
      </c>
      <c r="C16" s="15" t="s">
        <v>6</v>
      </c>
      <c r="D16" s="34">
        <v>700</v>
      </c>
      <c r="E16" s="59">
        <v>30</v>
      </c>
      <c r="F16" s="73" t="s">
        <v>17</v>
      </c>
      <c r="G16" s="58" t="s">
        <v>2</v>
      </c>
      <c r="H16" s="58" t="s">
        <v>2</v>
      </c>
      <c r="I16" s="60" t="s">
        <v>2</v>
      </c>
    </row>
    <row r="17" spans="2:9" x14ac:dyDescent="0.3">
      <c r="B17" s="10">
        <v>15</v>
      </c>
      <c r="C17" s="16" t="s">
        <v>9</v>
      </c>
      <c r="D17" s="36">
        <v>150</v>
      </c>
      <c r="E17" s="51">
        <v>15</v>
      </c>
      <c r="F17" s="74">
        <v>0.75261688024566598</v>
      </c>
      <c r="G17" s="4"/>
      <c r="H17" s="4"/>
      <c r="I17" s="5"/>
    </row>
    <row r="18" spans="2:9" ht="15" thickBot="1" x14ac:dyDescent="0.35">
      <c r="B18" s="11">
        <v>16</v>
      </c>
      <c r="C18" s="47" t="s">
        <v>9</v>
      </c>
      <c r="D18" s="36">
        <v>150</v>
      </c>
      <c r="E18" s="42">
        <v>30</v>
      </c>
      <c r="F18" s="74">
        <v>0.79435293357597203</v>
      </c>
      <c r="G18" s="55">
        <f>AVERAGE(F17:F18)</f>
        <v>0.77348490691081895</v>
      </c>
      <c r="H18" s="56">
        <f>_xlfn.STDEV.S(F17:F18)</f>
        <v>2.9511846329822802E-2</v>
      </c>
      <c r="I18" s="64">
        <f>H18/G18</f>
        <v>3.8154391981207014E-2</v>
      </c>
    </row>
    <row r="19" spans="2:9" x14ac:dyDescent="0.3">
      <c r="B19" s="12">
        <v>17</v>
      </c>
      <c r="C19" s="47" t="s">
        <v>9</v>
      </c>
      <c r="D19" s="33">
        <v>200</v>
      </c>
      <c r="E19" s="57">
        <v>15</v>
      </c>
      <c r="F19" s="75">
        <v>0.94578732603498405</v>
      </c>
      <c r="G19" s="3"/>
      <c r="H19" s="3"/>
      <c r="I19" s="6"/>
    </row>
    <row r="20" spans="2:9" ht="15" thickBot="1" x14ac:dyDescent="0.35">
      <c r="B20" s="11">
        <v>18</v>
      </c>
      <c r="C20" s="47" t="s">
        <v>9</v>
      </c>
      <c r="D20" s="34">
        <v>200</v>
      </c>
      <c r="E20" s="40">
        <v>30</v>
      </c>
      <c r="F20" s="73">
        <v>0.968625246038328</v>
      </c>
      <c r="G20" s="25">
        <f>AVERAGE(F19:F20)</f>
        <v>0.95720628603665603</v>
      </c>
      <c r="H20" s="26">
        <f>_xlfn.STDEV.S(F19:F20)</f>
        <v>1.6148848102560405E-2</v>
      </c>
      <c r="I20" s="27">
        <f>H20/G20</f>
        <v>1.6870812841634417E-2</v>
      </c>
    </row>
    <row r="21" spans="2:9" x14ac:dyDescent="0.3">
      <c r="B21" s="12">
        <v>19</v>
      </c>
      <c r="C21" s="47" t="s">
        <v>9</v>
      </c>
      <c r="D21" s="35">
        <v>300</v>
      </c>
      <c r="E21" s="41">
        <v>15</v>
      </c>
      <c r="F21" s="76">
        <v>0.78454965510937802</v>
      </c>
      <c r="G21" s="3"/>
      <c r="H21" s="3"/>
      <c r="I21" s="6"/>
    </row>
    <row r="22" spans="2:9" ht="15" thickBot="1" x14ac:dyDescent="0.35">
      <c r="B22" s="11">
        <v>20</v>
      </c>
      <c r="C22" s="47" t="s">
        <v>9</v>
      </c>
      <c r="D22" s="32">
        <v>300</v>
      </c>
      <c r="E22" s="38">
        <v>30</v>
      </c>
      <c r="F22" s="72">
        <v>0.97492797526238795</v>
      </c>
      <c r="G22" s="20">
        <f>AVERAGE(F21:F22)</f>
        <v>0.87973881518588293</v>
      </c>
      <c r="H22" s="21">
        <f>_xlfn.STDEV.S(F21:F22)</f>
        <v>0.13461780117109776</v>
      </c>
      <c r="I22" s="22">
        <f>H22/G22</f>
        <v>0.15302019059219743</v>
      </c>
    </row>
    <row r="23" spans="2:9" x14ac:dyDescent="0.3">
      <c r="B23" s="12">
        <v>21</v>
      </c>
      <c r="C23" s="47" t="s">
        <v>9</v>
      </c>
      <c r="D23" s="33">
        <v>500</v>
      </c>
      <c r="E23" s="57">
        <v>15</v>
      </c>
      <c r="F23" s="75">
        <v>0.962410634731658</v>
      </c>
      <c r="G23" s="3"/>
      <c r="H23" s="3"/>
      <c r="I23" s="6"/>
    </row>
    <row r="24" spans="2:9" ht="15" thickBot="1" x14ac:dyDescent="0.35">
      <c r="B24" s="13">
        <v>22</v>
      </c>
      <c r="C24" s="17" t="s">
        <v>9</v>
      </c>
      <c r="D24" s="34">
        <v>500</v>
      </c>
      <c r="E24" s="40">
        <v>30</v>
      </c>
      <c r="F24" s="73" t="s">
        <v>17</v>
      </c>
      <c r="G24" s="58" t="s">
        <v>2</v>
      </c>
      <c r="H24" s="58" t="s">
        <v>2</v>
      </c>
      <c r="I24" s="60" t="s">
        <v>2</v>
      </c>
    </row>
    <row r="25" spans="2:9" x14ac:dyDescent="0.3">
      <c r="D25" s="45"/>
      <c r="E25" s="46"/>
    </row>
    <row r="26" spans="2:9" x14ac:dyDescent="0.3">
      <c r="D26" s="45"/>
      <c r="E26" s="46"/>
    </row>
  </sheetData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Fig13_Retained yield strength</vt:lpstr>
      <vt:lpstr>Fig14_Retained Plateau Stress</vt:lpstr>
      <vt:lpstr>Fig17_Ret. Quasi-Elast. Modulus</vt:lpstr>
      <vt:lpstr>Fig18_Quasi-Hardening Modulus</vt:lpstr>
      <vt:lpstr>Fig19_Densification Strain </vt:lpstr>
      <vt:lpstr>Fig21_Energy Absorpt. Capacity</vt:lpstr>
      <vt:lpstr>Fig22Energy Absorpt.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Weigand, Jonathan M. (Fed)</dc:creator>
  <cp:lastModifiedBy>Saulo Almeida</cp:lastModifiedBy>
  <cp:lastPrinted>2020-03-30T13:33:26Z</cp:lastPrinted>
  <dcterms:created xsi:type="dcterms:W3CDTF">2020-02-01T01:05:06Z</dcterms:created>
  <dcterms:modified xsi:type="dcterms:W3CDTF">2020-05-01T21:39:56Z</dcterms:modified>
</cp:coreProperties>
</file>