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fanivilleda/Desktop/Programación II/Proyecto/programa-II/Proyecto/input/"/>
    </mc:Choice>
  </mc:AlternateContent>
  <xr:revisionPtr revIDLastSave="0" documentId="13_ncr:1_{969A95EA-143F-5F41-8CDB-BEB6B3731851}" xr6:coauthVersionLast="47" xr6:coauthVersionMax="47" xr10:uidLastSave="{00000000-0000-0000-0000-000000000000}"/>
  <bookViews>
    <workbookView xWindow="0" yWindow="500" windowWidth="28800" windowHeight="11800" activeTab="9" xr2:uid="{9676E444-475E-4A09-8016-565F469B73E9}"/>
  </bookViews>
  <sheets>
    <sheet name="Consolidado (2)" sheetId="9" r:id="rId1"/>
    <sheet name="Resumen" sheetId="8" r:id="rId2"/>
    <sheet name="2016" sheetId="1" r:id="rId3"/>
    <sheet name="2017" sheetId="2" r:id="rId4"/>
    <sheet name="2018" sheetId="3" r:id="rId5"/>
    <sheet name="2019" sheetId="4" r:id="rId6"/>
    <sheet name="2020" sheetId="5" r:id="rId7"/>
    <sheet name="2021" sheetId="6" r:id="rId8"/>
    <sheet name="2022" sheetId="7" r:id="rId9"/>
    <sheet name="2023" sheetId="10" r:id="rId10"/>
    <sheet name="2024" sheetId="11" r:id="rId11"/>
  </sheets>
  <definedNames>
    <definedName name="_xlnm._FilterDatabase" localSheetId="2" hidden="1">'2016'!$A$4:$C$348</definedName>
    <definedName name="_xlnm._FilterDatabase" localSheetId="8" hidden="1">'2022'!$A$4:$C$348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48" i="11" l="1"/>
  <c r="E347" i="11"/>
  <c r="E336" i="11"/>
  <c r="E328" i="11"/>
  <c r="E307" i="11"/>
  <c r="E287" i="11"/>
  <c r="E273" i="11"/>
  <c r="E243" i="11"/>
  <c r="E227" i="11"/>
  <c r="E218" i="11"/>
  <c r="E197" i="11"/>
  <c r="E173" i="11"/>
  <c r="E165" i="11"/>
  <c r="F165" i="11" s="1"/>
  <c r="E150" i="11"/>
  <c r="E133" i="11"/>
  <c r="E125" i="11"/>
  <c r="E120" i="11"/>
  <c r="E87" i="11"/>
  <c r="E70" i="11"/>
  <c r="E56" i="11"/>
  <c r="E45" i="11"/>
  <c r="E29" i="11"/>
  <c r="E21" i="11"/>
  <c r="C348" i="10"/>
  <c r="E273" i="10"/>
  <c r="E347" i="10"/>
  <c r="E336" i="10"/>
  <c r="E328" i="10"/>
  <c r="E307" i="10"/>
  <c r="E287" i="10"/>
  <c r="E243" i="10"/>
  <c r="E227" i="10"/>
  <c r="E218" i="10"/>
  <c r="E197" i="10"/>
  <c r="E173" i="10"/>
  <c r="E165" i="10"/>
  <c r="F165" i="10" s="1"/>
  <c r="E150" i="10"/>
  <c r="E133" i="10"/>
  <c r="E125" i="10"/>
  <c r="E120" i="10"/>
  <c r="E87" i="10"/>
  <c r="E70" i="10"/>
  <c r="E56" i="10"/>
  <c r="E45" i="10"/>
  <c r="E29" i="10"/>
  <c r="E348" i="11" l="1"/>
  <c r="E21" i="10"/>
  <c r="E348" i="10" s="1"/>
  <c r="H90" i="9"/>
  <c r="G90" i="9"/>
  <c r="G88" i="9"/>
  <c r="G94" i="9"/>
  <c r="G95" i="9"/>
  <c r="G97" i="9"/>
  <c r="F97" i="9"/>
  <c r="H88" i="9"/>
  <c r="H94" i="9"/>
  <c r="H95" i="9"/>
  <c r="H97" i="9"/>
  <c r="F93" i="9"/>
  <c r="H93" i="9"/>
  <c r="G93" i="9"/>
  <c r="F99" i="9"/>
  <c r="H99" i="9"/>
  <c r="G99" i="9"/>
  <c r="E93" i="9"/>
  <c r="E98" i="9"/>
  <c r="F98" i="9" s="1"/>
  <c r="G98" i="9" s="1"/>
  <c r="H98" i="9" s="1"/>
  <c r="F90" i="9"/>
  <c r="G104" i="9" l="1"/>
  <c r="H104" i="9" s="1"/>
  <c r="F101" i="9"/>
  <c r="G101" i="9" s="1"/>
  <c r="F103" i="9"/>
  <c r="E91" i="9"/>
  <c r="E89" i="9"/>
  <c r="E105" i="9"/>
  <c r="E110" i="9"/>
  <c r="F110" i="9" s="1"/>
  <c r="F108" i="9"/>
  <c r="G108" i="9" s="1"/>
  <c r="E102" i="9"/>
  <c r="E111" i="9"/>
  <c r="E100" i="9"/>
  <c r="E109" i="9"/>
  <c r="F109" i="9" s="1"/>
  <c r="E97" i="9"/>
  <c r="I351" i="9"/>
  <c r="D348" i="9"/>
  <c r="D351" i="9" s="1"/>
  <c r="C348" i="9"/>
  <c r="C351" i="9" s="1"/>
  <c r="G109" i="9" l="1"/>
  <c r="H109" i="9"/>
  <c r="H101" i="9"/>
  <c r="G110" i="9"/>
  <c r="F348" i="9"/>
  <c r="F351" i="9" s="1"/>
  <c r="H108" i="9"/>
  <c r="E348" i="9"/>
  <c r="E351" i="9" s="1"/>
  <c r="G348" i="9" l="1"/>
  <c r="G351" i="9" s="1"/>
  <c r="H110" i="9"/>
  <c r="H348" i="9" l="1"/>
  <c r="H351" i="9" s="1"/>
  <c r="H351" i="8" l="1"/>
  <c r="I351" i="8"/>
  <c r="C351" i="8"/>
  <c r="E348" i="8"/>
  <c r="E351" i="8" s="1"/>
  <c r="D348" i="8"/>
  <c r="D351" i="8" s="1"/>
  <c r="C348" i="8"/>
  <c r="H348" i="8"/>
  <c r="G348" i="8"/>
  <c r="G351" i="8" s="1"/>
  <c r="F348" i="8"/>
  <c r="F351" i="8" s="1"/>
  <c r="J347" i="7"/>
  <c r="J336" i="7"/>
  <c r="J328" i="7"/>
  <c r="J306" i="7"/>
  <c r="J287" i="7"/>
  <c r="J273" i="7"/>
  <c r="J243" i="7"/>
  <c r="J227" i="7"/>
  <c r="J218" i="7"/>
  <c r="J197" i="7"/>
  <c r="J150" i="7"/>
  <c r="C128" i="7"/>
  <c r="J133" i="7"/>
  <c r="J125" i="7"/>
  <c r="J120" i="7"/>
  <c r="J87" i="7"/>
  <c r="J70" i="7"/>
  <c r="J173" i="7"/>
  <c r="J165" i="7"/>
  <c r="J56" i="7"/>
  <c r="J45" i="7"/>
  <c r="J29" i="7"/>
  <c r="J21" i="7"/>
  <c r="C346" i="7"/>
  <c r="C345" i="7"/>
  <c r="C344" i="7"/>
  <c r="C343" i="7"/>
  <c r="C342" i="7"/>
  <c r="C341" i="7"/>
  <c r="C340" i="7"/>
  <c r="C339" i="7"/>
  <c r="C338" i="7"/>
  <c r="C337" i="7"/>
  <c r="C336" i="7"/>
  <c r="C333" i="7"/>
  <c r="C331" i="7"/>
  <c r="C329" i="7"/>
  <c r="C328" i="7"/>
  <c r="C326" i="7"/>
  <c r="C324" i="7"/>
  <c r="C323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3" i="7"/>
  <c r="C302" i="7"/>
  <c r="C301" i="7"/>
  <c r="C300" i="7"/>
  <c r="C299" i="7"/>
  <c r="C298" i="7"/>
  <c r="C297" i="7"/>
  <c r="C295" i="7"/>
  <c r="C294" i="7"/>
  <c r="C293" i="7"/>
  <c r="C292" i="7"/>
  <c r="C291" i="7"/>
  <c r="C290" i="7"/>
  <c r="C289" i="7"/>
  <c r="C288" i="7"/>
  <c r="I306" i="7" s="1"/>
  <c r="C287" i="7"/>
  <c r="C286" i="7"/>
  <c r="C283" i="7"/>
  <c r="C282" i="7"/>
  <c r="C281" i="7"/>
  <c r="C280" i="7"/>
  <c r="C279" i="7"/>
  <c r="C277" i="7"/>
  <c r="C276" i="7"/>
  <c r="C275" i="7"/>
  <c r="C274" i="7"/>
  <c r="C273" i="7"/>
  <c r="C272" i="7"/>
  <c r="C270" i="7"/>
  <c r="C269" i="7"/>
  <c r="C268" i="7"/>
  <c r="C266" i="7"/>
  <c r="C264" i="7"/>
  <c r="C263" i="7"/>
  <c r="C257" i="7"/>
  <c r="C255" i="7"/>
  <c r="C254" i="7"/>
  <c r="C253" i="7"/>
  <c r="C252" i="7"/>
  <c r="C250" i="7"/>
  <c r="C249" i="7"/>
  <c r="C248" i="7"/>
  <c r="C246" i="7"/>
  <c r="C245" i="7"/>
  <c r="C244" i="7"/>
  <c r="C243" i="7"/>
  <c r="C242" i="7"/>
  <c r="C241" i="7"/>
  <c r="C240" i="7"/>
  <c r="C238" i="7"/>
  <c r="C237" i="7"/>
  <c r="C236" i="7"/>
  <c r="C235" i="7"/>
  <c r="C234" i="7"/>
  <c r="C233" i="7"/>
  <c r="C232" i="7"/>
  <c r="C231" i="7"/>
  <c r="C230" i="7"/>
  <c r="C229" i="7"/>
  <c r="C226" i="7"/>
  <c r="C225" i="7"/>
  <c r="C223" i="7"/>
  <c r="C222" i="7"/>
  <c r="C221" i="7"/>
  <c r="C220" i="7"/>
  <c r="C219" i="7"/>
  <c r="C218" i="7"/>
  <c r="C216" i="7"/>
  <c r="C215" i="7"/>
  <c r="C214" i="7"/>
  <c r="C213" i="7"/>
  <c r="C212" i="7"/>
  <c r="C211" i="7"/>
  <c r="C210" i="7"/>
  <c r="C209" i="7"/>
  <c r="C207" i="7"/>
  <c r="C203" i="7"/>
  <c r="C201" i="7"/>
  <c r="C200" i="7"/>
  <c r="C199" i="7"/>
  <c r="C198" i="7"/>
  <c r="C197" i="7"/>
  <c r="C196" i="7"/>
  <c r="C195" i="7"/>
  <c r="C194" i="7"/>
  <c r="C193" i="7"/>
  <c r="C192" i="7"/>
  <c r="C191" i="7"/>
  <c r="C189" i="7"/>
  <c r="C188" i="7"/>
  <c r="C187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0" i="7"/>
  <c r="C169" i="7"/>
  <c r="C168" i="7"/>
  <c r="C167" i="7"/>
  <c r="I173" i="7" s="1"/>
  <c r="C165" i="7"/>
  <c r="C164" i="7"/>
  <c r="C163" i="7"/>
  <c r="C162" i="7"/>
  <c r="C160" i="7"/>
  <c r="C159" i="7"/>
  <c r="C158" i="7"/>
  <c r="C157" i="7"/>
  <c r="C156" i="7"/>
  <c r="C155" i="7"/>
  <c r="C153" i="7"/>
  <c r="C152" i="7"/>
  <c r="I165" i="7" s="1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1" i="7"/>
  <c r="C130" i="7"/>
  <c r="C129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09" i="7"/>
  <c r="C108" i="7"/>
  <c r="C107" i="7"/>
  <c r="C106" i="7"/>
  <c r="C105" i="7"/>
  <c r="C104" i="7"/>
  <c r="C103" i="7"/>
  <c r="C101" i="7"/>
  <c r="C100" i="7"/>
  <c r="C99" i="7"/>
  <c r="C98" i="7"/>
  <c r="C97" i="7"/>
  <c r="C96" i="7"/>
  <c r="C94" i="7"/>
  <c r="C93" i="7"/>
  <c r="C92" i="7"/>
  <c r="C91" i="7"/>
  <c r="C90" i="7"/>
  <c r="C89" i="7"/>
  <c r="C88" i="7"/>
  <c r="I120" i="7" s="1"/>
  <c r="C87" i="7"/>
  <c r="C86" i="7"/>
  <c r="C85" i="7"/>
  <c r="C84" i="7"/>
  <c r="C83" i="7"/>
  <c r="C82" i="7"/>
  <c r="C81" i="7"/>
  <c r="C80" i="7"/>
  <c r="C79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3" i="7"/>
  <c r="C42" i="7"/>
  <c r="C41" i="7"/>
  <c r="C40" i="7"/>
  <c r="C39" i="7"/>
  <c r="C36" i="7"/>
  <c r="C34" i="7"/>
  <c r="C33" i="7"/>
  <c r="C31" i="7"/>
  <c r="C30" i="7"/>
  <c r="C29" i="7"/>
  <c r="C28" i="7"/>
  <c r="C27" i="7"/>
  <c r="C26" i="7"/>
  <c r="C25" i="7"/>
  <c r="C24" i="7"/>
  <c r="C22" i="7"/>
  <c r="C20" i="7"/>
  <c r="C19" i="7"/>
  <c r="C18" i="7"/>
  <c r="C17" i="7"/>
  <c r="C16" i="7"/>
  <c r="C15" i="7"/>
  <c r="C14" i="7"/>
  <c r="C13" i="7"/>
  <c r="C12" i="7"/>
  <c r="C11" i="7"/>
  <c r="C9" i="7"/>
  <c r="C8" i="7"/>
  <c r="C7" i="7"/>
  <c r="C6" i="7"/>
  <c r="C347" i="7"/>
  <c r="G348" i="7"/>
  <c r="I45" i="7" l="1"/>
  <c r="I133" i="7"/>
  <c r="I197" i="7"/>
  <c r="K197" i="7" s="1"/>
  <c r="I347" i="7"/>
  <c r="K347" i="7" s="1"/>
  <c r="I70" i="7"/>
  <c r="I56" i="7"/>
  <c r="I125" i="7"/>
  <c r="I227" i="7"/>
  <c r="K227" i="7" s="1"/>
  <c r="I287" i="7"/>
  <c r="I328" i="7"/>
  <c r="I87" i="7"/>
  <c r="I150" i="7"/>
  <c r="I243" i="7"/>
  <c r="I336" i="7"/>
  <c r="K336" i="7" s="1"/>
  <c r="I218" i="7"/>
  <c r="I273" i="7"/>
  <c r="K273" i="7" s="1"/>
  <c r="K328" i="7"/>
  <c r="K306" i="7"/>
  <c r="K287" i="7"/>
  <c r="K243" i="7"/>
  <c r="K218" i="7"/>
  <c r="K133" i="7"/>
  <c r="K173" i="7"/>
  <c r="K120" i="7"/>
  <c r="K87" i="7"/>
  <c r="K165" i="7"/>
  <c r="K45" i="7"/>
  <c r="I29" i="7"/>
  <c r="K29" i="7" s="1"/>
  <c r="C348" i="7"/>
  <c r="I21" i="7"/>
  <c r="K21" i="7" s="1"/>
  <c r="C348" i="6"/>
  <c r="C348" i="5"/>
  <c r="C348" i="4"/>
  <c r="C348" i="3"/>
  <c r="C348" i="1" l="1"/>
  <c r="C348" i="2"/>
</calcChain>
</file>

<file path=xl/sharedStrings.xml><?xml version="1.0" encoding="utf-8"?>
<sst xmlns="http://schemas.openxmlformats.org/spreadsheetml/2006/main" count="7931" uniqueCount="1043">
  <si>
    <r>
      <rPr>
        <sz val="11"/>
        <rFont val="Calibri"/>
        <family val="1"/>
      </rPr>
      <t>Cahabón</t>
    </r>
  </si>
  <si>
    <r>
      <rPr>
        <sz val="11"/>
        <rFont val="Calibri"/>
        <family val="1"/>
      </rPr>
      <t>Chahal</t>
    </r>
  </si>
  <si>
    <r>
      <rPr>
        <sz val="11"/>
        <rFont val="Calibri"/>
        <family val="1"/>
      </rPr>
      <t>Chisec</t>
    </r>
  </si>
  <si>
    <r>
      <rPr>
        <sz val="11"/>
        <rFont val="Calibri"/>
        <family val="1"/>
      </rPr>
      <t>Cobán</t>
    </r>
  </si>
  <si>
    <r>
      <rPr>
        <sz val="11"/>
        <rFont val="Calibri"/>
        <family val="1"/>
      </rPr>
      <t>Lanquín</t>
    </r>
  </si>
  <si>
    <r>
      <rPr>
        <sz val="11"/>
        <rFont val="Calibri"/>
        <family val="1"/>
      </rPr>
      <t>Panzós</t>
    </r>
  </si>
  <si>
    <r>
      <rPr>
        <sz val="11"/>
        <rFont val="Calibri"/>
        <family val="1"/>
      </rPr>
      <t>Raxruhá</t>
    </r>
  </si>
  <si>
    <r>
      <rPr>
        <sz val="11"/>
        <rFont val="Calibri"/>
        <family val="1"/>
      </rPr>
      <t>Senahú</t>
    </r>
  </si>
  <si>
    <r>
      <rPr>
        <sz val="11"/>
        <rFont val="Calibri"/>
        <family val="1"/>
      </rPr>
      <t>Tactic</t>
    </r>
  </si>
  <si>
    <r>
      <rPr>
        <sz val="11"/>
        <rFont val="Calibri"/>
        <family val="1"/>
      </rPr>
      <t>Tamahú</t>
    </r>
  </si>
  <si>
    <r>
      <rPr>
        <sz val="11"/>
        <rFont val="Calibri"/>
        <family val="1"/>
      </rPr>
      <t>Tucurú</t>
    </r>
  </si>
  <si>
    <r>
      <rPr>
        <sz val="11"/>
        <rFont val="Calibri"/>
        <family val="1"/>
      </rPr>
      <t>Cubulco</t>
    </r>
  </si>
  <si>
    <r>
      <rPr>
        <sz val="11"/>
        <rFont val="Calibri"/>
        <family val="1"/>
      </rPr>
      <t>Granados</t>
    </r>
  </si>
  <si>
    <r>
      <rPr>
        <sz val="11"/>
        <rFont val="Calibri"/>
        <family val="1"/>
      </rPr>
      <t>Purulhá</t>
    </r>
  </si>
  <si>
    <r>
      <rPr>
        <sz val="11"/>
        <rFont val="Calibri"/>
        <family val="1"/>
      </rPr>
      <t>Rabinal</t>
    </r>
  </si>
  <si>
    <r>
      <rPr>
        <sz val="11"/>
        <rFont val="Calibri"/>
        <family val="1"/>
      </rPr>
      <t>Salamá</t>
    </r>
  </si>
  <si>
    <r>
      <rPr>
        <sz val="10.5"/>
        <rFont val="Calibri"/>
        <family val="1"/>
      </rPr>
      <t>Chimaltenango</t>
    </r>
  </si>
  <si>
    <r>
      <rPr>
        <sz val="10.5"/>
        <rFont val="Calibri"/>
        <family val="1"/>
      </rPr>
      <t>Acatenango</t>
    </r>
  </si>
  <si>
    <r>
      <rPr>
        <sz val="10.5"/>
        <rFont val="Calibri"/>
        <family val="1"/>
      </rPr>
      <t>Comalapa</t>
    </r>
  </si>
  <si>
    <r>
      <rPr>
        <sz val="10.5"/>
        <rFont val="Calibri"/>
        <family val="1"/>
      </rPr>
      <t>Parramos</t>
    </r>
  </si>
  <si>
    <r>
      <rPr>
        <sz val="10.5"/>
        <rFont val="Calibri"/>
        <family val="1"/>
      </rPr>
      <t>Patzicia</t>
    </r>
  </si>
  <si>
    <r>
      <rPr>
        <sz val="10.5"/>
        <rFont val="Calibri"/>
        <family val="1"/>
      </rPr>
      <t>Patzún</t>
    </r>
  </si>
  <si>
    <r>
      <rPr>
        <sz val="10.5"/>
        <rFont val="Calibri"/>
        <family val="1"/>
      </rPr>
      <t>Pochuta</t>
    </r>
  </si>
  <si>
    <r>
      <rPr>
        <sz val="10.5"/>
        <rFont val="Calibri"/>
        <family val="1"/>
      </rPr>
      <t>Yepocapa</t>
    </r>
  </si>
  <si>
    <r>
      <rPr>
        <sz val="10.5"/>
        <rFont val="Calibri"/>
        <family val="1"/>
      </rPr>
      <t>Zaragoza</t>
    </r>
  </si>
  <si>
    <r>
      <rPr>
        <sz val="10.5"/>
        <rFont val="Calibri"/>
        <family val="1"/>
      </rPr>
      <t>Chiquimula</t>
    </r>
  </si>
  <si>
    <r>
      <rPr>
        <sz val="10.5"/>
        <rFont val="Calibri"/>
        <family val="1"/>
      </rPr>
      <t>Camotán</t>
    </r>
  </si>
  <si>
    <r>
      <rPr>
        <sz val="10.5"/>
        <rFont val="Calibri"/>
        <family val="1"/>
      </rPr>
      <t>Esquipulas</t>
    </r>
  </si>
  <si>
    <r>
      <rPr>
        <sz val="10.5"/>
        <rFont val="Calibri"/>
        <family val="1"/>
      </rPr>
      <t>Ipala</t>
    </r>
  </si>
  <si>
    <r>
      <rPr>
        <sz val="10.5"/>
        <rFont val="Calibri"/>
        <family val="1"/>
      </rPr>
      <t>Jocotán</t>
    </r>
  </si>
  <si>
    <r>
      <rPr>
        <sz val="10.5"/>
        <rFont val="Calibri"/>
        <family val="1"/>
      </rPr>
      <t>Olopa</t>
    </r>
  </si>
  <si>
    <r>
      <rPr>
        <sz val="10.5"/>
        <rFont val="Calibri"/>
        <family val="1"/>
      </rPr>
      <t>Quezaltepeque</t>
    </r>
  </si>
  <si>
    <r>
      <rPr>
        <sz val="10.5"/>
        <rFont val="Calibri"/>
        <family val="1"/>
      </rPr>
      <t>Escuintla</t>
    </r>
  </si>
  <si>
    <r>
      <rPr>
        <sz val="10.5"/>
        <rFont val="Calibri"/>
        <family val="1"/>
      </rPr>
      <t>Guanagazapa</t>
    </r>
  </si>
  <si>
    <r>
      <rPr>
        <sz val="10.5"/>
        <rFont val="Calibri"/>
        <family val="1"/>
      </rPr>
      <t>Iztapa</t>
    </r>
  </si>
  <si>
    <r>
      <rPr>
        <sz val="10.5"/>
        <rFont val="Calibri"/>
        <family val="1"/>
      </rPr>
      <t>Masagua</t>
    </r>
  </si>
  <si>
    <r>
      <rPr>
        <sz val="10.5"/>
        <rFont val="Calibri"/>
        <family val="1"/>
      </rPr>
      <t>Palín</t>
    </r>
  </si>
  <si>
    <r>
      <rPr>
        <sz val="10.5"/>
        <rFont val="Calibri"/>
        <family val="1"/>
      </rPr>
      <t>Siquinalá</t>
    </r>
  </si>
  <si>
    <r>
      <rPr>
        <sz val="10.5"/>
        <rFont val="Calibri"/>
        <family val="1"/>
      </rPr>
      <t>Tiquisate</t>
    </r>
  </si>
  <si>
    <r>
      <rPr>
        <sz val="9"/>
        <rFont val="Calibri"/>
        <family val="1"/>
      </rPr>
      <t>Guatemala</t>
    </r>
  </si>
  <si>
    <r>
      <rPr>
        <sz val="9"/>
        <rFont val="Calibri"/>
        <family val="1"/>
      </rPr>
      <t>Amatitlán</t>
    </r>
  </si>
  <si>
    <r>
      <rPr>
        <sz val="9"/>
        <rFont val="Calibri"/>
        <family val="1"/>
      </rPr>
      <t>Chinautla</t>
    </r>
  </si>
  <si>
    <r>
      <rPr>
        <sz val="9"/>
        <rFont val="Calibri"/>
        <family val="1"/>
      </rPr>
      <t>Chuarrancho</t>
    </r>
  </si>
  <si>
    <r>
      <rPr>
        <sz val="9"/>
        <rFont val="Calibri"/>
        <family val="1"/>
      </rPr>
      <t>Fraijanes</t>
    </r>
  </si>
  <si>
    <r>
      <rPr>
        <sz val="9"/>
        <rFont val="Calibri"/>
        <family val="1"/>
      </rPr>
      <t>Mixco</t>
    </r>
  </si>
  <si>
    <r>
      <rPr>
        <sz val="9"/>
        <rFont val="Calibri"/>
        <family val="1"/>
      </rPr>
      <t>Palencia</t>
    </r>
  </si>
  <si>
    <r>
      <rPr>
        <sz val="9"/>
        <rFont val="Calibri"/>
        <family val="1"/>
      </rPr>
      <t>Petapa</t>
    </r>
  </si>
  <si>
    <r>
      <rPr>
        <sz val="9"/>
        <rFont val="Calibri"/>
        <family val="1"/>
      </rPr>
      <t>Huehuetenango</t>
    </r>
  </si>
  <si>
    <r>
      <rPr>
        <sz val="9"/>
        <rFont val="Calibri"/>
        <family val="1"/>
      </rPr>
      <t>Aguacatán</t>
    </r>
  </si>
  <si>
    <r>
      <rPr>
        <sz val="9"/>
        <rFont val="Calibri"/>
        <family val="1"/>
      </rPr>
      <t>Chiantla</t>
    </r>
  </si>
  <si>
    <r>
      <rPr>
        <sz val="9"/>
        <rFont val="Calibri"/>
        <family val="1"/>
      </rPr>
      <t>Colotenango</t>
    </r>
  </si>
  <si>
    <r>
      <rPr>
        <sz val="9"/>
        <rFont val="Calibri"/>
        <family val="1"/>
      </rPr>
      <t>Cuilco</t>
    </r>
  </si>
  <si>
    <r>
      <rPr>
        <sz val="9"/>
        <rFont val="Calibri"/>
        <family val="1"/>
      </rPr>
      <t>Jacaltenango</t>
    </r>
  </si>
  <si>
    <r>
      <rPr>
        <sz val="9"/>
        <rFont val="Calibri"/>
        <family val="1"/>
      </rPr>
      <t>Malacatancito</t>
    </r>
  </si>
  <si>
    <r>
      <rPr>
        <sz val="9"/>
        <rFont val="Calibri"/>
        <family val="1"/>
      </rPr>
      <t>Nentón</t>
    </r>
  </si>
  <si>
    <r>
      <rPr>
        <sz val="9"/>
        <rFont val="Calibri"/>
        <family val="1"/>
      </rPr>
      <t>Tectitán</t>
    </r>
  </si>
  <si>
    <r>
      <rPr>
        <sz val="9.5"/>
        <rFont val="Calibri"/>
        <family val="1"/>
      </rPr>
      <t>Izabal</t>
    </r>
  </si>
  <si>
    <r>
      <rPr>
        <sz val="9.5"/>
        <rFont val="Calibri"/>
        <family val="1"/>
      </rPr>
      <t>Livingston</t>
    </r>
  </si>
  <si>
    <r>
      <rPr>
        <sz val="9.5"/>
        <rFont val="Calibri"/>
        <family val="1"/>
      </rPr>
      <t>Morales</t>
    </r>
  </si>
  <si>
    <r>
      <rPr>
        <sz val="9.5"/>
        <rFont val="Calibri"/>
        <family val="1"/>
      </rPr>
      <t>Jalapa</t>
    </r>
  </si>
  <si>
    <r>
      <rPr>
        <sz val="9.5"/>
        <rFont val="Calibri"/>
        <family val="1"/>
      </rPr>
      <t>Mataquiescuintla</t>
    </r>
  </si>
  <si>
    <r>
      <rPr>
        <sz val="9.5"/>
        <rFont val="Calibri"/>
        <family val="1"/>
      </rPr>
      <t>Monjas</t>
    </r>
  </si>
  <si>
    <r>
      <rPr>
        <sz val="9.5"/>
        <rFont val="Calibri"/>
        <family val="1"/>
      </rPr>
      <t>Jutiapa</t>
    </r>
  </si>
  <si>
    <r>
      <rPr>
        <sz val="9.5"/>
        <rFont val="Calibri"/>
        <family val="1"/>
      </rPr>
      <t>Atescatempa</t>
    </r>
  </si>
  <si>
    <r>
      <rPr>
        <sz val="9.5"/>
        <rFont val="Calibri"/>
        <family val="1"/>
      </rPr>
      <t>Comapa</t>
    </r>
  </si>
  <si>
    <r>
      <rPr>
        <sz val="9.5"/>
        <rFont val="Calibri"/>
        <family val="1"/>
      </rPr>
      <t>Conguaco</t>
    </r>
  </si>
  <si>
    <r>
      <rPr>
        <sz val="9.5"/>
        <rFont val="Calibri"/>
        <family val="1"/>
      </rPr>
      <t>Jalpatagua</t>
    </r>
  </si>
  <si>
    <r>
      <rPr>
        <sz val="9.5"/>
        <rFont val="Calibri"/>
        <family val="1"/>
      </rPr>
      <t>Jerez</t>
    </r>
  </si>
  <si>
    <r>
      <rPr>
        <sz val="9.5"/>
        <rFont val="Calibri"/>
        <family val="1"/>
      </rPr>
      <t>Moyuta</t>
    </r>
  </si>
  <si>
    <r>
      <rPr>
        <sz val="9.5"/>
        <rFont val="Calibri"/>
        <family val="1"/>
      </rPr>
      <t>Pasaco</t>
    </r>
  </si>
  <si>
    <r>
      <rPr>
        <sz val="9.5"/>
        <rFont val="Calibri"/>
        <family val="1"/>
      </rPr>
      <t>Quesada</t>
    </r>
  </si>
  <si>
    <r>
      <rPr>
        <sz val="9.5"/>
        <rFont val="Calibri"/>
        <family val="1"/>
      </rPr>
      <t>Yupiltepeque</t>
    </r>
  </si>
  <si>
    <r>
      <rPr>
        <sz val="9.5"/>
        <rFont val="Calibri"/>
        <family val="1"/>
      </rPr>
      <t>Zapotitlán</t>
    </r>
  </si>
  <si>
    <r>
      <rPr>
        <sz val="9.5"/>
        <rFont val="Calibri"/>
        <family val="1"/>
      </rPr>
      <t>Dolores</t>
    </r>
  </si>
  <si>
    <r>
      <rPr>
        <sz val="9.5"/>
        <rFont val="Calibri"/>
        <family val="1"/>
      </rPr>
      <t>Flores</t>
    </r>
  </si>
  <si>
    <r>
      <rPr>
        <sz val="9.5"/>
        <rFont val="Calibri"/>
        <family val="1"/>
      </rPr>
      <t>Poptún</t>
    </r>
  </si>
  <si>
    <r>
      <rPr>
        <sz val="9.5"/>
        <rFont val="Calibri"/>
        <family val="1"/>
      </rPr>
      <t>Sayaxché</t>
    </r>
  </si>
  <si>
    <r>
      <rPr>
        <sz val="11"/>
        <rFont val="Calibri"/>
        <family val="1"/>
      </rPr>
      <t>Retalhuleu</t>
    </r>
  </si>
  <si>
    <r>
      <rPr>
        <sz val="11"/>
        <rFont val="Calibri"/>
        <family val="1"/>
      </rPr>
      <t>Champerico</t>
    </r>
  </si>
  <si>
    <r>
      <rPr>
        <sz val="11"/>
        <rFont val="Calibri"/>
        <family val="1"/>
      </rPr>
      <t>Sacatepéquez</t>
    </r>
  </si>
  <si>
    <r>
      <rPr>
        <sz val="11"/>
        <rFont val="Calibri"/>
        <family val="1"/>
      </rPr>
      <t>Alotenango</t>
    </r>
  </si>
  <si>
    <r>
      <rPr>
        <sz val="11"/>
        <rFont val="Calibri"/>
        <family val="1"/>
      </rPr>
      <t>Jocotenango</t>
    </r>
  </si>
  <si>
    <r>
      <rPr>
        <sz val="11"/>
        <rFont val="Calibri"/>
        <family val="1"/>
      </rPr>
      <t>Pastores</t>
    </r>
  </si>
  <si>
    <r>
      <rPr>
        <sz val="11"/>
        <rFont val="Calibri"/>
        <family val="1"/>
      </rPr>
      <t>Sumpango</t>
    </r>
  </si>
  <si>
    <r>
      <rPr>
        <sz val="11"/>
        <rFont val="Calibri"/>
        <family val="1"/>
      </rPr>
      <t>Ayutla</t>
    </r>
  </si>
  <si>
    <r>
      <rPr>
        <sz val="11"/>
        <rFont val="Calibri"/>
        <family val="1"/>
      </rPr>
      <t>Catarina</t>
    </r>
  </si>
  <si>
    <r>
      <rPr>
        <sz val="11"/>
        <rFont val="Calibri"/>
        <family val="1"/>
      </rPr>
      <t>Comitancillo</t>
    </r>
  </si>
  <si>
    <r>
      <rPr>
        <sz val="11"/>
        <rFont val="Calibri"/>
        <family val="1"/>
      </rPr>
      <t>Ixchiguan</t>
    </r>
  </si>
  <si>
    <r>
      <rPr>
        <sz val="11"/>
        <rFont val="Calibri"/>
        <family val="1"/>
      </rPr>
      <t>Malacatán</t>
    </r>
  </si>
  <si>
    <r>
      <rPr>
        <sz val="11"/>
        <rFont val="Calibri"/>
        <family val="1"/>
      </rPr>
      <t>Ocos</t>
    </r>
  </si>
  <si>
    <r>
      <rPr>
        <sz val="11"/>
        <rFont val="Calibri"/>
        <family val="1"/>
      </rPr>
      <t>Pajapita</t>
    </r>
  </si>
  <si>
    <r>
      <rPr>
        <sz val="11"/>
        <rFont val="Calibri"/>
        <family val="1"/>
      </rPr>
      <t>Sibinal</t>
    </r>
  </si>
  <si>
    <r>
      <rPr>
        <sz val="11"/>
        <rFont val="Calibri"/>
        <family val="1"/>
      </rPr>
      <t>Sipacapa</t>
    </r>
  </si>
  <si>
    <r>
      <rPr>
        <sz val="11"/>
        <rFont val="Calibri"/>
        <family val="1"/>
      </rPr>
      <t>Tacana</t>
    </r>
  </si>
  <si>
    <r>
      <rPr>
        <sz val="11"/>
        <rFont val="Calibri"/>
        <family val="1"/>
      </rPr>
      <t>Tajumulco</t>
    </r>
  </si>
  <si>
    <r>
      <rPr>
        <sz val="11"/>
        <rFont val="Calibri"/>
        <family val="1"/>
      </rPr>
      <t>Tejutla</t>
    </r>
  </si>
  <si>
    <r>
      <rPr>
        <sz val="11"/>
        <rFont val="Calibri"/>
        <family val="1"/>
      </rPr>
      <t>Barberena</t>
    </r>
  </si>
  <si>
    <r>
      <rPr>
        <sz val="11"/>
        <rFont val="Calibri"/>
        <family val="1"/>
      </rPr>
      <t>Casillas</t>
    </r>
  </si>
  <si>
    <r>
      <rPr>
        <sz val="11"/>
        <rFont val="Calibri"/>
        <family val="1"/>
      </rPr>
      <t>Chiquimulilla</t>
    </r>
  </si>
  <si>
    <r>
      <rPr>
        <sz val="11"/>
        <rFont val="Calibri"/>
        <family val="1"/>
      </rPr>
      <t>Cuilapa</t>
    </r>
  </si>
  <si>
    <r>
      <rPr>
        <sz val="11"/>
        <rFont val="Calibri"/>
        <family val="1"/>
      </rPr>
      <t>Guazacapan</t>
    </r>
  </si>
  <si>
    <r>
      <rPr>
        <sz val="11"/>
        <rFont val="Calibri"/>
        <family val="1"/>
      </rPr>
      <t>Oratorio</t>
    </r>
  </si>
  <si>
    <r>
      <rPr>
        <sz val="11"/>
        <rFont val="Calibri"/>
        <family val="1"/>
      </rPr>
      <t>Taxisco</t>
    </r>
  </si>
  <si>
    <r>
      <rPr>
        <sz val="11"/>
        <rFont val="Calibri"/>
        <family val="1"/>
      </rPr>
      <t>Sololá</t>
    </r>
  </si>
  <si>
    <r>
      <rPr>
        <sz val="11"/>
        <rFont val="Calibri"/>
        <family val="1"/>
      </rPr>
      <t>Concepción</t>
    </r>
  </si>
  <si>
    <r>
      <rPr>
        <sz val="11"/>
        <rFont val="Calibri"/>
        <family val="1"/>
      </rPr>
      <t>Nahualá</t>
    </r>
  </si>
  <si>
    <r>
      <rPr>
        <sz val="11"/>
        <rFont val="Calibri"/>
        <family val="1"/>
      </rPr>
      <t>Panajachel</t>
    </r>
  </si>
  <si>
    <r>
      <rPr>
        <sz val="9"/>
        <rFont val="Calibri"/>
        <family val="1"/>
      </rPr>
      <t>Sololá</t>
    </r>
  </si>
  <si>
    <r>
      <rPr>
        <sz val="9"/>
        <rFont val="Calibri"/>
        <family val="1"/>
      </rPr>
      <t>Suchitepéquez</t>
    </r>
  </si>
  <si>
    <r>
      <rPr>
        <sz val="9"/>
        <rFont val="Calibri"/>
        <family val="1"/>
      </rPr>
      <t>Chicacao</t>
    </r>
  </si>
  <si>
    <r>
      <rPr>
        <sz val="9"/>
        <rFont val="Calibri"/>
        <family val="1"/>
      </rPr>
      <t>Cuyotenango</t>
    </r>
  </si>
  <si>
    <r>
      <rPr>
        <sz val="9"/>
        <rFont val="Calibri"/>
        <family val="1"/>
      </rPr>
      <t>Mazatenango</t>
    </r>
  </si>
  <si>
    <r>
      <rPr>
        <sz val="9"/>
        <rFont val="Calibri"/>
        <family val="1"/>
      </rPr>
      <t>Patulul</t>
    </r>
  </si>
  <si>
    <r>
      <rPr>
        <sz val="9"/>
        <rFont val="Calibri"/>
        <family val="1"/>
      </rPr>
      <t>Samayac</t>
    </r>
  </si>
  <si>
    <r>
      <rPr>
        <sz val="9"/>
        <rFont val="Calibri"/>
        <family val="1"/>
      </rPr>
      <t>Zunilito</t>
    </r>
  </si>
  <si>
    <r>
      <rPr>
        <sz val="9"/>
        <rFont val="Calibri"/>
        <family val="1"/>
      </rPr>
      <t>Totonicapán</t>
    </r>
  </si>
  <si>
    <r>
      <rPr>
        <sz val="9"/>
        <rFont val="Calibri"/>
        <family val="1"/>
      </rPr>
      <t>Momostenango</t>
    </r>
  </si>
  <si>
    <r>
      <rPr>
        <sz val="9"/>
        <rFont val="Calibri"/>
        <family val="1"/>
      </rPr>
      <t>Zacapa</t>
    </r>
  </si>
  <si>
    <r>
      <rPr>
        <sz val="9"/>
        <rFont val="Calibri"/>
        <family val="1"/>
      </rPr>
      <t>Cabañas</t>
    </r>
  </si>
  <si>
    <r>
      <rPr>
        <sz val="9"/>
        <rFont val="Calibri"/>
        <family val="1"/>
      </rPr>
      <t>Estanzuela</t>
    </r>
  </si>
  <si>
    <r>
      <rPr>
        <sz val="9"/>
        <rFont val="Calibri"/>
        <family val="1"/>
      </rPr>
      <t>Gualán</t>
    </r>
  </si>
  <si>
    <r>
      <rPr>
        <sz val="9"/>
        <rFont val="Calibri"/>
        <family val="1"/>
      </rPr>
      <t>Huité</t>
    </r>
  </si>
  <si>
    <r>
      <rPr>
        <sz val="9"/>
        <rFont val="Calibri"/>
        <family val="1"/>
      </rPr>
      <t>Teculután</t>
    </r>
  </si>
  <si>
    <r>
      <rPr>
        <sz val="9"/>
        <rFont val="Calibri"/>
        <family val="1"/>
      </rPr>
      <t>Usumatlán</t>
    </r>
  </si>
  <si>
    <r>
      <rPr>
        <sz val="11"/>
        <rFont val="Calibri"/>
        <family val="1"/>
      </rPr>
      <t>A.</t>
    </r>
    <r>
      <rPr>
        <sz val="11"/>
        <rFont val="Times New Roman"/>
        <family val="1"/>
      </rPr>
      <t xml:space="preserve">   </t>
    </r>
    <r>
      <rPr>
        <u/>
        <sz val="11"/>
        <rFont val="Calibri"/>
        <family val="1"/>
      </rPr>
      <t>Infraestructura</t>
    </r>
    <r>
      <rPr>
        <u/>
        <sz val="11"/>
        <rFont val="Times New Roman"/>
        <family val="1"/>
      </rPr>
      <t> </t>
    </r>
    <r>
      <rPr>
        <u/>
        <sz val="11"/>
        <rFont val="Calibri"/>
        <family val="1"/>
      </rPr>
      <t>de</t>
    </r>
    <r>
      <rPr>
        <u/>
        <sz val="11"/>
        <rFont val="Times New Roman"/>
        <family val="1"/>
      </rPr>
      <t> </t>
    </r>
    <r>
      <rPr>
        <u/>
        <sz val="11"/>
        <rFont val="Calibri"/>
        <family val="1"/>
      </rPr>
      <t>Radiobases</t>
    </r>
    <r>
      <rPr>
        <u/>
        <sz val="11"/>
        <rFont val="Times New Roman"/>
        <family val="1"/>
      </rPr>
      <t> </t>
    </r>
    <r>
      <rPr>
        <u/>
        <sz val="11"/>
        <rFont val="Calibri"/>
        <family val="1"/>
      </rPr>
      <t>de</t>
    </r>
    <r>
      <rPr>
        <u/>
        <sz val="11"/>
        <rFont val="Times New Roman"/>
        <family val="1"/>
      </rPr>
      <t> </t>
    </r>
    <r>
      <rPr>
        <u/>
        <sz val="11"/>
        <rFont val="Calibri"/>
        <family val="1"/>
      </rPr>
      <t>Telefonía</t>
    </r>
    <r>
      <rPr>
        <u/>
        <sz val="11"/>
        <rFont val="Times New Roman"/>
        <family val="1"/>
      </rPr>
      <t> </t>
    </r>
    <r>
      <rPr>
        <u/>
        <sz val="11"/>
        <rFont val="Calibri"/>
        <family val="1"/>
      </rPr>
      <t>Móvil</t>
    </r>
    <r>
      <rPr>
        <u/>
        <sz val="11"/>
        <rFont val="Times New Roman"/>
        <family val="1"/>
      </rPr>
      <t> </t>
    </r>
    <r>
      <rPr>
        <u/>
        <sz val="11"/>
        <rFont val="Calibri"/>
        <family val="1"/>
      </rPr>
      <t>en</t>
    </r>
    <r>
      <rPr>
        <u/>
        <sz val="11"/>
        <rFont val="Times New Roman"/>
        <family val="1"/>
      </rPr>
      <t> </t>
    </r>
    <r>
      <rPr>
        <u/>
        <sz val="11"/>
        <rFont val="Calibri"/>
        <family val="1"/>
      </rPr>
      <t>el</t>
    </r>
    <r>
      <rPr>
        <u/>
        <sz val="11"/>
        <rFont val="Times New Roman"/>
        <family val="1"/>
      </rPr>
      <t> </t>
    </r>
    <r>
      <rPr>
        <u/>
        <sz val="11"/>
        <rFont val="Calibri"/>
        <family val="1"/>
      </rPr>
      <t>Territorio</t>
    </r>
    <r>
      <rPr>
        <u/>
        <sz val="11"/>
        <rFont val="Times New Roman"/>
        <family val="1"/>
      </rPr>
      <t> </t>
    </r>
    <r>
      <rPr>
        <u/>
        <sz val="11"/>
        <rFont val="Calibri"/>
        <family val="1"/>
      </rPr>
      <t>Nacional</t>
    </r>
  </si>
  <si>
    <r>
      <rPr>
        <b/>
        <sz val="11"/>
        <color rgb="FFFFFFFF"/>
        <rFont val="Calibri"/>
        <family val="2"/>
      </rPr>
      <t>Departamento</t>
    </r>
  </si>
  <si>
    <r>
      <rPr>
        <b/>
        <sz val="11"/>
        <color rgb="FFFFFFFF"/>
        <rFont val="Calibri"/>
        <family val="2"/>
      </rPr>
      <t>Municipio</t>
    </r>
  </si>
  <si>
    <r>
      <rPr>
        <b/>
        <sz val="11"/>
        <color rgb="FFFFFFFF"/>
        <rFont val="Calibri"/>
        <family val="2"/>
      </rPr>
      <t>Cantidad</t>
    </r>
    <r>
      <rPr>
        <sz val="11"/>
        <color rgb="FFFFFFFF"/>
        <rFont val="Calibri"/>
        <family val="2"/>
      </rPr>
      <t xml:space="preserve"> </t>
    </r>
    <r>
      <rPr>
        <b/>
        <sz val="11"/>
        <color rgb="FFFFFFFF"/>
        <rFont val="Calibri"/>
        <family val="2"/>
      </rPr>
      <t>de</t>
    </r>
    <r>
      <rPr>
        <sz val="11"/>
        <color rgb="FFFFFFFF"/>
        <rFont val="Calibri"/>
        <family val="2"/>
      </rPr>
      <t xml:space="preserve"> </t>
    </r>
    <r>
      <rPr>
        <b/>
        <sz val="11"/>
        <color rgb="FFFFFFFF"/>
        <rFont val="Calibri"/>
        <family val="2"/>
      </rPr>
      <t>Radiobases</t>
    </r>
  </si>
  <si>
    <r>
      <rPr>
        <sz val="11"/>
        <rFont val="Calibri"/>
        <family val="2"/>
      </rPr>
      <t>Alta Verapaz</t>
    </r>
  </si>
  <si>
    <t>Cahabón</t>
  </si>
  <si>
    <t>Chahal</t>
  </si>
  <si>
    <t>Chisec</t>
  </si>
  <si>
    <t>Cobán</t>
  </si>
  <si>
    <r>
      <rPr>
        <sz val="11"/>
        <rFont val="Calibri"/>
        <family val="2"/>
      </rPr>
      <t>Fray Bartolomé de las Casas</t>
    </r>
  </si>
  <si>
    <t>Lanquín</t>
  </si>
  <si>
    <t>Panzós</t>
  </si>
  <si>
    <t>Raxruhá</t>
  </si>
  <si>
    <r>
      <rPr>
        <sz val="11"/>
        <rFont val="Calibri"/>
        <family val="2"/>
      </rPr>
      <t>San Cristóbal Verapaz</t>
    </r>
  </si>
  <si>
    <r>
      <rPr>
        <sz val="11"/>
        <rFont val="Calibri"/>
        <family val="2"/>
      </rPr>
      <t>San Juan Chamelco</t>
    </r>
  </si>
  <si>
    <r>
      <rPr>
        <sz val="11"/>
        <rFont val="Calibri"/>
        <family val="2"/>
      </rPr>
      <t>San Pedro Carchá</t>
    </r>
  </si>
  <si>
    <r>
      <rPr>
        <sz val="11"/>
        <rFont val="Calibri"/>
        <family val="2"/>
      </rPr>
      <t>Santa Catalina La Tinta</t>
    </r>
  </si>
  <si>
    <r>
      <rPr>
        <sz val="11"/>
        <rFont val="Calibri"/>
        <family val="2"/>
      </rPr>
      <t>Santa Cruz Verapaz</t>
    </r>
  </si>
  <si>
    <t>Senahú</t>
  </si>
  <si>
    <t>Tactic</t>
  </si>
  <si>
    <t>Tamahú</t>
  </si>
  <si>
    <t>Tucurú</t>
  </si>
  <si>
    <r>
      <rPr>
        <sz val="11"/>
        <rFont val="Calibri"/>
        <family val="2"/>
      </rPr>
      <t>Baja Verapaz</t>
    </r>
  </si>
  <si>
    <t>Cubulco</t>
  </si>
  <si>
    <r>
      <rPr>
        <sz val="11"/>
        <rFont val="Calibri"/>
        <family val="2"/>
      </rPr>
      <t>El Chol</t>
    </r>
  </si>
  <si>
    <t>Granados</t>
  </si>
  <si>
    <t>Purulhá</t>
  </si>
  <si>
    <t>Rabinal</t>
  </si>
  <si>
    <t>Salamá</t>
  </si>
  <si>
    <r>
      <rPr>
        <sz val="11"/>
        <rFont val="Calibri"/>
        <family val="2"/>
      </rPr>
      <t>San Jerónimo</t>
    </r>
  </si>
  <si>
    <r>
      <rPr>
        <sz val="11"/>
        <rFont val="Calibri"/>
        <family val="2"/>
      </rPr>
      <t>San Miguel Chicaj</t>
    </r>
  </si>
  <si>
    <t>Chimaltenango</t>
  </si>
  <si>
    <t>Acatenango</t>
  </si>
  <si>
    <t>Comalapa</t>
  </si>
  <si>
    <t>Parramos</t>
  </si>
  <si>
    <t>Patzicia</t>
  </si>
  <si>
    <t>Patzún</t>
  </si>
  <si>
    <t>Pochuta</t>
  </si>
  <si>
    <t>Yepocapa</t>
  </si>
  <si>
    <t>Zaragoza</t>
  </si>
  <si>
    <t>Chiquimula</t>
  </si>
  <si>
    <t>Camotán</t>
  </si>
  <si>
    <t>Esquipulas</t>
  </si>
  <si>
    <t>Ipala</t>
  </si>
  <si>
    <t>Jocotán</t>
  </si>
  <si>
    <t>Olopa</t>
  </si>
  <si>
    <t>Quezaltepeque</t>
  </si>
  <si>
    <t>Escuintla</t>
  </si>
  <si>
    <t>Guanagazapa</t>
  </si>
  <si>
    <t>Iztapa</t>
  </si>
  <si>
    <t>Masagua</t>
  </si>
  <si>
    <t>Palín</t>
  </si>
  <si>
    <t>Siquinalá</t>
  </si>
  <si>
    <t>Tiquisate</t>
  </si>
  <si>
    <t>Guatemala</t>
  </si>
  <si>
    <t>Amatitlán</t>
  </si>
  <si>
    <t>Chinautla</t>
  </si>
  <si>
    <t>Chuarrancho</t>
  </si>
  <si>
    <t>Fraijanes</t>
  </si>
  <si>
    <t>Mixco</t>
  </si>
  <si>
    <t>Palencia</t>
  </si>
  <si>
    <t>Petapa</t>
  </si>
  <si>
    <t>Huehuetenango</t>
  </si>
  <si>
    <t>Aguacatán</t>
  </si>
  <si>
    <t>Chiantla</t>
  </si>
  <si>
    <t>Colotenango</t>
  </si>
  <si>
    <t>Cuilco</t>
  </si>
  <si>
    <t>Jacaltenango</t>
  </si>
  <si>
    <t>Malacatancito</t>
  </si>
  <si>
    <t>Nentón</t>
  </si>
  <si>
    <t>Tectitán</t>
  </si>
  <si>
    <t>Izabal</t>
  </si>
  <si>
    <t>Livingston</t>
  </si>
  <si>
    <t>Morales</t>
  </si>
  <si>
    <t>Jalapa</t>
  </si>
  <si>
    <t>Mataquiescuintla</t>
  </si>
  <si>
    <t>Monjas</t>
  </si>
  <si>
    <t>Jutiapa</t>
  </si>
  <si>
    <t>Atescatempa</t>
  </si>
  <si>
    <t>Comapa</t>
  </si>
  <si>
    <t>Conguaco</t>
  </si>
  <si>
    <t>Jalpatagua</t>
  </si>
  <si>
    <t>Jerez</t>
  </si>
  <si>
    <t>Moyuta</t>
  </si>
  <si>
    <t>Pasaco</t>
  </si>
  <si>
    <t>Quesada</t>
  </si>
  <si>
    <t>Yupiltepeque</t>
  </si>
  <si>
    <t>Zapotitlán</t>
  </si>
  <si>
    <t>Dolores</t>
  </si>
  <si>
    <t>Flores</t>
  </si>
  <si>
    <t>Poptún</t>
  </si>
  <si>
    <t>Sayaxché</t>
  </si>
  <si>
    <t>Guastatoya</t>
  </si>
  <si>
    <t>Morazán</t>
  </si>
  <si>
    <t>Sanarate</t>
  </si>
  <si>
    <t>Sansare</t>
  </si>
  <si>
    <t>Quetzaltenango</t>
  </si>
  <si>
    <t>Almolonga</t>
  </si>
  <si>
    <t>Cabricán</t>
  </si>
  <si>
    <t>Cajolá</t>
  </si>
  <si>
    <t>Cantel</t>
  </si>
  <si>
    <t>Coatepeque</t>
  </si>
  <si>
    <t>Génova</t>
  </si>
  <si>
    <t>Huitán</t>
  </si>
  <si>
    <t>Olintepeque</t>
  </si>
  <si>
    <t>Salcajá</t>
  </si>
  <si>
    <t>Sibilia</t>
  </si>
  <si>
    <t>Zunil</t>
  </si>
  <si>
    <t>Quiché</t>
  </si>
  <si>
    <t>Canillá</t>
  </si>
  <si>
    <t>Chajul</t>
  </si>
  <si>
    <t>Chicamán</t>
  </si>
  <si>
    <t>Chiché</t>
  </si>
  <si>
    <t>Chichicastenango</t>
  </si>
  <si>
    <t>Chinique</t>
  </si>
  <si>
    <t>Cotzal</t>
  </si>
  <si>
    <t>Cunen</t>
  </si>
  <si>
    <t>Ixcán</t>
  </si>
  <si>
    <t>Joyabaj</t>
  </si>
  <si>
    <t>Nebaj</t>
  </si>
  <si>
    <t>Pachalum</t>
  </si>
  <si>
    <t>Patzité</t>
  </si>
  <si>
    <t>Sacapulas</t>
  </si>
  <si>
    <t>Uspantán</t>
  </si>
  <si>
    <t>Zacualpa</t>
  </si>
  <si>
    <t>Retalhuleu</t>
  </si>
  <si>
    <t>Champerico</t>
  </si>
  <si>
    <r>
      <rPr>
        <sz val="11"/>
        <rFont val="Calibri"/>
        <family val="2"/>
      </rPr>
      <t>El Asintal</t>
    </r>
  </si>
  <si>
    <r>
      <rPr>
        <sz val="11"/>
        <rFont val="Calibri"/>
        <family val="2"/>
      </rPr>
      <t>Nuevo San Carlos</t>
    </r>
  </si>
  <si>
    <r>
      <rPr>
        <sz val="11"/>
        <rFont val="Calibri"/>
        <family val="2"/>
      </rPr>
      <t>San Andrés Villa Seca</t>
    </r>
  </si>
  <si>
    <r>
      <rPr>
        <sz val="11"/>
        <rFont val="Calibri"/>
        <family val="2"/>
      </rPr>
      <t>San Felipe Realhuleu</t>
    </r>
  </si>
  <si>
    <r>
      <rPr>
        <sz val="11"/>
        <rFont val="Calibri"/>
        <family val="2"/>
      </rPr>
      <t>San Martín Zapotitlán</t>
    </r>
  </si>
  <si>
    <r>
      <rPr>
        <sz val="11"/>
        <rFont val="Calibri"/>
        <family val="2"/>
      </rPr>
      <t>San Sebastián</t>
    </r>
  </si>
  <si>
    <r>
      <rPr>
        <sz val="11"/>
        <rFont val="Calibri"/>
        <family val="2"/>
      </rPr>
      <t>Santa Cruz Mulúa</t>
    </r>
  </si>
  <si>
    <t>Sacatepéquez</t>
  </si>
  <si>
    <t>Alotenango</t>
  </si>
  <si>
    <r>
      <rPr>
        <sz val="11"/>
        <rFont val="Calibri"/>
        <family val="2"/>
      </rPr>
      <t>Antigua Guatemala</t>
    </r>
  </si>
  <si>
    <r>
      <rPr>
        <sz val="11"/>
        <rFont val="Calibri"/>
        <family val="2"/>
      </rPr>
      <t>Ciudad Vieja</t>
    </r>
  </si>
  <si>
    <t>Jocotenango</t>
  </si>
  <si>
    <r>
      <rPr>
        <sz val="11"/>
        <rFont val="Calibri"/>
        <family val="2"/>
      </rPr>
      <t>Magdalena Milpas Altas</t>
    </r>
  </si>
  <si>
    <t>Pastores</t>
  </si>
  <si>
    <r>
      <rPr>
        <sz val="11"/>
        <rFont val="Calibri"/>
        <family val="2"/>
      </rPr>
      <t>San Antonio Aguas Calientes</t>
    </r>
  </si>
  <si>
    <r>
      <rPr>
        <sz val="11"/>
        <rFont val="Calibri"/>
        <family val="2"/>
      </rPr>
      <t>San Bartolomé Milpas Altas</t>
    </r>
  </si>
  <si>
    <r>
      <rPr>
        <sz val="11"/>
        <rFont val="Calibri"/>
        <family val="2"/>
      </rPr>
      <t>San Lucas Sacatepéquez</t>
    </r>
  </si>
  <si>
    <r>
      <rPr>
        <sz val="11"/>
        <rFont val="Calibri"/>
        <family val="2"/>
      </rPr>
      <t>San Miguel Dueñas</t>
    </r>
  </si>
  <si>
    <r>
      <rPr>
        <sz val="11"/>
        <rFont val="Calibri"/>
        <family val="2"/>
      </rPr>
      <t>Santa Catarina Barahona</t>
    </r>
  </si>
  <si>
    <r>
      <rPr>
        <sz val="11"/>
        <rFont val="Calibri"/>
        <family val="2"/>
      </rPr>
      <t>Santa Lucia Milpas Altas</t>
    </r>
  </si>
  <si>
    <r>
      <rPr>
        <sz val="11"/>
        <rFont val="Calibri"/>
        <family val="2"/>
      </rPr>
      <t>Santa María de Jesús</t>
    </r>
  </si>
  <si>
    <r>
      <rPr>
        <sz val="11"/>
        <rFont val="Calibri"/>
        <family val="2"/>
      </rPr>
      <t>Santiago Sacatepéquez</t>
    </r>
  </si>
  <si>
    <r>
      <rPr>
        <sz val="11"/>
        <rFont val="Calibri"/>
        <family val="2"/>
      </rPr>
      <t>Santo Domingo Xenacoj</t>
    </r>
  </si>
  <si>
    <t>Sumpango</t>
  </si>
  <si>
    <r>
      <rPr>
        <sz val="11"/>
        <rFont val="Calibri"/>
        <family val="2"/>
      </rPr>
      <t>San Marcos</t>
    </r>
  </si>
  <si>
    <t>Ayutla</t>
  </si>
  <si>
    <t>Catarina</t>
  </si>
  <si>
    <t>Comitancillo</t>
  </si>
  <si>
    <r>
      <rPr>
        <sz val="11"/>
        <rFont val="Calibri"/>
        <family val="2"/>
      </rPr>
      <t>Concepcion Tutuapa</t>
    </r>
  </si>
  <si>
    <r>
      <rPr>
        <sz val="11"/>
        <rFont val="Calibri"/>
        <family val="2"/>
      </rPr>
      <t>El Quetzal</t>
    </r>
  </si>
  <si>
    <r>
      <rPr>
        <sz val="11"/>
        <rFont val="Calibri"/>
        <family val="2"/>
      </rPr>
      <t>El Tumbador</t>
    </r>
  </si>
  <si>
    <r>
      <rPr>
        <sz val="11"/>
        <rFont val="Calibri"/>
        <family val="2"/>
      </rPr>
      <t>Esquipulas Palo Gordo</t>
    </r>
  </si>
  <si>
    <t>Ixchiguan</t>
  </si>
  <si>
    <r>
      <rPr>
        <sz val="11"/>
        <rFont val="Calibri"/>
        <family val="2"/>
      </rPr>
      <t>La Blanca</t>
    </r>
  </si>
  <si>
    <r>
      <rPr>
        <sz val="11"/>
        <rFont val="Calibri"/>
        <family val="2"/>
      </rPr>
      <t>La Reforma</t>
    </r>
  </si>
  <si>
    <t>Malacatán</t>
  </si>
  <si>
    <r>
      <rPr>
        <sz val="11"/>
        <rFont val="Calibri"/>
        <family val="2"/>
      </rPr>
      <t>Nuevo Progreso</t>
    </r>
  </si>
  <si>
    <t>Ocos</t>
  </si>
  <si>
    <t>Pajapita</t>
  </si>
  <si>
    <r>
      <rPr>
        <sz val="11"/>
        <rFont val="Calibri"/>
        <family val="2"/>
      </rPr>
      <t>Rio Blanco</t>
    </r>
  </si>
  <si>
    <r>
      <rPr>
        <sz val="11"/>
        <rFont val="Calibri"/>
        <family val="2"/>
      </rPr>
      <t>San Antonio Sacatepequez</t>
    </r>
  </si>
  <si>
    <r>
      <rPr>
        <sz val="11"/>
        <rFont val="Calibri"/>
        <family val="2"/>
      </rPr>
      <t>San Cristobal Cucho</t>
    </r>
  </si>
  <si>
    <r>
      <rPr>
        <sz val="11"/>
        <rFont val="Calibri"/>
        <family val="2"/>
      </rPr>
      <t>San Jose El Rodeo</t>
    </r>
  </si>
  <si>
    <r>
      <rPr>
        <sz val="11"/>
        <rFont val="Calibri"/>
        <family val="2"/>
      </rPr>
      <t>San Jose Ojetenam</t>
    </r>
  </si>
  <si>
    <r>
      <rPr>
        <sz val="11"/>
        <rFont val="Calibri"/>
        <family val="2"/>
      </rPr>
      <t>San Lorenzo</t>
    </r>
  </si>
  <si>
    <r>
      <rPr>
        <sz val="11"/>
        <rFont val="Calibri"/>
        <family val="2"/>
      </rPr>
      <t>San Miguel Ixtahuacan</t>
    </r>
  </si>
  <si>
    <r>
      <rPr>
        <sz val="11"/>
        <rFont val="Calibri"/>
        <family val="2"/>
      </rPr>
      <t>San Pablo</t>
    </r>
  </si>
  <si>
    <r>
      <rPr>
        <sz val="11"/>
        <rFont val="Calibri"/>
        <family val="2"/>
      </rPr>
      <t>San Pedro Sacatepequez</t>
    </r>
  </si>
  <si>
    <r>
      <rPr>
        <sz val="11"/>
        <rFont val="Calibri"/>
        <family val="2"/>
      </rPr>
      <t>San Rafael Pie De La Cuesta</t>
    </r>
  </si>
  <si>
    <t>Sibinal</t>
  </si>
  <si>
    <t>Sipacapa</t>
  </si>
  <si>
    <t>Tacana</t>
  </si>
  <si>
    <t>Tajumulco</t>
  </si>
  <si>
    <t>Tejutla</t>
  </si>
  <si>
    <r>
      <rPr>
        <sz val="11"/>
        <rFont val="Calibri"/>
        <family val="2"/>
      </rPr>
      <t>Santa Rosa</t>
    </r>
  </si>
  <si>
    <t>Barberena</t>
  </si>
  <si>
    <t>Casillas</t>
  </si>
  <si>
    <t>Chiquimulilla</t>
  </si>
  <si>
    <t>Cuilapa</t>
  </si>
  <si>
    <t>Guazacapan</t>
  </si>
  <si>
    <r>
      <rPr>
        <sz val="11"/>
        <rFont val="Calibri"/>
        <family val="2"/>
      </rPr>
      <t>Nueva Santa Rosa</t>
    </r>
  </si>
  <si>
    <t>Oratorio</t>
  </si>
  <si>
    <r>
      <rPr>
        <sz val="11"/>
        <rFont val="Calibri"/>
        <family val="2"/>
      </rPr>
      <t>Pueblo Nuevo Viñas</t>
    </r>
  </si>
  <si>
    <r>
      <rPr>
        <sz val="11"/>
        <rFont val="Calibri"/>
        <family val="2"/>
      </rPr>
      <t>San Juan Tecuaco</t>
    </r>
  </si>
  <si>
    <r>
      <rPr>
        <sz val="11"/>
        <rFont val="Calibri"/>
        <family val="2"/>
      </rPr>
      <t>San Rafael las Flores</t>
    </r>
  </si>
  <si>
    <r>
      <rPr>
        <sz val="11"/>
        <rFont val="Calibri"/>
        <family val="2"/>
      </rPr>
      <t>Santa Cruz el Naranjo</t>
    </r>
  </si>
  <si>
    <r>
      <rPr>
        <sz val="11"/>
        <rFont val="Calibri"/>
        <family val="2"/>
      </rPr>
      <t>Santa María Ixhuatan</t>
    </r>
  </si>
  <si>
    <r>
      <rPr>
        <sz val="11"/>
        <rFont val="Calibri"/>
        <family val="2"/>
      </rPr>
      <t>Santa Rosa de Lima</t>
    </r>
  </si>
  <si>
    <t>Taxisco</t>
  </si>
  <si>
    <t>Sololá</t>
  </si>
  <si>
    <t>Concepción</t>
  </si>
  <si>
    <t>Nahualá</t>
  </si>
  <si>
    <t>Panajachel</t>
  </si>
  <si>
    <r>
      <rPr>
        <sz val="11"/>
        <rFont val="Calibri"/>
        <family val="2"/>
      </rPr>
      <t>San Andrés Semetabaj</t>
    </r>
  </si>
  <si>
    <r>
      <rPr>
        <sz val="11"/>
        <rFont val="Calibri"/>
        <family val="2"/>
      </rPr>
      <t>San Antonio Palopó</t>
    </r>
  </si>
  <si>
    <r>
      <rPr>
        <sz val="11"/>
        <rFont val="Calibri"/>
        <family val="2"/>
      </rPr>
      <t>San José Chacayá</t>
    </r>
  </si>
  <si>
    <r>
      <rPr>
        <sz val="11"/>
        <rFont val="Calibri"/>
        <family val="2"/>
      </rPr>
      <t>San Juan La Laguna</t>
    </r>
  </si>
  <si>
    <r>
      <rPr>
        <sz val="11"/>
        <rFont val="Calibri"/>
        <family val="2"/>
      </rPr>
      <t>San Lucas Toliman</t>
    </r>
  </si>
  <si>
    <r>
      <rPr>
        <sz val="11"/>
        <rFont val="Calibri"/>
        <family val="2"/>
      </rPr>
      <t>San Marcos La Laguna</t>
    </r>
  </si>
  <si>
    <r>
      <rPr>
        <sz val="11"/>
        <rFont val="Calibri"/>
        <family val="2"/>
      </rPr>
      <t>San Pablo La Laguna</t>
    </r>
  </si>
  <si>
    <t>Suchitepéquez</t>
  </si>
  <si>
    <t>Chicacao</t>
  </si>
  <si>
    <t>Cuyotenango</t>
  </si>
  <si>
    <t>Mazatenango</t>
  </si>
  <si>
    <t>Patulul</t>
  </si>
  <si>
    <t>Samayac</t>
  </si>
  <si>
    <t>Zunilito</t>
  </si>
  <si>
    <t>Totonicapán</t>
  </si>
  <si>
    <t>Momostenango</t>
  </si>
  <si>
    <t>Zacapa</t>
  </si>
  <si>
    <t>Cabañas</t>
  </si>
  <si>
    <t>Estanzuela</t>
  </si>
  <si>
    <t>Gualán</t>
  </si>
  <si>
    <t>Huité</t>
  </si>
  <si>
    <t>Teculután</t>
  </si>
  <si>
    <t>Usumatlán</t>
  </si>
  <si>
    <r>
      <rPr>
        <sz val="11"/>
        <rFont val="Calibri"/>
        <family val="2"/>
      </rPr>
      <t>El Tejar</t>
    </r>
  </si>
  <si>
    <r>
      <rPr>
        <sz val="11"/>
        <rFont val="Calibri"/>
        <family val="2"/>
      </rPr>
      <t>San Andrés Iztapa</t>
    </r>
  </si>
  <si>
    <r>
      <rPr>
        <sz val="11"/>
        <rFont val="Calibri"/>
        <family val="2"/>
      </rPr>
      <t>San José Poaquil</t>
    </r>
  </si>
  <si>
    <r>
      <rPr>
        <sz val="11"/>
        <rFont val="Calibri"/>
        <family val="2"/>
      </rPr>
      <t>San Martín Jilotepeque</t>
    </r>
  </si>
  <si>
    <r>
      <rPr>
        <sz val="11"/>
        <rFont val="Calibri"/>
        <family val="2"/>
      </rPr>
      <t>Santa Apolonia</t>
    </r>
  </si>
  <si>
    <r>
      <rPr>
        <sz val="11"/>
        <rFont val="Calibri"/>
        <family val="2"/>
      </rPr>
      <t>Santa Cruz Balanyá</t>
    </r>
  </si>
  <si>
    <r>
      <rPr>
        <sz val="11"/>
        <rFont val="Calibri"/>
        <family val="2"/>
      </rPr>
      <t>Tecpán Guatemala</t>
    </r>
  </si>
  <si>
    <r>
      <rPr>
        <sz val="11"/>
        <rFont val="Calibri"/>
        <family val="2"/>
      </rPr>
      <t>Concepción las Minas</t>
    </r>
  </si>
  <si>
    <r>
      <rPr>
        <sz val="11"/>
        <rFont val="Calibri"/>
        <family val="2"/>
      </rPr>
      <t>San Jacinto</t>
    </r>
  </si>
  <si>
    <r>
      <rPr>
        <sz val="11"/>
        <rFont val="Calibri"/>
        <family val="2"/>
      </rPr>
      <t>San José la Arada</t>
    </r>
  </si>
  <si>
    <r>
      <rPr>
        <sz val="11"/>
        <rFont val="Calibri"/>
        <family val="2"/>
      </rPr>
      <t>San Juan Ermita</t>
    </r>
  </si>
  <si>
    <r>
      <rPr>
        <sz val="11"/>
        <rFont val="Calibri"/>
        <family val="2"/>
      </rPr>
      <t>La Democracia</t>
    </r>
  </si>
  <si>
    <r>
      <rPr>
        <sz val="11"/>
        <rFont val="Calibri"/>
        <family val="2"/>
      </rPr>
      <t>La Gomera</t>
    </r>
  </si>
  <si>
    <r>
      <rPr>
        <sz val="11"/>
        <rFont val="Calibri"/>
        <family val="2"/>
      </rPr>
      <t>Nueva Concepción</t>
    </r>
  </si>
  <si>
    <r>
      <rPr>
        <sz val="11"/>
        <rFont val="Calibri"/>
        <family val="2"/>
      </rPr>
      <t>San José</t>
    </r>
  </si>
  <si>
    <r>
      <rPr>
        <sz val="11"/>
        <rFont val="Calibri"/>
        <family val="2"/>
      </rPr>
      <t>San Vicente Pacaya</t>
    </r>
  </si>
  <si>
    <r>
      <rPr>
        <sz val="11"/>
        <rFont val="Calibri"/>
        <family val="2"/>
      </rPr>
      <t>Santa Lucía Cotzumalguapa</t>
    </r>
  </si>
  <si>
    <r>
      <rPr>
        <sz val="11"/>
        <rFont val="Calibri"/>
        <family val="2"/>
      </rPr>
      <t>San José del Golfo</t>
    </r>
  </si>
  <si>
    <r>
      <rPr>
        <sz val="11"/>
        <rFont val="Calibri"/>
        <family val="2"/>
      </rPr>
      <t>San José Pinula</t>
    </r>
  </si>
  <si>
    <r>
      <rPr>
        <sz val="11"/>
        <rFont val="Calibri"/>
        <family val="2"/>
      </rPr>
      <t>San Juan Sacatepéquez</t>
    </r>
  </si>
  <si>
    <r>
      <rPr>
        <sz val="11"/>
        <rFont val="Calibri"/>
        <family val="2"/>
      </rPr>
      <t>San Pedro Ayampuc</t>
    </r>
  </si>
  <si>
    <r>
      <rPr>
        <sz val="11"/>
        <rFont val="Calibri"/>
        <family val="2"/>
      </rPr>
      <t>San Pedro Sacatepéquez</t>
    </r>
  </si>
  <si>
    <r>
      <rPr>
        <sz val="11"/>
        <rFont val="Calibri"/>
        <family val="2"/>
      </rPr>
      <t>San Raymundo</t>
    </r>
  </si>
  <si>
    <r>
      <rPr>
        <sz val="11"/>
        <rFont val="Calibri"/>
        <family val="2"/>
      </rPr>
      <t>Santa Catarina Pinula</t>
    </r>
  </si>
  <si>
    <r>
      <rPr>
        <sz val="11"/>
        <rFont val="Calibri"/>
        <family val="2"/>
      </rPr>
      <t>Villa Canales</t>
    </r>
  </si>
  <si>
    <r>
      <rPr>
        <sz val="11"/>
        <rFont val="Calibri"/>
        <family val="2"/>
      </rPr>
      <t>Villa Nueva</t>
    </r>
  </si>
  <si>
    <r>
      <rPr>
        <sz val="11"/>
        <rFont val="Calibri"/>
        <family val="2"/>
      </rPr>
      <t>Concepción Huista</t>
    </r>
  </si>
  <si>
    <r>
      <rPr>
        <sz val="11"/>
        <rFont val="Calibri"/>
        <family val="2"/>
      </rPr>
      <t>La Libertad</t>
    </r>
  </si>
  <si>
    <r>
      <rPr>
        <sz val="11"/>
        <rFont val="Calibri"/>
        <family val="2"/>
      </rPr>
      <t>San Antonio Huista</t>
    </r>
  </si>
  <si>
    <r>
      <rPr>
        <sz val="11"/>
        <rFont val="Calibri"/>
        <family val="2"/>
      </rPr>
      <t>San Gaspar Ixchil</t>
    </r>
  </si>
  <si>
    <r>
      <rPr>
        <sz val="11"/>
        <rFont val="Calibri"/>
        <family val="2"/>
      </rPr>
      <t>San Idelfonso Ixtahuacán</t>
    </r>
  </si>
  <si>
    <r>
      <rPr>
        <sz val="11"/>
        <rFont val="Calibri"/>
        <family val="2"/>
      </rPr>
      <t>San Juan Atitán</t>
    </r>
  </si>
  <si>
    <r>
      <rPr>
        <sz val="11"/>
        <rFont val="Calibri"/>
        <family val="2"/>
      </rPr>
      <t>San Juan Ixcoy</t>
    </r>
  </si>
  <si>
    <r>
      <rPr>
        <sz val="11"/>
        <rFont val="Calibri"/>
        <family val="2"/>
      </rPr>
      <t>San Mateo Ixtatán</t>
    </r>
  </si>
  <si>
    <r>
      <rPr>
        <sz val="11"/>
        <rFont val="Calibri"/>
        <family val="2"/>
      </rPr>
      <t>San Miguel Acatán</t>
    </r>
  </si>
  <si>
    <r>
      <rPr>
        <sz val="11"/>
        <rFont val="Calibri"/>
        <family val="2"/>
      </rPr>
      <t>San Pedro Necta</t>
    </r>
  </si>
  <si>
    <r>
      <rPr>
        <sz val="11"/>
        <rFont val="Calibri"/>
        <family val="2"/>
      </rPr>
      <t>San Pedro Soloma</t>
    </r>
  </si>
  <si>
    <r>
      <rPr>
        <sz val="11"/>
        <rFont val="Calibri"/>
        <family val="2"/>
      </rPr>
      <t>San Rafael Petzal</t>
    </r>
  </si>
  <si>
    <r>
      <rPr>
        <sz val="11"/>
        <rFont val="Calibri"/>
        <family val="2"/>
      </rPr>
      <t>San Rafel la Independencia</t>
    </r>
  </si>
  <si>
    <r>
      <rPr>
        <sz val="11"/>
        <rFont val="Calibri"/>
        <family val="2"/>
      </rPr>
      <t>San Sebastián Coatán</t>
    </r>
  </si>
  <si>
    <r>
      <rPr>
        <sz val="11"/>
        <rFont val="Calibri"/>
        <family val="2"/>
      </rPr>
      <t>San Sebastián Huehuetenango</t>
    </r>
  </si>
  <si>
    <r>
      <rPr>
        <sz val="11"/>
        <rFont val="Calibri"/>
        <family val="2"/>
      </rPr>
      <t>Santa Ana Huista</t>
    </r>
  </si>
  <si>
    <r>
      <rPr>
        <sz val="11"/>
        <rFont val="Calibri"/>
        <family val="2"/>
      </rPr>
      <t>Santa Bárbara</t>
    </r>
  </si>
  <si>
    <r>
      <rPr>
        <sz val="11"/>
        <rFont val="Calibri"/>
        <family val="2"/>
      </rPr>
      <t>Santa Cruz Barillas</t>
    </r>
  </si>
  <si>
    <r>
      <rPr>
        <sz val="11"/>
        <rFont val="Calibri"/>
        <family val="2"/>
      </rPr>
      <t>Santa Eulalia</t>
    </r>
  </si>
  <si>
    <r>
      <rPr>
        <sz val="11"/>
        <rFont val="Calibri"/>
        <family val="2"/>
      </rPr>
      <t>Santiago Chimaltenango</t>
    </r>
  </si>
  <si>
    <r>
      <rPr>
        <sz val="11"/>
        <rFont val="Calibri"/>
        <family val="2"/>
      </rPr>
      <t>Todos Santos Cuchumatán</t>
    </r>
  </si>
  <si>
    <r>
      <rPr>
        <sz val="11"/>
        <rFont val="Calibri"/>
        <family val="2"/>
      </rPr>
      <t>Unión Cantinil</t>
    </r>
  </si>
  <si>
    <r>
      <rPr>
        <sz val="11"/>
        <rFont val="Calibri"/>
        <family val="2"/>
      </rPr>
      <t>El Estor</t>
    </r>
  </si>
  <si>
    <r>
      <rPr>
        <sz val="11"/>
        <rFont val="Calibri"/>
        <family val="2"/>
      </rPr>
      <t>Los Amates</t>
    </r>
  </si>
  <si>
    <r>
      <rPr>
        <sz val="11"/>
        <rFont val="Calibri"/>
        <family val="2"/>
      </rPr>
      <t>Puerto Barrios</t>
    </r>
  </si>
  <si>
    <r>
      <rPr>
        <sz val="11"/>
        <rFont val="Calibri"/>
        <family val="2"/>
      </rPr>
      <t>San Carlos Alzatate</t>
    </r>
  </si>
  <si>
    <r>
      <rPr>
        <sz val="11"/>
        <rFont val="Calibri"/>
        <family val="2"/>
      </rPr>
      <t>San Luis Jilotepeque</t>
    </r>
  </si>
  <si>
    <r>
      <rPr>
        <sz val="11"/>
        <rFont val="Calibri"/>
        <family val="2"/>
      </rPr>
      <t>San Manuel Chaparron</t>
    </r>
  </si>
  <si>
    <r>
      <rPr>
        <sz val="11"/>
        <rFont val="Calibri"/>
        <family val="2"/>
      </rPr>
      <t>San Pedro Pinula</t>
    </r>
  </si>
  <si>
    <r>
      <rPr>
        <sz val="11"/>
        <rFont val="Calibri"/>
        <family val="2"/>
      </rPr>
      <t>Agua Blanca</t>
    </r>
  </si>
  <si>
    <r>
      <rPr>
        <sz val="11"/>
        <rFont val="Calibri"/>
        <family val="2"/>
      </rPr>
      <t>Asunción Mita</t>
    </r>
  </si>
  <si>
    <r>
      <rPr>
        <sz val="11"/>
        <rFont val="Calibri"/>
        <family val="2"/>
      </rPr>
      <t>El Adelanto</t>
    </r>
  </si>
  <si>
    <r>
      <rPr>
        <sz val="11"/>
        <rFont val="Calibri"/>
        <family val="2"/>
      </rPr>
      <t>El Progreso</t>
    </r>
  </si>
  <si>
    <r>
      <rPr>
        <sz val="11"/>
        <rFont val="Calibri"/>
        <family val="2"/>
      </rPr>
      <t>San José Acatempa</t>
    </r>
  </si>
  <si>
    <r>
      <rPr>
        <sz val="11"/>
        <rFont val="Calibri"/>
        <family val="2"/>
      </rPr>
      <t>Santa Catarina Mita</t>
    </r>
  </si>
  <si>
    <r>
      <rPr>
        <sz val="11"/>
        <rFont val="Calibri"/>
        <family val="2"/>
      </rPr>
      <t>El Petén</t>
    </r>
  </si>
  <si>
    <r>
      <rPr>
        <sz val="11"/>
        <rFont val="Calibri"/>
        <family val="2"/>
      </rPr>
      <t>El Chal</t>
    </r>
  </si>
  <si>
    <r>
      <rPr>
        <sz val="11"/>
        <rFont val="Calibri"/>
        <family val="2"/>
      </rPr>
      <t>Las Cruces</t>
    </r>
  </si>
  <si>
    <r>
      <rPr>
        <sz val="11"/>
        <rFont val="Calibri"/>
        <family val="2"/>
      </rPr>
      <t>Melchor de Mencos</t>
    </r>
  </si>
  <si>
    <r>
      <rPr>
        <sz val="11"/>
        <rFont val="Calibri"/>
        <family val="2"/>
      </rPr>
      <t>San Andrés</t>
    </r>
  </si>
  <si>
    <r>
      <rPr>
        <sz val="11"/>
        <rFont val="Calibri"/>
        <family val="2"/>
      </rPr>
      <t>San Benito</t>
    </r>
  </si>
  <si>
    <r>
      <rPr>
        <sz val="11"/>
        <rFont val="Calibri"/>
        <family val="2"/>
      </rPr>
      <t>San Francisco</t>
    </r>
  </si>
  <si>
    <r>
      <rPr>
        <sz val="11"/>
        <rFont val="Calibri"/>
        <family val="2"/>
      </rPr>
      <t>San Luis</t>
    </r>
  </si>
  <si>
    <r>
      <rPr>
        <sz val="11"/>
        <rFont val="Calibri"/>
        <family val="2"/>
      </rPr>
      <t>Santa Ana</t>
    </r>
  </si>
  <si>
    <r>
      <rPr>
        <sz val="11"/>
        <rFont val="Calibri"/>
        <family val="2"/>
      </rPr>
      <t>Santa Elena</t>
    </r>
  </si>
  <si>
    <r>
      <rPr>
        <sz val="11"/>
        <rFont val="Calibri"/>
        <family val="2"/>
      </rPr>
      <t>El Jicaro</t>
    </r>
  </si>
  <si>
    <r>
      <rPr>
        <sz val="11"/>
        <rFont val="Calibri"/>
        <family val="2"/>
      </rPr>
      <t>San Agustín Acasaguastlán</t>
    </r>
  </si>
  <si>
    <r>
      <rPr>
        <sz val="11"/>
        <rFont val="Calibri"/>
        <family val="2"/>
      </rPr>
      <t>San Antonio La Paz</t>
    </r>
  </si>
  <si>
    <r>
      <rPr>
        <sz val="11"/>
        <rFont val="Calibri"/>
        <family val="2"/>
      </rPr>
      <t>San Cristobál Acasaguastlán</t>
    </r>
  </si>
  <si>
    <r>
      <rPr>
        <sz val="11"/>
        <rFont val="Calibri"/>
        <family val="2"/>
      </rPr>
      <t>Colomba Costa Cuca</t>
    </r>
  </si>
  <si>
    <r>
      <rPr>
        <sz val="11"/>
        <rFont val="Calibri"/>
        <family val="2"/>
      </rPr>
      <t>Concepción Chiquirichapa</t>
    </r>
  </si>
  <si>
    <r>
      <rPr>
        <sz val="11"/>
        <rFont val="Calibri"/>
        <family val="2"/>
      </rPr>
      <t>El Palmar</t>
    </r>
  </si>
  <si>
    <r>
      <rPr>
        <sz val="11"/>
        <rFont val="Calibri"/>
        <family val="2"/>
      </rPr>
      <t>Flores Costa Cuca</t>
    </r>
  </si>
  <si>
    <r>
      <rPr>
        <sz val="11"/>
        <rFont val="Calibri"/>
        <family val="2"/>
      </rPr>
      <t>La Esperanza</t>
    </r>
  </si>
  <si>
    <r>
      <rPr>
        <sz val="11"/>
        <rFont val="Calibri"/>
        <family val="2"/>
      </rPr>
      <t>Palestina de Los Altos</t>
    </r>
  </si>
  <si>
    <r>
      <rPr>
        <sz val="11"/>
        <rFont val="Calibri"/>
        <family val="2"/>
      </rPr>
      <t>San Carlos Sijá</t>
    </r>
  </si>
  <si>
    <r>
      <rPr>
        <sz val="11"/>
        <rFont val="Calibri"/>
        <family val="2"/>
      </rPr>
      <t>San Francisco La Unión</t>
    </r>
  </si>
  <si>
    <r>
      <rPr>
        <sz val="11"/>
        <rFont val="Calibri"/>
        <family val="2"/>
      </rPr>
      <t>San Juan Ostuncalco</t>
    </r>
  </si>
  <si>
    <r>
      <rPr>
        <sz val="11"/>
        <rFont val="Calibri"/>
        <family val="2"/>
      </rPr>
      <t>San Martín Sacatepéquez</t>
    </r>
  </si>
  <si>
    <r>
      <rPr>
        <sz val="11"/>
        <rFont val="Calibri"/>
        <family val="2"/>
      </rPr>
      <t>San Mateo</t>
    </r>
  </si>
  <si>
    <r>
      <rPr>
        <sz val="11"/>
        <rFont val="Calibri"/>
        <family val="2"/>
      </rPr>
      <t>San Miguel Siguilá</t>
    </r>
  </si>
  <si>
    <r>
      <rPr>
        <sz val="11"/>
        <rFont val="Calibri"/>
        <family val="2"/>
      </rPr>
      <t>San Andrés Sajcabajá</t>
    </r>
  </si>
  <si>
    <r>
      <rPr>
        <sz val="11"/>
        <rFont val="Calibri"/>
        <family val="2"/>
      </rPr>
      <t>San Antonio Ilotenango</t>
    </r>
  </si>
  <si>
    <r>
      <rPr>
        <sz val="11"/>
        <rFont val="Calibri"/>
        <family val="2"/>
      </rPr>
      <t>San Bartolomé Jocotenango</t>
    </r>
  </si>
  <si>
    <r>
      <rPr>
        <sz val="11"/>
        <rFont val="Calibri"/>
        <family val="2"/>
      </rPr>
      <t>San Pedro Jocopilas</t>
    </r>
  </si>
  <si>
    <r>
      <rPr>
        <sz val="11"/>
        <rFont val="Calibri"/>
        <family val="2"/>
      </rPr>
      <t>Santa Cruz del Quiché</t>
    </r>
  </si>
  <si>
    <r>
      <rPr>
        <sz val="11"/>
        <rFont val="Calibri"/>
        <family val="2"/>
      </rPr>
      <t>San Pedro La Laguna</t>
    </r>
  </si>
  <si>
    <r>
      <rPr>
        <sz val="11"/>
        <rFont val="Calibri"/>
        <family val="2"/>
      </rPr>
      <t>Santa Catarina Ixtahuacán</t>
    </r>
  </si>
  <si>
    <r>
      <rPr>
        <sz val="11"/>
        <rFont val="Calibri"/>
        <family val="2"/>
      </rPr>
      <t>Santa Catarina Palopó</t>
    </r>
  </si>
  <si>
    <r>
      <rPr>
        <sz val="11"/>
        <rFont val="Calibri"/>
        <family val="2"/>
      </rPr>
      <t>Santa Clara La Laguna</t>
    </r>
  </si>
  <si>
    <r>
      <rPr>
        <sz val="11"/>
        <rFont val="Calibri"/>
        <family val="2"/>
      </rPr>
      <t>Santa Cruz La Laguna</t>
    </r>
  </si>
  <si>
    <r>
      <rPr>
        <sz val="11"/>
        <rFont val="Calibri"/>
        <family val="2"/>
      </rPr>
      <t>Santa Lucia Utatlán</t>
    </r>
  </si>
  <si>
    <r>
      <rPr>
        <sz val="11"/>
        <rFont val="Calibri"/>
        <family val="2"/>
      </rPr>
      <t>Santa María Visitación</t>
    </r>
  </si>
  <si>
    <r>
      <rPr>
        <sz val="11"/>
        <rFont val="Calibri"/>
        <family val="2"/>
      </rPr>
      <t>Santiago Atitlán</t>
    </r>
  </si>
  <si>
    <r>
      <rPr>
        <sz val="11"/>
        <rFont val="Calibri"/>
        <family val="2"/>
      </rPr>
      <t>Pueblo Nuevo</t>
    </r>
  </si>
  <si>
    <r>
      <rPr>
        <sz val="11"/>
        <rFont val="Calibri"/>
        <family val="2"/>
      </rPr>
      <t>Río Bravo</t>
    </r>
  </si>
  <si>
    <r>
      <rPr>
        <sz val="11"/>
        <rFont val="Calibri"/>
        <family val="2"/>
      </rPr>
      <t>San Antonio Suchitepéquez</t>
    </r>
  </si>
  <si>
    <r>
      <rPr>
        <sz val="11"/>
        <rFont val="Calibri"/>
        <family val="2"/>
      </rPr>
      <t>San Bernardino</t>
    </r>
  </si>
  <si>
    <r>
      <rPr>
        <sz val="11"/>
        <rFont val="Calibri"/>
        <family val="2"/>
      </rPr>
      <t>San Francisco Zapotitlán</t>
    </r>
  </si>
  <si>
    <r>
      <rPr>
        <sz val="11"/>
        <rFont val="Calibri"/>
        <family val="2"/>
      </rPr>
      <t>San Gabriel</t>
    </r>
  </si>
  <si>
    <r>
      <rPr>
        <sz val="11"/>
        <rFont val="Calibri"/>
        <family val="2"/>
      </rPr>
      <t>San José El Ídolo</t>
    </r>
  </si>
  <si>
    <r>
      <rPr>
        <sz val="11"/>
        <rFont val="Calibri"/>
        <family val="2"/>
      </rPr>
      <t>San José la Máquina</t>
    </r>
  </si>
  <si>
    <r>
      <rPr>
        <sz val="11"/>
        <rFont val="Calibri"/>
        <family val="2"/>
      </rPr>
      <t>San Juan Bautista</t>
    </r>
  </si>
  <si>
    <r>
      <rPr>
        <sz val="11"/>
        <rFont val="Calibri"/>
        <family val="2"/>
      </rPr>
      <t>San Miguel Panán</t>
    </r>
  </si>
  <si>
    <r>
      <rPr>
        <sz val="11"/>
        <rFont val="Calibri"/>
        <family val="2"/>
      </rPr>
      <t>San Pablo Jocopilas</t>
    </r>
  </si>
  <si>
    <r>
      <rPr>
        <sz val="11"/>
        <rFont val="Calibri"/>
        <family val="2"/>
      </rPr>
      <t>Santo Domingo Suchitepéquez</t>
    </r>
  </si>
  <si>
    <r>
      <rPr>
        <sz val="11"/>
        <rFont val="Calibri"/>
        <family val="2"/>
      </rPr>
      <t>Santo Tomás La Unión</t>
    </r>
  </si>
  <si>
    <r>
      <rPr>
        <sz val="11"/>
        <rFont val="Calibri"/>
        <family val="2"/>
      </rPr>
      <t>San Andres Xecul</t>
    </r>
  </si>
  <si>
    <r>
      <rPr>
        <sz val="11"/>
        <rFont val="Calibri"/>
        <family val="2"/>
      </rPr>
      <t>San Bartolo Aguas Calientes</t>
    </r>
  </si>
  <si>
    <r>
      <rPr>
        <sz val="11"/>
        <rFont val="Calibri"/>
        <family val="2"/>
      </rPr>
      <t>San Cristobal Totonicapán</t>
    </r>
  </si>
  <si>
    <r>
      <rPr>
        <sz val="11"/>
        <rFont val="Calibri"/>
        <family val="2"/>
      </rPr>
      <t>San Francisco El Alto</t>
    </r>
  </si>
  <si>
    <r>
      <rPr>
        <sz val="11"/>
        <rFont val="Calibri"/>
        <family val="2"/>
      </rPr>
      <t>Santa Lucia La Reforma</t>
    </r>
  </si>
  <si>
    <r>
      <rPr>
        <sz val="11"/>
        <rFont val="Calibri"/>
        <family val="2"/>
      </rPr>
      <t>Santa Maria Chiquimula</t>
    </r>
  </si>
  <si>
    <r>
      <rPr>
        <sz val="11"/>
        <rFont val="Calibri"/>
        <family val="2"/>
      </rPr>
      <t>La Unión</t>
    </r>
  </si>
  <si>
    <r>
      <rPr>
        <sz val="11"/>
        <rFont val="Calibri"/>
        <family val="2"/>
      </rPr>
      <t>Río Hondo</t>
    </r>
  </si>
  <si>
    <r>
      <rPr>
        <sz val="11"/>
        <rFont val="Calibri"/>
        <family val="2"/>
      </rPr>
      <t>San Diego</t>
    </r>
  </si>
  <si>
    <r>
      <rPr>
        <sz val="11"/>
        <rFont val="Calibri"/>
        <family val="2"/>
      </rPr>
      <t>San Jorge</t>
    </r>
  </si>
  <si>
    <r>
      <rPr>
        <sz val="11"/>
        <rFont val="Calibri"/>
        <family val="1"/>
      </rPr>
      <t>Alta Verapaz</t>
    </r>
  </si>
  <si>
    <r>
      <rPr>
        <sz val="11"/>
        <rFont val="Calibri"/>
        <family val="1"/>
      </rPr>
      <t>Fray Bartolomé de las Casas</t>
    </r>
  </si>
  <si>
    <r>
      <rPr>
        <sz val="11"/>
        <rFont val="Calibri"/>
        <family val="1"/>
      </rPr>
      <t>San Cristóbal Verapaz</t>
    </r>
  </si>
  <si>
    <r>
      <rPr>
        <sz val="11"/>
        <rFont val="Calibri"/>
        <family val="1"/>
      </rPr>
      <t>San Juan Chamelco</t>
    </r>
  </si>
  <si>
    <r>
      <rPr>
        <sz val="11"/>
        <rFont val="Calibri"/>
        <family val="1"/>
      </rPr>
      <t>San Pedro Carchá</t>
    </r>
  </si>
  <si>
    <r>
      <rPr>
        <sz val="11"/>
        <rFont val="Calibri"/>
        <family val="1"/>
      </rPr>
      <t>Santa Catalina La Tinta</t>
    </r>
  </si>
  <si>
    <r>
      <rPr>
        <sz val="11"/>
        <rFont val="Calibri"/>
        <family val="1"/>
      </rPr>
      <t>Santa Cruz Verapaz</t>
    </r>
  </si>
  <si>
    <r>
      <rPr>
        <sz val="11"/>
        <rFont val="Calibri"/>
        <family val="1"/>
      </rPr>
      <t>Baja Verapaz</t>
    </r>
  </si>
  <si>
    <r>
      <rPr>
        <sz val="11"/>
        <rFont val="Calibri"/>
        <family val="1"/>
      </rPr>
      <t>El Chol</t>
    </r>
  </si>
  <si>
    <r>
      <rPr>
        <sz val="11"/>
        <rFont val="Calibri"/>
        <family val="1"/>
      </rPr>
      <t>San Jerónimo</t>
    </r>
  </si>
  <si>
    <r>
      <rPr>
        <sz val="11"/>
        <rFont val="Calibri"/>
        <family val="1"/>
      </rPr>
      <t>San Miguel Chicaj</t>
    </r>
  </si>
  <si>
    <r>
      <rPr>
        <sz val="8.5"/>
        <rFont val="Calibri"/>
        <family val="1"/>
      </rPr>
      <t>Guatemala</t>
    </r>
  </si>
  <si>
    <r>
      <rPr>
        <sz val="8.5"/>
        <rFont val="Calibri"/>
        <family val="1"/>
      </rPr>
      <t>Amatitlán</t>
    </r>
  </si>
  <si>
    <r>
      <rPr>
        <sz val="8.5"/>
        <rFont val="Calibri"/>
        <family val="1"/>
      </rPr>
      <t>Chinautla</t>
    </r>
  </si>
  <si>
    <r>
      <rPr>
        <sz val="8.5"/>
        <rFont val="Calibri"/>
        <family val="1"/>
      </rPr>
      <t>Chuarrancho</t>
    </r>
  </si>
  <si>
    <r>
      <rPr>
        <sz val="8.5"/>
        <rFont val="Calibri"/>
        <family val="1"/>
      </rPr>
      <t>Fraijanes</t>
    </r>
  </si>
  <si>
    <r>
      <rPr>
        <sz val="8.5"/>
        <rFont val="Calibri"/>
        <family val="1"/>
      </rPr>
      <t>Mixco</t>
    </r>
  </si>
  <si>
    <r>
      <rPr>
        <sz val="8.5"/>
        <rFont val="Calibri"/>
        <family val="1"/>
      </rPr>
      <t>Palencia</t>
    </r>
  </si>
  <si>
    <r>
      <rPr>
        <sz val="8.5"/>
        <rFont val="Calibri"/>
        <family val="1"/>
      </rPr>
      <t>Petapa</t>
    </r>
  </si>
  <si>
    <r>
      <rPr>
        <sz val="8.5"/>
        <rFont val="Calibri"/>
        <family val="1"/>
      </rPr>
      <t>San José del Golfo</t>
    </r>
  </si>
  <si>
    <r>
      <rPr>
        <sz val="8.5"/>
        <rFont val="Calibri"/>
        <family val="1"/>
      </rPr>
      <t>San José Pinula</t>
    </r>
  </si>
  <si>
    <r>
      <rPr>
        <sz val="8.5"/>
        <rFont val="Calibri"/>
        <family val="1"/>
      </rPr>
      <t>San Juan Sacatepéquez</t>
    </r>
  </si>
  <si>
    <r>
      <rPr>
        <sz val="8.5"/>
        <rFont val="Calibri"/>
        <family val="1"/>
      </rPr>
      <t>San Pedro Ayampuc</t>
    </r>
  </si>
  <si>
    <r>
      <rPr>
        <sz val="8.5"/>
        <rFont val="Calibri"/>
        <family val="1"/>
      </rPr>
      <t>San Pedro Sacatepéquez</t>
    </r>
  </si>
  <si>
    <r>
      <rPr>
        <sz val="8.5"/>
        <rFont val="Calibri"/>
        <family val="1"/>
      </rPr>
      <t>San Raymundo</t>
    </r>
  </si>
  <si>
    <r>
      <rPr>
        <sz val="8.5"/>
        <rFont val="Calibri"/>
        <family val="1"/>
      </rPr>
      <t>Santa Catarina Pinula</t>
    </r>
  </si>
  <si>
    <r>
      <rPr>
        <sz val="8.5"/>
        <rFont val="Calibri"/>
        <family val="1"/>
      </rPr>
      <t>Villa Canales</t>
    </r>
  </si>
  <si>
    <r>
      <rPr>
        <sz val="8.5"/>
        <rFont val="Calibri"/>
        <family val="1"/>
      </rPr>
      <t>Villa Nueva</t>
    </r>
  </si>
  <si>
    <r>
      <rPr>
        <sz val="8.5"/>
        <rFont val="Calibri"/>
        <family val="1"/>
      </rPr>
      <t>Huehuetenango</t>
    </r>
  </si>
  <si>
    <r>
      <rPr>
        <sz val="8.5"/>
        <rFont val="Calibri"/>
        <family val="1"/>
      </rPr>
      <t>Aguacatán</t>
    </r>
  </si>
  <si>
    <r>
      <rPr>
        <sz val="8.5"/>
        <rFont val="Calibri"/>
        <family val="1"/>
      </rPr>
      <t>Chiantla</t>
    </r>
  </si>
  <si>
    <r>
      <rPr>
        <sz val="8.5"/>
        <rFont val="Calibri"/>
        <family val="1"/>
      </rPr>
      <t>Colotenango</t>
    </r>
  </si>
  <si>
    <r>
      <rPr>
        <sz val="8.5"/>
        <rFont val="Calibri"/>
        <family val="1"/>
      </rPr>
      <t>Concepción Huista</t>
    </r>
  </si>
  <si>
    <r>
      <rPr>
        <sz val="8.5"/>
        <rFont val="Calibri"/>
        <family val="1"/>
      </rPr>
      <t>Cuilco</t>
    </r>
  </si>
  <si>
    <r>
      <rPr>
        <sz val="8.5"/>
        <rFont val="Calibri"/>
        <family val="1"/>
      </rPr>
      <t>Jacaltenango</t>
    </r>
  </si>
  <si>
    <r>
      <rPr>
        <sz val="8.5"/>
        <rFont val="Calibri"/>
        <family val="1"/>
      </rPr>
      <t>La Democracia</t>
    </r>
  </si>
  <si>
    <r>
      <rPr>
        <sz val="8.5"/>
        <rFont val="Calibri"/>
        <family val="1"/>
      </rPr>
      <t>La Libertad</t>
    </r>
  </si>
  <si>
    <r>
      <rPr>
        <sz val="8.5"/>
        <rFont val="Calibri"/>
        <family val="1"/>
      </rPr>
      <t>Malacatancito</t>
    </r>
  </si>
  <si>
    <r>
      <rPr>
        <sz val="8.5"/>
        <rFont val="Calibri"/>
        <family val="1"/>
      </rPr>
      <t>Nentón</t>
    </r>
  </si>
  <si>
    <r>
      <rPr>
        <sz val="8.5"/>
        <rFont val="Calibri"/>
        <family val="1"/>
      </rPr>
      <t>San Antonio Huista</t>
    </r>
  </si>
  <si>
    <r>
      <rPr>
        <sz val="8.5"/>
        <rFont val="Calibri"/>
        <family val="1"/>
      </rPr>
      <t>San Gaspar Ixchil</t>
    </r>
  </si>
  <si>
    <r>
      <rPr>
        <sz val="8.5"/>
        <rFont val="Calibri"/>
        <family val="1"/>
      </rPr>
      <t>San Idelfonso Ixtahuacán</t>
    </r>
  </si>
  <si>
    <r>
      <rPr>
        <sz val="8.5"/>
        <rFont val="Calibri"/>
        <family val="1"/>
      </rPr>
      <t>San Juan Atitán</t>
    </r>
  </si>
  <si>
    <r>
      <rPr>
        <sz val="8.5"/>
        <rFont val="Calibri"/>
        <family val="1"/>
      </rPr>
      <t>San Juan Ixcoy</t>
    </r>
  </si>
  <si>
    <r>
      <rPr>
        <sz val="8.5"/>
        <rFont val="Calibri"/>
        <family val="1"/>
      </rPr>
      <t>San Mateo Ixtatán</t>
    </r>
  </si>
  <si>
    <r>
      <rPr>
        <sz val="8.5"/>
        <rFont val="Calibri"/>
        <family val="1"/>
      </rPr>
      <t>San Miguel Acatán</t>
    </r>
  </si>
  <si>
    <r>
      <rPr>
        <sz val="8.5"/>
        <rFont val="Calibri"/>
        <family val="1"/>
      </rPr>
      <t>San Pedro Necta</t>
    </r>
  </si>
  <si>
    <r>
      <rPr>
        <sz val="8.5"/>
        <rFont val="Calibri"/>
        <family val="1"/>
      </rPr>
      <t>San Pedro Soloma</t>
    </r>
  </si>
  <si>
    <r>
      <rPr>
        <sz val="8.5"/>
        <rFont val="Calibri"/>
        <family val="1"/>
      </rPr>
      <t>San Rafael Petzal</t>
    </r>
  </si>
  <si>
    <r>
      <rPr>
        <sz val="8.5"/>
        <rFont val="Calibri"/>
        <family val="1"/>
      </rPr>
      <t>San Rafel la Independencia</t>
    </r>
  </si>
  <si>
    <r>
      <rPr>
        <sz val="8.5"/>
        <rFont val="Calibri"/>
        <family val="1"/>
      </rPr>
      <t>San Sebastián Coatán</t>
    </r>
  </si>
  <si>
    <r>
      <rPr>
        <sz val="8.5"/>
        <rFont val="Calibri"/>
        <family val="1"/>
      </rPr>
      <t>San Sebastián Huehuetenango</t>
    </r>
  </si>
  <si>
    <r>
      <rPr>
        <sz val="8.5"/>
        <rFont val="Calibri"/>
        <family val="1"/>
      </rPr>
      <t>Santa Ana Huista</t>
    </r>
  </si>
  <si>
    <r>
      <rPr>
        <sz val="8.5"/>
        <rFont val="Calibri"/>
        <family val="1"/>
      </rPr>
      <t>Santa Bárbara</t>
    </r>
  </si>
  <si>
    <r>
      <rPr>
        <sz val="8.5"/>
        <rFont val="Calibri"/>
        <family val="1"/>
      </rPr>
      <t>Santa Cruz Barillas</t>
    </r>
  </si>
  <si>
    <r>
      <rPr>
        <sz val="8.5"/>
        <rFont val="Calibri"/>
        <family val="1"/>
      </rPr>
      <t>Santa Eulalia</t>
    </r>
  </si>
  <si>
    <r>
      <rPr>
        <sz val="8.5"/>
        <rFont val="Calibri"/>
        <family val="1"/>
      </rPr>
      <t>Santiago Chimaltenango</t>
    </r>
  </si>
  <si>
    <r>
      <rPr>
        <sz val="8.5"/>
        <rFont val="Calibri"/>
        <family val="1"/>
      </rPr>
      <t>Tectitán</t>
    </r>
  </si>
  <si>
    <r>
      <rPr>
        <sz val="8.5"/>
        <rFont val="Calibri"/>
        <family val="1"/>
      </rPr>
      <t>Todos Santos Cuchumatán</t>
    </r>
  </si>
  <si>
    <r>
      <rPr>
        <sz val="8.5"/>
        <rFont val="Calibri"/>
        <family val="1"/>
      </rPr>
      <t>Unión Cantinil</t>
    </r>
  </si>
  <si>
    <r>
      <rPr>
        <sz val="9.5"/>
        <rFont val="Calibri"/>
        <family val="1"/>
      </rPr>
      <t>El Estor</t>
    </r>
  </si>
  <si>
    <r>
      <rPr>
        <sz val="9.5"/>
        <rFont val="Calibri"/>
        <family val="1"/>
      </rPr>
      <t>Los Amates</t>
    </r>
  </si>
  <si>
    <r>
      <rPr>
        <sz val="9.5"/>
        <rFont val="Calibri"/>
        <family val="1"/>
      </rPr>
      <t>Puerto Barrios</t>
    </r>
  </si>
  <si>
    <r>
      <rPr>
        <sz val="9.5"/>
        <rFont val="Calibri"/>
        <family val="1"/>
      </rPr>
      <t>San Carlos Alzatate</t>
    </r>
  </si>
  <si>
    <r>
      <rPr>
        <sz val="9.5"/>
        <rFont val="Calibri"/>
        <family val="1"/>
      </rPr>
      <t>San Luis Jilotepeque</t>
    </r>
  </si>
  <si>
    <r>
      <rPr>
        <sz val="9.5"/>
        <rFont val="Calibri"/>
        <family val="1"/>
      </rPr>
      <t>San Manuel Chaparron</t>
    </r>
  </si>
  <si>
    <r>
      <rPr>
        <sz val="9.5"/>
        <rFont val="Calibri"/>
        <family val="1"/>
      </rPr>
      <t>San Pedro Pinula</t>
    </r>
  </si>
  <si>
    <r>
      <rPr>
        <sz val="9.5"/>
        <rFont val="Calibri"/>
        <family val="1"/>
      </rPr>
      <t>Agua Blanca</t>
    </r>
  </si>
  <si>
    <r>
      <rPr>
        <sz val="9.5"/>
        <rFont val="Calibri"/>
        <family val="1"/>
      </rPr>
      <t>Asunción Mita</t>
    </r>
  </si>
  <si>
    <r>
      <rPr>
        <sz val="9.5"/>
        <rFont val="Calibri"/>
        <family val="1"/>
      </rPr>
      <t>El Adelanto</t>
    </r>
  </si>
  <si>
    <r>
      <rPr>
        <sz val="9.5"/>
        <rFont val="Calibri"/>
        <family val="1"/>
      </rPr>
      <t>El Progreso</t>
    </r>
  </si>
  <si>
    <r>
      <rPr>
        <sz val="9.5"/>
        <rFont val="Calibri"/>
        <family val="1"/>
      </rPr>
      <t>San José Acatempa</t>
    </r>
  </si>
  <si>
    <r>
      <rPr>
        <sz val="9.5"/>
        <rFont val="Calibri"/>
        <family val="1"/>
      </rPr>
      <t>Santa Catarina Mita</t>
    </r>
  </si>
  <si>
    <r>
      <rPr>
        <sz val="9.5"/>
        <rFont val="Calibri"/>
        <family val="1"/>
      </rPr>
      <t>El Petén</t>
    </r>
  </si>
  <si>
    <r>
      <rPr>
        <sz val="9.5"/>
        <rFont val="Calibri"/>
        <family val="1"/>
      </rPr>
      <t>El Chal</t>
    </r>
  </si>
  <si>
    <r>
      <rPr>
        <sz val="9.5"/>
        <rFont val="Calibri"/>
        <family val="1"/>
      </rPr>
      <t>La Libertad</t>
    </r>
  </si>
  <si>
    <r>
      <rPr>
        <sz val="9.5"/>
        <rFont val="Calibri"/>
        <family val="1"/>
      </rPr>
      <t>Las Cruces</t>
    </r>
  </si>
  <si>
    <r>
      <rPr>
        <sz val="9.5"/>
        <rFont val="Calibri"/>
        <family val="1"/>
      </rPr>
      <t>Melchor de Mencos</t>
    </r>
  </si>
  <si>
    <r>
      <rPr>
        <sz val="9.5"/>
        <rFont val="Calibri"/>
        <family val="1"/>
      </rPr>
      <t>San Andrés</t>
    </r>
  </si>
  <si>
    <r>
      <rPr>
        <sz val="9.5"/>
        <rFont val="Calibri"/>
        <family val="1"/>
      </rPr>
      <t>San Benito</t>
    </r>
  </si>
  <si>
    <r>
      <rPr>
        <sz val="9.5"/>
        <rFont val="Calibri"/>
        <family val="1"/>
      </rPr>
      <t>San Francisco</t>
    </r>
  </si>
  <si>
    <r>
      <rPr>
        <sz val="9.5"/>
        <rFont val="Calibri"/>
        <family val="1"/>
      </rPr>
      <t>San José</t>
    </r>
  </si>
  <si>
    <r>
      <rPr>
        <sz val="9.5"/>
        <rFont val="Calibri"/>
        <family val="1"/>
      </rPr>
      <t>San Luis</t>
    </r>
  </si>
  <si>
    <r>
      <rPr>
        <sz val="9.5"/>
        <rFont val="Calibri"/>
        <family val="1"/>
      </rPr>
      <t>Santa Ana</t>
    </r>
  </si>
  <si>
    <r>
      <rPr>
        <sz val="9.5"/>
        <rFont val="Calibri"/>
        <family val="1"/>
      </rPr>
      <t>Santa Elena</t>
    </r>
  </si>
  <si>
    <r>
      <rPr>
        <sz val="11"/>
        <rFont val="Calibri"/>
        <family val="1"/>
      </rPr>
      <t>El Asintal</t>
    </r>
  </si>
  <si>
    <r>
      <rPr>
        <sz val="11"/>
        <rFont val="Calibri"/>
        <family val="1"/>
      </rPr>
      <t>Nuevo San Carlos</t>
    </r>
  </si>
  <si>
    <r>
      <rPr>
        <sz val="11"/>
        <rFont val="Calibri"/>
        <family val="1"/>
      </rPr>
      <t>San Andrés Villa Seca</t>
    </r>
  </si>
  <si>
    <r>
      <rPr>
        <sz val="11"/>
        <rFont val="Calibri"/>
        <family val="1"/>
      </rPr>
      <t>San Felipe Realhuleu</t>
    </r>
  </si>
  <si>
    <r>
      <rPr>
        <sz val="11"/>
        <rFont val="Calibri"/>
        <family val="1"/>
      </rPr>
      <t>San Martín Zapotitlán</t>
    </r>
  </si>
  <si>
    <r>
      <rPr>
        <sz val="11"/>
        <rFont val="Calibri"/>
        <family val="1"/>
      </rPr>
      <t>San Sebastián</t>
    </r>
  </si>
  <si>
    <r>
      <rPr>
        <sz val="11"/>
        <rFont val="Calibri"/>
        <family val="1"/>
      </rPr>
      <t>Santa Cruz Mulúa</t>
    </r>
  </si>
  <si>
    <r>
      <rPr>
        <sz val="11"/>
        <rFont val="Calibri"/>
        <family val="1"/>
      </rPr>
      <t>Antigua Guatemala</t>
    </r>
  </si>
  <si>
    <r>
      <rPr>
        <sz val="11"/>
        <rFont val="Calibri"/>
        <family val="1"/>
      </rPr>
      <t>Ciudad Vieja</t>
    </r>
  </si>
  <si>
    <r>
      <rPr>
        <sz val="11"/>
        <rFont val="Calibri"/>
        <family val="1"/>
      </rPr>
      <t>Magdalena Milpas Altas</t>
    </r>
  </si>
  <si>
    <r>
      <rPr>
        <sz val="11"/>
        <rFont val="Calibri"/>
        <family val="1"/>
      </rPr>
      <t>San Antonio Aguas Calientes</t>
    </r>
  </si>
  <si>
    <r>
      <rPr>
        <sz val="11"/>
        <rFont val="Calibri"/>
        <family val="1"/>
      </rPr>
      <t>San Bartolomé Milpas Altas</t>
    </r>
  </si>
  <si>
    <r>
      <rPr>
        <sz val="11"/>
        <rFont val="Calibri"/>
        <family val="1"/>
      </rPr>
      <t>San Lucas Sacatepéquez</t>
    </r>
  </si>
  <si>
    <r>
      <rPr>
        <sz val="11"/>
        <rFont val="Calibri"/>
        <family val="1"/>
      </rPr>
      <t>San Miguel Dueñas</t>
    </r>
  </si>
  <si>
    <r>
      <rPr>
        <sz val="11"/>
        <rFont val="Calibri"/>
        <family val="1"/>
      </rPr>
      <t>Santa Catarina Barahona</t>
    </r>
  </si>
  <si>
    <r>
      <rPr>
        <sz val="11"/>
        <rFont val="Calibri"/>
        <family val="1"/>
      </rPr>
      <t>Santa Lucia Milpas Altas</t>
    </r>
  </si>
  <si>
    <r>
      <rPr>
        <sz val="11"/>
        <rFont val="Calibri"/>
        <family val="1"/>
      </rPr>
      <t>Santa María de Jesús</t>
    </r>
  </si>
  <si>
    <r>
      <rPr>
        <sz val="11"/>
        <rFont val="Calibri"/>
        <family val="1"/>
      </rPr>
      <t>Santiago Sacatepéquez</t>
    </r>
  </si>
  <si>
    <r>
      <rPr>
        <sz val="11"/>
        <rFont val="Calibri"/>
        <family val="1"/>
      </rPr>
      <t>Santo Domingo Xenacoj</t>
    </r>
  </si>
  <si>
    <r>
      <rPr>
        <sz val="11"/>
        <rFont val="Calibri"/>
        <family val="1"/>
      </rPr>
      <t>San Marcos</t>
    </r>
  </si>
  <si>
    <r>
      <rPr>
        <sz val="11"/>
        <rFont val="Calibri"/>
        <family val="1"/>
      </rPr>
      <t>Concepcion Tutuapa</t>
    </r>
  </si>
  <si>
    <r>
      <rPr>
        <sz val="11"/>
        <rFont val="Calibri"/>
        <family val="1"/>
      </rPr>
      <t>El Quetzal</t>
    </r>
  </si>
  <si>
    <r>
      <rPr>
        <sz val="11"/>
        <rFont val="Calibri"/>
        <family val="1"/>
      </rPr>
      <t>El Tumbador</t>
    </r>
  </si>
  <si>
    <r>
      <rPr>
        <sz val="11"/>
        <rFont val="Calibri"/>
        <family val="1"/>
      </rPr>
      <t>Esquipulas Palo Gordo</t>
    </r>
  </si>
  <si>
    <r>
      <rPr>
        <sz val="11"/>
        <rFont val="Calibri"/>
        <family val="1"/>
      </rPr>
      <t>La Blanca</t>
    </r>
  </si>
  <si>
    <r>
      <rPr>
        <sz val="11"/>
        <rFont val="Calibri"/>
        <family val="1"/>
      </rPr>
      <t>La Reforma</t>
    </r>
  </si>
  <si>
    <r>
      <rPr>
        <sz val="11"/>
        <rFont val="Calibri"/>
        <family val="1"/>
      </rPr>
      <t>Nuevo Progreso</t>
    </r>
  </si>
  <si>
    <r>
      <rPr>
        <sz val="11"/>
        <rFont val="Calibri"/>
        <family val="1"/>
      </rPr>
      <t>Rio Blanco</t>
    </r>
  </si>
  <si>
    <r>
      <rPr>
        <sz val="11"/>
        <rFont val="Calibri"/>
        <family val="1"/>
      </rPr>
      <t>San Antonio Sacatepequez</t>
    </r>
  </si>
  <si>
    <r>
      <rPr>
        <sz val="11"/>
        <rFont val="Calibri"/>
        <family val="1"/>
      </rPr>
      <t>San Cristobal Cucho</t>
    </r>
  </si>
  <si>
    <r>
      <rPr>
        <sz val="11"/>
        <rFont val="Calibri"/>
        <family val="1"/>
      </rPr>
      <t>San Jose El Rodeo</t>
    </r>
  </si>
  <si>
    <r>
      <rPr>
        <sz val="11"/>
        <rFont val="Calibri"/>
        <family val="1"/>
      </rPr>
      <t>San Jose Ojetenam</t>
    </r>
  </si>
  <si>
    <r>
      <rPr>
        <sz val="11"/>
        <rFont val="Calibri"/>
        <family val="1"/>
      </rPr>
      <t>San Lorenzo</t>
    </r>
  </si>
  <si>
    <r>
      <rPr>
        <sz val="11"/>
        <rFont val="Calibri"/>
        <family val="1"/>
      </rPr>
      <t>San Miguel Ixtahuacan</t>
    </r>
  </si>
  <si>
    <r>
      <rPr>
        <sz val="11"/>
        <rFont val="Calibri"/>
        <family val="1"/>
      </rPr>
      <t>San Pablo</t>
    </r>
  </si>
  <si>
    <r>
      <rPr>
        <sz val="11"/>
        <rFont val="Calibri"/>
        <family val="1"/>
      </rPr>
      <t>San Pedro Sacatepequez</t>
    </r>
  </si>
  <si>
    <r>
      <rPr>
        <sz val="11"/>
        <rFont val="Calibri"/>
        <family val="1"/>
      </rPr>
      <t>San Rafael Pie De La Cuesta</t>
    </r>
  </si>
  <si>
    <r>
      <rPr>
        <sz val="11"/>
        <rFont val="Calibri"/>
        <family val="1"/>
      </rPr>
      <t>Santa Rosa</t>
    </r>
  </si>
  <si>
    <r>
      <rPr>
        <sz val="11"/>
        <rFont val="Calibri"/>
        <family val="1"/>
      </rPr>
      <t>Nueva Santa Rosa</t>
    </r>
  </si>
  <si>
    <r>
      <rPr>
        <sz val="11"/>
        <rFont val="Calibri"/>
        <family val="1"/>
      </rPr>
      <t>Pueblo Nuevo Viñas</t>
    </r>
  </si>
  <si>
    <r>
      <rPr>
        <sz val="11"/>
        <rFont val="Calibri"/>
        <family val="1"/>
      </rPr>
      <t>San Juan Tecuaco</t>
    </r>
  </si>
  <si>
    <r>
      <rPr>
        <sz val="11"/>
        <rFont val="Calibri"/>
        <family val="1"/>
      </rPr>
      <t>San Rafael las Flores</t>
    </r>
  </si>
  <si>
    <r>
      <rPr>
        <sz val="11"/>
        <rFont val="Calibri"/>
        <family val="1"/>
      </rPr>
      <t>Santa Cruz el Naranjo</t>
    </r>
  </si>
  <si>
    <r>
      <rPr>
        <sz val="11"/>
        <rFont val="Calibri"/>
        <family val="1"/>
      </rPr>
      <t>Santa María Ixhuatan</t>
    </r>
  </si>
  <si>
    <r>
      <rPr>
        <sz val="11"/>
        <rFont val="Calibri"/>
        <family val="1"/>
      </rPr>
      <t>Santa Rosa de Lima</t>
    </r>
  </si>
  <si>
    <r>
      <rPr>
        <sz val="11"/>
        <rFont val="Calibri"/>
        <family val="1"/>
      </rPr>
      <t>San Andrés Semetabaj</t>
    </r>
  </si>
  <si>
    <r>
      <rPr>
        <sz val="11"/>
        <rFont val="Calibri"/>
        <family val="1"/>
      </rPr>
      <t>San Antonio Palopó</t>
    </r>
  </si>
  <si>
    <r>
      <rPr>
        <sz val="11"/>
        <rFont val="Calibri"/>
        <family val="1"/>
      </rPr>
      <t>San José Chacayá</t>
    </r>
  </si>
  <si>
    <r>
      <rPr>
        <sz val="11"/>
        <rFont val="Calibri"/>
        <family val="1"/>
      </rPr>
      <t>San Juan La Laguna</t>
    </r>
  </si>
  <si>
    <r>
      <rPr>
        <sz val="11"/>
        <rFont val="Calibri"/>
        <family val="1"/>
      </rPr>
      <t>San Lucas Toliman</t>
    </r>
  </si>
  <si>
    <r>
      <rPr>
        <sz val="11"/>
        <rFont val="Calibri"/>
        <family val="1"/>
      </rPr>
      <t>San Marcos La Laguna</t>
    </r>
  </si>
  <si>
    <r>
      <rPr>
        <sz val="11"/>
        <rFont val="Calibri"/>
        <family val="1"/>
      </rPr>
      <t>San Pablo La Laguna</t>
    </r>
  </si>
  <si>
    <r>
      <rPr>
        <sz val="9"/>
        <rFont val="Calibri"/>
        <family val="1"/>
      </rPr>
      <t>San Pedro La Laguna</t>
    </r>
  </si>
  <si>
    <r>
      <rPr>
        <sz val="9"/>
        <rFont val="Calibri"/>
        <family val="1"/>
      </rPr>
      <t>Santa Catarina Ixtahuacán</t>
    </r>
  </si>
  <si>
    <r>
      <rPr>
        <sz val="9"/>
        <rFont val="Calibri"/>
        <family val="1"/>
      </rPr>
      <t>Santa Catarina Palopó</t>
    </r>
  </si>
  <si>
    <r>
      <rPr>
        <sz val="9"/>
        <rFont val="Calibri"/>
        <family val="1"/>
      </rPr>
      <t>Santa Clara La Laguna</t>
    </r>
  </si>
  <si>
    <r>
      <rPr>
        <sz val="9"/>
        <rFont val="Calibri"/>
        <family val="1"/>
      </rPr>
      <t>Santa Cruz La Laguna</t>
    </r>
  </si>
  <si>
    <r>
      <rPr>
        <sz val="9"/>
        <rFont val="Calibri"/>
        <family val="1"/>
      </rPr>
      <t>Santa Lucia Utatlán</t>
    </r>
  </si>
  <si>
    <r>
      <rPr>
        <sz val="9"/>
        <rFont val="Calibri"/>
        <family val="1"/>
      </rPr>
      <t>Santa María Visitación</t>
    </r>
  </si>
  <si>
    <r>
      <rPr>
        <sz val="9"/>
        <rFont val="Calibri"/>
        <family val="1"/>
      </rPr>
      <t>Santiago Atitlán</t>
    </r>
  </si>
  <si>
    <r>
      <rPr>
        <sz val="9"/>
        <rFont val="Calibri"/>
        <family val="1"/>
      </rPr>
      <t>Pueblo Nuevo</t>
    </r>
  </si>
  <si>
    <r>
      <rPr>
        <sz val="9"/>
        <rFont val="Calibri"/>
        <family val="1"/>
      </rPr>
      <t>Río Bravo</t>
    </r>
  </si>
  <si>
    <r>
      <rPr>
        <sz val="9"/>
        <rFont val="Calibri"/>
        <family val="1"/>
      </rPr>
      <t>San Antonio Suchitepéquez</t>
    </r>
  </si>
  <si>
    <r>
      <rPr>
        <sz val="9"/>
        <rFont val="Calibri"/>
        <family val="1"/>
      </rPr>
      <t>San Bernardino</t>
    </r>
  </si>
  <si>
    <r>
      <rPr>
        <sz val="9"/>
        <rFont val="Calibri"/>
        <family val="1"/>
      </rPr>
      <t>San Francisco Zapotitlán</t>
    </r>
  </si>
  <si>
    <r>
      <rPr>
        <sz val="9"/>
        <rFont val="Calibri"/>
        <family val="1"/>
      </rPr>
      <t>San Gabriel</t>
    </r>
  </si>
  <si>
    <r>
      <rPr>
        <sz val="9"/>
        <rFont val="Calibri"/>
        <family val="1"/>
      </rPr>
      <t>San José El Ídolo</t>
    </r>
  </si>
  <si>
    <r>
      <rPr>
        <sz val="9"/>
        <rFont val="Calibri"/>
        <family val="1"/>
      </rPr>
      <t>San José la Máquina</t>
    </r>
  </si>
  <si>
    <r>
      <rPr>
        <sz val="9"/>
        <rFont val="Calibri"/>
        <family val="1"/>
      </rPr>
      <t>San Juan Bautista</t>
    </r>
  </si>
  <si>
    <r>
      <rPr>
        <sz val="9"/>
        <rFont val="Calibri"/>
        <family val="1"/>
      </rPr>
      <t>San Lorenzo</t>
    </r>
  </si>
  <si>
    <r>
      <rPr>
        <sz val="9"/>
        <rFont val="Calibri"/>
        <family val="1"/>
      </rPr>
      <t>San Miguel Panán</t>
    </r>
  </si>
  <si>
    <r>
      <rPr>
        <sz val="9"/>
        <rFont val="Calibri"/>
        <family val="1"/>
      </rPr>
      <t>San Pablo Jocopilas</t>
    </r>
  </si>
  <si>
    <r>
      <rPr>
        <sz val="9"/>
        <rFont val="Calibri"/>
        <family val="1"/>
      </rPr>
      <t>Santa Bárbara</t>
    </r>
  </si>
  <si>
    <r>
      <rPr>
        <sz val="9"/>
        <rFont val="Calibri"/>
        <family val="1"/>
      </rPr>
      <t>Santo Domingo Suchitepéquez</t>
    </r>
  </si>
  <si>
    <r>
      <rPr>
        <sz val="9"/>
        <rFont val="Calibri"/>
        <family val="1"/>
      </rPr>
      <t>Santo Tomás La Unión</t>
    </r>
  </si>
  <si>
    <r>
      <rPr>
        <sz val="9"/>
        <rFont val="Calibri"/>
        <family val="1"/>
      </rPr>
      <t>San Andres Xecul</t>
    </r>
  </si>
  <si>
    <r>
      <rPr>
        <sz val="9"/>
        <rFont val="Calibri"/>
        <family val="1"/>
      </rPr>
      <t>San Bartolo Aguas Calientes</t>
    </r>
  </si>
  <si>
    <r>
      <rPr>
        <sz val="9"/>
        <rFont val="Calibri"/>
        <family val="1"/>
      </rPr>
      <t>San Cristobal Totonicapán</t>
    </r>
  </si>
  <si>
    <r>
      <rPr>
        <sz val="9"/>
        <rFont val="Calibri"/>
        <family val="1"/>
      </rPr>
      <t>San Francisco El Alto</t>
    </r>
  </si>
  <si>
    <r>
      <rPr>
        <sz val="9"/>
        <rFont val="Calibri"/>
        <family val="1"/>
      </rPr>
      <t>Santa Lucia La Reforma</t>
    </r>
  </si>
  <si>
    <r>
      <rPr>
        <sz val="9"/>
        <rFont val="Calibri"/>
        <family val="1"/>
      </rPr>
      <t>Santa Maria Chiquimula</t>
    </r>
  </si>
  <si>
    <r>
      <rPr>
        <sz val="9"/>
        <rFont val="Calibri"/>
        <family val="1"/>
      </rPr>
      <t>La Unión</t>
    </r>
  </si>
  <si>
    <r>
      <rPr>
        <sz val="9"/>
        <rFont val="Calibri"/>
        <family val="1"/>
      </rPr>
      <t>Río Hondo</t>
    </r>
  </si>
  <si>
    <r>
      <rPr>
        <sz val="9"/>
        <rFont val="Calibri"/>
        <family val="1"/>
      </rPr>
      <t>San Diego</t>
    </r>
  </si>
  <si>
    <r>
      <rPr>
        <sz val="9"/>
        <rFont val="Calibri"/>
        <family val="1"/>
      </rPr>
      <t>San Jorge</t>
    </r>
  </si>
  <si>
    <t>Alta Verapaz</t>
  </si>
  <si>
    <t>Fray Bartolomé de las Casas</t>
  </si>
  <si>
    <t>San Cristóbal Verapaz</t>
  </si>
  <si>
    <t>San Juan Chamelco</t>
  </si>
  <si>
    <t>San Pedro Carchá</t>
  </si>
  <si>
    <t>Santa Catalina La Tinta</t>
  </si>
  <si>
    <t>Santa Cruz Verapaz</t>
  </si>
  <si>
    <t>Baja Verapaz</t>
  </si>
  <si>
    <t>El Chol</t>
  </si>
  <si>
    <t>San Jerónimo</t>
  </si>
  <si>
    <t>San Miguel Chicaj</t>
  </si>
  <si>
    <t>El Tejar</t>
  </si>
  <si>
    <t>San Andrés Iztapa</t>
  </si>
  <si>
    <t>San José Poaquil</t>
  </si>
  <si>
    <t>San Martín Jilotepeque</t>
  </si>
  <si>
    <t>Santa Apolonia</t>
  </si>
  <si>
    <t>Santa Cruz Balanyá</t>
  </si>
  <si>
    <t>Tecpán Guatemala</t>
  </si>
  <si>
    <t>Concepción las Minas</t>
  </si>
  <si>
    <t>San Jacinto</t>
  </si>
  <si>
    <t>San José la Arada</t>
  </si>
  <si>
    <t>San Juan Ermita</t>
  </si>
  <si>
    <t>La Democracia</t>
  </si>
  <si>
    <t>La Gomera</t>
  </si>
  <si>
    <t>Nueva Concepción</t>
  </si>
  <si>
    <t>San José</t>
  </si>
  <si>
    <t>San Vicente Pacaya</t>
  </si>
  <si>
    <t>Santa Lucía Cotzumalguapa</t>
  </si>
  <si>
    <t>San José del Golfo</t>
  </si>
  <si>
    <t>San José Pinula</t>
  </si>
  <si>
    <t>San Juan Sacatepéquez</t>
  </si>
  <si>
    <t>San Pedro Ayampuc</t>
  </si>
  <si>
    <t>San Pedro Sacatepéquez</t>
  </si>
  <si>
    <t>San Raymundo</t>
  </si>
  <si>
    <t>Santa Catarina Pinula</t>
  </si>
  <si>
    <t>Villa Canales</t>
  </si>
  <si>
    <t>Villa Nueva</t>
  </si>
  <si>
    <t>Concepción Huista</t>
  </si>
  <si>
    <t>La Libertad</t>
  </si>
  <si>
    <t>San Antonio Huista</t>
  </si>
  <si>
    <t>San Gaspar Ixchil</t>
  </si>
  <si>
    <t>San Idelfonso Ixtahuacán</t>
  </si>
  <si>
    <t>San Juan Atitán</t>
  </si>
  <si>
    <t>San Juan Ixcoy</t>
  </si>
  <si>
    <t>San Mateo Ixtatán</t>
  </si>
  <si>
    <t>San Miguel Acatán</t>
  </si>
  <si>
    <t>San Pedro Necta</t>
  </si>
  <si>
    <t>San Pedro Soloma</t>
  </si>
  <si>
    <t>San Rafael Petzal</t>
  </si>
  <si>
    <t>San Rafel la Independencia</t>
  </si>
  <si>
    <t>San Sebastián Coatán</t>
  </si>
  <si>
    <t>San Sebastián Huehuetenango</t>
  </si>
  <si>
    <t>Santa Ana Huista</t>
  </si>
  <si>
    <t>Santa Bárbara</t>
  </si>
  <si>
    <t>Santa Cruz Barillas</t>
  </si>
  <si>
    <t>Santa Eulalia</t>
  </si>
  <si>
    <t>Santiago Chimaltenango</t>
  </si>
  <si>
    <t>Todos Santos Cuchumatán</t>
  </si>
  <si>
    <t>Unión Cantinil</t>
  </si>
  <si>
    <t>El Estor</t>
  </si>
  <si>
    <t>Los Amates</t>
  </si>
  <si>
    <t>Puerto Barrios</t>
  </si>
  <si>
    <t>San Carlos Alzatate</t>
  </si>
  <si>
    <t>San Luis Jilotepeque</t>
  </si>
  <si>
    <t>San Manuel Chaparron</t>
  </si>
  <si>
    <t>San Pedro Pinula</t>
  </si>
  <si>
    <t>Agua Blanca</t>
  </si>
  <si>
    <t>Asunción Mita</t>
  </si>
  <si>
    <t>El Adelanto</t>
  </si>
  <si>
    <t>El Progreso</t>
  </si>
  <si>
    <t>San José Acatempa</t>
  </si>
  <si>
    <t>Santa Catarina Mita</t>
  </si>
  <si>
    <t>El Petén</t>
  </si>
  <si>
    <t>El Chal</t>
  </si>
  <si>
    <t>Las Cruces</t>
  </si>
  <si>
    <t>Melchor de Mencos</t>
  </si>
  <si>
    <t>San Andrés</t>
  </si>
  <si>
    <t>San Benito</t>
  </si>
  <si>
    <t>San Francisco</t>
  </si>
  <si>
    <t>San Luis</t>
  </si>
  <si>
    <t>Santa Ana</t>
  </si>
  <si>
    <t>Santa Elena</t>
  </si>
  <si>
    <t>El Jicaro</t>
  </si>
  <si>
    <t>San Agustín Acasaguastlán</t>
  </si>
  <si>
    <t>San Antonio La Paz</t>
  </si>
  <si>
    <t>San Cristobál Acasaguastlán</t>
  </si>
  <si>
    <t>Colomba Costa Cuca</t>
  </si>
  <si>
    <t>Concepción Chiquirichapa</t>
  </si>
  <si>
    <t>El Palmar</t>
  </si>
  <si>
    <t>Flores Costa Cuca</t>
  </si>
  <si>
    <t>La Esperanza</t>
  </si>
  <si>
    <t>Palestina de Los Altos</t>
  </si>
  <si>
    <t>San Carlos Sijá</t>
  </si>
  <si>
    <t>San Francisco La Unión</t>
  </si>
  <si>
    <t>San Juan Ostuncalco</t>
  </si>
  <si>
    <t>San Martín Sacatepéquez</t>
  </si>
  <si>
    <t>San Mateo</t>
  </si>
  <si>
    <t>San Miguel Siguilá</t>
  </si>
  <si>
    <t>San Andrés Sajcabajá</t>
  </si>
  <si>
    <t>San Antonio Ilotenango</t>
  </si>
  <si>
    <t>San Bartolomé Jocotenango</t>
  </si>
  <si>
    <t>San Pedro Jocopilas</t>
  </si>
  <si>
    <t>Santa Cruz del Quiché</t>
  </si>
  <si>
    <t>El Asintal</t>
  </si>
  <si>
    <t>Nuevo San Carlos</t>
  </si>
  <si>
    <t>San Andrés Villa Seca</t>
  </si>
  <si>
    <t>San Felipe Realhuleu</t>
  </si>
  <si>
    <t>San Martín Zapotitlán</t>
  </si>
  <si>
    <t>San Sebastián</t>
  </si>
  <si>
    <t>Santa Cruz Mulúa</t>
  </si>
  <si>
    <t>Antigua Guatemala</t>
  </si>
  <si>
    <t>Ciudad Vieja</t>
  </si>
  <si>
    <t>Magdalena Milpas Altas</t>
  </si>
  <si>
    <t>San Antonio Aguas Calientes</t>
  </si>
  <si>
    <t>San Bartolomé Milpas Altas</t>
  </si>
  <si>
    <t>San Lucas Sacatepéquez</t>
  </si>
  <si>
    <t>San Miguel Dueñas</t>
  </si>
  <si>
    <t>Santa Catarina Barahona</t>
  </si>
  <si>
    <t>Santa Lucia Milpas Altas</t>
  </si>
  <si>
    <t>Santa María de Jesús</t>
  </si>
  <si>
    <t>Santiago Sacatepéquez</t>
  </si>
  <si>
    <t>Santo Domingo Xenacoj</t>
  </si>
  <si>
    <t>San Marcos</t>
  </si>
  <si>
    <t>Concepcion Tutuapa</t>
  </si>
  <si>
    <t>El Quetzal</t>
  </si>
  <si>
    <t>El Tumbador</t>
  </si>
  <si>
    <t>Esquipulas Palo Gordo</t>
  </si>
  <si>
    <t>La Blanca</t>
  </si>
  <si>
    <t>La Reforma</t>
  </si>
  <si>
    <t>Nuevo Progreso</t>
  </si>
  <si>
    <t>Rio Blanco</t>
  </si>
  <si>
    <t>San Antonio Sacatepequez</t>
  </si>
  <si>
    <t>San Cristobal Cucho</t>
  </si>
  <si>
    <t>San Jose El Rodeo</t>
  </si>
  <si>
    <t>San Jose Ojetenam</t>
  </si>
  <si>
    <t>San Lorenzo</t>
  </si>
  <si>
    <t>San Miguel Ixtahuacan</t>
  </si>
  <si>
    <t>San Pablo</t>
  </si>
  <si>
    <t>San Pedro Sacatepequez</t>
  </si>
  <si>
    <t>San Rafael Pie De La Cuesta</t>
  </si>
  <si>
    <t>Santa Rosa</t>
  </si>
  <si>
    <t>Nueva Santa Rosa</t>
  </si>
  <si>
    <t>Pueblo Nuevo Viñas</t>
  </si>
  <si>
    <t>San Juan Tecuaco</t>
  </si>
  <si>
    <t>San Rafael las Flores</t>
  </si>
  <si>
    <t>Santa Cruz el Naranjo</t>
  </si>
  <si>
    <t>Santa María Ixhuatan</t>
  </si>
  <si>
    <t>Santa Rosa de Lima</t>
  </si>
  <si>
    <t>San Andrés Semetabaj</t>
  </si>
  <si>
    <t>San Antonio Palopó</t>
  </si>
  <si>
    <t>San José Chacayá</t>
  </si>
  <si>
    <t>San Juan La Laguna</t>
  </si>
  <si>
    <t>San Lucas Toliman</t>
  </si>
  <si>
    <t>San Marcos La Laguna</t>
  </si>
  <si>
    <t>San Pablo La Laguna</t>
  </si>
  <si>
    <t>San Pedro La Laguna</t>
  </si>
  <si>
    <t>Santa Catarina Ixtahuacán</t>
  </si>
  <si>
    <t>Santa Catarina Palopó</t>
  </si>
  <si>
    <t>Santa Clara La Laguna</t>
  </si>
  <si>
    <t>Santa Cruz La Laguna</t>
  </si>
  <si>
    <t>Santa Lucia Utatlán</t>
  </si>
  <si>
    <t>Santa María Visitación</t>
  </si>
  <si>
    <t>Santiago Atitlán</t>
  </si>
  <si>
    <t>Pueblo Nuevo</t>
  </si>
  <si>
    <t>Río Bravo</t>
  </si>
  <si>
    <t>San Antonio Suchitepéquez</t>
  </si>
  <si>
    <t>San Bernardino</t>
  </si>
  <si>
    <t>San Francisco Zapotitlán</t>
  </si>
  <si>
    <t>San Gabriel</t>
  </si>
  <si>
    <t>San José El Ídolo</t>
  </si>
  <si>
    <t>San José la Máquina</t>
  </si>
  <si>
    <t>San Juan Bautista</t>
  </si>
  <si>
    <t>San Miguel Panán</t>
  </si>
  <si>
    <t>San Pablo Jocopilas</t>
  </si>
  <si>
    <t>Santo Domingo Suchitepéquez</t>
  </si>
  <si>
    <t>Santo Tomás La Unión</t>
  </si>
  <si>
    <t>San Andres Xecul</t>
  </si>
  <si>
    <t>San Bartolo Aguas Calientes</t>
  </si>
  <si>
    <t>San Cristobal Totonicapán</t>
  </si>
  <si>
    <t>San Francisco El Alto</t>
  </si>
  <si>
    <t>Santa Lucia La Reforma</t>
  </si>
  <si>
    <t>Santa Maria Chiquimula</t>
  </si>
  <si>
    <t>La Unión</t>
  </si>
  <si>
    <t>Río Hondo</t>
  </si>
  <si>
    <t>San Diego</t>
  </si>
  <si>
    <t>San Jorge</t>
  </si>
  <si>
    <r>
      <rPr>
        <sz val="9"/>
        <rFont val="Calibri"/>
        <family val="1"/>
      </rPr>
      <t>San José del Golfo</t>
    </r>
  </si>
  <si>
    <r>
      <rPr>
        <sz val="9"/>
        <rFont val="Calibri"/>
        <family val="1"/>
      </rPr>
      <t>San José Pinula</t>
    </r>
  </si>
  <si>
    <r>
      <rPr>
        <sz val="9"/>
        <rFont val="Calibri"/>
        <family val="1"/>
      </rPr>
      <t>San Juan Sacatepéquez</t>
    </r>
  </si>
  <si>
    <r>
      <rPr>
        <sz val="9"/>
        <rFont val="Calibri"/>
        <family val="1"/>
      </rPr>
      <t>San Pedro Ayampuc</t>
    </r>
  </si>
  <si>
    <r>
      <rPr>
        <sz val="9"/>
        <rFont val="Calibri"/>
        <family val="1"/>
      </rPr>
      <t>San Pedro Sacatepéquez</t>
    </r>
  </si>
  <si>
    <r>
      <rPr>
        <sz val="9"/>
        <rFont val="Calibri"/>
        <family val="1"/>
      </rPr>
      <t>San Raymundo</t>
    </r>
  </si>
  <si>
    <r>
      <rPr>
        <sz val="9"/>
        <rFont val="Calibri"/>
        <family val="1"/>
      </rPr>
      <t>Santa Catarina Pinula</t>
    </r>
  </si>
  <si>
    <r>
      <rPr>
        <sz val="9"/>
        <rFont val="Calibri"/>
        <family val="1"/>
      </rPr>
      <t>Villa Canales</t>
    </r>
  </si>
  <si>
    <r>
      <rPr>
        <sz val="9"/>
        <rFont val="Calibri"/>
        <family val="1"/>
      </rPr>
      <t>Villa Nueva</t>
    </r>
  </si>
  <si>
    <r>
      <rPr>
        <sz val="9"/>
        <rFont val="Calibri"/>
        <family val="1"/>
      </rPr>
      <t>Concepción Huista</t>
    </r>
  </si>
  <si>
    <r>
      <rPr>
        <sz val="9"/>
        <rFont val="Calibri"/>
        <family val="1"/>
      </rPr>
      <t>La Democracia</t>
    </r>
  </si>
  <si>
    <r>
      <rPr>
        <sz val="9"/>
        <rFont val="Calibri"/>
        <family val="1"/>
      </rPr>
      <t>La Libertad</t>
    </r>
  </si>
  <si>
    <r>
      <rPr>
        <sz val="9"/>
        <rFont val="Calibri"/>
        <family val="1"/>
      </rPr>
      <t>San Antonio Huista</t>
    </r>
  </si>
  <si>
    <r>
      <rPr>
        <sz val="9"/>
        <rFont val="Calibri"/>
        <family val="1"/>
      </rPr>
      <t>San Gaspar Ixchil</t>
    </r>
  </si>
  <si>
    <r>
      <rPr>
        <sz val="9"/>
        <rFont val="Calibri"/>
        <family val="1"/>
      </rPr>
      <t>San Idelfonso Ixtahuacán</t>
    </r>
  </si>
  <si>
    <r>
      <rPr>
        <sz val="9"/>
        <rFont val="Calibri"/>
        <family val="1"/>
      </rPr>
      <t>San Juan Atitán</t>
    </r>
  </si>
  <si>
    <r>
      <rPr>
        <sz val="9"/>
        <rFont val="Calibri"/>
        <family val="1"/>
      </rPr>
      <t>San Juan Ixcoy</t>
    </r>
  </si>
  <si>
    <r>
      <rPr>
        <sz val="9"/>
        <rFont val="Calibri"/>
        <family val="1"/>
      </rPr>
      <t>San Mateo Ixtatán</t>
    </r>
  </si>
  <si>
    <r>
      <rPr>
        <sz val="9"/>
        <rFont val="Calibri"/>
        <family val="1"/>
      </rPr>
      <t>San Miguel Acatán</t>
    </r>
  </si>
  <si>
    <r>
      <rPr>
        <sz val="9"/>
        <rFont val="Calibri"/>
        <family val="1"/>
      </rPr>
      <t>San Pedro Necta</t>
    </r>
  </si>
  <si>
    <r>
      <rPr>
        <sz val="9"/>
        <rFont val="Calibri"/>
        <family val="1"/>
      </rPr>
      <t>San Pedro Soloma</t>
    </r>
  </si>
  <si>
    <r>
      <rPr>
        <sz val="9"/>
        <rFont val="Calibri"/>
        <family val="1"/>
      </rPr>
      <t>San Rafael Petzal</t>
    </r>
  </si>
  <si>
    <r>
      <rPr>
        <sz val="9"/>
        <rFont val="Calibri"/>
        <family val="1"/>
      </rPr>
      <t>San Rafel la Independencia</t>
    </r>
  </si>
  <si>
    <r>
      <rPr>
        <sz val="9"/>
        <rFont val="Calibri"/>
        <family val="1"/>
      </rPr>
      <t>San Sebastián Coatán</t>
    </r>
  </si>
  <si>
    <r>
      <rPr>
        <sz val="9"/>
        <rFont val="Calibri"/>
        <family val="1"/>
      </rPr>
      <t>San Sebastián Huehuetenango</t>
    </r>
  </si>
  <si>
    <r>
      <rPr>
        <sz val="9"/>
        <rFont val="Calibri"/>
        <family val="1"/>
      </rPr>
      <t>Santa Ana Huista</t>
    </r>
  </si>
  <si>
    <r>
      <rPr>
        <sz val="9"/>
        <rFont val="Calibri"/>
        <family val="1"/>
      </rPr>
      <t>Santa Cruz Barillas</t>
    </r>
  </si>
  <si>
    <r>
      <rPr>
        <sz val="9"/>
        <rFont val="Calibri"/>
        <family val="1"/>
      </rPr>
      <t>Santa Eulalia</t>
    </r>
  </si>
  <si>
    <r>
      <rPr>
        <sz val="9"/>
        <rFont val="Calibri"/>
        <family val="1"/>
      </rPr>
      <t>Santiago Chimaltenango</t>
    </r>
  </si>
  <si>
    <r>
      <rPr>
        <sz val="9"/>
        <rFont val="Calibri"/>
        <family val="1"/>
      </rPr>
      <t>Todos Santos Cuchumatán</t>
    </r>
  </si>
  <si>
    <r>
      <rPr>
        <sz val="9"/>
        <rFont val="Calibri"/>
        <family val="1"/>
      </rPr>
      <t>Unión Cantinil</t>
    </r>
  </si>
  <si>
    <r>
      <rPr>
        <sz val="10"/>
        <rFont val="Calibri"/>
        <family val="1"/>
      </rPr>
      <t>Izabal</t>
    </r>
  </si>
  <si>
    <r>
      <rPr>
        <sz val="10"/>
        <rFont val="Calibri"/>
        <family val="1"/>
      </rPr>
      <t>El Estor</t>
    </r>
  </si>
  <si>
    <r>
      <rPr>
        <sz val="10"/>
        <rFont val="Calibri"/>
        <family val="1"/>
      </rPr>
      <t>Livingston</t>
    </r>
  </si>
  <si>
    <r>
      <rPr>
        <sz val="10"/>
        <rFont val="Calibri"/>
        <family val="1"/>
      </rPr>
      <t>Los Amates</t>
    </r>
  </si>
  <si>
    <r>
      <rPr>
        <sz val="10"/>
        <rFont val="Calibri"/>
        <family val="1"/>
      </rPr>
      <t>Morales</t>
    </r>
  </si>
  <si>
    <r>
      <rPr>
        <sz val="10"/>
        <rFont val="Calibri"/>
        <family val="1"/>
      </rPr>
      <t>Puerto Barrios</t>
    </r>
  </si>
  <si>
    <r>
      <rPr>
        <sz val="10"/>
        <rFont val="Calibri"/>
        <family val="1"/>
      </rPr>
      <t>Santo Tomás de Castilla</t>
    </r>
  </si>
  <si>
    <r>
      <rPr>
        <sz val="10"/>
        <rFont val="Calibri"/>
        <family val="1"/>
      </rPr>
      <t>Jalapa</t>
    </r>
  </si>
  <si>
    <r>
      <rPr>
        <sz val="10"/>
        <rFont val="Calibri"/>
        <family val="1"/>
      </rPr>
      <t>Mataquiescuintla</t>
    </r>
  </si>
  <si>
    <r>
      <rPr>
        <sz val="10"/>
        <rFont val="Calibri"/>
        <family val="1"/>
      </rPr>
      <t>Monjas</t>
    </r>
  </si>
  <si>
    <r>
      <rPr>
        <sz val="10"/>
        <rFont val="Calibri"/>
        <family val="1"/>
      </rPr>
      <t>San Carlos Alzatate</t>
    </r>
  </si>
  <si>
    <r>
      <rPr>
        <sz val="10"/>
        <rFont val="Calibri"/>
        <family val="1"/>
      </rPr>
      <t>San Luis Jilotepeque</t>
    </r>
  </si>
  <si>
    <r>
      <rPr>
        <sz val="10"/>
        <rFont val="Calibri"/>
        <family val="1"/>
      </rPr>
      <t>San Manuel Chaparron</t>
    </r>
  </si>
  <si>
    <r>
      <rPr>
        <sz val="10"/>
        <rFont val="Calibri"/>
        <family val="1"/>
      </rPr>
      <t>San Pedro Pinula</t>
    </r>
  </si>
  <si>
    <r>
      <rPr>
        <sz val="10"/>
        <rFont val="Calibri"/>
        <family val="1"/>
      </rPr>
      <t>Jutiapa</t>
    </r>
  </si>
  <si>
    <r>
      <rPr>
        <sz val="10"/>
        <rFont val="Calibri"/>
        <family val="1"/>
      </rPr>
      <t>Agua Blanca</t>
    </r>
  </si>
  <si>
    <r>
      <rPr>
        <sz val="10"/>
        <rFont val="Calibri"/>
        <family val="1"/>
      </rPr>
      <t>Asunción Mita</t>
    </r>
  </si>
  <si>
    <r>
      <rPr>
        <sz val="10"/>
        <rFont val="Calibri"/>
        <family val="1"/>
      </rPr>
      <t>Atescatempa</t>
    </r>
  </si>
  <si>
    <r>
      <rPr>
        <sz val="10"/>
        <rFont val="Calibri"/>
        <family val="1"/>
      </rPr>
      <t>Comapa</t>
    </r>
  </si>
  <si>
    <r>
      <rPr>
        <sz val="10"/>
        <rFont val="Calibri"/>
        <family val="1"/>
      </rPr>
      <t>Conguaco</t>
    </r>
  </si>
  <si>
    <r>
      <rPr>
        <sz val="10"/>
        <rFont val="Calibri"/>
        <family val="1"/>
      </rPr>
      <t>El Adelanto</t>
    </r>
  </si>
  <si>
    <r>
      <rPr>
        <sz val="10"/>
        <rFont val="Calibri"/>
        <family val="1"/>
      </rPr>
      <t>El Progreso</t>
    </r>
  </si>
  <si>
    <r>
      <rPr>
        <sz val="10"/>
        <rFont val="Calibri"/>
        <family val="1"/>
      </rPr>
      <t>Jalpatagua</t>
    </r>
  </si>
  <si>
    <r>
      <rPr>
        <sz val="10"/>
        <rFont val="Calibri"/>
        <family val="1"/>
      </rPr>
      <t>Jerez</t>
    </r>
  </si>
  <si>
    <r>
      <rPr>
        <sz val="10"/>
        <rFont val="Calibri"/>
        <family val="1"/>
      </rPr>
      <t>Moyuta</t>
    </r>
  </si>
  <si>
    <r>
      <rPr>
        <sz val="10"/>
        <rFont val="Calibri"/>
        <family val="1"/>
      </rPr>
      <t>Pasaco</t>
    </r>
  </si>
  <si>
    <r>
      <rPr>
        <sz val="10"/>
        <rFont val="Calibri"/>
        <family val="1"/>
      </rPr>
      <t>Quesada</t>
    </r>
  </si>
  <si>
    <r>
      <rPr>
        <sz val="10"/>
        <rFont val="Calibri"/>
        <family val="1"/>
      </rPr>
      <t>San José Acatempa</t>
    </r>
  </si>
  <si>
    <r>
      <rPr>
        <sz val="10"/>
        <rFont val="Calibri"/>
        <family val="1"/>
      </rPr>
      <t>Santa Catarina Mita</t>
    </r>
  </si>
  <si>
    <r>
      <rPr>
        <sz val="10"/>
        <rFont val="Calibri"/>
        <family val="1"/>
      </rPr>
      <t>Yupiltepeque</t>
    </r>
  </si>
  <si>
    <r>
      <rPr>
        <sz val="10"/>
        <rFont val="Calibri"/>
        <family val="1"/>
      </rPr>
      <t>Zapotitlán</t>
    </r>
  </si>
  <si>
    <r>
      <rPr>
        <sz val="10"/>
        <rFont val="Calibri"/>
        <family val="1"/>
      </rPr>
      <t>El Petén</t>
    </r>
  </si>
  <si>
    <r>
      <rPr>
        <sz val="10"/>
        <rFont val="Calibri"/>
        <family val="1"/>
      </rPr>
      <t>Dolores</t>
    </r>
  </si>
  <si>
    <r>
      <rPr>
        <sz val="10"/>
        <rFont val="Calibri"/>
        <family val="1"/>
      </rPr>
      <t>El Chal</t>
    </r>
  </si>
  <si>
    <r>
      <rPr>
        <sz val="10"/>
        <rFont val="Calibri"/>
        <family val="1"/>
      </rPr>
      <t>Flores</t>
    </r>
  </si>
  <si>
    <r>
      <rPr>
        <sz val="10"/>
        <rFont val="Calibri"/>
        <family val="1"/>
      </rPr>
      <t>La Libertad</t>
    </r>
  </si>
  <si>
    <r>
      <rPr>
        <sz val="10"/>
        <rFont val="Calibri"/>
        <family val="1"/>
      </rPr>
      <t>Las Cruces</t>
    </r>
  </si>
  <si>
    <r>
      <rPr>
        <sz val="10"/>
        <rFont val="Calibri"/>
        <family val="1"/>
      </rPr>
      <t>Melchor de Mencos</t>
    </r>
  </si>
  <si>
    <r>
      <rPr>
        <sz val="10"/>
        <rFont val="Calibri"/>
        <family val="1"/>
      </rPr>
      <t>Poptún</t>
    </r>
  </si>
  <si>
    <r>
      <rPr>
        <sz val="10"/>
        <rFont val="Calibri"/>
        <family val="1"/>
      </rPr>
      <t>San Andrés</t>
    </r>
  </si>
  <si>
    <r>
      <rPr>
        <sz val="10"/>
        <rFont val="Calibri"/>
        <family val="1"/>
      </rPr>
      <t>San Benito</t>
    </r>
  </si>
  <si>
    <r>
      <rPr>
        <sz val="10"/>
        <rFont val="Calibri"/>
        <family val="1"/>
      </rPr>
      <t>San Francisco</t>
    </r>
  </si>
  <si>
    <r>
      <rPr>
        <sz val="10"/>
        <rFont val="Calibri"/>
        <family val="1"/>
      </rPr>
      <t>San José</t>
    </r>
  </si>
  <si>
    <r>
      <rPr>
        <sz val="10"/>
        <rFont val="Calibri"/>
        <family val="1"/>
      </rPr>
      <t>San Luis</t>
    </r>
  </si>
  <si>
    <r>
      <rPr>
        <sz val="10"/>
        <rFont val="Calibri"/>
        <family val="1"/>
      </rPr>
      <t>Santa Ana</t>
    </r>
  </si>
  <si>
    <r>
      <rPr>
        <sz val="10"/>
        <rFont val="Calibri"/>
        <family val="1"/>
      </rPr>
      <t>Santa Elena</t>
    </r>
  </si>
  <si>
    <r>
      <rPr>
        <sz val="10"/>
        <rFont val="Calibri"/>
        <family val="1"/>
      </rPr>
      <t>Sayaxché</t>
    </r>
  </si>
  <si>
    <r>
      <rPr>
        <sz val="8.5"/>
        <rFont val="Calibri"/>
        <family val="1"/>
      </rPr>
      <t>El Progreso</t>
    </r>
  </si>
  <si>
    <r>
      <rPr>
        <sz val="8.5"/>
        <rFont val="Calibri"/>
        <family val="1"/>
      </rPr>
      <t>El Jicaro</t>
    </r>
  </si>
  <si>
    <r>
      <rPr>
        <sz val="8.5"/>
        <rFont val="Calibri"/>
        <family val="1"/>
      </rPr>
      <t>Guastatoya</t>
    </r>
  </si>
  <si>
    <r>
      <rPr>
        <sz val="8.5"/>
        <rFont val="Calibri"/>
        <family val="1"/>
      </rPr>
      <t>Morazán</t>
    </r>
  </si>
  <si>
    <r>
      <rPr>
        <sz val="8.5"/>
        <rFont val="Calibri"/>
        <family val="1"/>
      </rPr>
      <t>San Agustín Acasaguastlán</t>
    </r>
  </si>
  <si>
    <r>
      <rPr>
        <sz val="8.5"/>
        <rFont val="Calibri"/>
        <family val="1"/>
      </rPr>
      <t>San Antonio La Paz</t>
    </r>
  </si>
  <si>
    <r>
      <rPr>
        <sz val="8.5"/>
        <rFont val="Calibri"/>
        <family val="1"/>
      </rPr>
      <t>San Cristobál Acasaguastlán</t>
    </r>
  </si>
  <si>
    <r>
      <rPr>
        <sz val="8.5"/>
        <rFont val="Calibri"/>
        <family val="1"/>
      </rPr>
      <t>Sanarate</t>
    </r>
  </si>
  <si>
    <r>
      <rPr>
        <sz val="8.5"/>
        <rFont val="Calibri"/>
        <family val="1"/>
      </rPr>
      <t>Sansare</t>
    </r>
  </si>
  <si>
    <r>
      <rPr>
        <sz val="8.5"/>
        <rFont val="Calibri"/>
        <family val="1"/>
      </rPr>
      <t>Quetzaltenango</t>
    </r>
  </si>
  <si>
    <r>
      <rPr>
        <sz val="8.5"/>
        <rFont val="Calibri"/>
        <family val="1"/>
      </rPr>
      <t>Almolonga</t>
    </r>
  </si>
  <si>
    <r>
      <rPr>
        <sz val="8.5"/>
        <rFont val="Calibri"/>
        <family val="1"/>
      </rPr>
      <t>Cabricán</t>
    </r>
  </si>
  <si>
    <r>
      <rPr>
        <sz val="8.5"/>
        <rFont val="Calibri"/>
        <family val="1"/>
      </rPr>
      <t>Cajolá</t>
    </r>
  </si>
  <si>
    <r>
      <rPr>
        <sz val="8.5"/>
        <rFont val="Calibri"/>
        <family val="1"/>
      </rPr>
      <t>Cantel</t>
    </r>
  </si>
  <si>
    <r>
      <rPr>
        <sz val="8.5"/>
        <rFont val="Calibri"/>
        <family val="1"/>
      </rPr>
      <t>Coatepeque</t>
    </r>
  </si>
  <si>
    <r>
      <rPr>
        <sz val="8.5"/>
        <rFont val="Calibri"/>
        <family val="1"/>
      </rPr>
      <t>Colomba Costa Cuca</t>
    </r>
  </si>
  <si>
    <r>
      <rPr>
        <sz val="8.5"/>
        <rFont val="Calibri"/>
        <family val="1"/>
      </rPr>
      <t>Concepción Chiquirichapa</t>
    </r>
  </si>
  <si>
    <r>
      <rPr>
        <sz val="8.5"/>
        <rFont val="Calibri"/>
        <family val="1"/>
      </rPr>
      <t>El Palmar</t>
    </r>
  </si>
  <si>
    <r>
      <rPr>
        <sz val="8.5"/>
        <rFont val="Calibri"/>
        <family val="1"/>
      </rPr>
      <t>Flores Costa Cuca</t>
    </r>
  </si>
  <si>
    <r>
      <rPr>
        <sz val="8.5"/>
        <rFont val="Calibri"/>
        <family val="1"/>
      </rPr>
      <t>Génova</t>
    </r>
  </si>
  <si>
    <r>
      <rPr>
        <sz val="8.5"/>
        <rFont val="Calibri"/>
        <family val="1"/>
      </rPr>
      <t>Huitán</t>
    </r>
  </si>
  <si>
    <r>
      <rPr>
        <sz val="8.5"/>
        <rFont val="Calibri"/>
        <family val="1"/>
      </rPr>
      <t>La Esperanza</t>
    </r>
  </si>
  <si>
    <r>
      <rPr>
        <sz val="8.5"/>
        <rFont val="Calibri"/>
        <family val="1"/>
      </rPr>
      <t>Olintepeque</t>
    </r>
  </si>
  <si>
    <r>
      <rPr>
        <sz val="8.5"/>
        <rFont val="Calibri"/>
        <family val="1"/>
      </rPr>
      <t>Palestina de Los Altos</t>
    </r>
  </si>
  <si>
    <r>
      <rPr>
        <sz val="8.5"/>
        <rFont val="Calibri"/>
        <family val="1"/>
      </rPr>
      <t>Salcajá</t>
    </r>
  </si>
  <si>
    <r>
      <rPr>
        <sz val="8.5"/>
        <rFont val="Calibri"/>
        <family val="1"/>
      </rPr>
      <t>San Carlos Sijá</t>
    </r>
  </si>
  <si>
    <r>
      <rPr>
        <sz val="8.5"/>
        <rFont val="Calibri"/>
        <family val="1"/>
      </rPr>
      <t>San Francisco La Unión</t>
    </r>
  </si>
  <si>
    <r>
      <rPr>
        <sz val="8.5"/>
        <rFont val="Calibri"/>
        <family val="1"/>
      </rPr>
      <t>San Juan Ostuncalco</t>
    </r>
  </si>
  <si>
    <r>
      <rPr>
        <sz val="8.5"/>
        <rFont val="Calibri"/>
        <family val="1"/>
      </rPr>
      <t>San Martín Sacatepéquez</t>
    </r>
  </si>
  <si>
    <r>
      <rPr>
        <sz val="8.5"/>
        <rFont val="Calibri"/>
        <family val="1"/>
      </rPr>
      <t>San Mateo</t>
    </r>
  </si>
  <si>
    <r>
      <rPr>
        <sz val="8.5"/>
        <rFont val="Calibri"/>
        <family val="1"/>
      </rPr>
      <t>San Miguel Siguilá</t>
    </r>
  </si>
  <si>
    <r>
      <rPr>
        <sz val="8.5"/>
        <rFont val="Calibri"/>
        <family val="1"/>
      </rPr>
      <t>Sibilia</t>
    </r>
  </si>
  <si>
    <r>
      <rPr>
        <sz val="8.5"/>
        <rFont val="Calibri"/>
        <family val="1"/>
      </rPr>
      <t>Zunil</t>
    </r>
  </si>
  <si>
    <r>
      <rPr>
        <sz val="8.5"/>
        <rFont val="Calibri"/>
        <family val="1"/>
      </rPr>
      <t>Quiché</t>
    </r>
  </si>
  <si>
    <r>
      <rPr>
        <sz val="8.5"/>
        <rFont val="Calibri"/>
        <family val="1"/>
      </rPr>
      <t>Canillá</t>
    </r>
  </si>
  <si>
    <r>
      <rPr>
        <sz val="8.5"/>
        <rFont val="Calibri"/>
        <family val="1"/>
      </rPr>
      <t>Chajul</t>
    </r>
  </si>
  <si>
    <r>
      <rPr>
        <sz val="8.5"/>
        <rFont val="Calibri"/>
        <family val="1"/>
      </rPr>
      <t>Chicamán</t>
    </r>
  </si>
  <si>
    <r>
      <rPr>
        <sz val="8.5"/>
        <rFont val="Calibri"/>
        <family val="1"/>
      </rPr>
      <t>Chiché</t>
    </r>
  </si>
  <si>
    <r>
      <rPr>
        <sz val="8.5"/>
        <rFont val="Calibri"/>
        <family val="1"/>
      </rPr>
      <t>Chichicastenango</t>
    </r>
  </si>
  <si>
    <r>
      <rPr>
        <sz val="8.5"/>
        <rFont val="Calibri"/>
        <family val="1"/>
      </rPr>
      <t>Chinique</t>
    </r>
  </si>
  <si>
    <r>
      <rPr>
        <sz val="8.5"/>
        <rFont val="Calibri"/>
        <family val="1"/>
      </rPr>
      <t>Cotzal</t>
    </r>
  </si>
  <si>
    <r>
      <rPr>
        <sz val="8.5"/>
        <rFont val="Calibri"/>
        <family val="1"/>
      </rPr>
      <t>Cunen</t>
    </r>
  </si>
  <si>
    <r>
      <rPr>
        <sz val="8.5"/>
        <rFont val="Calibri"/>
        <family val="1"/>
      </rPr>
      <t>Ixcán</t>
    </r>
  </si>
  <si>
    <r>
      <rPr>
        <sz val="8.5"/>
        <rFont val="Calibri"/>
        <family val="1"/>
      </rPr>
      <t>Joyabaj</t>
    </r>
  </si>
  <si>
    <r>
      <rPr>
        <sz val="8.5"/>
        <rFont val="Calibri"/>
        <family val="1"/>
      </rPr>
      <t>Nebaj</t>
    </r>
  </si>
  <si>
    <r>
      <rPr>
        <sz val="8.5"/>
        <rFont val="Calibri"/>
        <family val="1"/>
      </rPr>
      <t>Pachalum</t>
    </r>
  </si>
  <si>
    <r>
      <rPr>
        <sz val="8.5"/>
        <rFont val="Calibri"/>
        <family val="1"/>
      </rPr>
      <t>Patzité</t>
    </r>
  </si>
  <si>
    <r>
      <rPr>
        <sz val="8.5"/>
        <rFont val="Calibri"/>
        <family val="1"/>
      </rPr>
      <t>Sacapulas</t>
    </r>
  </si>
  <si>
    <r>
      <rPr>
        <sz val="8.5"/>
        <rFont val="Calibri"/>
        <family val="1"/>
      </rPr>
      <t>San Andrés Sajcabajá</t>
    </r>
  </si>
  <si>
    <r>
      <rPr>
        <sz val="8.5"/>
        <rFont val="Calibri"/>
        <family val="1"/>
      </rPr>
      <t>San Antonio Ilotenango</t>
    </r>
  </si>
  <si>
    <r>
      <rPr>
        <sz val="8.5"/>
        <rFont val="Calibri"/>
        <family val="1"/>
      </rPr>
      <t>San Bartolomé Jocotenango</t>
    </r>
  </si>
  <si>
    <r>
      <rPr>
        <sz val="8.5"/>
        <rFont val="Calibri"/>
        <family val="1"/>
      </rPr>
      <t>San Pedro Jocopilas</t>
    </r>
  </si>
  <si>
    <r>
      <rPr>
        <sz val="8.5"/>
        <rFont val="Calibri"/>
        <family val="1"/>
      </rPr>
      <t>Santa Cruz del Quiché</t>
    </r>
  </si>
  <si>
    <r>
      <rPr>
        <sz val="8.5"/>
        <rFont val="Calibri"/>
        <family val="1"/>
      </rPr>
      <t>Uspantán</t>
    </r>
  </si>
  <si>
    <r>
      <rPr>
        <sz val="8.5"/>
        <rFont val="Calibri"/>
        <family val="1"/>
      </rPr>
      <t>Zacualpa</t>
    </r>
  </si>
  <si>
    <r>
      <rPr>
        <sz val="11"/>
        <rFont val="Calibri"/>
        <family val="1"/>
      </rPr>
      <t>San Jorge La Laguna</t>
    </r>
  </si>
  <si>
    <t>Santo Tomás de Castilla</t>
  </si>
  <si>
    <t>San Jorge La Laguna</t>
  </si>
  <si>
    <r>
      <rPr>
        <sz val="10.5"/>
        <rFont val="Calibri"/>
        <family val="1"/>
      </rPr>
      <t>El Tejar</t>
    </r>
  </si>
  <si>
    <r>
      <rPr>
        <sz val="10.5"/>
        <rFont val="Calibri"/>
        <family val="1"/>
      </rPr>
      <t>San Andrés Iztapa</t>
    </r>
  </si>
  <si>
    <r>
      <rPr>
        <sz val="10.5"/>
        <rFont val="Calibri"/>
        <family val="1"/>
      </rPr>
      <t>San José Poaquil</t>
    </r>
  </si>
  <si>
    <r>
      <rPr>
        <sz val="10.5"/>
        <rFont val="Calibri"/>
        <family val="1"/>
      </rPr>
      <t>San Martín Jilotepeque</t>
    </r>
  </si>
  <si>
    <r>
      <rPr>
        <sz val="10.5"/>
        <rFont val="Calibri"/>
        <family val="1"/>
      </rPr>
      <t>Santa Apolonia</t>
    </r>
  </si>
  <si>
    <r>
      <rPr>
        <sz val="10.5"/>
        <rFont val="Calibri"/>
        <family val="1"/>
      </rPr>
      <t>Santa Cruz Balanyá</t>
    </r>
  </si>
  <si>
    <r>
      <rPr>
        <sz val="10.5"/>
        <rFont val="Calibri"/>
        <family val="1"/>
      </rPr>
      <t>Tecpán Guatemala</t>
    </r>
  </si>
  <si>
    <r>
      <rPr>
        <sz val="10.5"/>
        <rFont val="Calibri"/>
        <family val="1"/>
      </rPr>
      <t>Concepción las Minas</t>
    </r>
  </si>
  <si>
    <r>
      <rPr>
        <sz val="10.5"/>
        <rFont val="Calibri"/>
        <family val="1"/>
      </rPr>
      <t>San Jacinto</t>
    </r>
  </si>
  <si>
    <r>
      <rPr>
        <sz val="10.5"/>
        <rFont val="Calibri"/>
        <family val="1"/>
      </rPr>
      <t>San José la Arada</t>
    </r>
  </si>
  <si>
    <r>
      <rPr>
        <sz val="10.5"/>
        <rFont val="Calibri"/>
        <family val="1"/>
      </rPr>
      <t>San Juan Ermita</t>
    </r>
  </si>
  <si>
    <r>
      <rPr>
        <sz val="10.5"/>
        <rFont val="Calibri"/>
        <family val="1"/>
      </rPr>
      <t>La Democracia</t>
    </r>
  </si>
  <si>
    <r>
      <rPr>
        <sz val="10.5"/>
        <rFont val="Calibri"/>
        <family val="1"/>
      </rPr>
      <t>La Gomera</t>
    </r>
  </si>
  <si>
    <r>
      <rPr>
        <sz val="10.5"/>
        <rFont val="Calibri"/>
        <family val="1"/>
      </rPr>
      <t>Nueva Concepción</t>
    </r>
  </si>
  <si>
    <r>
      <rPr>
        <sz val="10.5"/>
        <rFont val="Calibri"/>
        <family val="1"/>
      </rPr>
      <t>San José</t>
    </r>
  </si>
  <si>
    <r>
      <rPr>
        <sz val="10.5"/>
        <rFont val="Calibri"/>
        <family val="1"/>
      </rPr>
      <t>San Vicente Pacaya</t>
    </r>
  </si>
  <si>
    <r>
      <rPr>
        <sz val="10.5"/>
        <rFont val="Calibri"/>
        <family val="1"/>
      </rPr>
      <t>Santa Lucía Cotzumalguapa</t>
    </r>
  </si>
  <si>
    <r>
      <rPr>
        <sz val="10.5"/>
        <rFont val="Calibri"/>
        <family val="1"/>
      </rPr>
      <t>Sipacate</t>
    </r>
  </si>
  <si>
    <r>
      <rPr>
        <sz val="9"/>
        <rFont val="Calibri"/>
        <family val="1"/>
      </rPr>
      <t>Petatán</t>
    </r>
  </si>
  <si>
    <t>Sipacate</t>
  </si>
  <si>
    <t>Petatán</t>
  </si>
  <si>
    <r>
      <rPr>
        <sz val="8.5"/>
        <rFont val="Calibri"/>
        <family val="1"/>
      </rPr>
      <t>Petatán</t>
    </r>
  </si>
  <si>
    <r>
      <rPr>
        <sz val="9.5"/>
        <rFont val="Calibri"/>
        <family val="1"/>
      </rPr>
      <t>Santo Tomás de Castilla</t>
    </r>
  </si>
  <si>
    <t>San Miguel Tucurú</t>
  </si>
  <si>
    <t>San Agustín Lanquín</t>
  </si>
  <si>
    <t>Santa María Cahabón</t>
  </si>
  <si>
    <t>Fray Bartolomé de Las Casas</t>
  </si>
  <si>
    <t>Santa Cruz El Chol</t>
  </si>
  <si>
    <t>San Juan Comalapa</t>
  </si>
  <si>
    <t>San Miguel Pochuta</t>
  </si>
  <si>
    <t>Patzicía</t>
  </si>
  <si>
    <t>San Pedro Yepocapa</t>
  </si>
  <si>
    <t>San Andrés Itzapa</t>
  </si>
  <si>
    <t>San José La Arada</t>
  </si>
  <si>
    <t>Concepción Las Minas</t>
  </si>
  <si>
    <t>San Miguel Petapa</t>
  </si>
  <si>
    <t>San Ildefonso Ixtahuacán</t>
  </si>
  <si>
    <t>San Rafael La Independencia</t>
  </si>
  <si>
    <t>San Manuel Chaparrón</t>
  </si>
  <si>
    <t>Mataquescuintla</t>
  </si>
  <si>
    <t>San Cristóbal Acasaguastlán</t>
  </si>
  <si>
    <t>El Jícaro</t>
  </si>
  <si>
    <t>San Juan Olintepeque</t>
  </si>
  <si>
    <t>San Carlos Sija</t>
  </si>
  <si>
    <t>Santo Tomás Chichicastenango</t>
  </si>
  <si>
    <t>Cunén</t>
  </si>
  <si>
    <t>San Juan Cotzal</t>
  </si>
  <si>
    <t>Santa María Nebaj</t>
  </si>
  <si>
    <t>San Miguel Uspantán</t>
  </si>
  <si>
    <t>Playa Grande Ixcán</t>
  </si>
  <si>
    <t>Santa Cruz Muluá</t>
  </si>
  <si>
    <t>San Felipe</t>
  </si>
  <si>
    <t>Santa Lucía Milpas Altas</t>
  </si>
  <si>
    <t>San Juan Alotenango</t>
  </si>
  <si>
    <t>San Antonio Sacatepéquez</t>
  </si>
  <si>
    <t>San Miguel Ixtahuacán</t>
  </si>
  <si>
    <t>Concepción Tutuapa</t>
  </si>
  <si>
    <t>Tacaná</t>
  </si>
  <si>
    <t>San Rafael Pie de la Cuesta</t>
  </si>
  <si>
    <t>San José el Rodeo</t>
  </si>
  <si>
    <t>Ocós</t>
  </si>
  <si>
    <t>Ixchiguán</t>
  </si>
  <si>
    <t>San José Ojetenam</t>
  </si>
  <si>
    <t>San Cristóbal Cucho</t>
  </si>
  <si>
    <t>Río Blanco</t>
  </si>
  <si>
    <t>San Rafael Las Flores</t>
  </si>
  <si>
    <t>Santa María Ixhuatán</t>
  </si>
  <si>
    <t>Guazacapán</t>
  </si>
  <si>
    <t>Santa Cruz Naranjo</t>
  </si>
  <si>
    <t>Santa Lucía Utatlán</t>
  </si>
  <si>
    <t>San Lucas Tolimán</t>
  </si>
  <si>
    <t>San José el Ídolo</t>
  </si>
  <si>
    <t>Santo Tomas La Unión</t>
  </si>
  <si>
    <t>San José La Máquina</t>
  </si>
  <si>
    <t>San Cristóbal Totonicapán</t>
  </si>
  <si>
    <t>San Andrés Xecul</t>
  </si>
  <si>
    <t>Santa María Chiquimula</t>
  </si>
  <si>
    <t>Santa Lucía la Reforma</t>
  </si>
  <si>
    <t>Ejercicio</t>
  </si>
  <si>
    <t>Total</t>
  </si>
  <si>
    <t>Petén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</si>
</sst>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.0_ ;_ * \-#,##0.0_ ;_ * &quot;-&quot;??_ ;_ @_ 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1"/>
      <name val="Calibri"/>
      <family val="2"/>
    </font>
    <font>
      <sz val="9.5"/>
      <name val="Calibri"/>
      <family val="2"/>
    </font>
    <font>
      <sz val="10.5"/>
      <color rgb="FF000000"/>
      <name val="Calibri"/>
      <family val="2"/>
    </font>
    <font>
      <sz val="10.5"/>
      <name val="Calibri"/>
      <family val="2"/>
    </font>
    <font>
      <sz val="11"/>
      <color rgb="FF000000"/>
      <name val="Calibri"/>
      <family val="2"/>
    </font>
    <font>
      <sz val="9.5"/>
      <color rgb="FF000000"/>
      <name val="Calibri"/>
      <family val="2"/>
    </font>
    <font>
      <sz val="9"/>
      <color rgb="FF000000"/>
      <name val="Calibri"/>
      <family val="2"/>
    </font>
    <font>
      <sz val="9"/>
      <name val="Calibri"/>
      <family val="2"/>
    </font>
    <font>
      <sz val="11"/>
      <name val="Calibri"/>
      <family val="2"/>
    </font>
    <font>
      <sz val="11"/>
      <name val="Calibri"/>
      <family val="1"/>
    </font>
    <font>
      <sz val="11"/>
      <name val="Times New Roman"/>
      <family val="1"/>
    </font>
    <font>
      <u/>
      <sz val="11"/>
      <name val="Calibri"/>
      <family val="1"/>
    </font>
    <font>
      <u/>
      <sz val="11"/>
      <name val="Times New Roman"/>
      <family val="1"/>
    </font>
    <font>
      <sz val="9.5"/>
      <name val="Calibri"/>
      <family val="1"/>
    </font>
    <font>
      <sz val="9"/>
      <name val="Calibri"/>
      <family val="1"/>
    </font>
    <font>
      <sz val="10.5"/>
      <name val="Calibri"/>
      <family val="1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FFFFFF"/>
      <name val="Calibri"/>
      <family val="2"/>
    </font>
    <font>
      <sz val="8.5"/>
      <name val="Calibri"/>
      <family val="2"/>
    </font>
    <font>
      <sz val="8.5"/>
      <color rgb="FF000000"/>
      <name val="Calibri"/>
      <family val="2"/>
    </font>
    <font>
      <sz val="8.5"/>
      <name val="Calibri"/>
      <family val="1"/>
    </font>
    <font>
      <sz val="10"/>
      <name val="Calibri"/>
      <family val="2"/>
    </font>
    <font>
      <sz val="10"/>
      <name val="Calibri"/>
      <family val="1"/>
    </font>
    <font>
      <b/>
      <sz val="11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1F3763"/>
      </patternFill>
    </fill>
    <fill>
      <patternFill patternType="solid">
        <fgColor rgb="FFDDEBF7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/>
  </cellStyleXfs>
  <cellXfs count="53">
    <xf numFmtId="0" fontId="0" fillId="0" borderId="0" xfId="0"/>
    <xf numFmtId="0" fontId="4" fillId="2" borderId="1" xfId="2" applyFont="1" applyFill="1" applyBorder="1" applyAlignment="1">
      <alignment horizontal="left" vertical="center"/>
    </xf>
    <xf numFmtId="0" fontId="4" fillId="2" borderId="1" xfId="2" applyFont="1" applyFill="1" applyBorder="1" applyAlignment="1">
      <alignment horizontal="center" vertical="center"/>
    </xf>
    <xf numFmtId="0" fontId="12" fillId="0" borderId="1" xfId="2" applyFont="1" applyBorder="1" applyAlignment="1">
      <alignment horizontal="left" vertical="top"/>
    </xf>
    <xf numFmtId="0" fontId="12" fillId="0" borderId="1" xfId="2" applyFont="1" applyBorder="1" applyAlignment="1">
      <alignment horizontal="left" vertical="top" wrapText="1"/>
    </xf>
    <xf numFmtId="1" fontId="8" fillId="0" borderId="1" xfId="2" applyNumberFormat="1" applyFont="1" applyBorder="1" applyAlignment="1">
      <alignment horizontal="right" vertical="top" shrinkToFit="1"/>
    </xf>
    <xf numFmtId="0" fontId="3" fillId="0" borderId="0" xfId="2" applyAlignment="1">
      <alignment vertical="top" wrapText="1"/>
    </xf>
    <xf numFmtId="0" fontId="3" fillId="0" borderId="0" xfId="2" applyAlignment="1">
      <alignment vertical="top"/>
    </xf>
    <xf numFmtId="0" fontId="8" fillId="0" borderId="1" xfId="2" applyFont="1" applyBorder="1" applyAlignment="1">
      <alignment horizontal="left" vertical="top"/>
    </xf>
    <xf numFmtId="0" fontId="8" fillId="0" borderId="1" xfId="2" applyFont="1" applyBorder="1" applyAlignment="1">
      <alignment horizontal="left" vertical="top" wrapText="1"/>
    </xf>
    <xf numFmtId="0" fontId="8" fillId="2" borderId="1" xfId="2" applyFont="1" applyFill="1" applyBorder="1" applyAlignment="1">
      <alignment horizontal="left" vertical="top" wrapText="1"/>
    </xf>
    <xf numFmtId="1" fontId="0" fillId="0" borderId="0" xfId="0" applyNumberFormat="1"/>
    <xf numFmtId="0" fontId="12" fillId="0" borderId="1" xfId="0" applyFont="1" applyBorder="1" applyAlignment="1">
      <alignment horizontal="left" vertical="top" wrapText="1"/>
    </xf>
    <xf numFmtId="0" fontId="12" fillId="0" borderId="0" xfId="2" applyFont="1" applyAlignment="1">
      <alignment horizontal="left" vertical="top" wrapText="1"/>
    </xf>
    <xf numFmtId="0" fontId="7" fillId="0" borderId="1" xfId="2" applyFont="1" applyBorder="1" applyAlignment="1">
      <alignment horizontal="left" vertical="top" wrapText="1"/>
    </xf>
    <xf numFmtId="1" fontId="6" fillId="0" borderId="1" xfId="2" applyNumberFormat="1" applyFont="1" applyBorder="1" applyAlignment="1">
      <alignment horizontal="right" vertical="top" shrinkToFit="1"/>
    </xf>
    <xf numFmtId="0" fontId="23" fillId="0" borderId="1" xfId="2" applyFont="1" applyBorder="1" applyAlignment="1">
      <alignment horizontal="left" vertical="top" wrapText="1"/>
    </xf>
    <xf numFmtId="1" fontId="24" fillId="0" borderId="1" xfId="2" applyNumberFormat="1" applyFont="1" applyBorder="1" applyAlignment="1">
      <alignment horizontal="right" vertical="top" shrinkToFit="1"/>
    </xf>
    <xf numFmtId="0" fontId="26" fillId="0" borderId="1" xfId="2" applyFont="1" applyBorder="1" applyAlignment="1">
      <alignment horizontal="left" vertical="top" wrapText="1"/>
    </xf>
    <xf numFmtId="1" fontId="21" fillId="0" borderId="1" xfId="2" applyNumberFormat="1" applyFont="1" applyBorder="1" applyAlignment="1">
      <alignment horizontal="right" vertical="top" shrinkToFit="1"/>
    </xf>
    <xf numFmtId="0" fontId="11" fillId="0" borderId="1" xfId="2" applyFont="1" applyBorder="1" applyAlignment="1">
      <alignment horizontal="left" vertical="top" wrapText="1"/>
    </xf>
    <xf numFmtId="1" fontId="10" fillId="0" borderId="1" xfId="2" applyNumberFormat="1" applyFont="1" applyBorder="1" applyAlignment="1">
      <alignment horizontal="right" vertical="top" shrinkToFit="1"/>
    </xf>
    <xf numFmtId="1" fontId="8" fillId="0" borderId="1" xfId="0" applyNumberFormat="1" applyFont="1" applyBorder="1" applyAlignment="1">
      <alignment horizontal="right" vertical="top" shrinkToFit="1"/>
    </xf>
    <xf numFmtId="0" fontId="7" fillId="0" borderId="1" xfId="0" applyFont="1" applyBorder="1" applyAlignment="1">
      <alignment horizontal="left" vertical="top" wrapText="1"/>
    </xf>
    <xf numFmtId="1" fontId="6" fillId="0" borderId="1" xfId="0" applyNumberFormat="1" applyFont="1" applyBorder="1" applyAlignment="1">
      <alignment horizontal="right" vertical="top" shrinkToFit="1"/>
    </xf>
    <xf numFmtId="0" fontId="11" fillId="0" borderId="1" xfId="0" applyFont="1" applyBorder="1" applyAlignment="1">
      <alignment horizontal="left" vertical="top" wrapText="1"/>
    </xf>
    <xf numFmtId="1" fontId="10" fillId="0" borderId="1" xfId="0" applyNumberFormat="1" applyFont="1" applyBorder="1" applyAlignment="1">
      <alignment horizontal="right" vertical="top" shrinkToFit="1"/>
    </xf>
    <xf numFmtId="0" fontId="5" fillId="0" borderId="1" xfId="0" applyFont="1" applyBorder="1" applyAlignment="1">
      <alignment horizontal="left" vertical="top" wrapText="1"/>
    </xf>
    <xf numFmtId="1" fontId="9" fillId="0" borderId="1" xfId="0" applyNumberFormat="1" applyFont="1" applyBorder="1" applyAlignment="1">
      <alignment horizontal="right" vertical="top" shrinkToFit="1"/>
    </xf>
    <xf numFmtId="0" fontId="23" fillId="0" borderId="1" xfId="0" applyFont="1" applyBorder="1" applyAlignment="1">
      <alignment horizontal="left" vertical="top" wrapText="1"/>
    </xf>
    <xf numFmtId="1" fontId="24" fillId="0" borderId="1" xfId="0" applyNumberFormat="1" applyFont="1" applyBorder="1" applyAlignment="1">
      <alignment horizontal="right" vertical="top" shrinkToFit="1"/>
    </xf>
    <xf numFmtId="0" fontId="0" fillId="0" borderId="0" xfId="0" applyAlignment="1">
      <alignment horizontal="left" vertical="top"/>
    </xf>
    <xf numFmtId="164" fontId="0" fillId="0" borderId="0" xfId="1" applyFont="1" applyAlignment="1"/>
    <xf numFmtId="164" fontId="0" fillId="0" borderId="0" xfId="0" applyNumberFormat="1"/>
    <xf numFmtId="0" fontId="0" fillId="3" borderId="0" xfId="0" applyFill="1"/>
    <xf numFmtId="0" fontId="19" fillId="4" borderId="1" xfId="0" applyFont="1" applyFill="1" applyBorder="1" applyAlignment="1">
      <alignment horizontal="left" vertical="top" wrapText="1"/>
    </xf>
    <xf numFmtId="165" fontId="0" fillId="0" borderId="0" xfId="1" applyNumberFormat="1" applyFont="1" applyAlignment="1"/>
    <xf numFmtId="0" fontId="17" fillId="0" borderId="1" xfId="0" applyFont="1" applyBorder="1" applyAlignment="1">
      <alignment horizontal="left" vertical="top" wrapText="1"/>
    </xf>
    <xf numFmtId="0" fontId="28" fillId="2" borderId="1" xfId="2" applyFont="1" applyFill="1" applyBorder="1" applyAlignment="1">
      <alignment horizontal="center" vertical="center"/>
    </xf>
    <xf numFmtId="0" fontId="12" fillId="0" borderId="2" xfId="2" applyFont="1" applyBorder="1" applyAlignment="1">
      <alignment horizontal="left" vertical="top" wrapText="1"/>
    </xf>
    <xf numFmtId="1" fontId="8" fillId="0" borderId="2" xfId="2" applyNumberFormat="1" applyFont="1" applyBorder="1" applyAlignment="1">
      <alignment horizontal="right" vertical="top" shrinkToFit="1"/>
    </xf>
    <xf numFmtId="1" fontId="10" fillId="0" borderId="2" xfId="2" applyNumberFormat="1" applyFont="1" applyBorder="1" applyAlignment="1">
      <alignment horizontal="right" vertical="top" shrinkToFit="1"/>
    </xf>
    <xf numFmtId="1" fontId="10" fillId="0" borderId="2" xfId="0" applyNumberFormat="1" applyFont="1" applyBorder="1" applyAlignment="1">
      <alignment horizontal="right" vertical="top" shrinkToFit="1"/>
    </xf>
    <xf numFmtId="0" fontId="4" fillId="0" borderId="3" xfId="2" applyFont="1" applyBorder="1" applyAlignment="1">
      <alignment horizontal="left" vertical="top" wrapText="1"/>
    </xf>
    <xf numFmtId="1" fontId="2" fillId="0" borderId="3" xfId="0" applyNumberFormat="1" applyFont="1" applyBorder="1"/>
    <xf numFmtId="1" fontId="8" fillId="4" borderId="1" xfId="2" applyNumberFormat="1" applyFont="1" applyFill="1" applyBorder="1" applyAlignment="1">
      <alignment horizontal="right" vertical="top" shrinkToFit="1"/>
    </xf>
    <xf numFmtId="1" fontId="8" fillId="4" borderId="1" xfId="1" applyNumberFormat="1" applyFont="1" applyFill="1" applyBorder="1" applyAlignment="1">
      <alignment horizontal="right" vertical="top" shrinkToFit="1"/>
    </xf>
    <xf numFmtId="1" fontId="24" fillId="4" borderId="1" xfId="1" applyNumberFormat="1" applyFont="1" applyFill="1" applyBorder="1" applyAlignment="1">
      <alignment horizontal="right" vertical="top" shrinkToFit="1"/>
    </xf>
    <xf numFmtId="1" fontId="10" fillId="4" borderId="1" xfId="1" applyNumberFormat="1" applyFont="1" applyFill="1" applyBorder="1" applyAlignment="1">
      <alignment horizontal="right" vertical="top" shrinkToFit="1"/>
    </xf>
    <xf numFmtId="1" fontId="24" fillId="4" borderId="1" xfId="2" applyNumberFormat="1" applyFont="1" applyFill="1" applyBorder="1" applyAlignment="1">
      <alignment horizontal="right" vertical="top" shrinkToFit="1"/>
    </xf>
    <xf numFmtId="1" fontId="10" fillId="4" borderId="1" xfId="0" applyNumberFormat="1" applyFont="1" applyFill="1" applyBorder="1" applyAlignment="1">
      <alignment horizontal="right" vertical="top" shrinkToFit="1"/>
    </xf>
    <xf numFmtId="164" fontId="0" fillId="4" borderId="0" xfId="1" applyFont="1" applyFill="1" applyAlignment="1"/>
    <xf numFmtId="164" fontId="0" fillId="0" borderId="0" xfId="1" applyFont="1" applyFill="1" applyAlignment="1"/>
  </cellXfs>
  <cellStyles count="3">
    <cellStyle name="Millares" xfId="1" builtinId="3"/>
    <cellStyle name="Normal" xfId="0" builtinId="0"/>
    <cellStyle name="Normal 2" xfId="2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Alta</a:t>
            </a:r>
            <a:r>
              <a:rPr lang="es-GT" baseline="0"/>
              <a:t> Verapaz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'Consolidado (2)'!$C$4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(2)'!$B$5:$B$21</c:f>
              <c:strCache>
                <c:ptCount val="17"/>
                <c:pt idx="0">
                  <c:v>Cahabón</c:v>
                </c:pt>
                <c:pt idx="1">
                  <c:v>Chahal</c:v>
                </c:pt>
                <c:pt idx="2">
                  <c:v>Chisec</c:v>
                </c:pt>
                <c:pt idx="3">
                  <c:v>Cobán</c:v>
                </c:pt>
                <c:pt idx="4">
                  <c:v>Fray Bartolomé de las Casas</c:v>
                </c:pt>
                <c:pt idx="5">
                  <c:v>Lanquín</c:v>
                </c:pt>
                <c:pt idx="6">
                  <c:v>Panzós</c:v>
                </c:pt>
                <c:pt idx="7">
                  <c:v>Raxruhá</c:v>
                </c:pt>
                <c:pt idx="8">
                  <c:v>San Cristóbal Verapaz</c:v>
                </c:pt>
                <c:pt idx="9">
                  <c:v>San Juan Chamelco</c:v>
                </c:pt>
                <c:pt idx="10">
                  <c:v>San Pedro Carchá</c:v>
                </c:pt>
                <c:pt idx="11">
                  <c:v>Santa Catalina La Tinta</c:v>
                </c:pt>
                <c:pt idx="12">
                  <c:v>Santa Cruz Verapaz</c:v>
                </c:pt>
                <c:pt idx="13">
                  <c:v>Senahú</c:v>
                </c:pt>
                <c:pt idx="14">
                  <c:v>Tactic</c:v>
                </c:pt>
                <c:pt idx="15">
                  <c:v>Tamahú</c:v>
                </c:pt>
                <c:pt idx="16">
                  <c:v>Tucurú</c:v>
                </c:pt>
              </c:strCache>
            </c:strRef>
          </c:cat>
          <c:val>
            <c:numRef>
              <c:f>'Consolidado (2)'!$C$5:$C$21</c:f>
              <c:numCache>
                <c:formatCode>0</c:formatCode>
                <c:ptCount val="17"/>
                <c:pt idx="0">
                  <c:v>18</c:v>
                </c:pt>
                <c:pt idx="1">
                  <c:v>8</c:v>
                </c:pt>
                <c:pt idx="2">
                  <c:v>66</c:v>
                </c:pt>
                <c:pt idx="3">
                  <c:v>200</c:v>
                </c:pt>
                <c:pt idx="4">
                  <c:v>38</c:v>
                </c:pt>
                <c:pt idx="5">
                  <c:v>7</c:v>
                </c:pt>
                <c:pt idx="6">
                  <c:v>33</c:v>
                </c:pt>
                <c:pt idx="7">
                  <c:v>8</c:v>
                </c:pt>
                <c:pt idx="8">
                  <c:v>36</c:v>
                </c:pt>
                <c:pt idx="9">
                  <c:v>21</c:v>
                </c:pt>
                <c:pt idx="10">
                  <c:v>93</c:v>
                </c:pt>
                <c:pt idx="11">
                  <c:v>13</c:v>
                </c:pt>
                <c:pt idx="12">
                  <c:v>29</c:v>
                </c:pt>
                <c:pt idx="13">
                  <c:v>13</c:v>
                </c:pt>
                <c:pt idx="14">
                  <c:v>32</c:v>
                </c:pt>
                <c:pt idx="15">
                  <c:v>6</c:v>
                </c:pt>
                <c:pt idx="1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02-456F-A6AA-5118AC6FB8FD}"/>
            </c:ext>
          </c:extLst>
        </c:ser>
        <c:ser>
          <c:idx val="1"/>
          <c:order val="1"/>
          <c:tx>
            <c:strRef>
              <c:f>'Consolidado (2)'!$D$4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(2)'!$B$5:$B$21</c:f>
              <c:strCache>
                <c:ptCount val="17"/>
                <c:pt idx="0">
                  <c:v>Cahabón</c:v>
                </c:pt>
                <c:pt idx="1">
                  <c:v>Chahal</c:v>
                </c:pt>
                <c:pt idx="2">
                  <c:v>Chisec</c:v>
                </c:pt>
                <c:pt idx="3">
                  <c:v>Cobán</c:v>
                </c:pt>
                <c:pt idx="4">
                  <c:v>Fray Bartolomé de las Casas</c:v>
                </c:pt>
                <c:pt idx="5">
                  <c:v>Lanquín</c:v>
                </c:pt>
                <c:pt idx="6">
                  <c:v>Panzós</c:v>
                </c:pt>
                <c:pt idx="7">
                  <c:v>Raxruhá</c:v>
                </c:pt>
                <c:pt idx="8">
                  <c:v>San Cristóbal Verapaz</c:v>
                </c:pt>
                <c:pt idx="9">
                  <c:v>San Juan Chamelco</c:v>
                </c:pt>
                <c:pt idx="10">
                  <c:v>San Pedro Carchá</c:v>
                </c:pt>
                <c:pt idx="11">
                  <c:v>Santa Catalina La Tinta</c:v>
                </c:pt>
                <c:pt idx="12">
                  <c:v>Santa Cruz Verapaz</c:v>
                </c:pt>
                <c:pt idx="13">
                  <c:v>Senahú</c:v>
                </c:pt>
                <c:pt idx="14">
                  <c:v>Tactic</c:v>
                </c:pt>
                <c:pt idx="15">
                  <c:v>Tamahú</c:v>
                </c:pt>
                <c:pt idx="16">
                  <c:v>Tucurú</c:v>
                </c:pt>
              </c:strCache>
            </c:strRef>
          </c:cat>
          <c:val>
            <c:numRef>
              <c:f>'Consolidado (2)'!$D$5:$D$21</c:f>
              <c:numCache>
                <c:formatCode>0</c:formatCode>
                <c:ptCount val="17"/>
                <c:pt idx="0">
                  <c:v>21</c:v>
                </c:pt>
                <c:pt idx="1">
                  <c:v>9</c:v>
                </c:pt>
                <c:pt idx="2">
                  <c:v>70</c:v>
                </c:pt>
                <c:pt idx="3">
                  <c:v>207</c:v>
                </c:pt>
                <c:pt idx="4">
                  <c:v>40</c:v>
                </c:pt>
                <c:pt idx="5">
                  <c:v>8</c:v>
                </c:pt>
                <c:pt idx="6">
                  <c:v>34</c:v>
                </c:pt>
                <c:pt idx="7">
                  <c:v>9</c:v>
                </c:pt>
                <c:pt idx="8">
                  <c:v>37</c:v>
                </c:pt>
                <c:pt idx="9">
                  <c:v>22</c:v>
                </c:pt>
                <c:pt idx="10">
                  <c:v>95</c:v>
                </c:pt>
                <c:pt idx="11">
                  <c:v>13</c:v>
                </c:pt>
                <c:pt idx="12">
                  <c:v>31</c:v>
                </c:pt>
                <c:pt idx="13">
                  <c:v>14</c:v>
                </c:pt>
                <c:pt idx="14">
                  <c:v>33</c:v>
                </c:pt>
                <c:pt idx="15">
                  <c:v>7</c:v>
                </c:pt>
                <c:pt idx="1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02-456F-A6AA-5118AC6FB8FD}"/>
            </c:ext>
          </c:extLst>
        </c:ser>
        <c:ser>
          <c:idx val="2"/>
          <c:order val="2"/>
          <c:tx>
            <c:strRef>
              <c:f>'Consolidado (2)'!$E$4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(2)'!$B$5:$B$21</c:f>
              <c:strCache>
                <c:ptCount val="17"/>
                <c:pt idx="0">
                  <c:v>Cahabón</c:v>
                </c:pt>
                <c:pt idx="1">
                  <c:v>Chahal</c:v>
                </c:pt>
                <c:pt idx="2">
                  <c:v>Chisec</c:v>
                </c:pt>
                <c:pt idx="3">
                  <c:v>Cobán</c:v>
                </c:pt>
                <c:pt idx="4">
                  <c:v>Fray Bartolomé de las Casas</c:v>
                </c:pt>
                <c:pt idx="5">
                  <c:v>Lanquín</c:v>
                </c:pt>
                <c:pt idx="6">
                  <c:v>Panzós</c:v>
                </c:pt>
                <c:pt idx="7">
                  <c:v>Raxruhá</c:v>
                </c:pt>
                <c:pt idx="8">
                  <c:v>San Cristóbal Verapaz</c:v>
                </c:pt>
                <c:pt idx="9">
                  <c:v>San Juan Chamelco</c:v>
                </c:pt>
                <c:pt idx="10">
                  <c:v>San Pedro Carchá</c:v>
                </c:pt>
                <c:pt idx="11">
                  <c:v>Santa Catalina La Tinta</c:v>
                </c:pt>
                <c:pt idx="12">
                  <c:v>Santa Cruz Verapaz</c:v>
                </c:pt>
                <c:pt idx="13">
                  <c:v>Senahú</c:v>
                </c:pt>
                <c:pt idx="14">
                  <c:v>Tactic</c:v>
                </c:pt>
                <c:pt idx="15">
                  <c:v>Tamahú</c:v>
                </c:pt>
                <c:pt idx="16">
                  <c:v>Tucurú</c:v>
                </c:pt>
              </c:strCache>
            </c:strRef>
          </c:cat>
          <c:val>
            <c:numRef>
              <c:f>'Consolidado (2)'!$E$5:$E$21</c:f>
              <c:numCache>
                <c:formatCode>0</c:formatCode>
                <c:ptCount val="17"/>
                <c:pt idx="0">
                  <c:v>21</c:v>
                </c:pt>
                <c:pt idx="1">
                  <c:v>9</c:v>
                </c:pt>
                <c:pt idx="2">
                  <c:v>68</c:v>
                </c:pt>
                <c:pt idx="3">
                  <c:v>207</c:v>
                </c:pt>
                <c:pt idx="4">
                  <c:v>42</c:v>
                </c:pt>
                <c:pt idx="5">
                  <c:v>8</c:v>
                </c:pt>
                <c:pt idx="6">
                  <c:v>35</c:v>
                </c:pt>
                <c:pt idx="7">
                  <c:v>9</c:v>
                </c:pt>
                <c:pt idx="8">
                  <c:v>37</c:v>
                </c:pt>
                <c:pt idx="9">
                  <c:v>23</c:v>
                </c:pt>
                <c:pt idx="10">
                  <c:v>92</c:v>
                </c:pt>
                <c:pt idx="11">
                  <c:v>14</c:v>
                </c:pt>
                <c:pt idx="12">
                  <c:v>32</c:v>
                </c:pt>
                <c:pt idx="13">
                  <c:v>14</c:v>
                </c:pt>
                <c:pt idx="14">
                  <c:v>31</c:v>
                </c:pt>
                <c:pt idx="15">
                  <c:v>7</c:v>
                </c:pt>
                <c:pt idx="1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02-456F-A6AA-5118AC6FB8FD}"/>
            </c:ext>
          </c:extLst>
        </c:ser>
        <c:ser>
          <c:idx val="3"/>
          <c:order val="3"/>
          <c:tx>
            <c:strRef>
              <c:f>'Consolidado (2)'!$F$4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(2)'!$B$5:$B$21</c:f>
              <c:strCache>
                <c:ptCount val="17"/>
                <c:pt idx="0">
                  <c:v>Cahabón</c:v>
                </c:pt>
                <c:pt idx="1">
                  <c:v>Chahal</c:v>
                </c:pt>
                <c:pt idx="2">
                  <c:v>Chisec</c:v>
                </c:pt>
                <c:pt idx="3">
                  <c:v>Cobán</c:v>
                </c:pt>
                <c:pt idx="4">
                  <c:v>Fray Bartolomé de las Casas</c:v>
                </c:pt>
                <c:pt idx="5">
                  <c:v>Lanquín</c:v>
                </c:pt>
                <c:pt idx="6">
                  <c:v>Panzós</c:v>
                </c:pt>
                <c:pt idx="7">
                  <c:v>Raxruhá</c:v>
                </c:pt>
                <c:pt idx="8">
                  <c:v>San Cristóbal Verapaz</c:v>
                </c:pt>
                <c:pt idx="9">
                  <c:v>San Juan Chamelco</c:v>
                </c:pt>
                <c:pt idx="10">
                  <c:v>San Pedro Carchá</c:v>
                </c:pt>
                <c:pt idx="11">
                  <c:v>Santa Catalina La Tinta</c:v>
                </c:pt>
                <c:pt idx="12">
                  <c:v>Santa Cruz Verapaz</c:v>
                </c:pt>
                <c:pt idx="13">
                  <c:v>Senahú</c:v>
                </c:pt>
                <c:pt idx="14">
                  <c:v>Tactic</c:v>
                </c:pt>
                <c:pt idx="15">
                  <c:v>Tamahú</c:v>
                </c:pt>
                <c:pt idx="16">
                  <c:v>Tucurú</c:v>
                </c:pt>
              </c:strCache>
            </c:strRef>
          </c:cat>
          <c:val>
            <c:numRef>
              <c:f>'Consolidado (2)'!$F$5:$F$21</c:f>
              <c:numCache>
                <c:formatCode>0</c:formatCode>
                <c:ptCount val="17"/>
                <c:pt idx="0">
                  <c:v>13</c:v>
                </c:pt>
                <c:pt idx="1">
                  <c:v>9</c:v>
                </c:pt>
                <c:pt idx="2">
                  <c:v>42</c:v>
                </c:pt>
                <c:pt idx="3">
                  <c:v>144</c:v>
                </c:pt>
                <c:pt idx="4">
                  <c:v>34</c:v>
                </c:pt>
                <c:pt idx="5">
                  <c:v>8</c:v>
                </c:pt>
                <c:pt idx="6">
                  <c:v>20</c:v>
                </c:pt>
                <c:pt idx="7">
                  <c:v>19</c:v>
                </c:pt>
                <c:pt idx="8">
                  <c:v>23</c:v>
                </c:pt>
                <c:pt idx="9">
                  <c:v>13</c:v>
                </c:pt>
                <c:pt idx="10">
                  <c:v>64</c:v>
                </c:pt>
                <c:pt idx="11">
                  <c:v>18</c:v>
                </c:pt>
                <c:pt idx="12">
                  <c:v>21</c:v>
                </c:pt>
                <c:pt idx="13">
                  <c:v>11</c:v>
                </c:pt>
                <c:pt idx="14">
                  <c:v>27</c:v>
                </c:pt>
                <c:pt idx="15">
                  <c:v>14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02-456F-A6AA-5118AC6FB8FD}"/>
            </c:ext>
          </c:extLst>
        </c:ser>
        <c:ser>
          <c:idx val="4"/>
          <c:order val="4"/>
          <c:tx>
            <c:strRef>
              <c:f>'Consolidado (2)'!$G$4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(2)'!$B$5:$B$21</c:f>
              <c:strCache>
                <c:ptCount val="17"/>
                <c:pt idx="0">
                  <c:v>Cahabón</c:v>
                </c:pt>
                <c:pt idx="1">
                  <c:v>Chahal</c:v>
                </c:pt>
                <c:pt idx="2">
                  <c:v>Chisec</c:v>
                </c:pt>
                <c:pt idx="3">
                  <c:v>Cobán</c:v>
                </c:pt>
                <c:pt idx="4">
                  <c:v>Fray Bartolomé de las Casas</c:v>
                </c:pt>
                <c:pt idx="5">
                  <c:v>Lanquín</c:v>
                </c:pt>
                <c:pt idx="6">
                  <c:v>Panzós</c:v>
                </c:pt>
                <c:pt idx="7">
                  <c:v>Raxruhá</c:v>
                </c:pt>
                <c:pt idx="8">
                  <c:v>San Cristóbal Verapaz</c:v>
                </c:pt>
                <c:pt idx="9">
                  <c:v>San Juan Chamelco</c:v>
                </c:pt>
                <c:pt idx="10">
                  <c:v>San Pedro Carchá</c:v>
                </c:pt>
                <c:pt idx="11">
                  <c:v>Santa Catalina La Tinta</c:v>
                </c:pt>
                <c:pt idx="12">
                  <c:v>Santa Cruz Verapaz</c:v>
                </c:pt>
                <c:pt idx="13">
                  <c:v>Senahú</c:v>
                </c:pt>
                <c:pt idx="14">
                  <c:v>Tactic</c:v>
                </c:pt>
                <c:pt idx="15">
                  <c:v>Tamahú</c:v>
                </c:pt>
                <c:pt idx="16">
                  <c:v>Tucurú</c:v>
                </c:pt>
              </c:strCache>
            </c:strRef>
          </c:cat>
          <c:val>
            <c:numRef>
              <c:f>'Consolidado (2)'!$G$5:$G$21</c:f>
              <c:numCache>
                <c:formatCode>0</c:formatCode>
                <c:ptCount val="17"/>
                <c:pt idx="0">
                  <c:v>17</c:v>
                </c:pt>
                <c:pt idx="1">
                  <c:v>9</c:v>
                </c:pt>
                <c:pt idx="2">
                  <c:v>49</c:v>
                </c:pt>
                <c:pt idx="3">
                  <c:v>155</c:v>
                </c:pt>
                <c:pt idx="4">
                  <c:v>40</c:v>
                </c:pt>
                <c:pt idx="5">
                  <c:v>8</c:v>
                </c:pt>
                <c:pt idx="6">
                  <c:v>21</c:v>
                </c:pt>
                <c:pt idx="7">
                  <c:v>22</c:v>
                </c:pt>
                <c:pt idx="8">
                  <c:v>30</c:v>
                </c:pt>
                <c:pt idx="9">
                  <c:v>12</c:v>
                </c:pt>
                <c:pt idx="10">
                  <c:v>75</c:v>
                </c:pt>
                <c:pt idx="11">
                  <c:v>17</c:v>
                </c:pt>
                <c:pt idx="12">
                  <c:v>20</c:v>
                </c:pt>
                <c:pt idx="13">
                  <c:v>14</c:v>
                </c:pt>
                <c:pt idx="14">
                  <c:v>25</c:v>
                </c:pt>
                <c:pt idx="15">
                  <c:v>7</c:v>
                </c:pt>
                <c:pt idx="1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02-456F-A6AA-5118AC6FB8FD}"/>
            </c:ext>
          </c:extLst>
        </c:ser>
        <c:ser>
          <c:idx val="5"/>
          <c:order val="5"/>
          <c:tx>
            <c:strRef>
              <c:f>'Consolidado (2)'!$H$4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(2)'!$B$5:$B$21</c:f>
              <c:strCache>
                <c:ptCount val="17"/>
                <c:pt idx="0">
                  <c:v>Cahabón</c:v>
                </c:pt>
                <c:pt idx="1">
                  <c:v>Chahal</c:v>
                </c:pt>
                <c:pt idx="2">
                  <c:v>Chisec</c:v>
                </c:pt>
                <c:pt idx="3">
                  <c:v>Cobán</c:v>
                </c:pt>
                <c:pt idx="4">
                  <c:v>Fray Bartolomé de las Casas</c:v>
                </c:pt>
                <c:pt idx="5">
                  <c:v>Lanquín</c:v>
                </c:pt>
                <c:pt idx="6">
                  <c:v>Panzós</c:v>
                </c:pt>
                <c:pt idx="7">
                  <c:v>Raxruhá</c:v>
                </c:pt>
                <c:pt idx="8">
                  <c:v>San Cristóbal Verapaz</c:v>
                </c:pt>
                <c:pt idx="9">
                  <c:v>San Juan Chamelco</c:v>
                </c:pt>
                <c:pt idx="10">
                  <c:v>San Pedro Carchá</c:v>
                </c:pt>
                <c:pt idx="11">
                  <c:v>Santa Catalina La Tinta</c:v>
                </c:pt>
                <c:pt idx="12">
                  <c:v>Santa Cruz Verapaz</c:v>
                </c:pt>
                <c:pt idx="13">
                  <c:v>Senahú</c:v>
                </c:pt>
                <c:pt idx="14">
                  <c:v>Tactic</c:v>
                </c:pt>
                <c:pt idx="15">
                  <c:v>Tamahú</c:v>
                </c:pt>
                <c:pt idx="16">
                  <c:v>Tucurú</c:v>
                </c:pt>
              </c:strCache>
            </c:strRef>
          </c:cat>
          <c:val>
            <c:numRef>
              <c:f>'Consolidado (2)'!$H$5:$H$21</c:f>
              <c:numCache>
                <c:formatCode>0</c:formatCode>
                <c:ptCount val="17"/>
                <c:pt idx="0">
                  <c:v>17</c:v>
                </c:pt>
                <c:pt idx="1">
                  <c:v>9</c:v>
                </c:pt>
                <c:pt idx="2">
                  <c:v>49</c:v>
                </c:pt>
                <c:pt idx="3">
                  <c:v>153</c:v>
                </c:pt>
                <c:pt idx="4">
                  <c:v>40</c:v>
                </c:pt>
                <c:pt idx="5">
                  <c:v>9</c:v>
                </c:pt>
                <c:pt idx="6">
                  <c:v>21</c:v>
                </c:pt>
                <c:pt idx="7">
                  <c:v>23</c:v>
                </c:pt>
                <c:pt idx="8">
                  <c:v>30</c:v>
                </c:pt>
                <c:pt idx="9">
                  <c:v>12</c:v>
                </c:pt>
                <c:pt idx="10">
                  <c:v>77</c:v>
                </c:pt>
                <c:pt idx="11">
                  <c:v>17</c:v>
                </c:pt>
                <c:pt idx="12">
                  <c:v>20</c:v>
                </c:pt>
                <c:pt idx="13">
                  <c:v>14</c:v>
                </c:pt>
                <c:pt idx="14">
                  <c:v>26</c:v>
                </c:pt>
                <c:pt idx="15">
                  <c:v>7</c:v>
                </c:pt>
                <c:pt idx="1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02-456F-A6AA-5118AC6FB8FD}"/>
            </c:ext>
          </c:extLst>
        </c:ser>
        <c:ser>
          <c:idx val="6"/>
          <c:order val="6"/>
          <c:tx>
            <c:strRef>
              <c:f>'Consolidado (2)'!$I$4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(2)'!$B$5:$B$21</c:f>
              <c:strCache>
                <c:ptCount val="17"/>
                <c:pt idx="0">
                  <c:v>Cahabón</c:v>
                </c:pt>
                <c:pt idx="1">
                  <c:v>Chahal</c:v>
                </c:pt>
                <c:pt idx="2">
                  <c:v>Chisec</c:v>
                </c:pt>
                <c:pt idx="3">
                  <c:v>Cobán</c:v>
                </c:pt>
                <c:pt idx="4">
                  <c:v>Fray Bartolomé de las Casas</c:v>
                </c:pt>
                <c:pt idx="5">
                  <c:v>Lanquín</c:v>
                </c:pt>
                <c:pt idx="6">
                  <c:v>Panzós</c:v>
                </c:pt>
                <c:pt idx="7">
                  <c:v>Raxruhá</c:v>
                </c:pt>
                <c:pt idx="8">
                  <c:v>San Cristóbal Verapaz</c:v>
                </c:pt>
                <c:pt idx="9">
                  <c:v>San Juan Chamelco</c:v>
                </c:pt>
                <c:pt idx="10">
                  <c:v>San Pedro Carchá</c:v>
                </c:pt>
                <c:pt idx="11">
                  <c:v>Santa Catalina La Tinta</c:v>
                </c:pt>
                <c:pt idx="12">
                  <c:v>Santa Cruz Verapaz</c:v>
                </c:pt>
                <c:pt idx="13">
                  <c:v>Senahú</c:v>
                </c:pt>
                <c:pt idx="14">
                  <c:v>Tactic</c:v>
                </c:pt>
                <c:pt idx="15">
                  <c:v>Tamahú</c:v>
                </c:pt>
                <c:pt idx="16">
                  <c:v>Tucurú</c:v>
                </c:pt>
              </c:strCache>
            </c:strRef>
          </c:cat>
          <c:val>
            <c:numRef>
              <c:f>'Consolidado (2)'!$I$5:$I$21</c:f>
              <c:numCache>
                <c:formatCode>0</c:formatCode>
                <c:ptCount val="17"/>
                <c:pt idx="0">
                  <c:v>29</c:v>
                </c:pt>
                <c:pt idx="1">
                  <c:v>22</c:v>
                </c:pt>
                <c:pt idx="2">
                  <c:v>135</c:v>
                </c:pt>
                <c:pt idx="3">
                  <c:v>312</c:v>
                </c:pt>
                <c:pt idx="4">
                  <c:v>86</c:v>
                </c:pt>
                <c:pt idx="5">
                  <c:v>17</c:v>
                </c:pt>
                <c:pt idx="6">
                  <c:v>45</c:v>
                </c:pt>
                <c:pt idx="7">
                  <c:v>17</c:v>
                </c:pt>
                <c:pt idx="8">
                  <c:v>54</c:v>
                </c:pt>
                <c:pt idx="9">
                  <c:v>20</c:v>
                </c:pt>
                <c:pt idx="10">
                  <c:v>163</c:v>
                </c:pt>
                <c:pt idx="11">
                  <c:v>51</c:v>
                </c:pt>
                <c:pt idx="12">
                  <c:v>40</c:v>
                </c:pt>
                <c:pt idx="13">
                  <c:v>24</c:v>
                </c:pt>
                <c:pt idx="14">
                  <c:v>60</c:v>
                </c:pt>
                <c:pt idx="15">
                  <c:v>15</c:v>
                </c:pt>
                <c:pt idx="16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E02-456F-A6AA-5118AC6FB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632960"/>
        <c:axId val="1142771968"/>
      </c:lineChart>
      <c:catAx>
        <c:axId val="114363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2771968"/>
        <c:crosses val="autoZero"/>
        <c:auto val="1"/>
        <c:lblAlgn val="ctr"/>
        <c:lblOffset val="100"/>
        <c:noMultiLvlLbl val="0"/>
      </c:catAx>
      <c:valAx>
        <c:axId val="11427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363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Jutiapa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'Consolidado (2)'!$C$4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(2)'!$B$134:$B$150</c:f>
              <c:strCache>
                <c:ptCount val="17"/>
                <c:pt idx="0">
                  <c:v>Agua Blanca</c:v>
                </c:pt>
                <c:pt idx="1">
                  <c:v>Asunción Mita</c:v>
                </c:pt>
                <c:pt idx="2">
                  <c:v>Atescatempa</c:v>
                </c:pt>
                <c:pt idx="3">
                  <c:v>Comapa</c:v>
                </c:pt>
                <c:pt idx="4">
                  <c:v>Conguaco</c:v>
                </c:pt>
                <c:pt idx="5">
                  <c:v>El Adelanto</c:v>
                </c:pt>
                <c:pt idx="6">
                  <c:v>El Progreso</c:v>
                </c:pt>
                <c:pt idx="7">
                  <c:v>Jalpatagua</c:v>
                </c:pt>
                <c:pt idx="8">
                  <c:v>Jerez</c:v>
                </c:pt>
                <c:pt idx="9">
                  <c:v>Jutiapa</c:v>
                </c:pt>
                <c:pt idx="10">
                  <c:v>Moyuta</c:v>
                </c:pt>
                <c:pt idx="11">
                  <c:v>Pasaco</c:v>
                </c:pt>
                <c:pt idx="12">
                  <c:v>Quesada</c:v>
                </c:pt>
                <c:pt idx="13">
                  <c:v>San José Acatempa</c:v>
                </c:pt>
                <c:pt idx="14">
                  <c:v>Santa Catarina Mita</c:v>
                </c:pt>
                <c:pt idx="15">
                  <c:v>Yupiltepeque</c:v>
                </c:pt>
                <c:pt idx="16">
                  <c:v>Zapotitlán</c:v>
                </c:pt>
              </c:strCache>
            </c:strRef>
          </c:cat>
          <c:val>
            <c:numRef>
              <c:f>'Consolidado (2)'!$C$134:$C$150</c:f>
              <c:numCache>
                <c:formatCode>0</c:formatCode>
                <c:ptCount val="17"/>
                <c:pt idx="0">
                  <c:v>34</c:v>
                </c:pt>
                <c:pt idx="1">
                  <c:v>70</c:v>
                </c:pt>
                <c:pt idx="2">
                  <c:v>24</c:v>
                </c:pt>
                <c:pt idx="3">
                  <c:v>28</c:v>
                </c:pt>
                <c:pt idx="4">
                  <c:v>20</c:v>
                </c:pt>
                <c:pt idx="5">
                  <c:v>9</c:v>
                </c:pt>
                <c:pt idx="6">
                  <c:v>46</c:v>
                </c:pt>
                <c:pt idx="7">
                  <c:v>46</c:v>
                </c:pt>
                <c:pt idx="8">
                  <c:v>7</c:v>
                </c:pt>
                <c:pt idx="9">
                  <c:v>148</c:v>
                </c:pt>
                <c:pt idx="10">
                  <c:v>71</c:v>
                </c:pt>
                <c:pt idx="11">
                  <c:v>24</c:v>
                </c:pt>
                <c:pt idx="12">
                  <c:v>34</c:v>
                </c:pt>
                <c:pt idx="13">
                  <c:v>22</c:v>
                </c:pt>
                <c:pt idx="14">
                  <c:v>43</c:v>
                </c:pt>
                <c:pt idx="15">
                  <c:v>11</c:v>
                </c:pt>
                <c:pt idx="1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F1-4E1A-8D03-751E52E3E9A1}"/>
            </c:ext>
          </c:extLst>
        </c:ser>
        <c:ser>
          <c:idx val="1"/>
          <c:order val="1"/>
          <c:tx>
            <c:strRef>
              <c:f>'Consolidado (2)'!$D$4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(2)'!$B$134:$B$150</c:f>
              <c:strCache>
                <c:ptCount val="17"/>
                <c:pt idx="0">
                  <c:v>Agua Blanca</c:v>
                </c:pt>
                <c:pt idx="1">
                  <c:v>Asunción Mita</c:v>
                </c:pt>
                <c:pt idx="2">
                  <c:v>Atescatempa</c:v>
                </c:pt>
                <c:pt idx="3">
                  <c:v>Comapa</c:v>
                </c:pt>
                <c:pt idx="4">
                  <c:v>Conguaco</c:v>
                </c:pt>
                <c:pt idx="5">
                  <c:v>El Adelanto</c:v>
                </c:pt>
                <c:pt idx="6">
                  <c:v>El Progreso</c:v>
                </c:pt>
                <c:pt idx="7">
                  <c:v>Jalpatagua</c:v>
                </c:pt>
                <c:pt idx="8">
                  <c:v>Jerez</c:v>
                </c:pt>
                <c:pt idx="9">
                  <c:v>Jutiapa</c:v>
                </c:pt>
                <c:pt idx="10">
                  <c:v>Moyuta</c:v>
                </c:pt>
                <c:pt idx="11">
                  <c:v>Pasaco</c:v>
                </c:pt>
                <c:pt idx="12">
                  <c:v>Quesada</c:v>
                </c:pt>
                <c:pt idx="13">
                  <c:v>San José Acatempa</c:v>
                </c:pt>
                <c:pt idx="14">
                  <c:v>Santa Catarina Mita</c:v>
                </c:pt>
                <c:pt idx="15">
                  <c:v>Yupiltepeque</c:v>
                </c:pt>
                <c:pt idx="16">
                  <c:v>Zapotitlán</c:v>
                </c:pt>
              </c:strCache>
            </c:strRef>
          </c:cat>
          <c:val>
            <c:numRef>
              <c:f>'Consolidado (2)'!$D$134:$D$150</c:f>
              <c:numCache>
                <c:formatCode>0</c:formatCode>
                <c:ptCount val="17"/>
                <c:pt idx="0">
                  <c:v>33</c:v>
                </c:pt>
                <c:pt idx="1">
                  <c:v>71</c:v>
                </c:pt>
                <c:pt idx="2">
                  <c:v>24</c:v>
                </c:pt>
                <c:pt idx="3">
                  <c:v>28</c:v>
                </c:pt>
                <c:pt idx="4">
                  <c:v>20</c:v>
                </c:pt>
                <c:pt idx="5">
                  <c:v>9</c:v>
                </c:pt>
                <c:pt idx="6">
                  <c:v>46</c:v>
                </c:pt>
                <c:pt idx="7">
                  <c:v>46</c:v>
                </c:pt>
                <c:pt idx="8">
                  <c:v>7</c:v>
                </c:pt>
                <c:pt idx="9">
                  <c:v>145</c:v>
                </c:pt>
                <c:pt idx="10">
                  <c:v>73</c:v>
                </c:pt>
                <c:pt idx="11">
                  <c:v>24</c:v>
                </c:pt>
                <c:pt idx="12">
                  <c:v>33</c:v>
                </c:pt>
                <c:pt idx="13">
                  <c:v>24</c:v>
                </c:pt>
                <c:pt idx="14">
                  <c:v>43</c:v>
                </c:pt>
                <c:pt idx="15">
                  <c:v>11</c:v>
                </c:pt>
                <c:pt idx="1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F1-4E1A-8D03-751E52E3E9A1}"/>
            </c:ext>
          </c:extLst>
        </c:ser>
        <c:ser>
          <c:idx val="2"/>
          <c:order val="2"/>
          <c:tx>
            <c:strRef>
              <c:f>'Consolidado (2)'!$E$4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(2)'!$B$134:$B$150</c:f>
              <c:strCache>
                <c:ptCount val="17"/>
                <c:pt idx="0">
                  <c:v>Agua Blanca</c:v>
                </c:pt>
                <c:pt idx="1">
                  <c:v>Asunción Mita</c:v>
                </c:pt>
                <c:pt idx="2">
                  <c:v>Atescatempa</c:v>
                </c:pt>
                <c:pt idx="3">
                  <c:v>Comapa</c:v>
                </c:pt>
                <c:pt idx="4">
                  <c:v>Conguaco</c:v>
                </c:pt>
                <c:pt idx="5">
                  <c:v>El Adelanto</c:v>
                </c:pt>
                <c:pt idx="6">
                  <c:v>El Progreso</c:v>
                </c:pt>
                <c:pt idx="7">
                  <c:v>Jalpatagua</c:v>
                </c:pt>
                <c:pt idx="8">
                  <c:v>Jerez</c:v>
                </c:pt>
                <c:pt idx="9">
                  <c:v>Jutiapa</c:v>
                </c:pt>
                <c:pt idx="10">
                  <c:v>Moyuta</c:v>
                </c:pt>
                <c:pt idx="11">
                  <c:v>Pasaco</c:v>
                </c:pt>
                <c:pt idx="12">
                  <c:v>Quesada</c:v>
                </c:pt>
                <c:pt idx="13">
                  <c:v>San José Acatempa</c:v>
                </c:pt>
                <c:pt idx="14">
                  <c:v>Santa Catarina Mita</c:v>
                </c:pt>
                <c:pt idx="15">
                  <c:v>Yupiltepeque</c:v>
                </c:pt>
                <c:pt idx="16">
                  <c:v>Zapotitlán</c:v>
                </c:pt>
              </c:strCache>
            </c:strRef>
          </c:cat>
          <c:val>
            <c:numRef>
              <c:f>'Consolidado (2)'!$E$134:$E$150</c:f>
              <c:numCache>
                <c:formatCode>0</c:formatCode>
                <c:ptCount val="17"/>
                <c:pt idx="0">
                  <c:v>30</c:v>
                </c:pt>
                <c:pt idx="1">
                  <c:v>47</c:v>
                </c:pt>
                <c:pt idx="2">
                  <c:v>33</c:v>
                </c:pt>
                <c:pt idx="3">
                  <c:v>23</c:v>
                </c:pt>
                <c:pt idx="4">
                  <c:v>36</c:v>
                </c:pt>
                <c:pt idx="5">
                  <c:v>17</c:v>
                </c:pt>
                <c:pt idx="6">
                  <c:v>161</c:v>
                </c:pt>
                <c:pt idx="7">
                  <c:v>30</c:v>
                </c:pt>
                <c:pt idx="8">
                  <c:v>12</c:v>
                </c:pt>
                <c:pt idx="9">
                  <c:v>332</c:v>
                </c:pt>
                <c:pt idx="10">
                  <c:v>51</c:v>
                </c:pt>
                <c:pt idx="11">
                  <c:v>61</c:v>
                </c:pt>
                <c:pt idx="12">
                  <c:v>67</c:v>
                </c:pt>
                <c:pt idx="13">
                  <c:v>70</c:v>
                </c:pt>
                <c:pt idx="14">
                  <c:v>92</c:v>
                </c:pt>
                <c:pt idx="15">
                  <c:v>6</c:v>
                </c:pt>
                <c:pt idx="16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F1-4E1A-8D03-751E52E3E9A1}"/>
            </c:ext>
          </c:extLst>
        </c:ser>
        <c:ser>
          <c:idx val="3"/>
          <c:order val="3"/>
          <c:tx>
            <c:strRef>
              <c:f>'Consolidado (2)'!$F$4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(2)'!$B$134:$B$150</c:f>
              <c:strCache>
                <c:ptCount val="17"/>
                <c:pt idx="0">
                  <c:v>Agua Blanca</c:v>
                </c:pt>
                <c:pt idx="1">
                  <c:v>Asunción Mita</c:v>
                </c:pt>
                <c:pt idx="2">
                  <c:v>Atescatempa</c:v>
                </c:pt>
                <c:pt idx="3">
                  <c:v>Comapa</c:v>
                </c:pt>
                <c:pt idx="4">
                  <c:v>Conguaco</c:v>
                </c:pt>
                <c:pt idx="5">
                  <c:v>El Adelanto</c:v>
                </c:pt>
                <c:pt idx="6">
                  <c:v>El Progreso</c:v>
                </c:pt>
                <c:pt idx="7">
                  <c:v>Jalpatagua</c:v>
                </c:pt>
                <c:pt idx="8">
                  <c:v>Jerez</c:v>
                </c:pt>
                <c:pt idx="9">
                  <c:v>Jutiapa</c:v>
                </c:pt>
                <c:pt idx="10">
                  <c:v>Moyuta</c:v>
                </c:pt>
                <c:pt idx="11">
                  <c:v>Pasaco</c:v>
                </c:pt>
                <c:pt idx="12">
                  <c:v>Quesada</c:v>
                </c:pt>
                <c:pt idx="13">
                  <c:v>San José Acatempa</c:v>
                </c:pt>
                <c:pt idx="14">
                  <c:v>Santa Catarina Mita</c:v>
                </c:pt>
                <c:pt idx="15">
                  <c:v>Yupiltepeque</c:v>
                </c:pt>
                <c:pt idx="16">
                  <c:v>Zapotitlán</c:v>
                </c:pt>
              </c:strCache>
            </c:strRef>
          </c:cat>
          <c:val>
            <c:numRef>
              <c:f>'Consolidado (2)'!$F$134:$F$150</c:f>
              <c:numCache>
                <c:formatCode>0</c:formatCode>
                <c:ptCount val="17"/>
                <c:pt idx="0">
                  <c:v>19</c:v>
                </c:pt>
                <c:pt idx="1">
                  <c:v>43</c:v>
                </c:pt>
                <c:pt idx="2">
                  <c:v>23</c:v>
                </c:pt>
                <c:pt idx="3">
                  <c:v>21</c:v>
                </c:pt>
                <c:pt idx="4">
                  <c:v>25</c:v>
                </c:pt>
                <c:pt idx="5">
                  <c:v>9</c:v>
                </c:pt>
                <c:pt idx="6">
                  <c:v>23</c:v>
                </c:pt>
                <c:pt idx="7">
                  <c:v>30</c:v>
                </c:pt>
                <c:pt idx="8">
                  <c:v>12</c:v>
                </c:pt>
                <c:pt idx="9">
                  <c:v>100</c:v>
                </c:pt>
                <c:pt idx="10">
                  <c:v>42</c:v>
                </c:pt>
                <c:pt idx="11">
                  <c:v>41</c:v>
                </c:pt>
                <c:pt idx="12">
                  <c:v>42</c:v>
                </c:pt>
                <c:pt idx="13">
                  <c:v>56</c:v>
                </c:pt>
                <c:pt idx="14">
                  <c:v>71</c:v>
                </c:pt>
                <c:pt idx="15">
                  <c:v>8</c:v>
                </c:pt>
                <c:pt idx="1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F1-4E1A-8D03-751E52E3E9A1}"/>
            </c:ext>
          </c:extLst>
        </c:ser>
        <c:ser>
          <c:idx val="4"/>
          <c:order val="4"/>
          <c:tx>
            <c:strRef>
              <c:f>'Consolidado (2)'!$G$4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(2)'!$B$134:$B$150</c:f>
              <c:strCache>
                <c:ptCount val="17"/>
                <c:pt idx="0">
                  <c:v>Agua Blanca</c:v>
                </c:pt>
                <c:pt idx="1">
                  <c:v>Asunción Mita</c:v>
                </c:pt>
                <c:pt idx="2">
                  <c:v>Atescatempa</c:v>
                </c:pt>
                <c:pt idx="3">
                  <c:v>Comapa</c:v>
                </c:pt>
                <c:pt idx="4">
                  <c:v>Conguaco</c:v>
                </c:pt>
                <c:pt idx="5">
                  <c:v>El Adelanto</c:v>
                </c:pt>
                <c:pt idx="6">
                  <c:v>El Progreso</c:v>
                </c:pt>
                <c:pt idx="7">
                  <c:v>Jalpatagua</c:v>
                </c:pt>
                <c:pt idx="8">
                  <c:v>Jerez</c:v>
                </c:pt>
                <c:pt idx="9">
                  <c:v>Jutiapa</c:v>
                </c:pt>
                <c:pt idx="10">
                  <c:v>Moyuta</c:v>
                </c:pt>
                <c:pt idx="11">
                  <c:v>Pasaco</c:v>
                </c:pt>
                <c:pt idx="12">
                  <c:v>Quesada</c:v>
                </c:pt>
                <c:pt idx="13">
                  <c:v>San José Acatempa</c:v>
                </c:pt>
                <c:pt idx="14">
                  <c:v>Santa Catarina Mita</c:v>
                </c:pt>
                <c:pt idx="15">
                  <c:v>Yupiltepeque</c:v>
                </c:pt>
                <c:pt idx="16">
                  <c:v>Zapotitlán</c:v>
                </c:pt>
              </c:strCache>
            </c:strRef>
          </c:cat>
          <c:val>
            <c:numRef>
              <c:f>'Consolidado (2)'!$G$134:$G$150</c:f>
              <c:numCache>
                <c:formatCode>0</c:formatCode>
                <c:ptCount val="17"/>
                <c:pt idx="0">
                  <c:v>22</c:v>
                </c:pt>
                <c:pt idx="1">
                  <c:v>47</c:v>
                </c:pt>
                <c:pt idx="2">
                  <c:v>22</c:v>
                </c:pt>
                <c:pt idx="3">
                  <c:v>26</c:v>
                </c:pt>
                <c:pt idx="4">
                  <c:v>28</c:v>
                </c:pt>
                <c:pt idx="5">
                  <c:v>11</c:v>
                </c:pt>
                <c:pt idx="6">
                  <c:v>23</c:v>
                </c:pt>
                <c:pt idx="7">
                  <c:v>30</c:v>
                </c:pt>
                <c:pt idx="8">
                  <c:v>13</c:v>
                </c:pt>
                <c:pt idx="9">
                  <c:v>92</c:v>
                </c:pt>
                <c:pt idx="10">
                  <c:v>48</c:v>
                </c:pt>
                <c:pt idx="11">
                  <c:v>42</c:v>
                </c:pt>
                <c:pt idx="12">
                  <c:v>41</c:v>
                </c:pt>
                <c:pt idx="13">
                  <c:v>56</c:v>
                </c:pt>
                <c:pt idx="14">
                  <c:v>67</c:v>
                </c:pt>
                <c:pt idx="15">
                  <c:v>8</c:v>
                </c:pt>
                <c:pt idx="16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F1-4E1A-8D03-751E52E3E9A1}"/>
            </c:ext>
          </c:extLst>
        </c:ser>
        <c:ser>
          <c:idx val="5"/>
          <c:order val="5"/>
          <c:tx>
            <c:strRef>
              <c:f>'Consolidado (2)'!$H$4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(2)'!$B$134:$B$150</c:f>
              <c:strCache>
                <c:ptCount val="17"/>
                <c:pt idx="0">
                  <c:v>Agua Blanca</c:v>
                </c:pt>
                <c:pt idx="1">
                  <c:v>Asunción Mita</c:v>
                </c:pt>
                <c:pt idx="2">
                  <c:v>Atescatempa</c:v>
                </c:pt>
                <c:pt idx="3">
                  <c:v>Comapa</c:v>
                </c:pt>
                <c:pt idx="4">
                  <c:v>Conguaco</c:v>
                </c:pt>
                <c:pt idx="5">
                  <c:v>El Adelanto</c:v>
                </c:pt>
                <c:pt idx="6">
                  <c:v>El Progreso</c:v>
                </c:pt>
                <c:pt idx="7">
                  <c:v>Jalpatagua</c:v>
                </c:pt>
                <c:pt idx="8">
                  <c:v>Jerez</c:v>
                </c:pt>
                <c:pt idx="9">
                  <c:v>Jutiapa</c:v>
                </c:pt>
                <c:pt idx="10">
                  <c:v>Moyuta</c:v>
                </c:pt>
                <c:pt idx="11">
                  <c:v>Pasaco</c:v>
                </c:pt>
                <c:pt idx="12">
                  <c:v>Quesada</c:v>
                </c:pt>
                <c:pt idx="13">
                  <c:v>San José Acatempa</c:v>
                </c:pt>
                <c:pt idx="14">
                  <c:v>Santa Catarina Mita</c:v>
                </c:pt>
                <c:pt idx="15">
                  <c:v>Yupiltepeque</c:v>
                </c:pt>
                <c:pt idx="16">
                  <c:v>Zapotitlán</c:v>
                </c:pt>
              </c:strCache>
            </c:strRef>
          </c:cat>
          <c:val>
            <c:numRef>
              <c:f>'Consolidado (2)'!$H$134:$H$150</c:f>
              <c:numCache>
                <c:formatCode>0</c:formatCode>
                <c:ptCount val="17"/>
                <c:pt idx="0">
                  <c:v>23</c:v>
                </c:pt>
                <c:pt idx="1">
                  <c:v>47</c:v>
                </c:pt>
                <c:pt idx="2">
                  <c:v>22</c:v>
                </c:pt>
                <c:pt idx="3">
                  <c:v>26</c:v>
                </c:pt>
                <c:pt idx="4">
                  <c:v>29</c:v>
                </c:pt>
                <c:pt idx="5">
                  <c:v>11</c:v>
                </c:pt>
                <c:pt idx="6">
                  <c:v>23</c:v>
                </c:pt>
                <c:pt idx="7">
                  <c:v>31</c:v>
                </c:pt>
                <c:pt idx="8">
                  <c:v>13</c:v>
                </c:pt>
                <c:pt idx="9">
                  <c:v>93</c:v>
                </c:pt>
                <c:pt idx="10">
                  <c:v>49</c:v>
                </c:pt>
                <c:pt idx="11">
                  <c:v>41</c:v>
                </c:pt>
                <c:pt idx="12">
                  <c:v>41</c:v>
                </c:pt>
                <c:pt idx="13">
                  <c:v>56</c:v>
                </c:pt>
                <c:pt idx="14">
                  <c:v>66</c:v>
                </c:pt>
                <c:pt idx="15">
                  <c:v>8</c:v>
                </c:pt>
                <c:pt idx="16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7F1-4E1A-8D03-751E52E3E9A1}"/>
            </c:ext>
          </c:extLst>
        </c:ser>
        <c:ser>
          <c:idx val="6"/>
          <c:order val="6"/>
          <c:tx>
            <c:strRef>
              <c:f>'Consolidado (2)'!$I$4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(2)'!$B$134:$B$150</c:f>
              <c:strCache>
                <c:ptCount val="17"/>
                <c:pt idx="0">
                  <c:v>Agua Blanca</c:v>
                </c:pt>
                <c:pt idx="1">
                  <c:v>Asunción Mita</c:v>
                </c:pt>
                <c:pt idx="2">
                  <c:v>Atescatempa</c:v>
                </c:pt>
                <c:pt idx="3">
                  <c:v>Comapa</c:v>
                </c:pt>
                <c:pt idx="4">
                  <c:v>Conguaco</c:v>
                </c:pt>
                <c:pt idx="5">
                  <c:v>El Adelanto</c:v>
                </c:pt>
                <c:pt idx="6">
                  <c:v>El Progreso</c:v>
                </c:pt>
                <c:pt idx="7">
                  <c:v>Jalpatagua</c:v>
                </c:pt>
                <c:pt idx="8">
                  <c:v>Jerez</c:v>
                </c:pt>
                <c:pt idx="9">
                  <c:v>Jutiapa</c:v>
                </c:pt>
                <c:pt idx="10">
                  <c:v>Moyuta</c:v>
                </c:pt>
                <c:pt idx="11">
                  <c:v>Pasaco</c:v>
                </c:pt>
                <c:pt idx="12">
                  <c:v>Quesada</c:v>
                </c:pt>
                <c:pt idx="13">
                  <c:v>San José Acatempa</c:v>
                </c:pt>
                <c:pt idx="14">
                  <c:v>Santa Catarina Mita</c:v>
                </c:pt>
                <c:pt idx="15">
                  <c:v>Yupiltepeque</c:v>
                </c:pt>
                <c:pt idx="16">
                  <c:v>Zapotitlán</c:v>
                </c:pt>
              </c:strCache>
            </c:strRef>
          </c:cat>
          <c:val>
            <c:numRef>
              <c:f>'Consolidado (2)'!$I$134:$I$150</c:f>
              <c:numCache>
                <c:formatCode>0</c:formatCode>
                <c:ptCount val="17"/>
                <c:pt idx="0">
                  <c:v>67</c:v>
                </c:pt>
                <c:pt idx="1">
                  <c:v>126</c:v>
                </c:pt>
                <c:pt idx="2">
                  <c:v>36</c:v>
                </c:pt>
                <c:pt idx="3">
                  <c:v>63</c:v>
                </c:pt>
                <c:pt idx="4">
                  <c:v>46</c:v>
                </c:pt>
                <c:pt idx="5">
                  <c:v>18</c:v>
                </c:pt>
                <c:pt idx="6">
                  <c:v>71</c:v>
                </c:pt>
                <c:pt idx="7">
                  <c:v>92</c:v>
                </c:pt>
                <c:pt idx="8">
                  <c:v>8</c:v>
                </c:pt>
                <c:pt idx="9">
                  <c:v>242</c:v>
                </c:pt>
                <c:pt idx="10">
                  <c:v>138</c:v>
                </c:pt>
                <c:pt idx="11">
                  <c:v>54</c:v>
                </c:pt>
                <c:pt idx="12">
                  <c:v>61</c:v>
                </c:pt>
                <c:pt idx="13">
                  <c:v>49</c:v>
                </c:pt>
                <c:pt idx="14">
                  <c:v>88</c:v>
                </c:pt>
                <c:pt idx="15">
                  <c:v>28</c:v>
                </c:pt>
                <c:pt idx="1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F1-4E1A-8D03-751E52E3E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632960"/>
        <c:axId val="1142771968"/>
      </c:lineChart>
      <c:catAx>
        <c:axId val="114363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2771968"/>
        <c:crosses val="autoZero"/>
        <c:auto val="1"/>
        <c:lblAlgn val="ctr"/>
        <c:lblOffset val="100"/>
        <c:noMultiLvlLbl val="0"/>
      </c:catAx>
      <c:valAx>
        <c:axId val="11427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363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El Petén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'Consolidado (2)'!$C$4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(2)'!$B$151:$B$165</c:f>
              <c:strCache>
                <c:ptCount val="15"/>
                <c:pt idx="0">
                  <c:v>Dolores</c:v>
                </c:pt>
                <c:pt idx="1">
                  <c:v>El Chal</c:v>
                </c:pt>
                <c:pt idx="2">
                  <c:v>Flores</c:v>
                </c:pt>
                <c:pt idx="3">
                  <c:v>La Libertad</c:v>
                </c:pt>
                <c:pt idx="4">
                  <c:v>Las Cruces</c:v>
                </c:pt>
                <c:pt idx="5">
                  <c:v>Melchor de Mencos</c:v>
                </c:pt>
                <c:pt idx="6">
                  <c:v>Poptún</c:v>
                </c:pt>
                <c:pt idx="7">
                  <c:v>San Andrés</c:v>
                </c:pt>
                <c:pt idx="8">
                  <c:v>San Benito</c:v>
                </c:pt>
                <c:pt idx="9">
                  <c:v>San Francisco</c:v>
                </c:pt>
                <c:pt idx="10">
                  <c:v>San José</c:v>
                </c:pt>
                <c:pt idx="11">
                  <c:v>San Luis</c:v>
                </c:pt>
                <c:pt idx="12">
                  <c:v>Santa Ana</c:v>
                </c:pt>
                <c:pt idx="13">
                  <c:v>Santa Elena</c:v>
                </c:pt>
                <c:pt idx="14">
                  <c:v>Sayaxché</c:v>
                </c:pt>
              </c:strCache>
            </c:strRef>
          </c:cat>
          <c:val>
            <c:numRef>
              <c:f>'Consolidado (2)'!$C$151:$C$165</c:f>
              <c:numCache>
                <c:formatCode>0</c:formatCode>
                <c:ptCount val="15"/>
                <c:pt idx="0">
                  <c:v>53</c:v>
                </c:pt>
                <c:pt idx="1">
                  <c:v>0</c:v>
                </c:pt>
                <c:pt idx="2">
                  <c:v>73</c:v>
                </c:pt>
                <c:pt idx="3">
                  <c:v>160</c:v>
                </c:pt>
                <c:pt idx="4">
                  <c:v>0</c:v>
                </c:pt>
                <c:pt idx="5">
                  <c:v>26</c:v>
                </c:pt>
                <c:pt idx="6">
                  <c:v>56</c:v>
                </c:pt>
                <c:pt idx="7">
                  <c:v>25</c:v>
                </c:pt>
                <c:pt idx="8">
                  <c:v>66</c:v>
                </c:pt>
                <c:pt idx="9">
                  <c:v>40</c:v>
                </c:pt>
                <c:pt idx="10">
                  <c:v>7</c:v>
                </c:pt>
                <c:pt idx="11">
                  <c:v>93</c:v>
                </c:pt>
                <c:pt idx="12">
                  <c:v>56</c:v>
                </c:pt>
                <c:pt idx="13">
                  <c:v>1</c:v>
                </c:pt>
                <c:pt idx="14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04-44A1-A3E5-12CE2B359494}"/>
            </c:ext>
          </c:extLst>
        </c:ser>
        <c:ser>
          <c:idx val="1"/>
          <c:order val="1"/>
          <c:tx>
            <c:strRef>
              <c:f>'Consolidado (2)'!$D$4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(2)'!$B$151:$B$165</c:f>
              <c:strCache>
                <c:ptCount val="15"/>
                <c:pt idx="0">
                  <c:v>Dolores</c:v>
                </c:pt>
                <c:pt idx="1">
                  <c:v>El Chal</c:v>
                </c:pt>
                <c:pt idx="2">
                  <c:v>Flores</c:v>
                </c:pt>
                <c:pt idx="3">
                  <c:v>La Libertad</c:v>
                </c:pt>
                <c:pt idx="4">
                  <c:v>Las Cruces</c:v>
                </c:pt>
                <c:pt idx="5">
                  <c:v>Melchor de Mencos</c:v>
                </c:pt>
                <c:pt idx="6">
                  <c:v>Poptún</c:v>
                </c:pt>
                <c:pt idx="7">
                  <c:v>San Andrés</c:v>
                </c:pt>
                <c:pt idx="8">
                  <c:v>San Benito</c:v>
                </c:pt>
                <c:pt idx="9">
                  <c:v>San Francisco</c:v>
                </c:pt>
                <c:pt idx="10">
                  <c:v>San José</c:v>
                </c:pt>
                <c:pt idx="11">
                  <c:v>San Luis</c:v>
                </c:pt>
                <c:pt idx="12">
                  <c:v>Santa Ana</c:v>
                </c:pt>
                <c:pt idx="13">
                  <c:v>Santa Elena</c:v>
                </c:pt>
                <c:pt idx="14">
                  <c:v>Sayaxché</c:v>
                </c:pt>
              </c:strCache>
            </c:strRef>
          </c:cat>
          <c:val>
            <c:numRef>
              <c:f>'Consolidado (2)'!$D$151:$D$165</c:f>
              <c:numCache>
                <c:formatCode>0</c:formatCode>
                <c:ptCount val="15"/>
                <c:pt idx="0">
                  <c:v>55</c:v>
                </c:pt>
                <c:pt idx="1">
                  <c:v>0</c:v>
                </c:pt>
                <c:pt idx="2">
                  <c:v>71</c:v>
                </c:pt>
                <c:pt idx="3">
                  <c:v>167</c:v>
                </c:pt>
                <c:pt idx="4">
                  <c:v>0</c:v>
                </c:pt>
                <c:pt idx="5">
                  <c:v>27</c:v>
                </c:pt>
                <c:pt idx="6">
                  <c:v>56</c:v>
                </c:pt>
                <c:pt idx="7">
                  <c:v>25</c:v>
                </c:pt>
                <c:pt idx="8">
                  <c:v>63</c:v>
                </c:pt>
                <c:pt idx="9">
                  <c:v>39</c:v>
                </c:pt>
                <c:pt idx="10">
                  <c:v>9</c:v>
                </c:pt>
                <c:pt idx="11">
                  <c:v>96</c:v>
                </c:pt>
                <c:pt idx="12">
                  <c:v>60</c:v>
                </c:pt>
                <c:pt idx="13">
                  <c:v>1</c:v>
                </c:pt>
                <c:pt idx="1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04-44A1-A3E5-12CE2B359494}"/>
            </c:ext>
          </c:extLst>
        </c:ser>
        <c:ser>
          <c:idx val="2"/>
          <c:order val="2"/>
          <c:tx>
            <c:strRef>
              <c:f>'Consolidado (2)'!$E$4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(2)'!$B$151:$B$165</c:f>
              <c:strCache>
                <c:ptCount val="15"/>
                <c:pt idx="0">
                  <c:v>Dolores</c:v>
                </c:pt>
                <c:pt idx="1">
                  <c:v>El Chal</c:v>
                </c:pt>
                <c:pt idx="2">
                  <c:v>Flores</c:v>
                </c:pt>
                <c:pt idx="3">
                  <c:v>La Libertad</c:v>
                </c:pt>
                <c:pt idx="4">
                  <c:v>Las Cruces</c:v>
                </c:pt>
                <c:pt idx="5">
                  <c:v>Melchor de Mencos</c:v>
                </c:pt>
                <c:pt idx="6">
                  <c:v>Poptún</c:v>
                </c:pt>
                <c:pt idx="7">
                  <c:v>San Andrés</c:v>
                </c:pt>
                <c:pt idx="8">
                  <c:v>San Benito</c:v>
                </c:pt>
                <c:pt idx="9">
                  <c:v>San Francisco</c:v>
                </c:pt>
                <c:pt idx="10">
                  <c:v>San José</c:v>
                </c:pt>
                <c:pt idx="11">
                  <c:v>San Luis</c:v>
                </c:pt>
                <c:pt idx="12">
                  <c:v>Santa Ana</c:v>
                </c:pt>
                <c:pt idx="13">
                  <c:v>Santa Elena</c:v>
                </c:pt>
                <c:pt idx="14">
                  <c:v>Sayaxché</c:v>
                </c:pt>
              </c:strCache>
            </c:strRef>
          </c:cat>
          <c:val>
            <c:numRef>
              <c:f>'Consolidado (2)'!$E$151:$E$165</c:f>
              <c:numCache>
                <c:formatCode>0</c:formatCode>
                <c:ptCount val="15"/>
                <c:pt idx="0">
                  <c:v>42</c:v>
                </c:pt>
                <c:pt idx="1">
                  <c:v>14</c:v>
                </c:pt>
                <c:pt idx="2">
                  <c:v>52</c:v>
                </c:pt>
                <c:pt idx="3">
                  <c:v>32</c:v>
                </c:pt>
                <c:pt idx="4">
                  <c:v>5</c:v>
                </c:pt>
                <c:pt idx="5">
                  <c:v>38</c:v>
                </c:pt>
                <c:pt idx="6">
                  <c:v>48</c:v>
                </c:pt>
                <c:pt idx="7">
                  <c:v>50</c:v>
                </c:pt>
                <c:pt idx="8">
                  <c:v>50</c:v>
                </c:pt>
                <c:pt idx="9">
                  <c:v>31</c:v>
                </c:pt>
                <c:pt idx="10">
                  <c:v>61</c:v>
                </c:pt>
                <c:pt idx="11">
                  <c:v>61</c:v>
                </c:pt>
                <c:pt idx="12">
                  <c:v>49</c:v>
                </c:pt>
                <c:pt idx="13">
                  <c:v>23</c:v>
                </c:pt>
                <c:pt idx="14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04-44A1-A3E5-12CE2B359494}"/>
            </c:ext>
          </c:extLst>
        </c:ser>
        <c:ser>
          <c:idx val="3"/>
          <c:order val="3"/>
          <c:tx>
            <c:strRef>
              <c:f>'Consolidado (2)'!$F$4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(2)'!$B$151:$B$165</c:f>
              <c:strCache>
                <c:ptCount val="15"/>
                <c:pt idx="0">
                  <c:v>Dolores</c:v>
                </c:pt>
                <c:pt idx="1">
                  <c:v>El Chal</c:v>
                </c:pt>
                <c:pt idx="2">
                  <c:v>Flores</c:v>
                </c:pt>
                <c:pt idx="3">
                  <c:v>La Libertad</c:v>
                </c:pt>
                <c:pt idx="4">
                  <c:v>Las Cruces</c:v>
                </c:pt>
                <c:pt idx="5">
                  <c:v>Melchor de Mencos</c:v>
                </c:pt>
                <c:pt idx="6">
                  <c:v>Poptún</c:v>
                </c:pt>
                <c:pt idx="7">
                  <c:v>San Andrés</c:v>
                </c:pt>
                <c:pt idx="8">
                  <c:v>San Benito</c:v>
                </c:pt>
                <c:pt idx="9">
                  <c:v>San Francisco</c:v>
                </c:pt>
                <c:pt idx="10">
                  <c:v>San José</c:v>
                </c:pt>
                <c:pt idx="11">
                  <c:v>San Luis</c:v>
                </c:pt>
                <c:pt idx="12">
                  <c:v>Santa Ana</c:v>
                </c:pt>
                <c:pt idx="13">
                  <c:v>Santa Elena</c:v>
                </c:pt>
                <c:pt idx="14">
                  <c:v>Sayaxché</c:v>
                </c:pt>
              </c:strCache>
            </c:strRef>
          </c:cat>
          <c:val>
            <c:numRef>
              <c:f>'Consolidado (2)'!$F$151:$F$165</c:f>
              <c:numCache>
                <c:formatCode>0</c:formatCode>
                <c:ptCount val="15"/>
                <c:pt idx="0">
                  <c:v>26</c:v>
                </c:pt>
                <c:pt idx="1">
                  <c:v>23</c:v>
                </c:pt>
                <c:pt idx="2">
                  <c:v>56</c:v>
                </c:pt>
                <c:pt idx="3">
                  <c:v>69</c:v>
                </c:pt>
                <c:pt idx="4">
                  <c:v>36</c:v>
                </c:pt>
                <c:pt idx="5">
                  <c:v>30</c:v>
                </c:pt>
                <c:pt idx="6">
                  <c:v>35</c:v>
                </c:pt>
                <c:pt idx="7">
                  <c:v>30</c:v>
                </c:pt>
                <c:pt idx="8">
                  <c:v>45</c:v>
                </c:pt>
                <c:pt idx="9">
                  <c:v>21</c:v>
                </c:pt>
                <c:pt idx="10">
                  <c:v>15</c:v>
                </c:pt>
                <c:pt idx="11">
                  <c:v>52</c:v>
                </c:pt>
                <c:pt idx="12">
                  <c:v>34</c:v>
                </c:pt>
                <c:pt idx="13">
                  <c:v>13</c:v>
                </c:pt>
                <c:pt idx="14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04-44A1-A3E5-12CE2B359494}"/>
            </c:ext>
          </c:extLst>
        </c:ser>
        <c:ser>
          <c:idx val="4"/>
          <c:order val="4"/>
          <c:tx>
            <c:strRef>
              <c:f>'Consolidado (2)'!$G$4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(2)'!$B$151:$B$165</c:f>
              <c:strCache>
                <c:ptCount val="15"/>
                <c:pt idx="0">
                  <c:v>Dolores</c:v>
                </c:pt>
                <c:pt idx="1">
                  <c:v>El Chal</c:v>
                </c:pt>
                <c:pt idx="2">
                  <c:v>Flores</c:v>
                </c:pt>
                <c:pt idx="3">
                  <c:v>La Libertad</c:v>
                </c:pt>
                <c:pt idx="4">
                  <c:v>Las Cruces</c:v>
                </c:pt>
                <c:pt idx="5">
                  <c:v>Melchor de Mencos</c:v>
                </c:pt>
                <c:pt idx="6">
                  <c:v>Poptún</c:v>
                </c:pt>
                <c:pt idx="7">
                  <c:v>San Andrés</c:v>
                </c:pt>
                <c:pt idx="8">
                  <c:v>San Benito</c:v>
                </c:pt>
                <c:pt idx="9">
                  <c:v>San Francisco</c:v>
                </c:pt>
                <c:pt idx="10">
                  <c:v>San José</c:v>
                </c:pt>
                <c:pt idx="11">
                  <c:v>San Luis</c:v>
                </c:pt>
                <c:pt idx="12">
                  <c:v>Santa Ana</c:v>
                </c:pt>
                <c:pt idx="13">
                  <c:v>Santa Elena</c:v>
                </c:pt>
                <c:pt idx="14">
                  <c:v>Sayaxché</c:v>
                </c:pt>
              </c:strCache>
            </c:strRef>
          </c:cat>
          <c:val>
            <c:numRef>
              <c:f>'Consolidado (2)'!$G$151:$G$165</c:f>
              <c:numCache>
                <c:formatCode>0</c:formatCode>
                <c:ptCount val="15"/>
                <c:pt idx="0">
                  <c:v>32</c:v>
                </c:pt>
                <c:pt idx="1">
                  <c:v>31</c:v>
                </c:pt>
                <c:pt idx="2">
                  <c:v>45</c:v>
                </c:pt>
                <c:pt idx="3">
                  <c:v>75</c:v>
                </c:pt>
                <c:pt idx="4">
                  <c:v>40</c:v>
                </c:pt>
                <c:pt idx="5">
                  <c:v>32</c:v>
                </c:pt>
                <c:pt idx="6">
                  <c:v>41</c:v>
                </c:pt>
                <c:pt idx="7">
                  <c:v>31</c:v>
                </c:pt>
                <c:pt idx="8">
                  <c:v>43</c:v>
                </c:pt>
                <c:pt idx="9">
                  <c:v>23</c:v>
                </c:pt>
                <c:pt idx="10">
                  <c:v>15</c:v>
                </c:pt>
                <c:pt idx="11">
                  <c:v>67</c:v>
                </c:pt>
                <c:pt idx="12">
                  <c:v>35</c:v>
                </c:pt>
                <c:pt idx="13">
                  <c:v>14</c:v>
                </c:pt>
                <c:pt idx="14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04-44A1-A3E5-12CE2B359494}"/>
            </c:ext>
          </c:extLst>
        </c:ser>
        <c:ser>
          <c:idx val="5"/>
          <c:order val="5"/>
          <c:tx>
            <c:strRef>
              <c:f>'Consolidado (2)'!$H$4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(2)'!$B$151:$B$165</c:f>
              <c:strCache>
                <c:ptCount val="15"/>
                <c:pt idx="0">
                  <c:v>Dolores</c:v>
                </c:pt>
                <c:pt idx="1">
                  <c:v>El Chal</c:v>
                </c:pt>
                <c:pt idx="2">
                  <c:v>Flores</c:v>
                </c:pt>
                <c:pt idx="3">
                  <c:v>La Libertad</c:v>
                </c:pt>
                <c:pt idx="4">
                  <c:v>Las Cruces</c:v>
                </c:pt>
                <c:pt idx="5">
                  <c:v>Melchor de Mencos</c:v>
                </c:pt>
                <c:pt idx="6">
                  <c:v>Poptún</c:v>
                </c:pt>
                <c:pt idx="7">
                  <c:v>San Andrés</c:v>
                </c:pt>
                <c:pt idx="8">
                  <c:v>San Benito</c:v>
                </c:pt>
                <c:pt idx="9">
                  <c:v>San Francisco</c:v>
                </c:pt>
                <c:pt idx="10">
                  <c:v>San José</c:v>
                </c:pt>
                <c:pt idx="11">
                  <c:v>San Luis</c:v>
                </c:pt>
                <c:pt idx="12">
                  <c:v>Santa Ana</c:v>
                </c:pt>
                <c:pt idx="13">
                  <c:v>Santa Elena</c:v>
                </c:pt>
                <c:pt idx="14">
                  <c:v>Sayaxché</c:v>
                </c:pt>
              </c:strCache>
            </c:strRef>
          </c:cat>
          <c:val>
            <c:numRef>
              <c:f>'Consolidado (2)'!$H$151:$H$165</c:f>
              <c:numCache>
                <c:formatCode>0</c:formatCode>
                <c:ptCount val="15"/>
                <c:pt idx="0">
                  <c:v>32</c:v>
                </c:pt>
                <c:pt idx="1">
                  <c:v>30</c:v>
                </c:pt>
                <c:pt idx="2">
                  <c:v>44</c:v>
                </c:pt>
                <c:pt idx="3">
                  <c:v>75</c:v>
                </c:pt>
                <c:pt idx="4">
                  <c:v>40</c:v>
                </c:pt>
                <c:pt idx="5">
                  <c:v>32</c:v>
                </c:pt>
                <c:pt idx="6">
                  <c:v>41</c:v>
                </c:pt>
                <c:pt idx="7">
                  <c:v>31</c:v>
                </c:pt>
                <c:pt idx="8">
                  <c:v>43</c:v>
                </c:pt>
                <c:pt idx="9">
                  <c:v>23</c:v>
                </c:pt>
                <c:pt idx="10">
                  <c:v>15</c:v>
                </c:pt>
                <c:pt idx="11">
                  <c:v>66</c:v>
                </c:pt>
                <c:pt idx="12">
                  <c:v>35</c:v>
                </c:pt>
                <c:pt idx="13">
                  <c:v>14</c:v>
                </c:pt>
                <c:pt idx="14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04-44A1-A3E5-12CE2B359494}"/>
            </c:ext>
          </c:extLst>
        </c:ser>
        <c:ser>
          <c:idx val="6"/>
          <c:order val="6"/>
          <c:tx>
            <c:strRef>
              <c:f>'Consolidado (2)'!$I$4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(2)'!$B$151:$B$165</c:f>
              <c:strCache>
                <c:ptCount val="15"/>
                <c:pt idx="0">
                  <c:v>Dolores</c:v>
                </c:pt>
                <c:pt idx="1">
                  <c:v>El Chal</c:v>
                </c:pt>
                <c:pt idx="2">
                  <c:v>Flores</c:v>
                </c:pt>
                <c:pt idx="3">
                  <c:v>La Libertad</c:v>
                </c:pt>
                <c:pt idx="4">
                  <c:v>Las Cruces</c:v>
                </c:pt>
                <c:pt idx="5">
                  <c:v>Melchor de Mencos</c:v>
                </c:pt>
                <c:pt idx="6">
                  <c:v>Poptún</c:v>
                </c:pt>
                <c:pt idx="7">
                  <c:v>San Andrés</c:v>
                </c:pt>
                <c:pt idx="8">
                  <c:v>San Benito</c:v>
                </c:pt>
                <c:pt idx="9">
                  <c:v>San Francisco</c:v>
                </c:pt>
                <c:pt idx="10">
                  <c:v>San José</c:v>
                </c:pt>
                <c:pt idx="11">
                  <c:v>San Luis</c:v>
                </c:pt>
                <c:pt idx="12">
                  <c:v>Santa Ana</c:v>
                </c:pt>
                <c:pt idx="13">
                  <c:v>Santa Elena</c:v>
                </c:pt>
                <c:pt idx="14">
                  <c:v>Sayaxché</c:v>
                </c:pt>
              </c:strCache>
            </c:strRef>
          </c:cat>
          <c:val>
            <c:numRef>
              <c:f>'Consolidado (2)'!$I$151:$I$165</c:f>
              <c:numCache>
                <c:formatCode>0</c:formatCode>
                <c:ptCount val="15"/>
                <c:pt idx="0">
                  <c:v>103</c:v>
                </c:pt>
                <c:pt idx="1">
                  <c:v>20</c:v>
                </c:pt>
                <c:pt idx="2">
                  <c:v>88</c:v>
                </c:pt>
                <c:pt idx="3">
                  <c:v>293</c:v>
                </c:pt>
                <c:pt idx="4">
                  <c:v>47</c:v>
                </c:pt>
                <c:pt idx="5">
                  <c:v>54</c:v>
                </c:pt>
                <c:pt idx="6">
                  <c:v>77</c:v>
                </c:pt>
                <c:pt idx="7">
                  <c:v>29</c:v>
                </c:pt>
                <c:pt idx="8">
                  <c:v>115</c:v>
                </c:pt>
                <c:pt idx="9">
                  <c:v>64</c:v>
                </c:pt>
                <c:pt idx="10">
                  <c:v>18</c:v>
                </c:pt>
                <c:pt idx="11">
                  <c:v>186</c:v>
                </c:pt>
                <c:pt idx="12">
                  <c:v>111</c:v>
                </c:pt>
                <c:pt idx="13">
                  <c:v>0</c:v>
                </c:pt>
                <c:pt idx="14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A04-44A1-A3E5-12CE2B359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632960"/>
        <c:axId val="1142771968"/>
      </c:lineChart>
      <c:catAx>
        <c:axId val="114363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2771968"/>
        <c:crosses val="autoZero"/>
        <c:auto val="1"/>
        <c:lblAlgn val="ctr"/>
        <c:lblOffset val="100"/>
        <c:noMultiLvlLbl val="0"/>
      </c:catAx>
      <c:valAx>
        <c:axId val="11427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363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El Progreso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'Consolidado (2)'!$C$4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(2)'!$B$166:$B$173</c:f>
              <c:strCache>
                <c:ptCount val="8"/>
                <c:pt idx="0">
                  <c:v>El Jicaro</c:v>
                </c:pt>
                <c:pt idx="1">
                  <c:v>Guastatoya</c:v>
                </c:pt>
                <c:pt idx="2">
                  <c:v>Morazán</c:v>
                </c:pt>
                <c:pt idx="3">
                  <c:v>San Agustín Acasaguastlán</c:v>
                </c:pt>
                <c:pt idx="4">
                  <c:v>San Antonio La Paz</c:v>
                </c:pt>
                <c:pt idx="5">
                  <c:v>San Cristobál Acasaguastlán</c:v>
                </c:pt>
                <c:pt idx="6">
                  <c:v>Sanarate</c:v>
                </c:pt>
                <c:pt idx="7">
                  <c:v>Sansare</c:v>
                </c:pt>
              </c:strCache>
            </c:strRef>
          </c:cat>
          <c:val>
            <c:numRef>
              <c:f>'Consolidado (2)'!$C$166:$C$173</c:f>
              <c:numCache>
                <c:formatCode>0</c:formatCode>
                <c:ptCount val="8"/>
                <c:pt idx="0">
                  <c:v>24</c:v>
                </c:pt>
                <c:pt idx="1">
                  <c:v>69</c:v>
                </c:pt>
                <c:pt idx="2">
                  <c:v>24</c:v>
                </c:pt>
                <c:pt idx="3">
                  <c:v>56</c:v>
                </c:pt>
                <c:pt idx="4">
                  <c:v>36</c:v>
                </c:pt>
                <c:pt idx="5">
                  <c:v>15</c:v>
                </c:pt>
                <c:pt idx="6">
                  <c:v>66</c:v>
                </c:pt>
                <c:pt idx="7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3B-4071-9149-11D2F6578B6C}"/>
            </c:ext>
          </c:extLst>
        </c:ser>
        <c:ser>
          <c:idx val="1"/>
          <c:order val="1"/>
          <c:tx>
            <c:strRef>
              <c:f>'Consolidado (2)'!$D$4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(2)'!$B$166:$B$173</c:f>
              <c:strCache>
                <c:ptCount val="8"/>
                <c:pt idx="0">
                  <c:v>El Jicaro</c:v>
                </c:pt>
                <c:pt idx="1">
                  <c:v>Guastatoya</c:v>
                </c:pt>
                <c:pt idx="2">
                  <c:v>Morazán</c:v>
                </c:pt>
                <c:pt idx="3">
                  <c:v>San Agustín Acasaguastlán</c:v>
                </c:pt>
                <c:pt idx="4">
                  <c:v>San Antonio La Paz</c:v>
                </c:pt>
                <c:pt idx="5">
                  <c:v>San Cristobál Acasaguastlán</c:v>
                </c:pt>
                <c:pt idx="6">
                  <c:v>Sanarate</c:v>
                </c:pt>
                <c:pt idx="7">
                  <c:v>Sansare</c:v>
                </c:pt>
              </c:strCache>
            </c:strRef>
          </c:cat>
          <c:val>
            <c:numRef>
              <c:f>'Consolidado (2)'!$D$166:$D$173</c:f>
              <c:numCache>
                <c:formatCode>0</c:formatCode>
                <c:ptCount val="8"/>
                <c:pt idx="0">
                  <c:v>25</c:v>
                </c:pt>
                <c:pt idx="1">
                  <c:v>66</c:v>
                </c:pt>
                <c:pt idx="2">
                  <c:v>29</c:v>
                </c:pt>
                <c:pt idx="3">
                  <c:v>55</c:v>
                </c:pt>
                <c:pt idx="4">
                  <c:v>36</c:v>
                </c:pt>
                <c:pt idx="5">
                  <c:v>15</c:v>
                </c:pt>
                <c:pt idx="6">
                  <c:v>73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3B-4071-9149-11D2F6578B6C}"/>
            </c:ext>
          </c:extLst>
        </c:ser>
        <c:ser>
          <c:idx val="2"/>
          <c:order val="2"/>
          <c:tx>
            <c:strRef>
              <c:f>'Consolidado (2)'!$E$4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(2)'!$B$166:$B$173</c:f>
              <c:strCache>
                <c:ptCount val="8"/>
                <c:pt idx="0">
                  <c:v>El Jicaro</c:v>
                </c:pt>
                <c:pt idx="1">
                  <c:v>Guastatoya</c:v>
                </c:pt>
                <c:pt idx="2">
                  <c:v>Morazán</c:v>
                </c:pt>
                <c:pt idx="3">
                  <c:v>San Agustín Acasaguastlán</c:v>
                </c:pt>
                <c:pt idx="4">
                  <c:v>San Antonio La Paz</c:v>
                </c:pt>
                <c:pt idx="5">
                  <c:v>San Cristobál Acasaguastlán</c:v>
                </c:pt>
                <c:pt idx="6">
                  <c:v>Sanarate</c:v>
                </c:pt>
                <c:pt idx="7">
                  <c:v>Sansare</c:v>
                </c:pt>
              </c:strCache>
            </c:strRef>
          </c:cat>
          <c:val>
            <c:numRef>
              <c:f>'Consolidado (2)'!$E$166:$E$173</c:f>
              <c:numCache>
                <c:formatCode>0</c:formatCode>
                <c:ptCount val="8"/>
                <c:pt idx="0">
                  <c:v>62</c:v>
                </c:pt>
                <c:pt idx="1">
                  <c:v>80</c:v>
                </c:pt>
                <c:pt idx="2">
                  <c:v>35</c:v>
                </c:pt>
                <c:pt idx="3">
                  <c:v>57</c:v>
                </c:pt>
                <c:pt idx="4">
                  <c:v>37</c:v>
                </c:pt>
                <c:pt idx="5">
                  <c:v>27</c:v>
                </c:pt>
                <c:pt idx="6">
                  <c:v>42</c:v>
                </c:pt>
                <c:pt idx="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3B-4071-9149-11D2F6578B6C}"/>
            </c:ext>
          </c:extLst>
        </c:ser>
        <c:ser>
          <c:idx val="3"/>
          <c:order val="3"/>
          <c:tx>
            <c:strRef>
              <c:f>'Consolidado (2)'!$F$4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(2)'!$B$166:$B$173</c:f>
              <c:strCache>
                <c:ptCount val="8"/>
                <c:pt idx="0">
                  <c:v>El Jicaro</c:v>
                </c:pt>
                <c:pt idx="1">
                  <c:v>Guastatoya</c:v>
                </c:pt>
                <c:pt idx="2">
                  <c:v>Morazán</c:v>
                </c:pt>
                <c:pt idx="3">
                  <c:v>San Agustín Acasaguastlán</c:v>
                </c:pt>
                <c:pt idx="4">
                  <c:v>San Antonio La Paz</c:v>
                </c:pt>
                <c:pt idx="5">
                  <c:v>San Cristobál Acasaguastlán</c:v>
                </c:pt>
                <c:pt idx="6">
                  <c:v>Sanarate</c:v>
                </c:pt>
                <c:pt idx="7">
                  <c:v>Sansare</c:v>
                </c:pt>
              </c:strCache>
            </c:strRef>
          </c:cat>
          <c:val>
            <c:numRef>
              <c:f>'Consolidado (2)'!$F$166:$F$173</c:f>
              <c:numCache>
                <c:formatCode>0</c:formatCode>
                <c:ptCount val="8"/>
                <c:pt idx="0">
                  <c:v>39</c:v>
                </c:pt>
                <c:pt idx="1">
                  <c:v>49</c:v>
                </c:pt>
                <c:pt idx="2">
                  <c:v>20</c:v>
                </c:pt>
                <c:pt idx="3">
                  <c:v>37</c:v>
                </c:pt>
                <c:pt idx="4">
                  <c:v>24</c:v>
                </c:pt>
                <c:pt idx="5">
                  <c:v>15</c:v>
                </c:pt>
                <c:pt idx="6">
                  <c:v>39</c:v>
                </c:pt>
                <c:pt idx="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3B-4071-9149-11D2F6578B6C}"/>
            </c:ext>
          </c:extLst>
        </c:ser>
        <c:ser>
          <c:idx val="4"/>
          <c:order val="4"/>
          <c:tx>
            <c:strRef>
              <c:f>'Consolidado (2)'!$G$4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(2)'!$B$166:$B$173</c:f>
              <c:strCache>
                <c:ptCount val="8"/>
                <c:pt idx="0">
                  <c:v>El Jicaro</c:v>
                </c:pt>
                <c:pt idx="1">
                  <c:v>Guastatoya</c:v>
                </c:pt>
                <c:pt idx="2">
                  <c:v>Morazán</c:v>
                </c:pt>
                <c:pt idx="3">
                  <c:v>San Agustín Acasaguastlán</c:v>
                </c:pt>
                <c:pt idx="4">
                  <c:v>San Antonio La Paz</c:v>
                </c:pt>
                <c:pt idx="5">
                  <c:v>San Cristobál Acasaguastlán</c:v>
                </c:pt>
                <c:pt idx="6">
                  <c:v>Sanarate</c:v>
                </c:pt>
                <c:pt idx="7">
                  <c:v>Sansare</c:v>
                </c:pt>
              </c:strCache>
            </c:strRef>
          </c:cat>
          <c:val>
            <c:numRef>
              <c:f>'Consolidado (2)'!$G$166:$G$173</c:f>
              <c:numCache>
                <c:formatCode>0</c:formatCode>
                <c:ptCount val="8"/>
                <c:pt idx="0">
                  <c:v>44</c:v>
                </c:pt>
                <c:pt idx="1">
                  <c:v>52</c:v>
                </c:pt>
                <c:pt idx="2">
                  <c:v>25</c:v>
                </c:pt>
                <c:pt idx="3">
                  <c:v>38</c:v>
                </c:pt>
                <c:pt idx="4">
                  <c:v>27</c:v>
                </c:pt>
                <c:pt idx="5">
                  <c:v>21</c:v>
                </c:pt>
                <c:pt idx="6">
                  <c:v>40</c:v>
                </c:pt>
                <c:pt idx="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3B-4071-9149-11D2F6578B6C}"/>
            </c:ext>
          </c:extLst>
        </c:ser>
        <c:ser>
          <c:idx val="5"/>
          <c:order val="5"/>
          <c:tx>
            <c:strRef>
              <c:f>'Consolidado (2)'!$H$4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(2)'!$B$166:$B$173</c:f>
              <c:strCache>
                <c:ptCount val="8"/>
                <c:pt idx="0">
                  <c:v>El Jicaro</c:v>
                </c:pt>
                <c:pt idx="1">
                  <c:v>Guastatoya</c:v>
                </c:pt>
                <c:pt idx="2">
                  <c:v>Morazán</c:v>
                </c:pt>
                <c:pt idx="3">
                  <c:v>San Agustín Acasaguastlán</c:v>
                </c:pt>
                <c:pt idx="4">
                  <c:v>San Antonio La Paz</c:v>
                </c:pt>
                <c:pt idx="5">
                  <c:v>San Cristobál Acasaguastlán</c:v>
                </c:pt>
                <c:pt idx="6">
                  <c:v>Sanarate</c:v>
                </c:pt>
                <c:pt idx="7">
                  <c:v>Sansare</c:v>
                </c:pt>
              </c:strCache>
            </c:strRef>
          </c:cat>
          <c:val>
            <c:numRef>
              <c:f>'Consolidado (2)'!$H$166:$H$173</c:f>
              <c:numCache>
                <c:formatCode>0</c:formatCode>
                <c:ptCount val="8"/>
                <c:pt idx="0">
                  <c:v>44</c:v>
                </c:pt>
                <c:pt idx="1">
                  <c:v>53</c:v>
                </c:pt>
                <c:pt idx="2">
                  <c:v>25</c:v>
                </c:pt>
                <c:pt idx="3">
                  <c:v>38</c:v>
                </c:pt>
                <c:pt idx="4">
                  <c:v>27</c:v>
                </c:pt>
                <c:pt idx="5">
                  <c:v>21</c:v>
                </c:pt>
                <c:pt idx="6">
                  <c:v>40</c:v>
                </c:pt>
                <c:pt idx="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3B-4071-9149-11D2F6578B6C}"/>
            </c:ext>
          </c:extLst>
        </c:ser>
        <c:ser>
          <c:idx val="6"/>
          <c:order val="6"/>
          <c:tx>
            <c:strRef>
              <c:f>'Consolidado (2)'!$I$4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(2)'!$B$166:$B$173</c:f>
              <c:strCache>
                <c:ptCount val="8"/>
                <c:pt idx="0">
                  <c:v>El Jicaro</c:v>
                </c:pt>
                <c:pt idx="1">
                  <c:v>Guastatoya</c:v>
                </c:pt>
                <c:pt idx="2">
                  <c:v>Morazán</c:v>
                </c:pt>
                <c:pt idx="3">
                  <c:v>San Agustín Acasaguastlán</c:v>
                </c:pt>
                <c:pt idx="4">
                  <c:v>San Antonio La Paz</c:v>
                </c:pt>
                <c:pt idx="5">
                  <c:v>San Cristobál Acasaguastlán</c:v>
                </c:pt>
                <c:pt idx="6">
                  <c:v>Sanarate</c:v>
                </c:pt>
                <c:pt idx="7">
                  <c:v>Sansare</c:v>
                </c:pt>
              </c:strCache>
            </c:strRef>
          </c:cat>
          <c:val>
            <c:numRef>
              <c:f>'Consolidado (2)'!$I$166:$I$173</c:f>
              <c:numCache>
                <c:formatCode>0</c:formatCode>
                <c:ptCount val="8"/>
                <c:pt idx="0">
                  <c:v>46</c:v>
                </c:pt>
                <c:pt idx="1">
                  <c:v>112</c:v>
                </c:pt>
                <c:pt idx="2">
                  <c:v>42</c:v>
                </c:pt>
                <c:pt idx="3">
                  <c:v>88</c:v>
                </c:pt>
                <c:pt idx="4">
                  <c:v>62</c:v>
                </c:pt>
                <c:pt idx="5">
                  <c:v>31</c:v>
                </c:pt>
                <c:pt idx="6">
                  <c:v>112</c:v>
                </c:pt>
                <c:pt idx="7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93B-4071-9149-11D2F6578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632960"/>
        <c:axId val="1142771968"/>
      </c:lineChart>
      <c:catAx>
        <c:axId val="114363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2771968"/>
        <c:crosses val="autoZero"/>
        <c:auto val="1"/>
        <c:lblAlgn val="ctr"/>
        <c:lblOffset val="100"/>
        <c:noMultiLvlLbl val="0"/>
      </c:catAx>
      <c:valAx>
        <c:axId val="11427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363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Quetzaltenango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'Consolidado (2)'!$C$4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(2)'!$B$174:$B$197</c:f>
              <c:strCache>
                <c:ptCount val="24"/>
                <c:pt idx="0">
                  <c:v>Almolonga</c:v>
                </c:pt>
                <c:pt idx="1">
                  <c:v>Cabricán</c:v>
                </c:pt>
                <c:pt idx="2">
                  <c:v>Cajolá</c:v>
                </c:pt>
                <c:pt idx="3">
                  <c:v>Cantel</c:v>
                </c:pt>
                <c:pt idx="4">
                  <c:v>Coatepeque</c:v>
                </c:pt>
                <c:pt idx="5">
                  <c:v>Colomba Costa Cuca</c:v>
                </c:pt>
                <c:pt idx="6">
                  <c:v>Concepción Chiquirichapa</c:v>
                </c:pt>
                <c:pt idx="7">
                  <c:v>El Palmar</c:v>
                </c:pt>
                <c:pt idx="8">
                  <c:v>Flores Costa Cuca</c:v>
                </c:pt>
                <c:pt idx="9">
                  <c:v>Génova</c:v>
                </c:pt>
                <c:pt idx="10">
                  <c:v>Huitán</c:v>
                </c:pt>
                <c:pt idx="11">
                  <c:v>La Esperanza</c:v>
                </c:pt>
                <c:pt idx="12">
                  <c:v>Olintepeque</c:v>
                </c:pt>
                <c:pt idx="13">
                  <c:v>Palestina de Los Altos</c:v>
                </c:pt>
                <c:pt idx="14">
                  <c:v>Quetzaltenango</c:v>
                </c:pt>
                <c:pt idx="15">
                  <c:v>Salcajá</c:v>
                </c:pt>
                <c:pt idx="16">
                  <c:v>San Carlos Sijá</c:v>
                </c:pt>
                <c:pt idx="17">
                  <c:v>San Francisco La Unión</c:v>
                </c:pt>
                <c:pt idx="18">
                  <c:v>San Juan Ostuncalco</c:v>
                </c:pt>
                <c:pt idx="19">
                  <c:v>San Martín Sacatepéquez</c:v>
                </c:pt>
                <c:pt idx="20">
                  <c:v>San Mateo</c:v>
                </c:pt>
                <c:pt idx="21">
                  <c:v>San Miguel Siguilá</c:v>
                </c:pt>
                <c:pt idx="22">
                  <c:v>Sibilia</c:v>
                </c:pt>
                <c:pt idx="23">
                  <c:v>Zunil</c:v>
                </c:pt>
              </c:strCache>
            </c:strRef>
          </c:cat>
          <c:val>
            <c:numRef>
              <c:f>'Consolidado (2)'!$C$174:$C$197</c:f>
              <c:numCache>
                <c:formatCode>0</c:formatCode>
                <c:ptCount val="24"/>
                <c:pt idx="0">
                  <c:v>15</c:v>
                </c:pt>
                <c:pt idx="1">
                  <c:v>17</c:v>
                </c:pt>
                <c:pt idx="2">
                  <c:v>10</c:v>
                </c:pt>
                <c:pt idx="3">
                  <c:v>30</c:v>
                </c:pt>
                <c:pt idx="4">
                  <c:v>146</c:v>
                </c:pt>
                <c:pt idx="5">
                  <c:v>54</c:v>
                </c:pt>
                <c:pt idx="6">
                  <c:v>17</c:v>
                </c:pt>
                <c:pt idx="7">
                  <c:v>18</c:v>
                </c:pt>
                <c:pt idx="8">
                  <c:v>22</c:v>
                </c:pt>
                <c:pt idx="9">
                  <c:v>38</c:v>
                </c:pt>
                <c:pt idx="10">
                  <c:v>12</c:v>
                </c:pt>
                <c:pt idx="11">
                  <c:v>24</c:v>
                </c:pt>
                <c:pt idx="12">
                  <c:v>30</c:v>
                </c:pt>
                <c:pt idx="13">
                  <c:v>17</c:v>
                </c:pt>
                <c:pt idx="14">
                  <c:v>377</c:v>
                </c:pt>
                <c:pt idx="15">
                  <c:v>22</c:v>
                </c:pt>
                <c:pt idx="16">
                  <c:v>58</c:v>
                </c:pt>
                <c:pt idx="17">
                  <c:v>7</c:v>
                </c:pt>
                <c:pt idx="18">
                  <c:v>49</c:v>
                </c:pt>
                <c:pt idx="19">
                  <c:v>29</c:v>
                </c:pt>
                <c:pt idx="20">
                  <c:v>11</c:v>
                </c:pt>
                <c:pt idx="21">
                  <c:v>5</c:v>
                </c:pt>
                <c:pt idx="22">
                  <c:v>14</c:v>
                </c:pt>
                <c:pt idx="2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40-42C0-9014-7F3F4B53FBE0}"/>
            </c:ext>
          </c:extLst>
        </c:ser>
        <c:ser>
          <c:idx val="1"/>
          <c:order val="1"/>
          <c:tx>
            <c:strRef>
              <c:f>'Consolidado (2)'!$D$4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(2)'!$B$174:$B$197</c:f>
              <c:strCache>
                <c:ptCount val="24"/>
                <c:pt idx="0">
                  <c:v>Almolonga</c:v>
                </c:pt>
                <c:pt idx="1">
                  <c:v>Cabricán</c:v>
                </c:pt>
                <c:pt idx="2">
                  <c:v>Cajolá</c:v>
                </c:pt>
                <c:pt idx="3">
                  <c:v>Cantel</c:v>
                </c:pt>
                <c:pt idx="4">
                  <c:v>Coatepeque</c:v>
                </c:pt>
                <c:pt idx="5">
                  <c:v>Colomba Costa Cuca</c:v>
                </c:pt>
                <c:pt idx="6">
                  <c:v>Concepción Chiquirichapa</c:v>
                </c:pt>
                <c:pt idx="7">
                  <c:v>El Palmar</c:v>
                </c:pt>
                <c:pt idx="8">
                  <c:v>Flores Costa Cuca</c:v>
                </c:pt>
                <c:pt idx="9">
                  <c:v>Génova</c:v>
                </c:pt>
                <c:pt idx="10">
                  <c:v>Huitán</c:v>
                </c:pt>
                <c:pt idx="11">
                  <c:v>La Esperanza</c:v>
                </c:pt>
                <c:pt idx="12">
                  <c:v>Olintepeque</c:v>
                </c:pt>
                <c:pt idx="13">
                  <c:v>Palestina de Los Altos</c:v>
                </c:pt>
                <c:pt idx="14">
                  <c:v>Quetzaltenango</c:v>
                </c:pt>
                <c:pt idx="15">
                  <c:v>Salcajá</c:v>
                </c:pt>
                <c:pt idx="16">
                  <c:v>San Carlos Sijá</c:v>
                </c:pt>
                <c:pt idx="17">
                  <c:v>San Francisco La Unión</c:v>
                </c:pt>
                <c:pt idx="18">
                  <c:v>San Juan Ostuncalco</c:v>
                </c:pt>
                <c:pt idx="19">
                  <c:v>San Martín Sacatepéquez</c:v>
                </c:pt>
                <c:pt idx="20">
                  <c:v>San Mateo</c:v>
                </c:pt>
                <c:pt idx="21">
                  <c:v>San Miguel Siguilá</c:v>
                </c:pt>
                <c:pt idx="22">
                  <c:v>Sibilia</c:v>
                </c:pt>
                <c:pt idx="23">
                  <c:v>Zunil</c:v>
                </c:pt>
              </c:strCache>
            </c:strRef>
          </c:cat>
          <c:val>
            <c:numRef>
              <c:f>'Consolidado (2)'!$D$174:$D$197</c:f>
              <c:numCache>
                <c:formatCode>0</c:formatCode>
                <c:ptCount val="24"/>
                <c:pt idx="0">
                  <c:v>16</c:v>
                </c:pt>
                <c:pt idx="1">
                  <c:v>17</c:v>
                </c:pt>
                <c:pt idx="2">
                  <c:v>11</c:v>
                </c:pt>
                <c:pt idx="3">
                  <c:v>29</c:v>
                </c:pt>
                <c:pt idx="4">
                  <c:v>145</c:v>
                </c:pt>
                <c:pt idx="5">
                  <c:v>55</c:v>
                </c:pt>
                <c:pt idx="6">
                  <c:v>15</c:v>
                </c:pt>
                <c:pt idx="7">
                  <c:v>18</c:v>
                </c:pt>
                <c:pt idx="8">
                  <c:v>22</c:v>
                </c:pt>
                <c:pt idx="9">
                  <c:v>38</c:v>
                </c:pt>
                <c:pt idx="10">
                  <c:v>12</c:v>
                </c:pt>
                <c:pt idx="11">
                  <c:v>28</c:v>
                </c:pt>
                <c:pt idx="12">
                  <c:v>38</c:v>
                </c:pt>
                <c:pt idx="13">
                  <c:v>19</c:v>
                </c:pt>
                <c:pt idx="14">
                  <c:v>356</c:v>
                </c:pt>
                <c:pt idx="15">
                  <c:v>25</c:v>
                </c:pt>
                <c:pt idx="16">
                  <c:v>58</c:v>
                </c:pt>
                <c:pt idx="17">
                  <c:v>6</c:v>
                </c:pt>
                <c:pt idx="18">
                  <c:v>50</c:v>
                </c:pt>
                <c:pt idx="19">
                  <c:v>29</c:v>
                </c:pt>
                <c:pt idx="20">
                  <c:v>10</c:v>
                </c:pt>
                <c:pt idx="21">
                  <c:v>6</c:v>
                </c:pt>
                <c:pt idx="22">
                  <c:v>14</c:v>
                </c:pt>
                <c:pt idx="2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40-42C0-9014-7F3F4B53FBE0}"/>
            </c:ext>
          </c:extLst>
        </c:ser>
        <c:ser>
          <c:idx val="2"/>
          <c:order val="2"/>
          <c:tx>
            <c:strRef>
              <c:f>'Consolidado (2)'!$E$4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(2)'!$B$174:$B$197</c:f>
              <c:strCache>
                <c:ptCount val="24"/>
                <c:pt idx="0">
                  <c:v>Almolonga</c:v>
                </c:pt>
                <c:pt idx="1">
                  <c:v>Cabricán</c:v>
                </c:pt>
                <c:pt idx="2">
                  <c:v>Cajolá</c:v>
                </c:pt>
                <c:pt idx="3">
                  <c:v>Cantel</c:v>
                </c:pt>
                <c:pt idx="4">
                  <c:v>Coatepeque</c:v>
                </c:pt>
                <c:pt idx="5">
                  <c:v>Colomba Costa Cuca</c:v>
                </c:pt>
                <c:pt idx="6">
                  <c:v>Concepción Chiquirichapa</c:v>
                </c:pt>
                <c:pt idx="7">
                  <c:v>El Palmar</c:v>
                </c:pt>
                <c:pt idx="8">
                  <c:v>Flores Costa Cuca</c:v>
                </c:pt>
                <c:pt idx="9">
                  <c:v>Génova</c:v>
                </c:pt>
                <c:pt idx="10">
                  <c:v>Huitán</c:v>
                </c:pt>
                <c:pt idx="11">
                  <c:v>La Esperanza</c:v>
                </c:pt>
                <c:pt idx="12">
                  <c:v>Olintepeque</c:v>
                </c:pt>
                <c:pt idx="13">
                  <c:v>Palestina de Los Altos</c:v>
                </c:pt>
                <c:pt idx="14">
                  <c:v>Quetzaltenango</c:v>
                </c:pt>
                <c:pt idx="15">
                  <c:v>Salcajá</c:v>
                </c:pt>
                <c:pt idx="16">
                  <c:v>San Carlos Sijá</c:v>
                </c:pt>
                <c:pt idx="17">
                  <c:v>San Francisco La Unión</c:v>
                </c:pt>
                <c:pt idx="18">
                  <c:v>San Juan Ostuncalco</c:v>
                </c:pt>
                <c:pt idx="19">
                  <c:v>San Martín Sacatepéquez</c:v>
                </c:pt>
                <c:pt idx="20">
                  <c:v>San Mateo</c:v>
                </c:pt>
                <c:pt idx="21">
                  <c:v>San Miguel Siguilá</c:v>
                </c:pt>
                <c:pt idx="22">
                  <c:v>Sibilia</c:v>
                </c:pt>
                <c:pt idx="23">
                  <c:v>Zunil</c:v>
                </c:pt>
              </c:strCache>
            </c:strRef>
          </c:cat>
          <c:val>
            <c:numRef>
              <c:f>'Consolidado (2)'!$E$174:$E$197</c:f>
              <c:numCache>
                <c:formatCode>0</c:formatCode>
                <c:ptCount val="24"/>
                <c:pt idx="0">
                  <c:v>17</c:v>
                </c:pt>
                <c:pt idx="1">
                  <c:v>16</c:v>
                </c:pt>
                <c:pt idx="2">
                  <c:v>11</c:v>
                </c:pt>
                <c:pt idx="3">
                  <c:v>30</c:v>
                </c:pt>
                <c:pt idx="4">
                  <c:v>161</c:v>
                </c:pt>
                <c:pt idx="5">
                  <c:v>55</c:v>
                </c:pt>
                <c:pt idx="6">
                  <c:v>16</c:v>
                </c:pt>
                <c:pt idx="7">
                  <c:v>17</c:v>
                </c:pt>
                <c:pt idx="8">
                  <c:v>14</c:v>
                </c:pt>
                <c:pt idx="9">
                  <c:v>38</c:v>
                </c:pt>
                <c:pt idx="10">
                  <c:v>12</c:v>
                </c:pt>
                <c:pt idx="11">
                  <c:v>30</c:v>
                </c:pt>
                <c:pt idx="12">
                  <c:v>43</c:v>
                </c:pt>
                <c:pt idx="13">
                  <c:v>19</c:v>
                </c:pt>
                <c:pt idx="14">
                  <c:v>647</c:v>
                </c:pt>
                <c:pt idx="15">
                  <c:v>29</c:v>
                </c:pt>
                <c:pt idx="16">
                  <c:v>58</c:v>
                </c:pt>
                <c:pt idx="17">
                  <c:v>6</c:v>
                </c:pt>
                <c:pt idx="18">
                  <c:v>51</c:v>
                </c:pt>
                <c:pt idx="19">
                  <c:v>30</c:v>
                </c:pt>
                <c:pt idx="20">
                  <c:v>11</c:v>
                </c:pt>
                <c:pt idx="21">
                  <c:v>6</c:v>
                </c:pt>
                <c:pt idx="22">
                  <c:v>14</c:v>
                </c:pt>
                <c:pt idx="2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40-42C0-9014-7F3F4B53FBE0}"/>
            </c:ext>
          </c:extLst>
        </c:ser>
        <c:ser>
          <c:idx val="3"/>
          <c:order val="3"/>
          <c:tx>
            <c:strRef>
              <c:f>'Consolidado (2)'!$F$4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(2)'!$B$174:$B$197</c:f>
              <c:strCache>
                <c:ptCount val="24"/>
                <c:pt idx="0">
                  <c:v>Almolonga</c:v>
                </c:pt>
                <c:pt idx="1">
                  <c:v>Cabricán</c:v>
                </c:pt>
                <c:pt idx="2">
                  <c:v>Cajolá</c:v>
                </c:pt>
                <c:pt idx="3">
                  <c:v>Cantel</c:v>
                </c:pt>
                <c:pt idx="4">
                  <c:v>Coatepeque</c:v>
                </c:pt>
                <c:pt idx="5">
                  <c:v>Colomba Costa Cuca</c:v>
                </c:pt>
                <c:pt idx="6">
                  <c:v>Concepción Chiquirichapa</c:v>
                </c:pt>
                <c:pt idx="7">
                  <c:v>El Palmar</c:v>
                </c:pt>
                <c:pt idx="8">
                  <c:v>Flores Costa Cuca</c:v>
                </c:pt>
                <c:pt idx="9">
                  <c:v>Génova</c:v>
                </c:pt>
                <c:pt idx="10">
                  <c:v>Huitán</c:v>
                </c:pt>
                <c:pt idx="11">
                  <c:v>La Esperanza</c:v>
                </c:pt>
                <c:pt idx="12">
                  <c:v>Olintepeque</c:v>
                </c:pt>
                <c:pt idx="13">
                  <c:v>Palestina de Los Altos</c:v>
                </c:pt>
                <c:pt idx="14">
                  <c:v>Quetzaltenango</c:v>
                </c:pt>
                <c:pt idx="15">
                  <c:v>Salcajá</c:v>
                </c:pt>
                <c:pt idx="16">
                  <c:v>San Carlos Sijá</c:v>
                </c:pt>
                <c:pt idx="17">
                  <c:v>San Francisco La Unión</c:v>
                </c:pt>
                <c:pt idx="18">
                  <c:v>San Juan Ostuncalco</c:v>
                </c:pt>
                <c:pt idx="19">
                  <c:v>San Martín Sacatepéquez</c:v>
                </c:pt>
                <c:pt idx="20">
                  <c:v>San Mateo</c:v>
                </c:pt>
                <c:pt idx="21">
                  <c:v>San Miguel Siguilá</c:v>
                </c:pt>
                <c:pt idx="22">
                  <c:v>Sibilia</c:v>
                </c:pt>
                <c:pt idx="23">
                  <c:v>Zunil</c:v>
                </c:pt>
              </c:strCache>
            </c:strRef>
          </c:cat>
          <c:val>
            <c:numRef>
              <c:f>'Consolidado (2)'!$F$174:$F$197</c:f>
              <c:numCache>
                <c:formatCode>0</c:formatCode>
                <c:ptCount val="24"/>
                <c:pt idx="0">
                  <c:v>10</c:v>
                </c:pt>
                <c:pt idx="1">
                  <c:v>17</c:v>
                </c:pt>
                <c:pt idx="2">
                  <c:v>9</c:v>
                </c:pt>
                <c:pt idx="3">
                  <c:v>19</c:v>
                </c:pt>
                <c:pt idx="4">
                  <c:v>127</c:v>
                </c:pt>
                <c:pt idx="5">
                  <c:v>35</c:v>
                </c:pt>
                <c:pt idx="6">
                  <c:v>10</c:v>
                </c:pt>
                <c:pt idx="7">
                  <c:v>15</c:v>
                </c:pt>
                <c:pt idx="8">
                  <c:v>16</c:v>
                </c:pt>
                <c:pt idx="9">
                  <c:v>30</c:v>
                </c:pt>
                <c:pt idx="10">
                  <c:v>11</c:v>
                </c:pt>
                <c:pt idx="11">
                  <c:v>22</c:v>
                </c:pt>
                <c:pt idx="12">
                  <c:v>17</c:v>
                </c:pt>
                <c:pt idx="13">
                  <c:v>110</c:v>
                </c:pt>
                <c:pt idx="14">
                  <c:v>203</c:v>
                </c:pt>
                <c:pt idx="15">
                  <c:v>29</c:v>
                </c:pt>
                <c:pt idx="16">
                  <c:v>45</c:v>
                </c:pt>
                <c:pt idx="17">
                  <c:v>15</c:v>
                </c:pt>
                <c:pt idx="18">
                  <c:v>28</c:v>
                </c:pt>
                <c:pt idx="19">
                  <c:v>21</c:v>
                </c:pt>
                <c:pt idx="20">
                  <c:v>5</c:v>
                </c:pt>
                <c:pt idx="21">
                  <c:v>5</c:v>
                </c:pt>
                <c:pt idx="22">
                  <c:v>11</c:v>
                </c:pt>
                <c:pt idx="2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40-42C0-9014-7F3F4B53FBE0}"/>
            </c:ext>
          </c:extLst>
        </c:ser>
        <c:ser>
          <c:idx val="4"/>
          <c:order val="4"/>
          <c:tx>
            <c:strRef>
              <c:f>'Consolidado (2)'!$G$4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(2)'!$B$174:$B$197</c:f>
              <c:strCache>
                <c:ptCount val="24"/>
                <c:pt idx="0">
                  <c:v>Almolonga</c:v>
                </c:pt>
                <c:pt idx="1">
                  <c:v>Cabricán</c:v>
                </c:pt>
                <c:pt idx="2">
                  <c:v>Cajolá</c:v>
                </c:pt>
                <c:pt idx="3">
                  <c:v>Cantel</c:v>
                </c:pt>
                <c:pt idx="4">
                  <c:v>Coatepeque</c:v>
                </c:pt>
                <c:pt idx="5">
                  <c:v>Colomba Costa Cuca</c:v>
                </c:pt>
                <c:pt idx="6">
                  <c:v>Concepción Chiquirichapa</c:v>
                </c:pt>
                <c:pt idx="7">
                  <c:v>El Palmar</c:v>
                </c:pt>
                <c:pt idx="8">
                  <c:v>Flores Costa Cuca</c:v>
                </c:pt>
                <c:pt idx="9">
                  <c:v>Génova</c:v>
                </c:pt>
                <c:pt idx="10">
                  <c:v>Huitán</c:v>
                </c:pt>
                <c:pt idx="11">
                  <c:v>La Esperanza</c:v>
                </c:pt>
                <c:pt idx="12">
                  <c:v>Olintepeque</c:v>
                </c:pt>
                <c:pt idx="13">
                  <c:v>Palestina de Los Altos</c:v>
                </c:pt>
                <c:pt idx="14">
                  <c:v>Quetzaltenango</c:v>
                </c:pt>
                <c:pt idx="15">
                  <c:v>Salcajá</c:v>
                </c:pt>
                <c:pt idx="16">
                  <c:v>San Carlos Sijá</c:v>
                </c:pt>
                <c:pt idx="17">
                  <c:v>San Francisco La Unión</c:v>
                </c:pt>
                <c:pt idx="18">
                  <c:v>San Juan Ostuncalco</c:v>
                </c:pt>
                <c:pt idx="19">
                  <c:v>San Martín Sacatepéquez</c:v>
                </c:pt>
                <c:pt idx="20">
                  <c:v>San Mateo</c:v>
                </c:pt>
                <c:pt idx="21">
                  <c:v>San Miguel Siguilá</c:v>
                </c:pt>
                <c:pt idx="22">
                  <c:v>Sibilia</c:v>
                </c:pt>
                <c:pt idx="23">
                  <c:v>Zunil</c:v>
                </c:pt>
              </c:strCache>
            </c:strRef>
          </c:cat>
          <c:val>
            <c:numRef>
              <c:f>'Consolidado (2)'!$G$174:$G$197</c:f>
              <c:numCache>
                <c:formatCode>0</c:formatCode>
                <c:ptCount val="24"/>
                <c:pt idx="0">
                  <c:v>10</c:v>
                </c:pt>
                <c:pt idx="1">
                  <c:v>15</c:v>
                </c:pt>
                <c:pt idx="2">
                  <c:v>7</c:v>
                </c:pt>
                <c:pt idx="3">
                  <c:v>21</c:v>
                </c:pt>
                <c:pt idx="4">
                  <c:v>123</c:v>
                </c:pt>
                <c:pt idx="5">
                  <c:v>36</c:v>
                </c:pt>
                <c:pt idx="6">
                  <c:v>13</c:v>
                </c:pt>
                <c:pt idx="7">
                  <c:v>13</c:v>
                </c:pt>
                <c:pt idx="8">
                  <c:v>15</c:v>
                </c:pt>
                <c:pt idx="9">
                  <c:v>30</c:v>
                </c:pt>
                <c:pt idx="10">
                  <c:v>9</c:v>
                </c:pt>
                <c:pt idx="11">
                  <c:v>21</c:v>
                </c:pt>
                <c:pt idx="12">
                  <c:v>20</c:v>
                </c:pt>
                <c:pt idx="13">
                  <c:v>12</c:v>
                </c:pt>
                <c:pt idx="14">
                  <c:v>277</c:v>
                </c:pt>
                <c:pt idx="15">
                  <c:v>15</c:v>
                </c:pt>
                <c:pt idx="16">
                  <c:v>54</c:v>
                </c:pt>
                <c:pt idx="17">
                  <c:v>6</c:v>
                </c:pt>
                <c:pt idx="18">
                  <c:v>30</c:v>
                </c:pt>
                <c:pt idx="19">
                  <c:v>23</c:v>
                </c:pt>
                <c:pt idx="20">
                  <c:v>6</c:v>
                </c:pt>
                <c:pt idx="21">
                  <c:v>4</c:v>
                </c:pt>
                <c:pt idx="22">
                  <c:v>10</c:v>
                </c:pt>
                <c:pt idx="2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40-42C0-9014-7F3F4B53FBE0}"/>
            </c:ext>
          </c:extLst>
        </c:ser>
        <c:ser>
          <c:idx val="5"/>
          <c:order val="5"/>
          <c:tx>
            <c:strRef>
              <c:f>'Consolidado (2)'!$H$4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(2)'!$B$174:$B$197</c:f>
              <c:strCache>
                <c:ptCount val="24"/>
                <c:pt idx="0">
                  <c:v>Almolonga</c:v>
                </c:pt>
                <c:pt idx="1">
                  <c:v>Cabricán</c:v>
                </c:pt>
                <c:pt idx="2">
                  <c:v>Cajolá</c:v>
                </c:pt>
                <c:pt idx="3">
                  <c:v>Cantel</c:v>
                </c:pt>
                <c:pt idx="4">
                  <c:v>Coatepeque</c:v>
                </c:pt>
                <c:pt idx="5">
                  <c:v>Colomba Costa Cuca</c:v>
                </c:pt>
                <c:pt idx="6">
                  <c:v>Concepción Chiquirichapa</c:v>
                </c:pt>
                <c:pt idx="7">
                  <c:v>El Palmar</c:v>
                </c:pt>
                <c:pt idx="8">
                  <c:v>Flores Costa Cuca</c:v>
                </c:pt>
                <c:pt idx="9">
                  <c:v>Génova</c:v>
                </c:pt>
                <c:pt idx="10">
                  <c:v>Huitán</c:v>
                </c:pt>
                <c:pt idx="11">
                  <c:v>La Esperanza</c:v>
                </c:pt>
                <c:pt idx="12">
                  <c:v>Olintepeque</c:v>
                </c:pt>
                <c:pt idx="13">
                  <c:v>Palestina de Los Altos</c:v>
                </c:pt>
                <c:pt idx="14">
                  <c:v>Quetzaltenango</c:v>
                </c:pt>
                <c:pt idx="15">
                  <c:v>Salcajá</c:v>
                </c:pt>
                <c:pt idx="16">
                  <c:v>San Carlos Sijá</c:v>
                </c:pt>
                <c:pt idx="17">
                  <c:v>San Francisco La Unión</c:v>
                </c:pt>
                <c:pt idx="18">
                  <c:v>San Juan Ostuncalco</c:v>
                </c:pt>
                <c:pt idx="19">
                  <c:v>San Martín Sacatepéquez</c:v>
                </c:pt>
                <c:pt idx="20">
                  <c:v>San Mateo</c:v>
                </c:pt>
                <c:pt idx="21">
                  <c:v>San Miguel Siguilá</c:v>
                </c:pt>
                <c:pt idx="22">
                  <c:v>Sibilia</c:v>
                </c:pt>
                <c:pt idx="23">
                  <c:v>Zunil</c:v>
                </c:pt>
              </c:strCache>
            </c:strRef>
          </c:cat>
          <c:val>
            <c:numRef>
              <c:f>'Consolidado (2)'!$H$174:$H$197</c:f>
              <c:numCache>
                <c:formatCode>0</c:formatCode>
                <c:ptCount val="24"/>
                <c:pt idx="0">
                  <c:v>11</c:v>
                </c:pt>
                <c:pt idx="1">
                  <c:v>15</c:v>
                </c:pt>
                <c:pt idx="2">
                  <c:v>7</c:v>
                </c:pt>
                <c:pt idx="3">
                  <c:v>21</c:v>
                </c:pt>
                <c:pt idx="4">
                  <c:v>123</c:v>
                </c:pt>
                <c:pt idx="5">
                  <c:v>36</c:v>
                </c:pt>
                <c:pt idx="6">
                  <c:v>13</c:v>
                </c:pt>
                <c:pt idx="7">
                  <c:v>14</c:v>
                </c:pt>
                <c:pt idx="8">
                  <c:v>16</c:v>
                </c:pt>
                <c:pt idx="9">
                  <c:v>30</c:v>
                </c:pt>
                <c:pt idx="10">
                  <c:v>11</c:v>
                </c:pt>
                <c:pt idx="11">
                  <c:v>21</c:v>
                </c:pt>
                <c:pt idx="12">
                  <c:v>20</c:v>
                </c:pt>
                <c:pt idx="13">
                  <c:v>12</c:v>
                </c:pt>
                <c:pt idx="14">
                  <c:v>274</c:v>
                </c:pt>
                <c:pt idx="15">
                  <c:v>16</c:v>
                </c:pt>
                <c:pt idx="16">
                  <c:v>54</c:v>
                </c:pt>
                <c:pt idx="17">
                  <c:v>6</c:v>
                </c:pt>
                <c:pt idx="18">
                  <c:v>30</c:v>
                </c:pt>
                <c:pt idx="19">
                  <c:v>23</c:v>
                </c:pt>
                <c:pt idx="20">
                  <c:v>6</c:v>
                </c:pt>
                <c:pt idx="21">
                  <c:v>4</c:v>
                </c:pt>
                <c:pt idx="22">
                  <c:v>10</c:v>
                </c:pt>
                <c:pt idx="2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40-42C0-9014-7F3F4B53FBE0}"/>
            </c:ext>
          </c:extLst>
        </c:ser>
        <c:ser>
          <c:idx val="6"/>
          <c:order val="6"/>
          <c:tx>
            <c:strRef>
              <c:f>'Consolidado (2)'!$I$4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(2)'!$B$174:$B$197</c:f>
              <c:strCache>
                <c:ptCount val="24"/>
                <c:pt idx="0">
                  <c:v>Almolonga</c:v>
                </c:pt>
                <c:pt idx="1">
                  <c:v>Cabricán</c:v>
                </c:pt>
                <c:pt idx="2">
                  <c:v>Cajolá</c:v>
                </c:pt>
                <c:pt idx="3">
                  <c:v>Cantel</c:v>
                </c:pt>
                <c:pt idx="4">
                  <c:v>Coatepeque</c:v>
                </c:pt>
                <c:pt idx="5">
                  <c:v>Colomba Costa Cuca</c:v>
                </c:pt>
                <c:pt idx="6">
                  <c:v>Concepción Chiquirichapa</c:v>
                </c:pt>
                <c:pt idx="7">
                  <c:v>El Palmar</c:v>
                </c:pt>
                <c:pt idx="8">
                  <c:v>Flores Costa Cuca</c:v>
                </c:pt>
                <c:pt idx="9">
                  <c:v>Génova</c:v>
                </c:pt>
                <c:pt idx="10">
                  <c:v>Huitán</c:v>
                </c:pt>
                <c:pt idx="11">
                  <c:v>La Esperanza</c:v>
                </c:pt>
                <c:pt idx="12">
                  <c:v>Olintepeque</c:v>
                </c:pt>
                <c:pt idx="13">
                  <c:v>Palestina de Los Altos</c:v>
                </c:pt>
                <c:pt idx="14">
                  <c:v>Quetzaltenango</c:v>
                </c:pt>
                <c:pt idx="15">
                  <c:v>Salcajá</c:v>
                </c:pt>
                <c:pt idx="16">
                  <c:v>San Carlos Sijá</c:v>
                </c:pt>
                <c:pt idx="17">
                  <c:v>San Francisco La Unión</c:v>
                </c:pt>
                <c:pt idx="18">
                  <c:v>San Juan Ostuncalco</c:v>
                </c:pt>
                <c:pt idx="19">
                  <c:v>San Martín Sacatepéquez</c:v>
                </c:pt>
                <c:pt idx="20">
                  <c:v>San Mateo</c:v>
                </c:pt>
                <c:pt idx="21">
                  <c:v>San Miguel Siguilá</c:v>
                </c:pt>
                <c:pt idx="22">
                  <c:v>Sibilia</c:v>
                </c:pt>
                <c:pt idx="23">
                  <c:v>Zunil</c:v>
                </c:pt>
              </c:strCache>
            </c:strRef>
          </c:cat>
          <c:val>
            <c:numRef>
              <c:f>'Consolidado (2)'!$I$174:$I$197</c:f>
              <c:numCache>
                <c:formatCode>0</c:formatCode>
                <c:ptCount val="24"/>
                <c:pt idx="0">
                  <c:v>24</c:v>
                </c:pt>
                <c:pt idx="1">
                  <c:v>31</c:v>
                </c:pt>
                <c:pt idx="2">
                  <c:v>15</c:v>
                </c:pt>
                <c:pt idx="3">
                  <c:v>51</c:v>
                </c:pt>
                <c:pt idx="4">
                  <c:v>298</c:v>
                </c:pt>
                <c:pt idx="5">
                  <c:v>80</c:v>
                </c:pt>
                <c:pt idx="6">
                  <c:v>29</c:v>
                </c:pt>
                <c:pt idx="7">
                  <c:v>30</c:v>
                </c:pt>
                <c:pt idx="8">
                  <c:v>39</c:v>
                </c:pt>
                <c:pt idx="9">
                  <c:v>70</c:v>
                </c:pt>
                <c:pt idx="10">
                  <c:v>23</c:v>
                </c:pt>
                <c:pt idx="11">
                  <c:v>45</c:v>
                </c:pt>
                <c:pt idx="12">
                  <c:v>46</c:v>
                </c:pt>
                <c:pt idx="13">
                  <c:v>24</c:v>
                </c:pt>
                <c:pt idx="14">
                  <c:v>581</c:v>
                </c:pt>
                <c:pt idx="15">
                  <c:v>33</c:v>
                </c:pt>
                <c:pt idx="16">
                  <c:v>124</c:v>
                </c:pt>
                <c:pt idx="17">
                  <c:v>14</c:v>
                </c:pt>
                <c:pt idx="18">
                  <c:v>80</c:v>
                </c:pt>
                <c:pt idx="19">
                  <c:v>51</c:v>
                </c:pt>
                <c:pt idx="20">
                  <c:v>10</c:v>
                </c:pt>
                <c:pt idx="21">
                  <c:v>8</c:v>
                </c:pt>
                <c:pt idx="22">
                  <c:v>26</c:v>
                </c:pt>
                <c:pt idx="23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40-42C0-9014-7F3F4B53F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632960"/>
        <c:axId val="1142771968"/>
      </c:lineChart>
      <c:catAx>
        <c:axId val="114363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2771968"/>
        <c:crosses val="autoZero"/>
        <c:auto val="1"/>
        <c:lblAlgn val="ctr"/>
        <c:lblOffset val="100"/>
        <c:noMultiLvlLbl val="0"/>
      </c:catAx>
      <c:valAx>
        <c:axId val="11427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363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Quiché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'Consolidado (2)'!$C$4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(2)'!$B$198:$B$218</c:f>
              <c:strCache>
                <c:ptCount val="21"/>
                <c:pt idx="0">
                  <c:v>Canillá</c:v>
                </c:pt>
                <c:pt idx="1">
                  <c:v>Chajul</c:v>
                </c:pt>
                <c:pt idx="2">
                  <c:v>Chicamán</c:v>
                </c:pt>
                <c:pt idx="3">
                  <c:v>Chiché</c:v>
                </c:pt>
                <c:pt idx="4">
                  <c:v>Chichicastenango</c:v>
                </c:pt>
                <c:pt idx="5">
                  <c:v>Chinique</c:v>
                </c:pt>
                <c:pt idx="6">
                  <c:v>Cotzal</c:v>
                </c:pt>
                <c:pt idx="7">
                  <c:v>Cunen</c:v>
                </c:pt>
                <c:pt idx="8">
                  <c:v>Ixcán</c:v>
                </c:pt>
                <c:pt idx="9">
                  <c:v>Joyabaj</c:v>
                </c:pt>
                <c:pt idx="10">
                  <c:v>Nebaj</c:v>
                </c:pt>
                <c:pt idx="11">
                  <c:v>Pachalum</c:v>
                </c:pt>
                <c:pt idx="12">
                  <c:v>Patzité</c:v>
                </c:pt>
                <c:pt idx="13">
                  <c:v>Sacapulas</c:v>
                </c:pt>
                <c:pt idx="14">
                  <c:v>San Andrés Sajcabajá</c:v>
                </c:pt>
                <c:pt idx="15">
                  <c:v>San Antonio Ilotenango</c:v>
                </c:pt>
                <c:pt idx="16">
                  <c:v>San Bartolomé Jocotenango</c:v>
                </c:pt>
                <c:pt idx="17">
                  <c:v>San Pedro Jocopilas</c:v>
                </c:pt>
                <c:pt idx="18">
                  <c:v>Santa Cruz del Quiché</c:v>
                </c:pt>
                <c:pt idx="19">
                  <c:v>Uspantán</c:v>
                </c:pt>
                <c:pt idx="20">
                  <c:v>Zacualpa</c:v>
                </c:pt>
              </c:strCache>
            </c:strRef>
          </c:cat>
          <c:val>
            <c:numRef>
              <c:f>'Consolidado (2)'!$C$198:$C$218</c:f>
              <c:numCache>
                <c:formatCode>0</c:formatCode>
                <c:ptCount val="21"/>
                <c:pt idx="0">
                  <c:v>12</c:v>
                </c:pt>
                <c:pt idx="1">
                  <c:v>20</c:v>
                </c:pt>
                <c:pt idx="2">
                  <c:v>23</c:v>
                </c:pt>
                <c:pt idx="3">
                  <c:v>20</c:v>
                </c:pt>
                <c:pt idx="4">
                  <c:v>76</c:v>
                </c:pt>
                <c:pt idx="5">
                  <c:v>17</c:v>
                </c:pt>
                <c:pt idx="6">
                  <c:v>27</c:v>
                </c:pt>
                <c:pt idx="7">
                  <c:v>31</c:v>
                </c:pt>
                <c:pt idx="8">
                  <c:v>92</c:v>
                </c:pt>
                <c:pt idx="9">
                  <c:v>65</c:v>
                </c:pt>
                <c:pt idx="10">
                  <c:v>48</c:v>
                </c:pt>
                <c:pt idx="11">
                  <c:v>10</c:v>
                </c:pt>
                <c:pt idx="12">
                  <c:v>6</c:v>
                </c:pt>
                <c:pt idx="13">
                  <c:v>26</c:v>
                </c:pt>
                <c:pt idx="14">
                  <c:v>12</c:v>
                </c:pt>
                <c:pt idx="15">
                  <c:v>17</c:v>
                </c:pt>
                <c:pt idx="16">
                  <c:v>3</c:v>
                </c:pt>
                <c:pt idx="17">
                  <c:v>22</c:v>
                </c:pt>
                <c:pt idx="18">
                  <c:v>66</c:v>
                </c:pt>
                <c:pt idx="19">
                  <c:v>39</c:v>
                </c:pt>
                <c:pt idx="2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A-4837-8F1C-C78AF498C55B}"/>
            </c:ext>
          </c:extLst>
        </c:ser>
        <c:ser>
          <c:idx val="1"/>
          <c:order val="1"/>
          <c:tx>
            <c:strRef>
              <c:f>'Consolidado (2)'!$D$4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(2)'!$B$198:$B$218</c:f>
              <c:strCache>
                <c:ptCount val="21"/>
                <c:pt idx="0">
                  <c:v>Canillá</c:v>
                </c:pt>
                <c:pt idx="1">
                  <c:v>Chajul</c:v>
                </c:pt>
                <c:pt idx="2">
                  <c:v>Chicamán</c:v>
                </c:pt>
                <c:pt idx="3">
                  <c:v>Chiché</c:v>
                </c:pt>
                <c:pt idx="4">
                  <c:v>Chichicastenango</c:v>
                </c:pt>
                <c:pt idx="5">
                  <c:v>Chinique</c:v>
                </c:pt>
                <c:pt idx="6">
                  <c:v>Cotzal</c:v>
                </c:pt>
                <c:pt idx="7">
                  <c:v>Cunen</c:v>
                </c:pt>
                <c:pt idx="8">
                  <c:v>Ixcán</c:v>
                </c:pt>
                <c:pt idx="9">
                  <c:v>Joyabaj</c:v>
                </c:pt>
                <c:pt idx="10">
                  <c:v>Nebaj</c:v>
                </c:pt>
                <c:pt idx="11">
                  <c:v>Pachalum</c:v>
                </c:pt>
                <c:pt idx="12">
                  <c:v>Patzité</c:v>
                </c:pt>
                <c:pt idx="13">
                  <c:v>Sacapulas</c:v>
                </c:pt>
                <c:pt idx="14">
                  <c:v>San Andrés Sajcabajá</c:v>
                </c:pt>
                <c:pt idx="15">
                  <c:v>San Antonio Ilotenango</c:v>
                </c:pt>
                <c:pt idx="16">
                  <c:v>San Bartolomé Jocotenango</c:v>
                </c:pt>
                <c:pt idx="17">
                  <c:v>San Pedro Jocopilas</c:v>
                </c:pt>
                <c:pt idx="18">
                  <c:v>Santa Cruz del Quiché</c:v>
                </c:pt>
                <c:pt idx="19">
                  <c:v>Uspantán</c:v>
                </c:pt>
                <c:pt idx="20">
                  <c:v>Zacualpa</c:v>
                </c:pt>
              </c:strCache>
            </c:strRef>
          </c:cat>
          <c:val>
            <c:numRef>
              <c:f>'Consolidado (2)'!$D$198:$D$218</c:f>
              <c:numCache>
                <c:formatCode>0</c:formatCode>
                <c:ptCount val="21"/>
                <c:pt idx="0">
                  <c:v>12</c:v>
                </c:pt>
                <c:pt idx="1">
                  <c:v>21</c:v>
                </c:pt>
                <c:pt idx="2">
                  <c:v>24</c:v>
                </c:pt>
                <c:pt idx="3">
                  <c:v>20</c:v>
                </c:pt>
                <c:pt idx="4">
                  <c:v>77</c:v>
                </c:pt>
                <c:pt idx="5">
                  <c:v>17</c:v>
                </c:pt>
                <c:pt idx="6">
                  <c:v>27</c:v>
                </c:pt>
                <c:pt idx="7">
                  <c:v>33</c:v>
                </c:pt>
                <c:pt idx="8">
                  <c:v>95</c:v>
                </c:pt>
                <c:pt idx="9">
                  <c:v>65</c:v>
                </c:pt>
                <c:pt idx="10">
                  <c:v>48</c:v>
                </c:pt>
                <c:pt idx="11">
                  <c:v>10</c:v>
                </c:pt>
                <c:pt idx="12">
                  <c:v>6</c:v>
                </c:pt>
                <c:pt idx="13">
                  <c:v>26</c:v>
                </c:pt>
                <c:pt idx="14">
                  <c:v>13</c:v>
                </c:pt>
                <c:pt idx="15">
                  <c:v>17</c:v>
                </c:pt>
                <c:pt idx="16">
                  <c:v>3</c:v>
                </c:pt>
                <c:pt idx="17">
                  <c:v>23</c:v>
                </c:pt>
                <c:pt idx="18">
                  <c:v>65</c:v>
                </c:pt>
                <c:pt idx="19">
                  <c:v>41</c:v>
                </c:pt>
                <c:pt idx="2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7A-4837-8F1C-C78AF498C55B}"/>
            </c:ext>
          </c:extLst>
        </c:ser>
        <c:ser>
          <c:idx val="2"/>
          <c:order val="2"/>
          <c:tx>
            <c:strRef>
              <c:f>'Consolidado (2)'!$E$4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(2)'!$B$198:$B$218</c:f>
              <c:strCache>
                <c:ptCount val="21"/>
                <c:pt idx="0">
                  <c:v>Canillá</c:v>
                </c:pt>
                <c:pt idx="1">
                  <c:v>Chajul</c:v>
                </c:pt>
                <c:pt idx="2">
                  <c:v>Chicamán</c:v>
                </c:pt>
                <c:pt idx="3">
                  <c:v>Chiché</c:v>
                </c:pt>
                <c:pt idx="4">
                  <c:v>Chichicastenango</c:v>
                </c:pt>
                <c:pt idx="5">
                  <c:v>Chinique</c:v>
                </c:pt>
                <c:pt idx="6">
                  <c:v>Cotzal</c:v>
                </c:pt>
                <c:pt idx="7">
                  <c:v>Cunen</c:v>
                </c:pt>
                <c:pt idx="8">
                  <c:v>Ixcán</c:v>
                </c:pt>
                <c:pt idx="9">
                  <c:v>Joyabaj</c:v>
                </c:pt>
                <c:pt idx="10">
                  <c:v>Nebaj</c:v>
                </c:pt>
                <c:pt idx="11">
                  <c:v>Pachalum</c:v>
                </c:pt>
                <c:pt idx="12">
                  <c:v>Patzité</c:v>
                </c:pt>
                <c:pt idx="13">
                  <c:v>Sacapulas</c:v>
                </c:pt>
                <c:pt idx="14">
                  <c:v>San Andrés Sajcabajá</c:v>
                </c:pt>
                <c:pt idx="15">
                  <c:v>San Antonio Ilotenango</c:v>
                </c:pt>
                <c:pt idx="16">
                  <c:v>San Bartolomé Jocotenango</c:v>
                </c:pt>
                <c:pt idx="17">
                  <c:v>San Pedro Jocopilas</c:v>
                </c:pt>
                <c:pt idx="18">
                  <c:v>Santa Cruz del Quiché</c:v>
                </c:pt>
                <c:pt idx="19">
                  <c:v>Uspantán</c:v>
                </c:pt>
                <c:pt idx="20">
                  <c:v>Zacualpa</c:v>
                </c:pt>
              </c:strCache>
            </c:strRef>
          </c:cat>
          <c:val>
            <c:numRef>
              <c:f>'Consolidado (2)'!$E$198:$E$218</c:f>
              <c:numCache>
                <c:formatCode>0</c:formatCode>
                <c:ptCount val="21"/>
                <c:pt idx="0">
                  <c:v>12</c:v>
                </c:pt>
                <c:pt idx="1">
                  <c:v>22</c:v>
                </c:pt>
                <c:pt idx="2">
                  <c:v>23</c:v>
                </c:pt>
                <c:pt idx="3">
                  <c:v>20</c:v>
                </c:pt>
                <c:pt idx="4">
                  <c:v>77</c:v>
                </c:pt>
                <c:pt idx="5">
                  <c:v>17</c:v>
                </c:pt>
                <c:pt idx="6">
                  <c:v>27</c:v>
                </c:pt>
                <c:pt idx="7">
                  <c:v>34</c:v>
                </c:pt>
                <c:pt idx="8">
                  <c:v>95</c:v>
                </c:pt>
                <c:pt idx="9">
                  <c:v>65</c:v>
                </c:pt>
                <c:pt idx="10">
                  <c:v>49</c:v>
                </c:pt>
                <c:pt idx="11">
                  <c:v>10</c:v>
                </c:pt>
                <c:pt idx="12">
                  <c:v>6</c:v>
                </c:pt>
                <c:pt idx="13">
                  <c:v>26</c:v>
                </c:pt>
                <c:pt idx="14">
                  <c:v>13</c:v>
                </c:pt>
                <c:pt idx="15">
                  <c:v>17</c:v>
                </c:pt>
                <c:pt idx="16">
                  <c:v>3</c:v>
                </c:pt>
                <c:pt idx="17">
                  <c:v>23</c:v>
                </c:pt>
                <c:pt idx="18">
                  <c:v>65</c:v>
                </c:pt>
                <c:pt idx="19">
                  <c:v>41</c:v>
                </c:pt>
                <c:pt idx="2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7A-4837-8F1C-C78AF498C55B}"/>
            </c:ext>
          </c:extLst>
        </c:ser>
        <c:ser>
          <c:idx val="3"/>
          <c:order val="3"/>
          <c:tx>
            <c:strRef>
              <c:f>'Consolidado (2)'!$F$4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(2)'!$B$198:$B$218</c:f>
              <c:strCache>
                <c:ptCount val="21"/>
                <c:pt idx="0">
                  <c:v>Canillá</c:v>
                </c:pt>
                <c:pt idx="1">
                  <c:v>Chajul</c:v>
                </c:pt>
                <c:pt idx="2">
                  <c:v>Chicamán</c:v>
                </c:pt>
                <c:pt idx="3">
                  <c:v>Chiché</c:v>
                </c:pt>
                <c:pt idx="4">
                  <c:v>Chichicastenango</c:v>
                </c:pt>
                <c:pt idx="5">
                  <c:v>Chinique</c:v>
                </c:pt>
                <c:pt idx="6">
                  <c:v>Cotzal</c:v>
                </c:pt>
                <c:pt idx="7">
                  <c:v>Cunen</c:v>
                </c:pt>
                <c:pt idx="8">
                  <c:v>Ixcán</c:v>
                </c:pt>
                <c:pt idx="9">
                  <c:v>Joyabaj</c:v>
                </c:pt>
                <c:pt idx="10">
                  <c:v>Nebaj</c:v>
                </c:pt>
                <c:pt idx="11">
                  <c:v>Pachalum</c:v>
                </c:pt>
                <c:pt idx="12">
                  <c:v>Patzité</c:v>
                </c:pt>
                <c:pt idx="13">
                  <c:v>Sacapulas</c:v>
                </c:pt>
                <c:pt idx="14">
                  <c:v>San Andrés Sajcabajá</c:v>
                </c:pt>
                <c:pt idx="15">
                  <c:v>San Antonio Ilotenango</c:v>
                </c:pt>
                <c:pt idx="16">
                  <c:v>San Bartolomé Jocotenango</c:v>
                </c:pt>
                <c:pt idx="17">
                  <c:v>San Pedro Jocopilas</c:v>
                </c:pt>
                <c:pt idx="18">
                  <c:v>Santa Cruz del Quiché</c:v>
                </c:pt>
                <c:pt idx="19">
                  <c:v>Uspantán</c:v>
                </c:pt>
                <c:pt idx="20">
                  <c:v>Zacualpa</c:v>
                </c:pt>
              </c:strCache>
            </c:strRef>
          </c:cat>
          <c:val>
            <c:numRef>
              <c:f>'Consolidado (2)'!$F$198:$F$218</c:f>
              <c:numCache>
                <c:formatCode>0</c:formatCode>
                <c:ptCount val="21"/>
                <c:pt idx="0">
                  <c:v>10</c:v>
                </c:pt>
                <c:pt idx="1">
                  <c:v>14</c:v>
                </c:pt>
                <c:pt idx="2">
                  <c:v>21</c:v>
                </c:pt>
                <c:pt idx="3">
                  <c:v>18</c:v>
                </c:pt>
                <c:pt idx="4">
                  <c:v>73</c:v>
                </c:pt>
                <c:pt idx="5">
                  <c:v>11</c:v>
                </c:pt>
                <c:pt idx="6">
                  <c:v>15</c:v>
                </c:pt>
                <c:pt idx="7">
                  <c:v>22</c:v>
                </c:pt>
                <c:pt idx="8">
                  <c:v>65</c:v>
                </c:pt>
                <c:pt idx="9">
                  <c:v>56</c:v>
                </c:pt>
                <c:pt idx="10">
                  <c:v>50</c:v>
                </c:pt>
                <c:pt idx="11">
                  <c:v>6</c:v>
                </c:pt>
                <c:pt idx="12">
                  <c:v>5</c:v>
                </c:pt>
                <c:pt idx="13">
                  <c:v>25</c:v>
                </c:pt>
                <c:pt idx="14">
                  <c:v>8</c:v>
                </c:pt>
                <c:pt idx="15">
                  <c:v>15</c:v>
                </c:pt>
                <c:pt idx="16">
                  <c:v>3</c:v>
                </c:pt>
                <c:pt idx="17">
                  <c:v>18</c:v>
                </c:pt>
                <c:pt idx="18">
                  <c:v>50</c:v>
                </c:pt>
                <c:pt idx="19">
                  <c:v>29</c:v>
                </c:pt>
                <c:pt idx="2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7A-4837-8F1C-C78AF498C55B}"/>
            </c:ext>
          </c:extLst>
        </c:ser>
        <c:ser>
          <c:idx val="4"/>
          <c:order val="4"/>
          <c:tx>
            <c:strRef>
              <c:f>'Consolidado (2)'!$G$4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(2)'!$B$198:$B$218</c:f>
              <c:strCache>
                <c:ptCount val="21"/>
                <c:pt idx="0">
                  <c:v>Canillá</c:v>
                </c:pt>
                <c:pt idx="1">
                  <c:v>Chajul</c:v>
                </c:pt>
                <c:pt idx="2">
                  <c:v>Chicamán</c:v>
                </c:pt>
                <c:pt idx="3">
                  <c:v>Chiché</c:v>
                </c:pt>
                <c:pt idx="4">
                  <c:v>Chichicastenango</c:v>
                </c:pt>
                <c:pt idx="5">
                  <c:v>Chinique</c:v>
                </c:pt>
                <c:pt idx="6">
                  <c:v>Cotzal</c:v>
                </c:pt>
                <c:pt idx="7">
                  <c:v>Cunen</c:v>
                </c:pt>
                <c:pt idx="8">
                  <c:v>Ixcán</c:v>
                </c:pt>
                <c:pt idx="9">
                  <c:v>Joyabaj</c:v>
                </c:pt>
                <c:pt idx="10">
                  <c:v>Nebaj</c:v>
                </c:pt>
                <c:pt idx="11">
                  <c:v>Pachalum</c:v>
                </c:pt>
                <c:pt idx="12">
                  <c:v>Patzité</c:v>
                </c:pt>
                <c:pt idx="13">
                  <c:v>Sacapulas</c:v>
                </c:pt>
                <c:pt idx="14">
                  <c:v>San Andrés Sajcabajá</c:v>
                </c:pt>
                <c:pt idx="15">
                  <c:v>San Antonio Ilotenango</c:v>
                </c:pt>
                <c:pt idx="16">
                  <c:v>San Bartolomé Jocotenango</c:v>
                </c:pt>
                <c:pt idx="17">
                  <c:v>San Pedro Jocopilas</c:v>
                </c:pt>
                <c:pt idx="18">
                  <c:v>Santa Cruz del Quiché</c:v>
                </c:pt>
                <c:pt idx="19">
                  <c:v>Uspantán</c:v>
                </c:pt>
                <c:pt idx="20">
                  <c:v>Zacualpa</c:v>
                </c:pt>
              </c:strCache>
            </c:strRef>
          </c:cat>
          <c:val>
            <c:numRef>
              <c:f>'Consolidado (2)'!$G$198:$G$218</c:f>
              <c:numCache>
                <c:formatCode>0</c:formatCode>
                <c:ptCount val="21"/>
                <c:pt idx="0">
                  <c:v>11</c:v>
                </c:pt>
                <c:pt idx="1">
                  <c:v>14</c:v>
                </c:pt>
                <c:pt idx="2">
                  <c:v>21</c:v>
                </c:pt>
                <c:pt idx="3">
                  <c:v>16</c:v>
                </c:pt>
                <c:pt idx="4">
                  <c:v>66</c:v>
                </c:pt>
                <c:pt idx="5">
                  <c:v>11</c:v>
                </c:pt>
                <c:pt idx="6">
                  <c:v>16</c:v>
                </c:pt>
                <c:pt idx="7">
                  <c:v>24</c:v>
                </c:pt>
                <c:pt idx="8">
                  <c:v>80</c:v>
                </c:pt>
                <c:pt idx="9">
                  <c:v>55</c:v>
                </c:pt>
                <c:pt idx="10">
                  <c:v>46</c:v>
                </c:pt>
                <c:pt idx="11">
                  <c:v>4</c:v>
                </c:pt>
                <c:pt idx="12">
                  <c:v>8</c:v>
                </c:pt>
                <c:pt idx="13">
                  <c:v>29</c:v>
                </c:pt>
                <c:pt idx="14">
                  <c:v>9</c:v>
                </c:pt>
                <c:pt idx="15">
                  <c:v>15</c:v>
                </c:pt>
                <c:pt idx="16">
                  <c:v>3</c:v>
                </c:pt>
                <c:pt idx="17">
                  <c:v>21</c:v>
                </c:pt>
                <c:pt idx="18">
                  <c:v>46</c:v>
                </c:pt>
                <c:pt idx="19">
                  <c:v>31</c:v>
                </c:pt>
                <c:pt idx="2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7A-4837-8F1C-C78AF498C55B}"/>
            </c:ext>
          </c:extLst>
        </c:ser>
        <c:ser>
          <c:idx val="5"/>
          <c:order val="5"/>
          <c:tx>
            <c:strRef>
              <c:f>'Consolidado (2)'!$H$4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(2)'!$B$198:$B$218</c:f>
              <c:strCache>
                <c:ptCount val="21"/>
                <c:pt idx="0">
                  <c:v>Canillá</c:v>
                </c:pt>
                <c:pt idx="1">
                  <c:v>Chajul</c:v>
                </c:pt>
                <c:pt idx="2">
                  <c:v>Chicamán</c:v>
                </c:pt>
                <c:pt idx="3">
                  <c:v>Chiché</c:v>
                </c:pt>
                <c:pt idx="4">
                  <c:v>Chichicastenango</c:v>
                </c:pt>
                <c:pt idx="5">
                  <c:v>Chinique</c:v>
                </c:pt>
                <c:pt idx="6">
                  <c:v>Cotzal</c:v>
                </c:pt>
                <c:pt idx="7">
                  <c:v>Cunen</c:v>
                </c:pt>
                <c:pt idx="8">
                  <c:v>Ixcán</c:v>
                </c:pt>
                <c:pt idx="9">
                  <c:v>Joyabaj</c:v>
                </c:pt>
                <c:pt idx="10">
                  <c:v>Nebaj</c:v>
                </c:pt>
                <c:pt idx="11">
                  <c:v>Pachalum</c:v>
                </c:pt>
                <c:pt idx="12">
                  <c:v>Patzité</c:v>
                </c:pt>
                <c:pt idx="13">
                  <c:v>Sacapulas</c:v>
                </c:pt>
                <c:pt idx="14">
                  <c:v>San Andrés Sajcabajá</c:v>
                </c:pt>
                <c:pt idx="15">
                  <c:v>San Antonio Ilotenango</c:v>
                </c:pt>
                <c:pt idx="16">
                  <c:v>San Bartolomé Jocotenango</c:v>
                </c:pt>
                <c:pt idx="17">
                  <c:v>San Pedro Jocopilas</c:v>
                </c:pt>
                <c:pt idx="18">
                  <c:v>Santa Cruz del Quiché</c:v>
                </c:pt>
                <c:pt idx="19">
                  <c:v>Uspantán</c:v>
                </c:pt>
                <c:pt idx="20">
                  <c:v>Zacualpa</c:v>
                </c:pt>
              </c:strCache>
            </c:strRef>
          </c:cat>
          <c:val>
            <c:numRef>
              <c:f>'Consolidado (2)'!$H$198:$H$218</c:f>
              <c:numCache>
                <c:formatCode>0</c:formatCode>
                <c:ptCount val="21"/>
                <c:pt idx="0">
                  <c:v>11</c:v>
                </c:pt>
                <c:pt idx="1">
                  <c:v>15</c:v>
                </c:pt>
                <c:pt idx="2">
                  <c:v>21</c:v>
                </c:pt>
                <c:pt idx="3">
                  <c:v>16</c:v>
                </c:pt>
                <c:pt idx="4">
                  <c:v>67</c:v>
                </c:pt>
                <c:pt idx="5">
                  <c:v>12</c:v>
                </c:pt>
                <c:pt idx="6">
                  <c:v>17</c:v>
                </c:pt>
                <c:pt idx="7">
                  <c:v>25</c:v>
                </c:pt>
                <c:pt idx="8">
                  <c:v>80</c:v>
                </c:pt>
                <c:pt idx="9">
                  <c:v>55</c:v>
                </c:pt>
                <c:pt idx="10">
                  <c:v>46</c:v>
                </c:pt>
                <c:pt idx="11">
                  <c:v>4</c:v>
                </c:pt>
                <c:pt idx="12">
                  <c:v>8</c:v>
                </c:pt>
                <c:pt idx="13">
                  <c:v>29</c:v>
                </c:pt>
                <c:pt idx="14">
                  <c:v>9</c:v>
                </c:pt>
                <c:pt idx="15">
                  <c:v>16</c:v>
                </c:pt>
                <c:pt idx="16">
                  <c:v>3</c:v>
                </c:pt>
                <c:pt idx="17">
                  <c:v>22</c:v>
                </c:pt>
                <c:pt idx="18">
                  <c:v>49</c:v>
                </c:pt>
                <c:pt idx="19">
                  <c:v>31</c:v>
                </c:pt>
                <c:pt idx="2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7A-4837-8F1C-C78AF498C55B}"/>
            </c:ext>
          </c:extLst>
        </c:ser>
        <c:ser>
          <c:idx val="6"/>
          <c:order val="6"/>
          <c:tx>
            <c:strRef>
              <c:f>'Consolidado (2)'!$I$4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(2)'!$B$198:$B$218</c:f>
              <c:strCache>
                <c:ptCount val="21"/>
                <c:pt idx="0">
                  <c:v>Canillá</c:v>
                </c:pt>
                <c:pt idx="1">
                  <c:v>Chajul</c:v>
                </c:pt>
                <c:pt idx="2">
                  <c:v>Chicamán</c:v>
                </c:pt>
                <c:pt idx="3">
                  <c:v>Chiché</c:v>
                </c:pt>
                <c:pt idx="4">
                  <c:v>Chichicastenango</c:v>
                </c:pt>
                <c:pt idx="5">
                  <c:v>Chinique</c:v>
                </c:pt>
                <c:pt idx="6">
                  <c:v>Cotzal</c:v>
                </c:pt>
                <c:pt idx="7">
                  <c:v>Cunen</c:v>
                </c:pt>
                <c:pt idx="8">
                  <c:v>Ixcán</c:v>
                </c:pt>
                <c:pt idx="9">
                  <c:v>Joyabaj</c:v>
                </c:pt>
                <c:pt idx="10">
                  <c:v>Nebaj</c:v>
                </c:pt>
                <c:pt idx="11">
                  <c:v>Pachalum</c:v>
                </c:pt>
                <c:pt idx="12">
                  <c:v>Patzité</c:v>
                </c:pt>
                <c:pt idx="13">
                  <c:v>Sacapulas</c:v>
                </c:pt>
                <c:pt idx="14">
                  <c:v>San Andrés Sajcabajá</c:v>
                </c:pt>
                <c:pt idx="15">
                  <c:v>San Antonio Ilotenango</c:v>
                </c:pt>
                <c:pt idx="16">
                  <c:v>San Bartolomé Jocotenango</c:v>
                </c:pt>
                <c:pt idx="17">
                  <c:v>San Pedro Jocopilas</c:v>
                </c:pt>
                <c:pt idx="18">
                  <c:v>Santa Cruz del Quiché</c:v>
                </c:pt>
                <c:pt idx="19">
                  <c:v>Uspantán</c:v>
                </c:pt>
                <c:pt idx="20">
                  <c:v>Zacualpa</c:v>
                </c:pt>
              </c:strCache>
            </c:strRef>
          </c:cat>
          <c:val>
            <c:numRef>
              <c:f>'Consolidado (2)'!$I$198:$I$218</c:f>
              <c:numCache>
                <c:formatCode>0</c:formatCode>
                <c:ptCount val="21"/>
                <c:pt idx="0">
                  <c:v>28</c:v>
                </c:pt>
                <c:pt idx="1">
                  <c:v>31</c:v>
                </c:pt>
                <c:pt idx="2">
                  <c:v>36</c:v>
                </c:pt>
                <c:pt idx="3">
                  <c:v>31</c:v>
                </c:pt>
                <c:pt idx="4">
                  <c:v>153</c:v>
                </c:pt>
                <c:pt idx="5">
                  <c:v>25</c:v>
                </c:pt>
                <c:pt idx="6">
                  <c:v>39</c:v>
                </c:pt>
                <c:pt idx="7">
                  <c:v>50</c:v>
                </c:pt>
                <c:pt idx="8">
                  <c:v>158</c:v>
                </c:pt>
                <c:pt idx="9">
                  <c:v>128</c:v>
                </c:pt>
                <c:pt idx="10">
                  <c:v>96</c:v>
                </c:pt>
                <c:pt idx="11">
                  <c:v>8</c:v>
                </c:pt>
                <c:pt idx="12">
                  <c:v>20</c:v>
                </c:pt>
                <c:pt idx="13">
                  <c:v>66</c:v>
                </c:pt>
                <c:pt idx="14">
                  <c:v>19</c:v>
                </c:pt>
                <c:pt idx="15">
                  <c:v>41</c:v>
                </c:pt>
                <c:pt idx="16">
                  <c:v>7</c:v>
                </c:pt>
                <c:pt idx="17">
                  <c:v>47</c:v>
                </c:pt>
                <c:pt idx="18">
                  <c:v>109</c:v>
                </c:pt>
                <c:pt idx="19">
                  <c:v>45</c:v>
                </c:pt>
                <c:pt idx="20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C7A-4837-8F1C-C78AF498C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632960"/>
        <c:axId val="1142771968"/>
      </c:lineChart>
      <c:catAx>
        <c:axId val="114363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2771968"/>
        <c:crosses val="autoZero"/>
        <c:auto val="1"/>
        <c:lblAlgn val="ctr"/>
        <c:lblOffset val="100"/>
        <c:noMultiLvlLbl val="0"/>
      </c:catAx>
      <c:valAx>
        <c:axId val="11427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363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Retalhuleu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'Consolidado (2)'!$C$4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(2)'!$B$219:$B$227</c:f>
              <c:strCache>
                <c:ptCount val="9"/>
                <c:pt idx="0">
                  <c:v>Champerico</c:v>
                </c:pt>
                <c:pt idx="1">
                  <c:v>El Asintal</c:v>
                </c:pt>
                <c:pt idx="2">
                  <c:v>Nuevo San Carlos</c:v>
                </c:pt>
                <c:pt idx="3">
                  <c:v>Retalhuleu</c:v>
                </c:pt>
                <c:pt idx="4">
                  <c:v>San Andrés Villa Seca</c:v>
                </c:pt>
                <c:pt idx="5">
                  <c:v>San Felipe Realhuleu</c:v>
                </c:pt>
                <c:pt idx="6">
                  <c:v>San Martín Zapotitlán</c:v>
                </c:pt>
                <c:pt idx="7">
                  <c:v>San Sebastián</c:v>
                </c:pt>
                <c:pt idx="8">
                  <c:v>Santa Cruz Mulúa</c:v>
                </c:pt>
              </c:strCache>
            </c:strRef>
          </c:cat>
          <c:val>
            <c:numRef>
              <c:f>'Consolidado (2)'!$C$219:$C$227</c:f>
              <c:numCache>
                <c:formatCode>0</c:formatCode>
                <c:ptCount val="9"/>
                <c:pt idx="0">
                  <c:v>43</c:v>
                </c:pt>
                <c:pt idx="1">
                  <c:v>43</c:v>
                </c:pt>
                <c:pt idx="2">
                  <c:v>38</c:v>
                </c:pt>
                <c:pt idx="3">
                  <c:v>140</c:v>
                </c:pt>
                <c:pt idx="4">
                  <c:v>28</c:v>
                </c:pt>
                <c:pt idx="5">
                  <c:v>36</c:v>
                </c:pt>
                <c:pt idx="6">
                  <c:v>20</c:v>
                </c:pt>
                <c:pt idx="7">
                  <c:v>28</c:v>
                </c:pt>
                <c:pt idx="8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B1-4B17-974B-C91A39141990}"/>
            </c:ext>
          </c:extLst>
        </c:ser>
        <c:ser>
          <c:idx val="1"/>
          <c:order val="1"/>
          <c:tx>
            <c:strRef>
              <c:f>'Consolidado (2)'!$D$4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(2)'!$B$219:$B$227</c:f>
              <c:strCache>
                <c:ptCount val="9"/>
                <c:pt idx="0">
                  <c:v>Champerico</c:v>
                </c:pt>
                <c:pt idx="1">
                  <c:v>El Asintal</c:v>
                </c:pt>
                <c:pt idx="2">
                  <c:v>Nuevo San Carlos</c:v>
                </c:pt>
                <c:pt idx="3">
                  <c:v>Retalhuleu</c:v>
                </c:pt>
                <c:pt idx="4">
                  <c:v>San Andrés Villa Seca</c:v>
                </c:pt>
                <c:pt idx="5">
                  <c:v>San Felipe Realhuleu</c:v>
                </c:pt>
                <c:pt idx="6">
                  <c:v>San Martín Zapotitlán</c:v>
                </c:pt>
                <c:pt idx="7">
                  <c:v>San Sebastián</c:v>
                </c:pt>
                <c:pt idx="8">
                  <c:v>Santa Cruz Mulúa</c:v>
                </c:pt>
              </c:strCache>
            </c:strRef>
          </c:cat>
          <c:val>
            <c:numRef>
              <c:f>'Consolidado (2)'!$D$219:$D$227</c:f>
              <c:numCache>
                <c:formatCode>0</c:formatCode>
                <c:ptCount val="9"/>
                <c:pt idx="0">
                  <c:v>42</c:v>
                </c:pt>
                <c:pt idx="1">
                  <c:v>43</c:v>
                </c:pt>
                <c:pt idx="2">
                  <c:v>38</c:v>
                </c:pt>
                <c:pt idx="3">
                  <c:v>139</c:v>
                </c:pt>
                <c:pt idx="4">
                  <c:v>33</c:v>
                </c:pt>
                <c:pt idx="5">
                  <c:v>38</c:v>
                </c:pt>
                <c:pt idx="6">
                  <c:v>23</c:v>
                </c:pt>
                <c:pt idx="7">
                  <c:v>28</c:v>
                </c:pt>
                <c:pt idx="8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B1-4B17-974B-C91A39141990}"/>
            </c:ext>
          </c:extLst>
        </c:ser>
        <c:ser>
          <c:idx val="2"/>
          <c:order val="2"/>
          <c:tx>
            <c:strRef>
              <c:f>'Consolidado (2)'!$E$4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(2)'!$B$219:$B$227</c:f>
              <c:strCache>
                <c:ptCount val="9"/>
                <c:pt idx="0">
                  <c:v>Champerico</c:v>
                </c:pt>
                <c:pt idx="1">
                  <c:v>El Asintal</c:v>
                </c:pt>
                <c:pt idx="2">
                  <c:v>Nuevo San Carlos</c:v>
                </c:pt>
                <c:pt idx="3">
                  <c:v>Retalhuleu</c:v>
                </c:pt>
                <c:pt idx="4">
                  <c:v>San Andrés Villa Seca</c:v>
                </c:pt>
                <c:pt idx="5">
                  <c:v>San Felipe Realhuleu</c:v>
                </c:pt>
                <c:pt idx="6">
                  <c:v>San Martín Zapotitlán</c:v>
                </c:pt>
                <c:pt idx="7">
                  <c:v>San Sebastián</c:v>
                </c:pt>
                <c:pt idx="8">
                  <c:v>Santa Cruz Mulúa</c:v>
                </c:pt>
              </c:strCache>
            </c:strRef>
          </c:cat>
          <c:val>
            <c:numRef>
              <c:f>'Consolidado (2)'!$E$219:$E$227</c:f>
              <c:numCache>
                <c:formatCode>0</c:formatCode>
                <c:ptCount val="9"/>
                <c:pt idx="0">
                  <c:v>42</c:v>
                </c:pt>
                <c:pt idx="1">
                  <c:v>43</c:v>
                </c:pt>
                <c:pt idx="2">
                  <c:v>37</c:v>
                </c:pt>
                <c:pt idx="3">
                  <c:v>262</c:v>
                </c:pt>
                <c:pt idx="4">
                  <c:v>33</c:v>
                </c:pt>
                <c:pt idx="5">
                  <c:v>38</c:v>
                </c:pt>
                <c:pt idx="6">
                  <c:v>23</c:v>
                </c:pt>
                <c:pt idx="7">
                  <c:v>28</c:v>
                </c:pt>
                <c:pt idx="8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B1-4B17-974B-C91A39141990}"/>
            </c:ext>
          </c:extLst>
        </c:ser>
        <c:ser>
          <c:idx val="3"/>
          <c:order val="3"/>
          <c:tx>
            <c:strRef>
              <c:f>'Consolidado (2)'!$F$4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(2)'!$B$219:$B$227</c:f>
              <c:strCache>
                <c:ptCount val="9"/>
                <c:pt idx="0">
                  <c:v>Champerico</c:v>
                </c:pt>
                <c:pt idx="1">
                  <c:v>El Asintal</c:v>
                </c:pt>
                <c:pt idx="2">
                  <c:v>Nuevo San Carlos</c:v>
                </c:pt>
                <c:pt idx="3">
                  <c:v>Retalhuleu</c:v>
                </c:pt>
                <c:pt idx="4">
                  <c:v>San Andrés Villa Seca</c:v>
                </c:pt>
                <c:pt idx="5">
                  <c:v>San Felipe Realhuleu</c:v>
                </c:pt>
                <c:pt idx="6">
                  <c:v>San Martín Zapotitlán</c:v>
                </c:pt>
                <c:pt idx="7">
                  <c:v>San Sebastián</c:v>
                </c:pt>
                <c:pt idx="8">
                  <c:v>Santa Cruz Mulúa</c:v>
                </c:pt>
              </c:strCache>
            </c:strRef>
          </c:cat>
          <c:val>
            <c:numRef>
              <c:f>'Consolidado (2)'!$F$219:$F$227</c:f>
              <c:numCache>
                <c:formatCode>0</c:formatCode>
                <c:ptCount val="9"/>
                <c:pt idx="0">
                  <c:v>33</c:v>
                </c:pt>
                <c:pt idx="1">
                  <c:v>38</c:v>
                </c:pt>
                <c:pt idx="2">
                  <c:v>31</c:v>
                </c:pt>
                <c:pt idx="3">
                  <c:v>117</c:v>
                </c:pt>
                <c:pt idx="4">
                  <c:v>29</c:v>
                </c:pt>
                <c:pt idx="5">
                  <c:v>25</c:v>
                </c:pt>
                <c:pt idx="6">
                  <c:v>8</c:v>
                </c:pt>
                <c:pt idx="7">
                  <c:v>19</c:v>
                </c:pt>
                <c:pt idx="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B1-4B17-974B-C91A39141990}"/>
            </c:ext>
          </c:extLst>
        </c:ser>
        <c:ser>
          <c:idx val="4"/>
          <c:order val="4"/>
          <c:tx>
            <c:strRef>
              <c:f>'Consolidado (2)'!$G$4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(2)'!$B$219:$B$227</c:f>
              <c:strCache>
                <c:ptCount val="9"/>
                <c:pt idx="0">
                  <c:v>Champerico</c:v>
                </c:pt>
                <c:pt idx="1">
                  <c:v>El Asintal</c:v>
                </c:pt>
                <c:pt idx="2">
                  <c:v>Nuevo San Carlos</c:v>
                </c:pt>
                <c:pt idx="3">
                  <c:v>Retalhuleu</c:v>
                </c:pt>
                <c:pt idx="4">
                  <c:v>San Andrés Villa Seca</c:v>
                </c:pt>
                <c:pt idx="5">
                  <c:v>San Felipe Realhuleu</c:v>
                </c:pt>
                <c:pt idx="6">
                  <c:v>San Martín Zapotitlán</c:v>
                </c:pt>
                <c:pt idx="7">
                  <c:v>San Sebastián</c:v>
                </c:pt>
                <c:pt idx="8">
                  <c:v>Santa Cruz Mulúa</c:v>
                </c:pt>
              </c:strCache>
            </c:strRef>
          </c:cat>
          <c:val>
            <c:numRef>
              <c:f>'Consolidado (2)'!$G$219:$G$227</c:f>
              <c:numCache>
                <c:formatCode>0</c:formatCode>
                <c:ptCount val="9"/>
                <c:pt idx="0">
                  <c:v>38</c:v>
                </c:pt>
                <c:pt idx="1">
                  <c:v>42</c:v>
                </c:pt>
                <c:pt idx="2">
                  <c:v>30</c:v>
                </c:pt>
                <c:pt idx="3">
                  <c:v>113</c:v>
                </c:pt>
                <c:pt idx="4">
                  <c:v>32</c:v>
                </c:pt>
                <c:pt idx="5">
                  <c:v>25</c:v>
                </c:pt>
                <c:pt idx="6">
                  <c:v>10</c:v>
                </c:pt>
                <c:pt idx="7">
                  <c:v>18</c:v>
                </c:pt>
                <c:pt idx="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B1-4B17-974B-C91A39141990}"/>
            </c:ext>
          </c:extLst>
        </c:ser>
        <c:ser>
          <c:idx val="5"/>
          <c:order val="5"/>
          <c:tx>
            <c:strRef>
              <c:f>'Consolidado (2)'!$H$4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(2)'!$B$219:$B$227</c:f>
              <c:strCache>
                <c:ptCount val="9"/>
                <c:pt idx="0">
                  <c:v>Champerico</c:v>
                </c:pt>
                <c:pt idx="1">
                  <c:v>El Asintal</c:v>
                </c:pt>
                <c:pt idx="2">
                  <c:v>Nuevo San Carlos</c:v>
                </c:pt>
                <c:pt idx="3">
                  <c:v>Retalhuleu</c:v>
                </c:pt>
                <c:pt idx="4">
                  <c:v>San Andrés Villa Seca</c:v>
                </c:pt>
                <c:pt idx="5">
                  <c:v>San Felipe Realhuleu</c:v>
                </c:pt>
                <c:pt idx="6">
                  <c:v>San Martín Zapotitlán</c:v>
                </c:pt>
                <c:pt idx="7">
                  <c:v>San Sebastián</c:v>
                </c:pt>
                <c:pt idx="8">
                  <c:v>Santa Cruz Mulúa</c:v>
                </c:pt>
              </c:strCache>
            </c:strRef>
          </c:cat>
          <c:val>
            <c:numRef>
              <c:f>'Consolidado (2)'!$H$219:$H$227</c:f>
              <c:numCache>
                <c:formatCode>0</c:formatCode>
                <c:ptCount val="9"/>
                <c:pt idx="0">
                  <c:v>39</c:v>
                </c:pt>
                <c:pt idx="1">
                  <c:v>42</c:v>
                </c:pt>
                <c:pt idx="2">
                  <c:v>31</c:v>
                </c:pt>
                <c:pt idx="3">
                  <c:v>112</c:v>
                </c:pt>
                <c:pt idx="4">
                  <c:v>32</c:v>
                </c:pt>
                <c:pt idx="5">
                  <c:v>25</c:v>
                </c:pt>
                <c:pt idx="6">
                  <c:v>10</c:v>
                </c:pt>
                <c:pt idx="7">
                  <c:v>18</c:v>
                </c:pt>
                <c:pt idx="8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B1-4B17-974B-C91A39141990}"/>
            </c:ext>
          </c:extLst>
        </c:ser>
        <c:ser>
          <c:idx val="6"/>
          <c:order val="6"/>
          <c:tx>
            <c:strRef>
              <c:f>'Consolidado (2)'!$I$4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(2)'!$B$219:$B$227</c:f>
              <c:strCache>
                <c:ptCount val="9"/>
                <c:pt idx="0">
                  <c:v>Champerico</c:v>
                </c:pt>
                <c:pt idx="1">
                  <c:v>El Asintal</c:v>
                </c:pt>
                <c:pt idx="2">
                  <c:v>Nuevo San Carlos</c:v>
                </c:pt>
                <c:pt idx="3">
                  <c:v>Retalhuleu</c:v>
                </c:pt>
                <c:pt idx="4">
                  <c:v>San Andrés Villa Seca</c:v>
                </c:pt>
                <c:pt idx="5">
                  <c:v>San Felipe Realhuleu</c:v>
                </c:pt>
                <c:pt idx="6">
                  <c:v>San Martín Zapotitlán</c:v>
                </c:pt>
                <c:pt idx="7">
                  <c:v>San Sebastián</c:v>
                </c:pt>
                <c:pt idx="8">
                  <c:v>Santa Cruz Mulúa</c:v>
                </c:pt>
              </c:strCache>
            </c:strRef>
          </c:cat>
          <c:val>
            <c:numRef>
              <c:f>'Consolidado (2)'!$I$219:$I$227</c:f>
              <c:numCache>
                <c:formatCode>0</c:formatCode>
                <c:ptCount val="9"/>
                <c:pt idx="0">
                  <c:v>90</c:v>
                </c:pt>
                <c:pt idx="1">
                  <c:v>94</c:v>
                </c:pt>
                <c:pt idx="2">
                  <c:v>70</c:v>
                </c:pt>
                <c:pt idx="3">
                  <c:v>259</c:v>
                </c:pt>
                <c:pt idx="4">
                  <c:v>39</c:v>
                </c:pt>
                <c:pt idx="5">
                  <c:v>59</c:v>
                </c:pt>
                <c:pt idx="6">
                  <c:v>26</c:v>
                </c:pt>
                <c:pt idx="7">
                  <c:v>42</c:v>
                </c:pt>
                <c:pt idx="8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8B1-4B17-974B-C91A39141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632960"/>
        <c:axId val="1142771968"/>
      </c:lineChart>
      <c:catAx>
        <c:axId val="114363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2771968"/>
        <c:crosses val="autoZero"/>
        <c:auto val="1"/>
        <c:lblAlgn val="ctr"/>
        <c:lblOffset val="100"/>
        <c:noMultiLvlLbl val="0"/>
      </c:catAx>
      <c:valAx>
        <c:axId val="11427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363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Sacatepéquez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'Consolidado (2)'!$C$4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(2)'!$B$228:$B$243</c:f>
              <c:strCache>
                <c:ptCount val="16"/>
                <c:pt idx="0">
                  <c:v>Alotenango</c:v>
                </c:pt>
                <c:pt idx="1">
                  <c:v>Antigua Guatemala</c:v>
                </c:pt>
                <c:pt idx="2">
                  <c:v>Ciudad Vieja</c:v>
                </c:pt>
                <c:pt idx="3">
                  <c:v>Jocotenango</c:v>
                </c:pt>
                <c:pt idx="4">
                  <c:v>Magdalena Milpas Altas</c:v>
                </c:pt>
                <c:pt idx="5">
                  <c:v>Pastores</c:v>
                </c:pt>
                <c:pt idx="6">
                  <c:v>San Antonio Aguas Calientes</c:v>
                </c:pt>
                <c:pt idx="7">
                  <c:v>San Bartolomé Milpas Altas</c:v>
                </c:pt>
                <c:pt idx="8">
                  <c:v>San Lucas Sacatepéquez</c:v>
                </c:pt>
                <c:pt idx="9">
                  <c:v>San Miguel Dueñas</c:v>
                </c:pt>
                <c:pt idx="10">
                  <c:v>Santa Catarina Barahona</c:v>
                </c:pt>
                <c:pt idx="11">
                  <c:v>Santa Lucia Milpas Altas</c:v>
                </c:pt>
                <c:pt idx="12">
                  <c:v>Santa María de Jesús</c:v>
                </c:pt>
                <c:pt idx="13">
                  <c:v>Santiago Sacatepéquez</c:v>
                </c:pt>
                <c:pt idx="14">
                  <c:v>Santo Domingo Xenacoj</c:v>
                </c:pt>
                <c:pt idx="15">
                  <c:v>Sumpango</c:v>
                </c:pt>
              </c:strCache>
            </c:strRef>
          </c:cat>
          <c:val>
            <c:numRef>
              <c:f>'Consolidado (2)'!$C$228:$C$243</c:f>
              <c:numCache>
                <c:formatCode>0</c:formatCode>
                <c:ptCount val="16"/>
                <c:pt idx="0">
                  <c:v>23</c:v>
                </c:pt>
                <c:pt idx="1">
                  <c:v>157</c:v>
                </c:pt>
                <c:pt idx="2">
                  <c:v>21</c:v>
                </c:pt>
                <c:pt idx="3">
                  <c:v>27</c:v>
                </c:pt>
                <c:pt idx="4">
                  <c:v>10</c:v>
                </c:pt>
                <c:pt idx="5">
                  <c:v>19</c:v>
                </c:pt>
                <c:pt idx="6">
                  <c:v>4</c:v>
                </c:pt>
                <c:pt idx="7">
                  <c:v>13</c:v>
                </c:pt>
                <c:pt idx="8">
                  <c:v>73</c:v>
                </c:pt>
                <c:pt idx="9">
                  <c:v>8</c:v>
                </c:pt>
                <c:pt idx="10">
                  <c:v>7</c:v>
                </c:pt>
                <c:pt idx="11">
                  <c:v>29</c:v>
                </c:pt>
                <c:pt idx="12">
                  <c:v>7</c:v>
                </c:pt>
                <c:pt idx="13">
                  <c:v>46</c:v>
                </c:pt>
                <c:pt idx="14">
                  <c:v>15</c:v>
                </c:pt>
                <c:pt idx="1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21-409B-96BE-635A9CA45306}"/>
            </c:ext>
          </c:extLst>
        </c:ser>
        <c:ser>
          <c:idx val="1"/>
          <c:order val="1"/>
          <c:tx>
            <c:strRef>
              <c:f>'Consolidado (2)'!$D$4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(2)'!$B$228:$B$243</c:f>
              <c:strCache>
                <c:ptCount val="16"/>
                <c:pt idx="0">
                  <c:v>Alotenango</c:v>
                </c:pt>
                <c:pt idx="1">
                  <c:v>Antigua Guatemala</c:v>
                </c:pt>
                <c:pt idx="2">
                  <c:v>Ciudad Vieja</c:v>
                </c:pt>
                <c:pt idx="3">
                  <c:v>Jocotenango</c:v>
                </c:pt>
                <c:pt idx="4">
                  <c:v>Magdalena Milpas Altas</c:v>
                </c:pt>
                <c:pt idx="5">
                  <c:v>Pastores</c:v>
                </c:pt>
                <c:pt idx="6">
                  <c:v>San Antonio Aguas Calientes</c:v>
                </c:pt>
                <c:pt idx="7">
                  <c:v>San Bartolomé Milpas Altas</c:v>
                </c:pt>
                <c:pt idx="8">
                  <c:v>San Lucas Sacatepéquez</c:v>
                </c:pt>
                <c:pt idx="9">
                  <c:v>San Miguel Dueñas</c:v>
                </c:pt>
                <c:pt idx="10">
                  <c:v>Santa Catarina Barahona</c:v>
                </c:pt>
                <c:pt idx="11">
                  <c:v>Santa Lucia Milpas Altas</c:v>
                </c:pt>
                <c:pt idx="12">
                  <c:v>Santa María de Jesús</c:v>
                </c:pt>
                <c:pt idx="13">
                  <c:v>Santiago Sacatepéquez</c:v>
                </c:pt>
                <c:pt idx="14">
                  <c:v>Santo Domingo Xenacoj</c:v>
                </c:pt>
                <c:pt idx="15">
                  <c:v>Sumpango</c:v>
                </c:pt>
              </c:strCache>
            </c:strRef>
          </c:cat>
          <c:val>
            <c:numRef>
              <c:f>'Consolidado (2)'!$D$228:$D$243</c:f>
              <c:numCache>
                <c:formatCode>0</c:formatCode>
                <c:ptCount val="16"/>
                <c:pt idx="0">
                  <c:v>23</c:v>
                </c:pt>
                <c:pt idx="1">
                  <c:v>158</c:v>
                </c:pt>
                <c:pt idx="2">
                  <c:v>21</c:v>
                </c:pt>
                <c:pt idx="3">
                  <c:v>27</c:v>
                </c:pt>
                <c:pt idx="4">
                  <c:v>11</c:v>
                </c:pt>
                <c:pt idx="5">
                  <c:v>19</c:v>
                </c:pt>
                <c:pt idx="6">
                  <c:v>4</c:v>
                </c:pt>
                <c:pt idx="7">
                  <c:v>12</c:v>
                </c:pt>
                <c:pt idx="8">
                  <c:v>76</c:v>
                </c:pt>
                <c:pt idx="9">
                  <c:v>8</c:v>
                </c:pt>
                <c:pt idx="10">
                  <c:v>7</c:v>
                </c:pt>
                <c:pt idx="11">
                  <c:v>26</c:v>
                </c:pt>
                <c:pt idx="12">
                  <c:v>11</c:v>
                </c:pt>
                <c:pt idx="13">
                  <c:v>46</c:v>
                </c:pt>
                <c:pt idx="14">
                  <c:v>17</c:v>
                </c:pt>
                <c:pt idx="1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21-409B-96BE-635A9CA45306}"/>
            </c:ext>
          </c:extLst>
        </c:ser>
        <c:ser>
          <c:idx val="2"/>
          <c:order val="2"/>
          <c:tx>
            <c:strRef>
              <c:f>'Consolidado (2)'!$E$4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(2)'!$B$228:$B$243</c:f>
              <c:strCache>
                <c:ptCount val="16"/>
                <c:pt idx="0">
                  <c:v>Alotenango</c:v>
                </c:pt>
                <c:pt idx="1">
                  <c:v>Antigua Guatemala</c:v>
                </c:pt>
                <c:pt idx="2">
                  <c:v>Ciudad Vieja</c:v>
                </c:pt>
                <c:pt idx="3">
                  <c:v>Jocotenango</c:v>
                </c:pt>
                <c:pt idx="4">
                  <c:v>Magdalena Milpas Altas</c:v>
                </c:pt>
                <c:pt idx="5">
                  <c:v>Pastores</c:v>
                </c:pt>
                <c:pt idx="6">
                  <c:v>San Antonio Aguas Calientes</c:v>
                </c:pt>
                <c:pt idx="7">
                  <c:v>San Bartolomé Milpas Altas</c:v>
                </c:pt>
                <c:pt idx="8">
                  <c:v>San Lucas Sacatepéquez</c:v>
                </c:pt>
                <c:pt idx="9">
                  <c:v>San Miguel Dueñas</c:v>
                </c:pt>
                <c:pt idx="10">
                  <c:v>Santa Catarina Barahona</c:v>
                </c:pt>
                <c:pt idx="11">
                  <c:v>Santa Lucia Milpas Altas</c:v>
                </c:pt>
                <c:pt idx="12">
                  <c:v>Santa María de Jesús</c:v>
                </c:pt>
                <c:pt idx="13">
                  <c:v>Santiago Sacatepéquez</c:v>
                </c:pt>
                <c:pt idx="14">
                  <c:v>Santo Domingo Xenacoj</c:v>
                </c:pt>
                <c:pt idx="15">
                  <c:v>Sumpango</c:v>
                </c:pt>
              </c:strCache>
            </c:strRef>
          </c:cat>
          <c:val>
            <c:numRef>
              <c:f>'Consolidado (2)'!$E$228:$E$243</c:f>
              <c:numCache>
                <c:formatCode>0</c:formatCode>
                <c:ptCount val="16"/>
                <c:pt idx="0">
                  <c:v>26</c:v>
                </c:pt>
                <c:pt idx="1">
                  <c:v>162</c:v>
                </c:pt>
                <c:pt idx="2">
                  <c:v>24</c:v>
                </c:pt>
                <c:pt idx="3">
                  <c:v>40</c:v>
                </c:pt>
                <c:pt idx="4">
                  <c:v>10</c:v>
                </c:pt>
                <c:pt idx="5">
                  <c:v>21</c:v>
                </c:pt>
                <c:pt idx="6">
                  <c:v>5</c:v>
                </c:pt>
                <c:pt idx="7">
                  <c:v>11</c:v>
                </c:pt>
                <c:pt idx="8">
                  <c:v>81</c:v>
                </c:pt>
                <c:pt idx="9">
                  <c:v>7</c:v>
                </c:pt>
                <c:pt idx="10">
                  <c:v>8</c:v>
                </c:pt>
                <c:pt idx="11">
                  <c:v>31</c:v>
                </c:pt>
                <c:pt idx="12">
                  <c:v>10</c:v>
                </c:pt>
                <c:pt idx="13">
                  <c:v>48</c:v>
                </c:pt>
                <c:pt idx="14">
                  <c:v>18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21-409B-96BE-635A9CA45306}"/>
            </c:ext>
          </c:extLst>
        </c:ser>
        <c:ser>
          <c:idx val="3"/>
          <c:order val="3"/>
          <c:tx>
            <c:strRef>
              <c:f>'Consolidado (2)'!$F$4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(2)'!$B$228:$B$243</c:f>
              <c:strCache>
                <c:ptCount val="16"/>
                <c:pt idx="0">
                  <c:v>Alotenango</c:v>
                </c:pt>
                <c:pt idx="1">
                  <c:v>Antigua Guatemala</c:v>
                </c:pt>
                <c:pt idx="2">
                  <c:v>Ciudad Vieja</c:v>
                </c:pt>
                <c:pt idx="3">
                  <c:v>Jocotenango</c:v>
                </c:pt>
                <c:pt idx="4">
                  <c:v>Magdalena Milpas Altas</c:v>
                </c:pt>
                <c:pt idx="5">
                  <c:v>Pastores</c:v>
                </c:pt>
                <c:pt idx="6">
                  <c:v>San Antonio Aguas Calientes</c:v>
                </c:pt>
                <c:pt idx="7">
                  <c:v>San Bartolomé Milpas Altas</c:v>
                </c:pt>
                <c:pt idx="8">
                  <c:v>San Lucas Sacatepéquez</c:v>
                </c:pt>
                <c:pt idx="9">
                  <c:v>San Miguel Dueñas</c:v>
                </c:pt>
                <c:pt idx="10">
                  <c:v>Santa Catarina Barahona</c:v>
                </c:pt>
                <c:pt idx="11">
                  <c:v>Santa Lucia Milpas Altas</c:v>
                </c:pt>
                <c:pt idx="12">
                  <c:v>Santa María de Jesús</c:v>
                </c:pt>
                <c:pt idx="13">
                  <c:v>Santiago Sacatepéquez</c:v>
                </c:pt>
                <c:pt idx="14">
                  <c:v>Santo Domingo Xenacoj</c:v>
                </c:pt>
                <c:pt idx="15">
                  <c:v>Sumpango</c:v>
                </c:pt>
              </c:strCache>
            </c:strRef>
          </c:cat>
          <c:val>
            <c:numRef>
              <c:f>'Consolidado (2)'!$F$228:$F$243</c:f>
              <c:numCache>
                <c:formatCode>0</c:formatCode>
                <c:ptCount val="16"/>
                <c:pt idx="0">
                  <c:v>16</c:v>
                </c:pt>
                <c:pt idx="1">
                  <c:v>176</c:v>
                </c:pt>
                <c:pt idx="2">
                  <c:v>21</c:v>
                </c:pt>
                <c:pt idx="3">
                  <c:v>30</c:v>
                </c:pt>
                <c:pt idx="4">
                  <c:v>8</c:v>
                </c:pt>
                <c:pt idx="5">
                  <c:v>14</c:v>
                </c:pt>
                <c:pt idx="6">
                  <c:v>5</c:v>
                </c:pt>
                <c:pt idx="7">
                  <c:v>9</c:v>
                </c:pt>
                <c:pt idx="8">
                  <c:v>57</c:v>
                </c:pt>
                <c:pt idx="9">
                  <c:v>4</c:v>
                </c:pt>
                <c:pt idx="10">
                  <c:v>5</c:v>
                </c:pt>
                <c:pt idx="11">
                  <c:v>21</c:v>
                </c:pt>
                <c:pt idx="12">
                  <c:v>6</c:v>
                </c:pt>
                <c:pt idx="13">
                  <c:v>28</c:v>
                </c:pt>
                <c:pt idx="14">
                  <c:v>8</c:v>
                </c:pt>
                <c:pt idx="1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21-409B-96BE-635A9CA45306}"/>
            </c:ext>
          </c:extLst>
        </c:ser>
        <c:ser>
          <c:idx val="4"/>
          <c:order val="4"/>
          <c:tx>
            <c:strRef>
              <c:f>'Consolidado (2)'!$G$4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(2)'!$B$228:$B$243</c:f>
              <c:strCache>
                <c:ptCount val="16"/>
                <c:pt idx="0">
                  <c:v>Alotenango</c:v>
                </c:pt>
                <c:pt idx="1">
                  <c:v>Antigua Guatemala</c:v>
                </c:pt>
                <c:pt idx="2">
                  <c:v>Ciudad Vieja</c:v>
                </c:pt>
                <c:pt idx="3">
                  <c:v>Jocotenango</c:v>
                </c:pt>
                <c:pt idx="4">
                  <c:v>Magdalena Milpas Altas</c:v>
                </c:pt>
                <c:pt idx="5">
                  <c:v>Pastores</c:v>
                </c:pt>
                <c:pt idx="6">
                  <c:v>San Antonio Aguas Calientes</c:v>
                </c:pt>
                <c:pt idx="7">
                  <c:v>San Bartolomé Milpas Altas</c:v>
                </c:pt>
                <c:pt idx="8">
                  <c:v>San Lucas Sacatepéquez</c:v>
                </c:pt>
                <c:pt idx="9">
                  <c:v>San Miguel Dueñas</c:v>
                </c:pt>
                <c:pt idx="10">
                  <c:v>Santa Catarina Barahona</c:v>
                </c:pt>
                <c:pt idx="11">
                  <c:v>Santa Lucia Milpas Altas</c:v>
                </c:pt>
                <c:pt idx="12">
                  <c:v>Santa María de Jesús</c:v>
                </c:pt>
                <c:pt idx="13">
                  <c:v>Santiago Sacatepéquez</c:v>
                </c:pt>
                <c:pt idx="14">
                  <c:v>Santo Domingo Xenacoj</c:v>
                </c:pt>
                <c:pt idx="15">
                  <c:v>Sumpango</c:v>
                </c:pt>
              </c:strCache>
            </c:strRef>
          </c:cat>
          <c:val>
            <c:numRef>
              <c:f>'Consolidado (2)'!$G$228:$G$243</c:f>
              <c:numCache>
                <c:formatCode>0</c:formatCode>
                <c:ptCount val="16"/>
                <c:pt idx="0">
                  <c:v>23</c:v>
                </c:pt>
                <c:pt idx="1">
                  <c:v>146</c:v>
                </c:pt>
                <c:pt idx="2">
                  <c:v>19</c:v>
                </c:pt>
                <c:pt idx="3">
                  <c:v>27</c:v>
                </c:pt>
                <c:pt idx="4">
                  <c:v>10</c:v>
                </c:pt>
                <c:pt idx="5">
                  <c:v>17</c:v>
                </c:pt>
                <c:pt idx="6">
                  <c:v>4</c:v>
                </c:pt>
                <c:pt idx="7">
                  <c:v>8</c:v>
                </c:pt>
                <c:pt idx="8">
                  <c:v>56</c:v>
                </c:pt>
                <c:pt idx="9">
                  <c:v>5</c:v>
                </c:pt>
                <c:pt idx="10">
                  <c:v>5</c:v>
                </c:pt>
                <c:pt idx="11">
                  <c:v>25</c:v>
                </c:pt>
                <c:pt idx="12">
                  <c:v>6</c:v>
                </c:pt>
                <c:pt idx="13">
                  <c:v>31</c:v>
                </c:pt>
                <c:pt idx="14">
                  <c:v>7</c:v>
                </c:pt>
                <c:pt idx="1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21-409B-96BE-635A9CA45306}"/>
            </c:ext>
          </c:extLst>
        </c:ser>
        <c:ser>
          <c:idx val="5"/>
          <c:order val="5"/>
          <c:tx>
            <c:strRef>
              <c:f>'Consolidado (2)'!$H$4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(2)'!$B$228:$B$243</c:f>
              <c:strCache>
                <c:ptCount val="16"/>
                <c:pt idx="0">
                  <c:v>Alotenango</c:v>
                </c:pt>
                <c:pt idx="1">
                  <c:v>Antigua Guatemala</c:v>
                </c:pt>
                <c:pt idx="2">
                  <c:v>Ciudad Vieja</c:v>
                </c:pt>
                <c:pt idx="3">
                  <c:v>Jocotenango</c:v>
                </c:pt>
                <c:pt idx="4">
                  <c:v>Magdalena Milpas Altas</c:v>
                </c:pt>
                <c:pt idx="5">
                  <c:v>Pastores</c:v>
                </c:pt>
                <c:pt idx="6">
                  <c:v>San Antonio Aguas Calientes</c:v>
                </c:pt>
                <c:pt idx="7">
                  <c:v>San Bartolomé Milpas Altas</c:v>
                </c:pt>
                <c:pt idx="8">
                  <c:v>San Lucas Sacatepéquez</c:v>
                </c:pt>
                <c:pt idx="9">
                  <c:v>San Miguel Dueñas</c:v>
                </c:pt>
                <c:pt idx="10">
                  <c:v>Santa Catarina Barahona</c:v>
                </c:pt>
                <c:pt idx="11">
                  <c:v>Santa Lucia Milpas Altas</c:v>
                </c:pt>
                <c:pt idx="12">
                  <c:v>Santa María de Jesús</c:v>
                </c:pt>
                <c:pt idx="13">
                  <c:v>Santiago Sacatepéquez</c:v>
                </c:pt>
                <c:pt idx="14">
                  <c:v>Santo Domingo Xenacoj</c:v>
                </c:pt>
                <c:pt idx="15">
                  <c:v>Sumpango</c:v>
                </c:pt>
              </c:strCache>
            </c:strRef>
          </c:cat>
          <c:val>
            <c:numRef>
              <c:f>'Consolidado (2)'!$H$228:$H$243</c:f>
              <c:numCache>
                <c:formatCode>0</c:formatCode>
                <c:ptCount val="16"/>
                <c:pt idx="0">
                  <c:v>22</c:v>
                </c:pt>
                <c:pt idx="1">
                  <c:v>146</c:v>
                </c:pt>
                <c:pt idx="2">
                  <c:v>19</c:v>
                </c:pt>
                <c:pt idx="3">
                  <c:v>27</c:v>
                </c:pt>
                <c:pt idx="4">
                  <c:v>11</c:v>
                </c:pt>
                <c:pt idx="5">
                  <c:v>17</c:v>
                </c:pt>
                <c:pt idx="6">
                  <c:v>4</c:v>
                </c:pt>
                <c:pt idx="7">
                  <c:v>8</c:v>
                </c:pt>
                <c:pt idx="8">
                  <c:v>54</c:v>
                </c:pt>
                <c:pt idx="9">
                  <c:v>6</c:v>
                </c:pt>
                <c:pt idx="10">
                  <c:v>5</c:v>
                </c:pt>
                <c:pt idx="11">
                  <c:v>25</c:v>
                </c:pt>
                <c:pt idx="12">
                  <c:v>6</c:v>
                </c:pt>
                <c:pt idx="13">
                  <c:v>32</c:v>
                </c:pt>
                <c:pt idx="14">
                  <c:v>7</c:v>
                </c:pt>
                <c:pt idx="1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21-409B-96BE-635A9CA45306}"/>
            </c:ext>
          </c:extLst>
        </c:ser>
        <c:ser>
          <c:idx val="6"/>
          <c:order val="6"/>
          <c:tx>
            <c:strRef>
              <c:f>'Consolidado (2)'!$I$4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(2)'!$B$228:$B$243</c:f>
              <c:strCache>
                <c:ptCount val="16"/>
                <c:pt idx="0">
                  <c:v>Alotenango</c:v>
                </c:pt>
                <c:pt idx="1">
                  <c:v>Antigua Guatemala</c:v>
                </c:pt>
                <c:pt idx="2">
                  <c:v>Ciudad Vieja</c:v>
                </c:pt>
                <c:pt idx="3">
                  <c:v>Jocotenango</c:v>
                </c:pt>
                <c:pt idx="4">
                  <c:v>Magdalena Milpas Altas</c:v>
                </c:pt>
                <c:pt idx="5">
                  <c:v>Pastores</c:v>
                </c:pt>
                <c:pt idx="6">
                  <c:v>San Antonio Aguas Calientes</c:v>
                </c:pt>
                <c:pt idx="7">
                  <c:v>San Bartolomé Milpas Altas</c:v>
                </c:pt>
                <c:pt idx="8">
                  <c:v>San Lucas Sacatepéquez</c:v>
                </c:pt>
                <c:pt idx="9">
                  <c:v>San Miguel Dueñas</c:v>
                </c:pt>
                <c:pt idx="10">
                  <c:v>Santa Catarina Barahona</c:v>
                </c:pt>
                <c:pt idx="11">
                  <c:v>Santa Lucia Milpas Altas</c:v>
                </c:pt>
                <c:pt idx="12">
                  <c:v>Santa María de Jesús</c:v>
                </c:pt>
                <c:pt idx="13">
                  <c:v>Santiago Sacatepéquez</c:v>
                </c:pt>
                <c:pt idx="14">
                  <c:v>Santo Domingo Xenacoj</c:v>
                </c:pt>
                <c:pt idx="15">
                  <c:v>Sumpango</c:v>
                </c:pt>
              </c:strCache>
            </c:strRef>
          </c:cat>
          <c:val>
            <c:numRef>
              <c:f>'Consolidado (2)'!$I$228:$I$243</c:f>
              <c:numCache>
                <c:formatCode>0</c:formatCode>
                <c:ptCount val="16"/>
                <c:pt idx="0">
                  <c:v>47</c:v>
                </c:pt>
                <c:pt idx="1">
                  <c:v>334</c:v>
                </c:pt>
                <c:pt idx="2">
                  <c:v>41</c:v>
                </c:pt>
                <c:pt idx="3">
                  <c:v>49</c:v>
                </c:pt>
                <c:pt idx="4">
                  <c:v>21</c:v>
                </c:pt>
                <c:pt idx="5">
                  <c:v>37</c:v>
                </c:pt>
                <c:pt idx="6">
                  <c:v>8</c:v>
                </c:pt>
                <c:pt idx="7">
                  <c:v>10</c:v>
                </c:pt>
                <c:pt idx="8">
                  <c:v>135</c:v>
                </c:pt>
                <c:pt idx="9">
                  <c:v>10</c:v>
                </c:pt>
                <c:pt idx="10">
                  <c:v>13</c:v>
                </c:pt>
                <c:pt idx="11">
                  <c:v>52</c:v>
                </c:pt>
                <c:pt idx="12">
                  <c:v>12</c:v>
                </c:pt>
                <c:pt idx="13">
                  <c:v>74</c:v>
                </c:pt>
                <c:pt idx="14">
                  <c:v>15</c:v>
                </c:pt>
                <c:pt idx="15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F21-409B-96BE-635A9CA45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632960"/>
        <c:axId val="1142771968"/>
      </c:lineChart>
      <c:catAx>
        <c:axId val="114363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2771968"/>
        <c:crosses val="autoZero"/>
        <c:auto val="1"/>
        <c:lblAlgn val="ctr"/>
        <c:lblOffset val="100"/>
        <c:noMultiLvlLbl val="0"/>
      </c:catAx>
      <c:valAx>
        <c:axId val="11427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363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San</a:t>
            </a:r>
            <a:r>
              <a:rPr lang="es-GT" baseline="0"/>
              <a:t> Marcos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'Consolidado (2)'!$C$4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(2)'!$B$244:$B$273</c:f>
              <c:strCache>
                <c:ptCount val="30"/>
                <c:pt idx="0">
                  <c:v>Ayutla</c:v>
                </c:pt>
                <c:pt idx="1">
                  <c:v>Catarina</c:v>
                </c:pt>
                <c:pt idx="2">
                  <c:v>Comitancillo</c:v>
                </c:pt>
                <c:pt idx="3">
                  <c:v>Concepcion Tutuapa</c:v>
                </c:pt>
                <c:pt idx="4">
                  <c:v>El Quetzal</c:v>
                </c:pt>
                <c:pt idx="5">
                  <c:v>El Tumbador</c:v>
                </c:pt>
                <c:pt idx="6">
                  <c:v>Esquipulas Palo Gordo</c:v>
                </c:pt>
                <c:pt idx="7">
                  <c:v>Ixchiguan</c:v>
                </c:pt>
                <c:pt idx="8">
                  <c:v>La Blanca</c:v>
                </c:pt>
                <c:pt idx="9">
                  <c:v>La Reforma</c:v>
                </c:pt>
                <c:pt idx="10">
                  <c:v>Malacatán</c:v>
                </c:pt>
                <c:pt idx="11">
                  <c:v>Nuevo Progreso</c:v>
                </c:pt>
                <c:pt idx="12">
                  <c:v>Ocos</c:v>
                </c:pt>
                <c:pt idx="13">
                  <c:v>Pajapita</c:v>
                </c:pt>
                <c:pt idx="14">
                  <c:v>Rio Blanco</c:v>
                </c:pt>
                <c:pt idx="15">
                  <c:v>San Antonio Sacatepequez</c:v>
                </c:pt>
                <c:pt idx="16">
                  <c:v>San Cristobal Cucho</c:v>
                </c:pt>
                <c:pt idx="17">
                  <c:v>San Jose El Rodeo</c:v>
                </c:pt>
                <c:pt idx="18">
                  <c:v>San Jose Ojetenam</c:v>
                </c:pt>
                <c:pt idx="19">
                  <c:v>San Lorenzo</c:v>
                </c:pt>
                <c:pt idx="20">
                  <c:v>San Marcos</c:v>
                </c:pt>
                <c:pt idx="21">
                  <c:v>San Miguel Ixtahuacan</c:v>
                </c:pt>
                <c:pt idx="22">
                  <c:v>San Pablo</c:v>
                </c:pt>
                <c:pt idx="23">
                  <c:v>San Pedro Sacatepequez</c:v>
                </c:pt>
                <c:pt idx="24">
                  <c:v>San Rafael Pie De La Cuesta</c:v>
                </c:pt>
                <c:pt idx="25">
                  <c:v>Sibinal</c:v>
                </c:pt>
                <c:pt idx="26">
                  <c:v>Sipacapa</c:v>
                </c:pt>
                <c:pt idx="27">
                  <c:v>Tacana</c:v>
                </c:pt>
                <c:pt idx="28">
                  <c:v>Tajumulco</c:v>
                </c:pt>
                <c:pt idx="29">
                  <c:v>Tejutla</c:v>
                </c:pt>
              </c:strCache>
            </c:strRef>
          </c:cat>
          <c:val>
            <c:numRef>
              <c:f>'Consolidado (2)'!$C$244:$C$273</c:f>
              <c:numCache>
                <c:formatCode>0</c:formatCode>
                <c:ptCount val="30"/>
                <c:pt idx="0">
                  <c:v>60</c:v>
                </c:pt>
                <c:pt idx="1">
                  <c:v>36</c:v>
                </c:pt>
                <c:pt idx="2">
                  <c:v>25</c:v>
                </c:pt>
                <c:pt idx="3">
                  <c:v>49</c:v>
                </c:pt>
                <c:pt idx="4">
                  <c:v>19</c:v>
                </c:pt>
                <c:pt idx="5">
                  <c:v>31</c:v>
                </c:pt>
                <c:pt idx="6">
                  <c:v>17</c:v>
                </c:pt>
                <c:pt idx="7">
                  <c:v>21</c:v>
                </c:pt>
                <c:pt idx="8">
                  <c:v>0</c:v>
                </c:pt>
                <c:pt idx="9">
                  <c:v>16</c:v>
                </c:pt>
                <c:pt idx="10">
                  <c:v>102</c:v>
                </c:pt>
                <c:pt idx="11">
                  <c:v>21</c:v>
                </c:pt>
                <c:pt idx="12">
                  <c:v>39</c:v>
                </c:pt>
                <c:pt idx="13">
                  <c:v>29</c:v>
                </c:pt>
                <c:pt idx="14">
                  <c:v>6</c:v>
                </c:pt>
                <c:pt idx="15">
                  <c:v>17</c:v>
                </c:pt>
                <c:pt idx="16">
                  <c:v>15</c:v>
                </c:pt>
                <c:pt idx="17">
                  <c:v>26</c:v>
                </c:pt>
                <c:pt idx="18">
                  <c:v>27</c:v>
                </c:pt>
                <c:pt idx="19">
                  <c:v>16</c:v>
                </c:pt>
                <c:pt idx="20">
                  <c:v>60</c:v>
                </c:pt>
                <c:pt idx="21">
                  <c:v>31</c:v>
                </c:pt>
                <c:pt idx="22">
                  <c:v>30</c:v>
                </c:pt>
                <c:pt idx="23">
                  <c:v>73</c:v>
                </c:pt>
                <c:pt idx="24">
                  <c:v>18</c:v>
                </c:pt>
                <c:pt idx="25">
                  <c:v>11</c:v>
                </c:pt>
                <c:pt idx="26">
                  <c:v>14</c:v>
                </c:pt>
                <c:pt idx="27">
                  <c:v>56</c:v>
                </c:pt>
                <c:pt idx="28">
                  <c:v>35</c:v>
                </c:pt>
                <c:pt idx="2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69-48EA-8BB1-B539025A58AD}"/>
            </c:ext>
          </c:extLst>
        </c:ser>
        <c:ser>
          <c:idx val="1"/>
          <c:order val="1"/>
          <c:tx>
            <c:strRef>
              <c:f>'Consolidado (2)'!$D$4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(2)'!$B$244:$B$273</c:f>
              <c:strCache>
                <c:ptCount val="30"/>
                <c:pt idx="0">
                  <c:v>Ayutla</c:v>
                </c:pt>
                <c:pt idx="1">
                  <c:v>Catarina</c:v>
                </c:pt>
                <c:pt idx="2">
                  <c:v>Comitancillo</c:v>
                </c:pt>
                <c:pt idx="3">
                  <c:v>Concepcion Tutuapa</c:v>
                </c:pt>
                <c:pt idx="4">
                  <c:v>El Quetzal</c:v>
                </c:pt>
                <c:pt idx="5">
                  <c:v>El Tumbador</c:v>
                </c:pt>
                <c:pt idx="6">
                  <c:v>Esquipulas Palo Gordo</c:v>
                </c:pt>
                <c:pt idx="7">
                  <c:v>Ixchiguan</c:v>
                </c:pt>
                <c:pt idx="8">
                  <c:v>La Blanca</c:v>
                </c:pt>
                <c:pt idx="9">
                  <c:v>La Reforma</c:v>
                </c:pt>
                <c:pt idx="10">
                  <c:v>Malacatán</c:v>
                </c:pt>
                <c:pt idx="11">
                  <c:v>Nuevo Progreso</c:v>
                </c:pt>
                <c:pt idx="12">
                  <c:v>Ocos</c:v>
                </c:pt>
                <c:pt idx="13">
                  <c:v>Pajapita</c:v>
                </c:pt>
                <c:pt idx="14">
                  <c:v>Rio Blanco</c:v>
                </c:pt>
                <c:pt idx="15">
                  <c:v>San Antonio Sacatepequez</c:v>
                </c:pt>
                <c:pt idx="16">
                  <c:v>San Cristobal Cucho</c:v>
                </c:pt>
                <c:pt idx="17">
                  <c:v>San Jose El Rodeo</c:v>
                </c:pt>
                <c:pt idx="18">
                  <c:v>San Jose Ojetenam</c:v>
                </c:pt>
                <c:pt idx="19">
                  <c:v>San Lorenzo</c:v>
                </c:pt>
                <c:pt idx="20">
                  <c:v>San Marcos</c:v>
                </c:pt>
                <c:pt idx="21">
                  <c:v>San Miguel Ixtahuacan</c:v>
                </c:pt>
                <c:pt idx="22">
                  <c:v>San Pablo</c:v>
                </c:pt>
                <c:pt idx="23">
                  <c:v>San Pedro Sacatepequez</c:v>
                </c:pt>
                <c:pt idx="24">
                  <c:v>San Rafael Pie De La Cuesta</c:v>
                </c:pt>
                <c:pt idx="25">
                  <c:v>Sibinal</c:v>
                </c:pt>
                <c:pt idx="26">
                  <c:v>Sipacapa</c:v>
                </c:pt>
                <c:pt idx="27">
                  <c:v>Tacana</c:v>
                </c:pt>
                <c:pt idx="28">
                  <c:v>Tajumulco</c:v>
                </c:pt>
                <c:pt idx="29">
                  <c:v>Tejutla</c:v>
                </c:pt>
              </c:strCache>
            </c:strRef>
          </c:cat>
          <c:val>
            <c:numRef>
              <c:f>'Consolidado (2)'!$D$244:$D$273</c:f>
              <c:numCache>
                <c:formatCode>0</c:formatCode>
                <c:ptCount val="30"/>
                <c:pt idx="0">
                  <c:v>60</c:v>
                </c:pt>
                <c:pt idx="1">
                  <c:v>36</c:v>
                </c:pt>
                <c:pt idx="2">
                  <c:v>27</c:v>
                </c:pt>
                <c:pt idx="3">
                  <c:v>50</c:v>
                </c:pt>
                <c:pt idx="4">
                  <c:v>19</c:v>
                </c:pt>
                <c:pt idx="5">
                  <c:v>33</c:v>
                </c:pt>
                <c:pt idx="6">
                  <c:v>17</c:v>
                </c:pt>
                <c:pt idx="7">
                  <c:v>21</c:v>
                </c:pt>
                <c:pt idx="8">
                  <c:v>0</c:v>
                </c:pt>
                <c:pt idx="9">
                  <c:v>16</c:v>
                </c:pt>
                <c:pt idx="10">
                  <c:v>100</c:v>
                </c:pt>
                <c:pt idx="11">
                  <c:v>21</c:v>
                </c:pt>
                <c:pt idx="12">
                  <c:v>39</c:v>
                </c:pt>
                <c:pt idx="13">
                  <c:v>28</c:v>
                </c:pt>
                <c:pt idx="14">
                  <c:v>6</c:v>
                </c:pt>
                <c:pt idx="15">
                  <c:v>17</c:v>
                </c:pt>
                <c:pt idx="16">
                  <c:v>15</c:v>
                </c:pt>
                <c:pt idx="17">
                  <c:v>25</c:v>
                </c:pt>
                <c:pt idx="18">
                  <c:v>28</c:v>
                </c:pt>
                <c:pt idx="19">
                  <c:v>15</c:v>
                </c:pt>
                <c:pt idx="20">
                  <c:v>63</c:v>
                </c:pt>
                <c:pt idx="21">
                  <c:v>31</c:v>
                </c:pt>
                <c:pt idx="22">
                  <c:v>31</c:v>
                </c:pt>
                <c:pt idx="23">
                  <c:v>73</c:v>
                </c:pt>
                <c:pt idx="24">
                  <c:v>17</c:v>
                </c:pt>
                <c:pt idx="25">
                  <c:v>11</c:v>
                </c:pt>
                <c:pt idx="26">
                  <c:v>15</c:v>
                </c:pt>
                <c:pt idx="27">
                  <c:v>56</c:v>
                </c:pt>
                <c:pt idx="28">
                  <c:v>36</c:v>
                </c:pt>
                <c:pt idx="2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69-48EA-8BB1-B539025A58AD}"/>
            </c:ext>
          </c:extLst>
        </c:ser>
        <c:ser>
          <c:idx val="2"/>
          <c:order val="2"/>
          <c:tx>
            <c:strRef>
              <c:f>'Consolidado (2)'!$E$4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(2)'!$B$244:$B$273</c:f>
              <c:strCache>
                <c:ptCount val="30"/>
                <c:pt idx="0">
                  <c:v>Ayutla</c:v>
                </c:pt>
                <c:pt idx="1">
                  <c:v>Catarina</c:v>
                </c:pt>
                <c:pt idx="2">
                  <c:v>Comitancillo</c:v>
                </c:pt>
                <c:pt idx="3">
                  <c:v>Concepcion Tutuapa</c:v>
                </c:pt>
                <c:pt idx="4">
                  <c:v>El Quetzal</c:v>
                </c:pt>
                <c:pt idx="5">
                  <c:v>El Tumbador</c:v>
                </c:pt>
                <c:pt idx="6">
                  <c:v>Esquipulas Palo Gordo</c:v>
                </c:pt>
                <c:pt idx="7">
                  <c:v>Ixchiguan</c:v>
                </c:pt>
                <c:pt idx="8">
                  <c:v>La Blanca</c:v>
                </c:pt>
                <c:pt idx="9">
                  <c:v>La Reforma</c:v>
                </c:pt>
                <c:pt idx="10">
                  <c:v>Malacatán</c:v>
                </c:pt>
                <c:pt idx="11">
                  <c:v>Nuevo Progreso</c:v>
                </c:pt>
                <c:pt idx="12">
                  <c:v>Ocos</c:v>
                </c:pt>
                <c:pt idx="13">
                  <c:v>Pajapita</c:v>
                </c:pt>
                <c:pt idx="14">
                  <c:v>Rio Blanco</c:v>
                </c:pt>
                <c:pt idx="15">
                  <c:v>San Antonio Sacatepequez</c:v>
                </c:pt>
                <c:pt idx="16">
                  <c:v>San Cristobal Cucho</c:v>
                </c:pt>
                <c:pt idx="17">
                  <c:v>San Jose El Rodeo</c:v>
                </c:pt>
                <c:pt idx="18">
                  <c:v>San Jose Ojetenam</c:v>
                </c:pt>
                <c:pt idx="19">
                  <c:v>San Lorenzo</c:v>
                </c:pt>
                <c:pt idx="20">
                  <c:v>San Marcos</c:v>
                </c:pt>
                <c:pt idx="21">
                  <c:v>San Miguel Ixtahuacan</c:v>
                </c:pt>
                <c:pt idx="22">
                  <c:v>San Pablo</c:v>
                </c:pt>
                <c:pt idx="23">
                  <c:v>San Pedro Sacatepequez</c:v>
                </c:pt>
                <c:pt idx="24">
                  <c:v>San Rafael Pie De La Cuesta</c:v>
                </c:pt>
                <c:pt idx="25">
                  <c:v>Sibinal</c:v>
                </c:pt>
                <c:pt idx="26">
                  <c:v>Sipacapa</c:v>
                </c:pt>
                <c:pt idx="27">
                  <c:v>Tacana</c:v>
                </c:pt>
                <c:pt idx="28">
                  <c:v>Tajumulco</c:v>
                </c:pt>
                <c:pt idx="29">
                  <c:v>Tejutla</c:v>
                </c:pt>
              </c:strCache>
            </c:strRef>
          </c:cat>
          <c:val>
            <c:numRef>
              <c:f>'Consolidado (2)'!$E$244:$E$273</c:f>
              <c:numCache>
                <c:formatCode>0</c:formatCode>
                <c:ptCount val="30"/>
                <c:pt idx="0">
                  <c:v>60</c:v>
                </c:pt>
                <c:pt idx="1">
                  <c:v>34</c:v>
                </c:pt>
                <c:pt idx="2">
                  <c:v>26</c:v>
                </c:pt>
                <c:pt idx="3">
                  <c:v>50</c:v>
                </c:pt>
                <c:pt idx="4">
                  <c:v>18</c:v>
                </c:pt>
                <c:pt idx="5">
                  <c:v>31</c:v>
                </c:pt>
                <c:pt idx="6">
                  <c:v>20</c:v>
                </c:pt>
                <c:pt idx="7">
                  <c:v>20</c:v>
                </c:pt>
                <c:pt idx="8">
                  <c:v>0</c:v>
                </c:pt>
                <c:pt idx="9">
                  <c:v>16</c:v>
                </c:pt>
                <c:pt idx="10">
                  <c:v>101</c:v>
                </c:pt>
                <c:pt idx="11">
                  <c:v>21</c:v>
                </c:pt>
                <c:pt idx="12">
                  <c:v>37</c:v>
                </c:pt>
                <c:pt idx="13">
                  <c:v>28</c:v>
                </c:pt>
                <c:pt idx="14">
                  <c:v>5</c:v>
                </c:pt>
                <c:pt idx="15">
                  <c:v>17</c:v>
                </c:pt>
                <c:pt idx="16">
                  <c:v>14</c:v>
                </c:pt>
                <c:pt idx="17">
                  <c:v>25</c:v>
                </c:pt>
                <c:pt idx="18">
                  <c:v>26</c:v>
                </c:pt>
                <c:pt idx="19">
                  <c:v>15</c:v>
                </c:pt>
                <c:pt idx="20">
                  <c:v>540</c:v>
                </c:pt>
                <c:pt idx="21">
                  <c:v>30</c:v>
                </c:pt>
                <c:pt idx="22">
                  <c:v>33</c:v>
                </c:pt>
                <c:pt idx="23">
                  <c:v>64</c:v>
                </c:pt>
                <c:pt idx="24">
                  <c:v>17</c:v>
                </c:pt>
                <c:pt idx="25">
                  <c:v>10</c:v>
                </c:pt>
                <c:pt idx="26">
                  <c:v>15</c:v>
                </c:pt>
                <c:pt idx="27">
                  <c:v>56</c:v>
                </c:pt>
                <c:pt idx="28">
                  <c:v>35</c:v>
                </c:pt>
                <c:pt idx="2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69-48EA-8BB1-B539025A58AD}"/>
            </c:ext>
          </c:extLst>
        </c:ser>
        <c:ser>
          <c:idx val="3"/>
          <c:order val="3"/>
          <c:tx>
            <c:strRef>
              <c:f>'Consolidado (2)'!$F$4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(2)'!$B$244:$B$273</c:f>
              <c:strCache>
                <c:ptCount val="30"/>
                <c:pt idx="0">
                  <c:v>Ayutla</c:v>
                </c:pt>
                <c:pt idx="1">
                  <c:v>Catarina</c:v>
                </c:pt>
                <c:pt idx="2">
                  <c:v>Comitancillo</c:v>
                </c:pt>
                <c:pt idx="3">
                  <c:v>Concepcion Tutuapa</c:v>
                </c:pt>
                <c:pt idx="4">
                  <c:v>El Quetzal</c:v>
                </c:pt>
                <c:pt idx="5">
                  <c:v>El Tumbador</c:v>
                </c:pt>
                <c:pt idx="6">
                  <c:v>Esquipulas Palo Gordo</c:v>
                </c:pt>
                <c:pt idx="7">
                  <c:v>Ixchiguan</c:v>
                </c:pt>
                <c:pt idx="8">
                  <c:v>La Blanca</c:v>
                </c:pt>
                <c:pt idx="9">
                  <c:v>La Reforma</c:v>
                </c:pt>
                <c:pt idx="10">
                  <c:v>Malacatán</c:v>
                </c:pt>
                <c:pt idx="11">
                  <c:v>Nuevo Progreso</c:v>
                </c:pt>
                <c:pt idx="12">
                  <c:v>Ocos</c:v>
                </c:pt>
                <c:pt idx="13">
                  <c:v>Pajapita</c:v>
                </c:pt>
                <c:pt idx="14">
                  <c:v>Rio Blanco</c:v>
                </c:pt>
                <c:pt idx="15">
                  <c:v>San Antonio Sacatepequez</c:v>
                </c:pt>
                <c:pt idx="16">
                  <c:v>San Cristobal Cucho</c:v>
                </c:pt>
                <c:pt idx="17">
                  <c:v>San Jose El Rodeo</c:v>
                </c:pt>
                <c:pt idx="18">
                  <c:v>San Jose Ojetenam</c:v>
                </c:pt>
                <c:pt idx="19">
                  <c:v>San Lorenzo</c:v>
                </c:pt>
                <c:pt idx="20">
                  <c:v>San Marcos</c:v>
                </c:pt>
                <c:pt idx="21">
                  <c:v>San Miguel Ixtahuacan</c:v>
                </c:pt>
                <c:pt idx="22">
                  <c:v>San Pablo</c:v>
                </c:pt>
                <c:pt idx="23">
                  <c:v>San Pedro Sacatepequez</c:v>
                </c:pt>
                <c:pt idx="24">
                  <c:v>San Rafael Pie De La Cuesta</c:v>
                </c:pt>
                <c:pt idx="25">
                  <c:v>Sibinal</c:v>
                </c:pt>
                <c:pt idx="26">
                  <c:v>Sipacapa</c:v>
                </c:pt>
                <c:pt idx="27">
                  <c:v>Tacana</c:v>
                </c:pt>
                <c:pt idx="28">
                  <c:v>Tajumulco</c:v>
                </c:pt>
                <c:pt idx="29">
                  <c:v>Tejutla</c:v>
                </c:pt>
              </c:strCache>
            </c:strRef>
          </c:cat>
          <c:val>
            <c:numRef>
              <c:f>'Consolidado (2)'!$F$244:$F$273</c:f>
              <c:numCache>
                <c:formatCode>0</c:formatCode>
                <c:ptCount val="30"/>
                <c:pt idx="0">
                  <c:v>42</c:v>
                </c:pt>
                <c:pt idx="1">
                  <c:v>33</c:v>
                </c:pt>
                <c:pt idx="2">
                  <c:v>25</c:v>
                </c:pt>
                <c:pt idx="3">
                  <c:v>35</c:v>
                </c:pt>
                <c:pt idx="4">
                  <c:v>14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17</c:v>
                </c:pt>
                <c:pt idx="9">
                  <c:v>9</c:v>
                </c:pt>
                <c:pt idx="10">
                  <c:v>85</c:v>
                </c:pt>
                <c:pt idx="11">
                  <c:v>19</c:v>
                </c:pt>
                <c:pt idx="12">
                  <c:v>13</c:v>
                </c:pt>
                <c:pt idx="13">
                  <c:v>24</c:v>
                </c:pt>
                <c:pt idx="14">
                  <c:v>5</c:v>
                </c:pt>
                <c:pt idx="15">
                  <c:v>15</c:v>
                </c:pt>
                <c:pt idx="16">
                  <c:v>14</c:v>
                </c:pt>
                <c:pt idx="17">
                  <c:v>24</c:v>
                </c:pt>
                <c:pt idx="18">
                  <c:v>19</c:v>
                </c:pt>
                <c:pt idx="19">
                  <c:v>8</c:v>
                </c:pt>
                <c:pt idx="20">
                  <c:v>54</c:v>
                </c:pt>
                <c:pt idx="21">
                  <c:v>28</c:v>
                </c:pt>
                <c:pt idx="22">
                  <c:v>27</c:v>
                </c:pt>
                <c:pt idx="23">
                  <c:v>44</c:v>
                </c:pt>
                <c:pt idx="24">
                  <c:v>18</c:v>
                </c:pt>
                <c:pt idx="25">
                  <c:v>8</c:v>
                </c:pt>
                <c:pt idx="26">
                  <c:v>11</c:v>
                </c:pt>
                <c:pt idx="27">
                  <c:v>47</c:v>
                </c:pt>
                <c:pt idx="28">
                  <c:v>19</c:v>
                </c:pt>
                <c:pt idx="2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69-48EA-8BB1-B539025A58AD}"/>
            </c:ext>
          </c:extLst>
        </c:ser>
        <c:ser>
          <c:idx val="4"/>
          <c:order val="4"/>
          <c:tx>
            <c:strRef>
              <c:f>'Consolidado (2)'!$G$4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(2)'!$B$244:$B$273</c:f>
              <c:strCache>
                <c:ptCount val="30"/>
                <c:pt idx="0">
                  <c:v>Ayutla</c:v>
                </c:pt>
                <c:pt idx="1">
                  <c:v>Catarina</c:v>
                </c:pt>
                <c:pt idx="2">
                  <c:v>Comitancillo</c:v>
                </c:pt>
                <c:pt idx="3">
                  <c:v>Concepcion Tutuapa</c:v>
                </c:pt>
                <c:pt idx="4">
                  <c:v>El Quetzal</c:v>
                </c:pt>
                <c:pt idx="5">
                  <c:v>El Tumbador</c:v>
                </c:pt>
                <c:pt idx="6">
                  <c:v>Esquipulas Palo Gordo</c:v>
                </c:pt>
                <c:pt idx="7">
                  <c:v>Ixchiguan</c:v>
                </c:pt>
                <c:pt idx="8">
                  <c:v>La Blanca</c:v>
                </c:pt>
                <c:pt idx="9">
                  <c:v>La Reforma</c:v>
                </c:pt>
                <c:pt idx="10">
                  <c:v>Malacatán</c:v>
                </c:pt>
                <c:pt idx="11">
                  <c:v>Nuevo Progreso</c:v>
                </c:pt>
                <c:pt idx="12">
                  <c:v>Ocos</c:v>
                </c:pt>
                <c:pt idx="13">
                  <c:v>Pajapita</c:v>
                </c:pt>
                <c:pt idx="14">
                  <c:v>Rio Blanco</c:v>
                </c:pt>
                <c:pt idx="15">
                  <c:v>San Antonio Sacatepequez</c:v>
                </c:pt>
                <c:pt idx="16">
                  <c:v>San Cristobal Cucho</c:v>
                </c:pt>
                <c:pt idx="17">
                  <c:v>San Jose El Rodeo</c:v>
                </c:pt>
                <c:pt idx="18">
                  <c:v>San Jose Ojetenam</c:v>
                </c:pt>
                <c:pt idx="19">
                  <c:v>San Lorenzo</c:v>
                </c:pt>
                <c:pt idx="20">
                  <c:v>San Marcos</c:v>
                </c:pt>
                <c:pt idx="21">
                  <c:v>San Miguel Ixtahuacan</c:v>
                </c:pt>
                <c:pt idx="22">
                  <c:v>San Pablo</c:v>
                </c:pt>
                <c:pt idx="23">
                  <c:v>San Pedro Sacatepequez</c:v>
                </c:pt>
                <c:pt idx="24">
                  <c:v>San Rafael Pie De La Cuesta</c:v>
                </c:pt>
                <c:pt idx="25">
                  <c:v>Sibinal</c:v>
                </c:pt>
                <c:pt idx="26">
                  <c:v>Sipacapa</c:v>
                </c:pt>
                <c:pt idx="27">
                  <c:v>Tacana</c:v>
                </c:pt>
                <c:pt idx="28">
                  <c:v>Tajumulco</c:v>
                </c:pt>
                <c:pt idx="29">
                  <c:v>Tejutla</c:v>
                </c:pt>
              </c:strCache>
            </c:strRef>
          </c:cat>
          <c:val>
            <c:numRef>
              <c:f>'Consolidado (2)'!$G$244:$G$273</c:f>
              <c:numCache>
                <c:formatCode>0</c:formatCode>
                <c:ptCount val="30"/>
                <c:pt idx="0">
                  <c:v>42</c:v>
                </c:pt>
                <c:pt idx="1">
                  <c:v>30</c:v>
                </c:pt>
                <c:pt idx="2">
                  <c:v>26</c:v>
                </c:pt>
                <c:pt idx="3">
                  <c:v>33</c:v>
                </c:pt>
                <c:pt idx="4">
                  <c:v>14</c:v>
                </c:pt>
                <c:pt idx="5">
                  <c:v>24</c:v>
                </c:pt>
                <c:pt idx="6">
                  <c:v>19</c:v>
                </c:pt>
                <c:pt idx="7">
                  <c:v>19</c:v>
                </c:pt>
                <c:pt idx="8">
                  <c:v>17</c:v>
                </c:pt>
                <c:pt idx="9">
                  <c:v>10</c:v>
                </c:pt>
                <c:pt idx="10">
                  <c:v>81</c:v>
                </c:pt>
                <c:pt idx="11">
                  <c:v>20</c:v>
                </c:pt>
                <c:pt idx="12">
                  <c:v>12</c:v>
                </c:pt>
                <c:pt idx="13">
                  <c:v>25</c:v>
                </c:pt>
                <c:pt idx="14">
                  <c:v>5</c:v>
                </c:pt>
                <c:pt idx="15">
                  <c:v>14</c:v>
                </c:pt>
                <c:pt idx="16">
                  <c:v>13</c:v>
                </c:pt>
                <c:pt idx="17">
                  <c:v>24</c:v>
                </c:pt>
                <c:pt idx="18">
                  <c:v>19</c:v>
                </c:pt>
                <c:pt idx="19">
                  <c:v>8</c:v>
                </c:pt>
                <c:pt idx="20">
                  <c:v>50</c:v>
                </c:pt>
                <c:pt idx="21">
                  <c:v>27</c:v>
                </c:pt>
                <c:pt idx="22">
                  <c:v>25</c:v>
                </c:pt>
                <c:pt idx="23">
                  <c:v>42</c:v>
                </c:pt>
                <c:pt idx="24">
                  <c:v>17</c:v>
                </c:pt>
                <c:pt idx="25">
                  <c:v>8</c:v>
                </c:pt>
                <c:pt idx="26">
                  <c:v>11</c:v>
                </c:pt>
                <c:pt idx="27">
                  <c:v>49</c:v>
                </c:pt>
                <c:pt idx="28">
                  <c:v>19</c:v>
                </c:pt>
                <c:pt idx="2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69-48EA-8BB1-B539025A58AD}"/>
            </c:ext>
          </c:extLst>
        </c:ser>
        <c:ser>
          <c:idx val="5"/>
          <c:order val="5"/>
          <c:tx>
            <c:strRef>
              <c:f>'Consolidado (2)'!$H$4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(2)'!$B$244:$B$273</c:f>
              <c:strCache>
                <c:ptCount val="30"/>
                <c:pt idx="0">
                  <c:v>Ayutla</c:v>
                </c:pt>
                <c:pt idx="1">
                  <c:v>Catarina</c:v>
                </c:pt>
                <c:pt idx="2">
                  <c:v>Comitancillo</c:v>
                </c:pt>
                <c:pt idx="3">
                  <c:v>Concepcion Tutuapa</c:v>
                </c:pt>
                <c:pt idx="4">
                  <c:v>El Quetzal</c:v>
                </c:pt>
                <c:pt idx="5">
                  <c:v>El Tumbador</c:v>
                </c:pt>
                <c:pt idx="6">
                  <c:v>Esquipulas Palo Gordo</c:v>
                </c:pt>
                <c:pt idx="7">
                  <c:v>Ixchiguan</c:v>
                </c:pt>
                <c:pt idx="8">
                  <c:v>La Blanca</c:v>
                </c:pt>
                <c:pt idx="9">
                  <c:v>La Reforma</c:v>
                </c:pt>
                <c:pt idx="10">
                  <c:v>Malacatán</c:v>
                </c:pt>
                <c:pt idx="11">
                  <c:v>Nuevo Progreso</c:v>
                </c:pt>
                <c:pt idx="12">
                  <c:v>Ocos</c:v>
                </c:pt>
                <c:pt idx="13">
                  <c:v>Pajapita</c:v>
                </c:pt>
                <c:pt idx="14">
                  <c:v>Rio Blanco</c:v>
                </c:pt>
                <c:pt idx="15">
                  <c:v>San Antonio Sacatepequez</c:v>
                </c:pt>
                <c:pt idx="16">
                  <c:v>San Cristobal Cucho</c:v>
                </c:pt>
                <c:pt idx="17">
                  <c:v>San Jose El Rodeo</c:v>
                </c:pt>
                <c:pt idx="18">
                  <c:v>San Jose Ojetenam</c:v>
                </c:pt>
                <c:pt idx="19">
                  <c:v>San Lorenzo</c:v>
                </c:pt>
                <c:pt idx="20">
                  <c:v>San Marcos</c:v>
                </c:pt>
                <c:pt idx="21">
                  <c:v>San Miguel Ixtahuacan</c:v>
                </c:pt>
                <c:pt idx="22">
                  <c:v>San Pablo</c:v>
                </c:pt>
                <c:pt idx="23">
                  <c:v>San Pedro Sacatepequez</c:v>
                </c:pt>
                <c:pt idx="24">
                  <c:v>San Rafael Pie De La Cuesta</c:v>
                </c:pt>
                <c:pt idx="25">
                  <c:v>Sibinal</c:v>
                </c:pt>
                <c:pt idx="26">
                  <c:v>Sipacapa</c:v>
                </c:pt>
                <c:pt idx="27">
                  <c:v>Tacana</c:v>
                </c:pt>
                <c:pt idx="28">
                  <c:v>Tajumulco</c:v>
                </c:pt>
                <c:pt idx="29">
                  <c:v>Tejutla</c:v>
                </c:pt>
              </c:strCache>
            </c:strRef>
          </c:cat>
          <c:val>
            <c:numRef>
              <c:f>'Consolidado (2)'!$H$244:$H$273</c:f>
              <c:numCache>
                <c:formatCode>0</c:formatCode>
                <c:ptCount val="30"/>
                <c:pt idx="0">
                  <c:v>42</c:v>
                </c:pt>
                <c:pt idx="1">
                  <c:v>30</c:v>
                </c:pt>
                <c:pt idx="2">
                  <c:v>26</c:v>
                </c:pt>
                <c:pt idx="3">
                  <c:v>33</c:v>
                </c:pt>
                <c:pt idx="4">
                  <c:v>14</c:v>
                </c:pt>
                <c:pt idx="5">
                  <c:v>26</c:v>
                </c:pt>
                <c:pt idx="6">
                  <c:v>19</c:v>
                </c:pt>
                <c:pt idx="7">
                  <c:v>19</c:v>
                </c:pt>
                <c:pt idx="8">
                  <c:v>17</c:v>
                </c:pt>
                <c:pt idx="9">
                  <c:v>10</c:v>
                </c:pt>
                <c:pt idx="10">
                  <c:v>81</c:v>
                </c:pt>
                <c:pt idx="11">
                  <c:v>20</c:v>
                </c:pt>
                <c:pt idx="12">
                  <c:v>13</c:v>
                </c:pt>
                <c:pt idx="13">
                  <c:v>25</c:v>
                </c:pt>
                <c:pt idx="14">
                  <c:v>5</c:v>
                </c:pt>
                <c:pt idx="15">
                  <c:v>14</c:v>
                </c:pt>
                <c:pt idx="16">
                  <c:v>13</c:v>
                </c:pt>
                <c:pt idx="17">
                  <c:v>24</c:v>
                </c:pt>
                <c:pt idx="18">
                  <c:v>19</c:v>
                </c:pt>
                <c:pt idx="19">
                  <c:v>8</c:v>
                </c:pt>
                <c:pt idx="20">
                  <c:v>50</c:v>
                </c:pt>
                <c:pt idx="21">
                  <c:v>27</c:v>
                </c:pt>
                <c:pt idx="22">
                  <c:v>25</c:v>
                </c:pt>
                <c:pt idx="23">
                  <c:v>44</c:v>
                </c:pt>
                <c:pt idx="24">
                  <c:v>17</c:v>
                </c:pt>
                <c:pt idx="25">
                  <c:v>8</c:v>
                </c:pt>
                <c:pt idx="26">
                  <c:v>12</c:v>
                </c:pt>
                <c:pt idx="27">
                  <c:v>49</c:v>
                </c:pt>
                <c:pt idx="28">
                  <c:v>19</c:v>
                </c:pt>
                <c:pt idx="2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269-48EA-8BB1-B539025A58AD}"/>
            </c:ext>
          </c:extLst>
        </c:ser>
        <c:ser>
          <c:idx val="6"/>
          <c:order val="6"/>
          <c:tx>
            <c:strRef>
              <c:f>'Consolidado (2)'!$I$4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(2)'!$B$244:$B$273</c:f>
              <c:strCache>
                <c:ptCount val="30"/>
                <c:pt idx="0">
                  <c:v>Ayutla</c:v>
                </c:pt>
                <c:pt idx="1">
                  <c:v>Catarina</c:v>
                </c:pt>
                <c:pt idx="2">
                  <c:v>Comitancillo</c:v>
                </c:pt>
                <c:pt idx="3">
                  <c:v>Concepcion Tutuapa</c:v>
                </c:pt>
                <c:pt idx="4">
                  <c:v>El Quetzal</c:v>
                </c:pt>
                <c:pt idx="5">
                  <c:v>El Tumbador</c:v>
                </c:pt>
                <c:pt idx="6">
                  <c:v>Esquipulas Palo Gordo</c:v>
                </c:pt>
                <c:pt idx="7">
                  <c:v>Ixchiguan</c:v>
                </c:pt>
                <c:pt idx="8">
                  <c:v>La Blanca</c:v>
                </c:pt>
                <c:pt idx="9">
                  <c:v>La Reforma</c:v>
                </c:pt>
                <c:pt idx="10">
                  <c:v>Malacatán</c:v>
                </c:pt>
                <c:pt idx="11">
                  <c:v>Nuevo Progreso</c:v>
                </c:pt>
                <c:pt idx="12">
                  <c:v>Ocos</c:v>
                </c:pt>
                <c:pt idx="13">
                  <c:v>Pajapita</c:v>
                </c:pt>
                <c:pt idx="14">
                  <c:v>Rio Blanco</c:v>
                </c:pt>
                <c:pt idx="15">
                  <c:v>San Antonio Sacatepequez</c:v>
                </c:pt>
                <c:pt idx="16">
                  <c:v>San Cristobal Cucho</c:v>
                </c:pt>
                <c:pt idx="17">
                  <c:v>San Jose El Rodeo</c:v>
                </c:pt>
                <c:pt idx="18">
                  <c:v>San Jose Ojetenam</c:v>
                </c:pt>
                <c:pt idx="19">
                  <c:v>San Lorenzo</c:v>
                </c:pt>
                <c:pt idx="20">
                  <c:v>San Marcos</c:v>
                </c:pt>
                <c:pt idx="21">
                  <c:v>San Miguel Ixtahuacan</c:v>
                </c:pt>
                <c:pt idx="22">
                  <c:v>San Pablo</c:v>
                </c:pt>
                <c:pt idx="23">
                  <c:v>San Pedro Sacatepequez</c:v>
                </c:pt>
                <c:pt idx="24">
                  <c:v>San Rafael Pie De La Cuesta</c:v>
                </c:pt>
                <c:pt idx="25">
                  <c:v>Sibinal</c:v>
                </c:pt>
                <c:pt idx="26">
                  <c:v>Sipacapa</c:v>
                </c:pt>
                <c:pt idx="27">
                  <c:v>Tacana</c:v>
                </c:pt>
                <c:pt idx="28">
                  <c:v>Tajumulco</c:v>
                </c:pt>
                <c:pt idx="29">
                  <c:v>Tejutla</c:v>
                </c:pt>
              </c:strCache>
            </c:strRef>
          </c:cat>
          <c:val>
            <c:numRef>
              <c:f>'Consolidado (2)'!$I$244:$I$273</c:f>
              <c:numCache>
                <c:formatCode>0</c:formatCode>
                <c:ptCount val="30"/>
                <c:pt idx="0">
                  <c:v>100</c:v>
                </c:pt>
                <c:pt idx="1">
                  <c:v>67</c:v>
                </c:pt>
                <c:pt idx="2">
                  <c:v>59</c:v>
                </c:pt>
                <c:pt idx="3">
                  <c:v>73</c:v>
                </c:pt>
                <c:pt idx="4">
                  <c:v>30</c:v>
                </c:pt>
                <c:pt idx="5">
                  <c:v>56</c:v>
                </c:pt>
                <c:pt idx="6">
                  <c:v>39</c:v>
                </c:pt>
                <c:pt idx="7">
                  <c:v>43</c:v>
                </c:pt>
                <c:pt idx="8">
                  <c:v>11</c:v>
                </c:pt>
                <c:pt idx="9">
                  <c:v>22</c:v>
                </c:pt>
                <c:pt idx="10">
                  <c:v>174</c:v>
                </c:pt>
                <c:pt idx="11">
                  <c:v>48</c:v>
                </c:pt>
                <c:pt idx="12">
                  <c:v>62</c:v>
                </c:pt>
                <c:pt idx="13">
                  <c:v>58</c:v>
                </c:pt>
                <c:pt idx="14">
                  <c:v>13</c:v>
                </c:pt>
                <c:pt idx="15">
                  <c:v>31</c:v>
                </c:pt>
                <c:pt idx="16">
                  <c:v>25</c:v>
                </c:pt>
                <c:pt idx="17">
                  <c:v>56</c:v>
                </c:pt>
                <c:pt idx="18">
                  <c:v>40</c:v>
                </c:pt>
                <c:pt idx="19">
                  <c:v>16</c:v>
                </c:pt>
                <c:pt idx="20">
                  <c:v>102</c:v>
                </c:pt>
                <c:pt idx="21">
                  <c:v>59</c:v>
                </c:pt>
                <c:pt idx="22">
                  <c:v>57</c:v>
                </c:pt>
                <c:pt idx="23">
                  <c:v>84</c:v>
                </c:pt>
                <c:pt idx="24">
                  <c:v>41</c:v>
                </c:pt>
                <c:pt idx="25">
                  <c:v>16</c:v>
                </c:pt>
                <c:pt idx="26">
                  <c:v>25</c:v>
                </c:pt>
                <c:pt idx="27">
                  <c:v>113</c:v>
                </c:pt>
                <c:pt idx="28">
                  <c:v>29</c:v>
                </c:pt>
                <c:pt idx="2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69-48EA-8BB1-B539025A5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632960"/>
        <c:axId val="1142771968"/>
      </c:lineChart>
      <c:catAx>
        <c:axId val="114363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2771968"/>
        <c:crosses val="autoZero"/>
        <c:auto val="1"/>
        <c:lblAlgn val="ctr"/>
        <c:lblOffset val="100"/>
        <c:noMultiLvlLbl val="0"/>
      </c:catAx>
      <c:valAx>
        <c:axId val="11427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363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San</a:t>
            </a:r>
            <a:r>
              <a:rPr lang="es-GT" baseline="0"/>
              <a:t>ta Rosa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'Consolidado (2)'!$C$4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(2)'!$B$274:$B$287</c:f>
              <c:strCache>
                <c:ptCount val="14"/>
                <c:pt idx="0">
                  <c:v>Barberena</c:v>
                </c:pt>
                <c:pt idx="1">
                  <c:v>Casillas</c:v>
                </c:pt>
                <c:pt idx="2">
                  <c:v>Chiquimulilla</c:v>
                </c:pt>
                <c:pt idx="3">
                  <c:v>Cuilapa</c:v>
                </c:pt>
                <c:pt idx="4">
                  <c:v>Guazacapan</c:v>
                </c:pt>
                <c:pt idx="5">
                  <c:v>Nueva Santa Rosa</c:v>
                </c:pt>
                <c:pt idx="6">
                  <c:v>Oratorio</c:v>
                </c:pt>
                <c:pt idx="7">
                  <c:v>Pueblo Nuevo Viñas</c:v>
                </c:pt>
                <c:pt idx="8">
                  <c:v>San Juan Tecuaco</c:v>
                </c:pt>
                <c:pt idx="9">
                  <c:v>San Rafael las Flores</c:v>
                </c:pt>
                <c:pt idx="10">
                  <c:v>Santa Cruz el Naranjo</c:v>
                </c:pt>
                <c:pt idx="11">
                  <c:v>Santa María Ixhuatan</c:v>
                </c:pt>
                <c:pt idx="12">
                  <c:v>Santa Rosa de Lima</c:v>
                </c:pt>
                <c:pt idx="13">
                  <c:v>Taxisco</c:v>
                </c:pt>
              </c:strCache>
            </c:strRef>
          </c:cat>
          <c:val>
            <c:numRef>
              <c:f>'Consolidado (2)'!$C$274:$C$287</c:f>
              <c:numCache>
                <c:formatCode>0</c:formatCode>
                <c:ptCount val="14"/>
                <c:pt idx="0">
                  <c:v>54</c:v>
                </c:pt>
                <c:pt idx="1">
                  <c:v>28</c:v>
                </c:pt>
                <c:pt idx="2">
                  <c:v>99</c:v>
                </c:pt>
                <c:pt idx="3">
                  <c:v>61</c:v>
                </c:pt>
                <c:pt idx="4">
                  <c:v>16</c:v>
                </c:pt>
                <c:pt idx="5">
                  <c:v>43</c:v>
                </c:pt>
                <c:pt idx="6">
                  <c:v>36</c:v>
                </c:pt>
                <c:pt idx="7">
                  <c:v>28</c:v>
                </c:pt>
                <c:pt idx="8">
                  <c:v>6</c:v>
                </c:pt>
                <c:pt idx="9">
                  <c:v>18</c:v>
                </c:pt>
                <c:pt idx="10">
                  <c:v>21</c:v>
                </c:pt>
                <c:pt idx="11">
                  <c:v>21</c:v>
                </c:pt>
                <c:pt idx="12">
                  <c:v>33</c:v>
                </c:pt>
                <c:pt idx="13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3C-4A6F-A432-9B647ED28233}"/>
            </c:ext>
          </c:extLst>
        </c:ser>
        <c:ser>
          <c:idx val="1"/>
          <c:order val="1"/>
          <c:tx>
            <c:strRef>
              <c:f>'Consolidado (2)'!$D$4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(2)'!$B$274:$B$287</c:f>
              <c:strCache>
                <c:ptCount val="14"/>
                <c:pt idx="0">
                  <c:v>Barberena</c:v>
                </c:pt>
                <c:pt idx="1">
                  <c:v>Casillas</c:v>
                </c:pt>
                <c:pt idx="2">
                  <c:v>Chiquimulilla</c:v>
                </c:pt>
                <c:pt idx="3">
                  <c:v>Cuilapa</c:v>
                </c:pt>
                <c:pt idx="4">
                  <c:v>Guazacapan</c:v>
                </c:pt>
                <c:pt idx="5">
                  <c:v>Nueva Santa Rosa</c:v>
                </c:pt>
                <c:pt idx="6">
                  <c:v>Oratorio</c:v>
                </c:pt>
                <c:pt idx="7">
                  <c:v>Pueblo Nuevo Viñas</c:v>
                </c:pt>
                <c:pt idx="8">
                  <c:v>San Juan Tecuaco</c:v>
                </c:pt>
                <c:pt idx="9">
                  <c:v>San Rafael las Flores</c:v>
                </c:pt>
                <c:pt idx="10">
                  <c:v>Santa Cruz el Naranjo</c:v>
                </c:pt>
                <c:pt idx="11">
                  <c:v>Santa María Ixhuatan</c:v>
                </c:pt>
                <c:pt idx="12">
                  <c:v>Santa Rosa de Lima</c:v>
                </c:pt>
                <c:pt idx="13">
                  <c:v>Taxisco</c:v>
                </c:pt>
              </c:strCache>
            </c:strRef>
          </c:cat>
          <c:val>
            <c:numRef>
              <c:f>'Consolidado (2)'!$D$274:$D$287</c:f>
              <c:numCache>
                <c:formatCode>0</c:formatCode>
                <c:ptCount val="14"/>
                <c:pt idx="0">
                  <c:v>54</c:v>
                </c:pt>
                <c:pt idx="1">
                  <c:v>29</c:v>
                </c:pt>
                <c:pt idx="2">
                  <c:v>99</c:v>
                </c:pt>
                <c:pt idx="3">
                  <c:v>62</c:v>
                </c:pt>
                <c:pt idx="4">
                  <c:v>16</c:v>
                </c:pt>
                <c:pt idx="5">
                  <c:v>43</c:v>
                </c:pt>
                <c:pt idx="6">
                  <c:v>34</c:v>
                </c:pt>
                <c:pt idx="7">
                  <c:v>28</c:v>
                </c:pt>
                <c:pt idx="8">
                  <c:v>6</c:v>
                </c:pt>
                <c:pt idx="9">
                  <c:v>18</c:v>
                </c:pt>
                <c:pt idx="10">
                  <c:v>22</c:v>
                </c:pt>
                <c:pt idx="11">
                  <c:v>21</c:v>
                </c:pt>
                <c:pt idx="12">
                  <c:v>33</c:v>
                </c:pt>
                <c:pt idx="13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3C-4A6F-A432-9B647ED28233}"/>
            </c:ext>
          </c:extLst>
        </c:ser>
        <c:ser>
          <c:idx val="2"/>
          <c:order val="2"/>
          <c:tx>
            <c:strRef>
              <c:f>'Consolidado (2)'!$E$4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(2)'!$B$274:$B$287</c:f>
              <c:strCache>
                <c:ptCount val="14"/>
                <c:pt idx="0">
                  <c:v>Barberena</c:v>
                </c:pt>
                <c:pt idx="1">
                  <c:v>Casillas</c:v>
                </c:pt>
                <c:pt idx="2">
                  <c:v>Chiquimulilla</c:v>
                </c:pt>
                <c:pt idx="3">
                  <c:v>Cuilapa</c:v>
                </c:pt>
                <c:pt idx="4">
                  <c:v>Guazacapan</c:v>
                </c:pt>
                <c:pt idx="5">
                  <c:v>Nueva Santa Rosa</c:v>
                </c:pt>
                <c:pt idx="6">
                  <c:v>Oratorio</c:v>
                </c:pt>
                <c:pt idx="7">
                  <c:v>Pueblo Nuevo Viñas</c:v>
                </c:pt>
                <c:pt idx="8">
                  <c:v>San Juan Tecuaco</c:v>
                </c:pt>
                <c:pt idx="9">
                  <c:v>San Rafael las Flores</c:v>
                </c:pt>
                <c:pt idx="10">
                  <c:v>Santa Cruz el Naranjo</c:v>
                </c:pt>
                <c:pt idx="11">
                  <c:v>Santa María Ixhuatan</c:v>
                </c:pt>
                <c:pt idx="12">
                  <c:v>Santa Rosa de Lima</c:v>
                </c:pt>
                <c:pt idx="13">
                  <c:v>Taxisco</c:v>
                </c:pt>
              </c:strCache>
            </c:strRef>
          </c:cat>
          <c:val>
            <c:numRef>
              <c:f>'Consolidado (2)'!$E$274:$E$287</c:f>
              <c:numCache>
                <c:formatCode>0</c:formatCode>
                <c:ptCount val="14"/>
                <c:pt idx="0">
                  <c:v>54</c:v>
                </c:pt>
                <c:pt idx="1">
                  <c:v>29</c:v>
                </c:pt>
                <c:pt idx="2">
                  <c:v>99</c:v>
                </c:pt>
                <c:pt idx="3">
                  <c:v>62</c:v>
                </c:pt>
                <c:pt idx="4">
                  <c:v>16</c:v>
                </c:pt>
                <c:pt idx="5">
                  <c:v>44</c:v>
                </c:pt>
                <c:pt idx="6">
                  <c:v>34</c:v>
                </c:pt>
                <c:pt idx="7">
                  <c:v>28</c:v>
                </c:pt>
                <c:pt idx="8">
                  <c:v>6</c:v>
                </c:pt>
                <c:pt idx="9">
                  <c:v>19</c:v>
                </c:pt>
                <c:pt idx="10">
                  <c:v>22</c:v>
                </c:pt>
                <c:pt idx="11">
                  <c:v>21</c:v>
                </c:pt>
                <c:pt idx="12">
                  <c:v>34</c:v>
                </c:pt>
                <c:pt idx="13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3C-4A6F-A432-9B647ED28233}"/>
            </c:ext>
          </c:extLst>
        </c:ser>
        <c:ser>
          <c:idx val="3"/>
          <c:order val="3"/>
          <c:tx>
            <c:strRef>
              <c:f>'Consolidado (2)'!$F$4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(2)'!$B$274:$B$287</c:f>
              <c:strCache>
                <c:ptCount val="14"/>
                <c:pt idx="0">
                  <c:v>Barberena</c:v>
                </c:pt>
                <c:pt idx="1">
                  <c:v>Casillas</c:v>
                </c:pt>
                <c:pt idx="2">
                  <c:v>Chiquimulilla</c:v>
                </c:pt>
                <c:pt idx="3">
                  <c:v>Cuilapa</c:v>
                </c:pt>
                <c:pt idx="4">
                  <c:v>Guazacapan</c:v>
                </c:pt>
                <c:pt idx="5">
                  <c:v>Nueva Santa Rosa</c:v>
                </c:pt>
                <c:pt idx="6">
                  <c:v>Oratorio</c:v>
                </c:pt>
                <c:pt idx="7">
                  <c:v>Pueblo Nuevo Viñas</c:v>
                </c:pt>
                <c:pt idx="8">
                  <c:v>San Juan Tecuaco</c:v>
                </c:pt>
                <c:pt idx="9">
                  <c:v>San Rafael las Flores</c:v>
                </c:pt>
                <c:pt idx="10">
                  <c:v>Santa Cruz el Naranjo</c:v>
                </c:pt>
                <c:pt idx="11">
                  <c:v>Santa María Ixhuatan</c:v>
                </c:pt>
                <c:pt idx="12">
                  <c:v>Santa Rosa de Lima</c:v>
                </c:pt>
                <c:pt idx="13">
                  <c:v>Taxisco</c:v>
                </c:pt>
              </c:strCache>
            </c:strRef>
          </c:cat>
          <c:val>
            <c:numRef>
              <c:f>'Consolidado (2)'!$F$274:$F$287</c:f>
              <c:numCache>
                <c:formatCode>0</c:formatCode>
                <c:ptCount val="14"/>
                <c:pt idx="0">
                  <c:v>35</c:v>
                </c:pt>
                <c:pt idx="1">
                  <c:v>21</c:v>
                </c:pt>
                <c:pt idx="2">
                  <c:v>69</c:v>
                </c:pt>
                <c:pt idx="3">
                  <c:v>46</c:v>
                </c:pt>
                <c:pt idx="4">
                  <c:v>16</c:v>
                </c:pt>
                <c:pt idx="5">
                  <c:v>41</c:v>
                </c:pt>
                <c:pt idx="6">
                  <c:v>22</c:v>
                </c:pt>
                <c:pt idx="7">
                  <c:v>19</c:v>
                </c:pt>
                <c:pt idx="8">
                  <c:v>3</c:v>
                </c:pt>
                <c:pt idx="9">
                  <c:v>15</c:v>
                </c:pt>
                <c:pt idx="10">
                  <c:v>14</c:v>
                </c:pt>
                <c:pt idx="11">
                  <c:v>16</c:v>
                </c:pt>
                <c:pt idx="12">
                  <c:v>25</c:v>
                </c:pt>
                <c:pt idx="1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3C-4A6F-A432-9B647ED28233}"/>
            </c:ext>
          </c:extLst>
        </c:ser>
        <c:ser>
          <c:idx val="4"/>
          <c:order val="4"/>
          <c:tx>
            <c:strRef>
              <c:f>'Consolidado (2)'!$G$4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(2)'!$B$274:$B$287</c:f>
              <c:strCache>
                <c:ptCount val="14"/>
                <c:pt idx="0">
                  <c:v>Barberena</c:v>
                </c:pt>
                <c:pt idx="1">
                  <c:v>Casillas</c:v>
                </c:pt>
                <c:pt idx="2">
                  <c:v>Chiquimulilla</c:v>
                </c:pt>
                <c:pt idx="3">
                  <c:v>Cuilapa</c:v>
                </c:pt>
                <c:pt idx="4">
                  <c:v>Guazacapan</c:v>
                </c:pt>
                <c:pt idx="5">
                  <c:v>Nueva Santa Rosa</c:v>
                </c:pt>
                <c:pt idx="6">
                  <c:v>Oratorio</c:v>
                </c:pt>
                <c:pt idx="7">
                  <c:v>Pueblo Nuevo Viñas</c:v>
                </c:pt>
                <c:pt idx="8">
                  <c:v>San Juan Tecuaco</c:v>
                </c:pt>
                <c:pt idx="9">
                  <c:v>San Rafael las Flores</c:v>
                </c:pt>
                <c:pt idx="10">
                  <c:v>Santa Cruz el Naranjo</c:v>
                </c:pt>
                <c:pt idx="11">
                  <c:v>Santa María Ixhuatan</c:v>
                </c:pt>
                <c:pt idx="12">
                  <c:v>Santa Rosa de Lima</c:v>
                </c:pt>
                <c:pt idx="13">
                  <c:v>Taxisco</c:v>
                </c:pt>
              </c:strCache>
            </c:strRef>
          </c:cat>
          <c:val>
            <c:numRef>
              <c:f>'Consolidado (2)'!$G$274:$G$287</c:f>
              <c:numCache>
                <c:formatCode>0</c:formatCode>
                <c:ptCount val="14"/>
                <c:pt idx="0">
                  <c:v>36</c:v>
                </c:pt>
                <c:pt idx="1">
                  <c:v>25</c:v>
                </c:pt>
                <c:pt idx="2">
                  <c:v>80</c:v>
                </c:pt>
                <c:pt idx="3">
                  <c:v>48</c:v>
                </c:pt>
                <c:pt idx="4">
                  <c:v>19</c:v>
                </c:pt>
                <c:pt idx="5">
                  <c:v>40</c:v>
                </c:pt>
                <c:pt idx="6">
                  <c:v>27</c:v>
                </c:pt>
                <c:pt idx="7">
                  <c:v>25</c:v>
                </c:pt>
                <c:pt idx="8">
                  <c:v>3</c:v>
                </c:pt>
                <c:pt idx="9">
                  <c:v>15</c:v>
                </c:pt>
                <c:pt idx="10">
                  <c:v>13</c:v>
                </c:pt>
                <c:pt idx="11">
                  <c:v>16</c:v>
                </c:pt>
                <c:pt idx="12">
                  <c:v>25</c:v>
                </c:pt>
                <c:pt idx="13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3C-4A6F-A432-9B647ED28233}"/>
            </c:ext>
          </c:extLst>
        </c:ser>
        <c:ser>
          <c:idx val="5"/>
          <c:order val="5"/>
          <c:tx>
            <c:strRef>
              <c:f>'Consolidado (2)'!$H$4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(2)'!$B$274:$B$287</c:f>
              <c:strCache>
                <c:ptCount val="14"/>
                <c:pt idx="0">
                  <c:v>Barberena</c:v>
                </c:pt>
                <c:pt idx="1">
                  <c:v>Casillas</c:v>
                </c:pt>
                <c:pt idx="2">
                  <c:v>Chiquimulilla</c:v>
                </c:pt>
                <c:pt idx="3">
                  <c:v>Cuilapa</c:v>
                </c:pt>
                <c:pt idx="4">
                  <c:v>Guazacapan</c:v>
                </c:pt>
                <c:pt idx="5">
                  <c:v>Nueva Santa Rosa</c:v>
                </c:pt>
                <c:pt idx="6">
                  <c:v>Oratorio</c:v>
                </c:pt>
                <c:pt idx="7">
                  <c:v>Pueblo Nuevo Viñas</c:v>
                </c:pt>
                <c:pt idx="8">
                  <c:v>San Juan Tecuaco</c:v>
                </c:pt>
                <c:pt idx="9">
                  <c:v>San Rafael las Flores</c:v>
                </c:pt>
                <c:pt idx="10">
                  <c:v>Santa Cruz el Naranjo</c:v>
                </c:pt>
                <c:pt idx="11">
                  <c:v>Santa María Ixhuatan</c:v>
                </c:pt>
                <c:pt idx="12">
                  <c:v>Santa Rosa de Lima</c:v>
                </c:pt>
                <c:pt idx="13">
                  <c:v>Taxisco</c:v>
                </c:pt>
              </c:strCache>
            </c:strRef>
          </c:cat>
          <c:val>
            <c:numRef>
              <c:f>'Consolidado (2)'!$H$274:$H$287</c:f>
              <c:numCache>
                <c:formatCode>0</c:formatCode>
                <c:ptCount val="14"/>
                <c:pt idx="0">
                  <c:v>36</c:v>
                </c:pt>
                <c:pt idx="1">
                  <c:v>25</c:v>
                </c:pt>
                <c:pt idx="2">
                  <c:v>81</c:v>
                </c:pt>
                <c:pt idx="3">
                  <c:v>49</c:v>
                </c:pt>
                <c:pt idx="4">
                  <c:v>19</c:v>
                </c:pt>
                <c:pt idx="5">
                  <c:v>40</c:v>
                </c:pt>
                <c:pt idx="6">
                  <c:v>27</c:v>
                </c:pt>
                <c:pt idx="7">
                  <c:v>26</c:v>
                </c:pt>
                <c:pt idx="8">
                  <c:v>3</c:v>
                </c:pt>
                <c:pt idx="9">
                  <c:v>15</c:v>
                </c:pt>
                <c:pt idx="10">
                  <c:v>13</c:v>
                </c:pt>
                <c:pt idx="11">
                  <c:v>16</c:v>
                </c:pt>
                <c:pt idx="12">
                  <c:v>25</c:v>
                </c:pt>
                <c:pt idx="13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3C-4A6F-A432-9B647ED28233}"/>
            </c:ext>
          </c:extLst>
        </c:ser>
        <c:ser>
          <c:idx val="6"/>
          <c:order val="6"/>
          <c:tx>
            <c:strRef>
              <c:f>'Consolidado (2)'!$I$4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(2)'!$B$274:$B$287</c:f>
              <c:strCache>
                <c:ptCount val="14"/>
                <c:pt idx="0">
                  <c:v>Barberena</c:v>
                </c:pt>
                <c:pt idx="1">
                  <c:v>Casillas</c:v>
                </c:pt>
                <c:pt idx="2">
                  <c:v>Chiquimulilla</c:v>
                </c:pt>
                <c:pt idx="3">
                  <c:v>Cuilapa</c:v>
                </c:pt>
                <c:pt idx="4">
                  <c:v>Guazacapan</c:v>
                </c:pt>
                <c:pt idx="5">
                  <c:v>Nueva Santa Rosa</c:v>
                </c:pt>
                <c:pt idx="6">
                  <c:v>Oratorio</c:v>
                </c:pt>
                <c:pt idx="7">
                  <c:v>Pueblo Nuevo Viñas</c:v>
                </c:pt>
                <c:pt idx="8">
                  <c:v>San Juan Tecuaco</c:v>
                </c:pt>
                <c:pt idx="9">
                  <c:v>San Rafael las Flores</c:v>
                </c:pt>
                <c:pt idx="10">
                  <c:v>Santa Cruz el Naranjo</c:v>
                </c:pt>
                <c:pt idx="11">
                  <c:v>Santa María Ixhuatan</c:v>
                </c:pt>
                <c:pt idx="12">
                  <c:v>Santa Rosa de Lima</c:v>
                </c:pt>
                <c:pt idx="13">
                  <c:v>Taxisco</c:v>
                </c:pt>
              </c:strCache>
            </c:strRef>
          </c:cat>
          <c:val>
            <c:numRef>
              <c:f>'Consolidado (2)'!$I$274:$I$287</c:f>
              <c:numCache>
                <c:formatCode>0</c:formatCode>
                <c:ptCount val="14"/>
                <c:pt idx="0">
                  <c:v>80</c:v>
                </c:pt>
                <c:pt idx="1">
                  <c:v>49</c:v>
                </c:pt>
                <c:pt idx="2">
                  <c:v>200</c:v>
                </c:pt>
                <c:pt idx="3">
                  <c:v>118</c:v>
                </c:pt>
                <c:pt idx="4">
                  <c:v>47</c:v>
                </c:pt>
                <c:pt idx="5">
                  <c:v>80</c:v>
                </c:pt>
                <c:pt idx="6">
                  <c:v>63</c:v>
                </c:pt>
                <c:pt idx="7">
                  <c:v>58</c:v>
                </c:pt>
                <c:pt idx="8">
                  <c:v>7</c:v>
                </c:pt>
                <c:pt idx="9">
                  <c:v>34</c:v>
                </c:pt>
                <c:pt idx="10">
                  <c:v>29</c:v>
                </c:pt>
                <c:pt idx="11">
                  <c:v>40</c:v>
                </c:pt>
                <c:pt idx="12">
                  <c:v>53</c:v>
                </c:pt>
                <c:pt idx="13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03C-4A6F-A432-9B647ED28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632960"/>
        <c:axId val="1142771968"/>
      </c:lineChart>
      <c:catAx>
        <c:axId val="114363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2771968"/>
        <c:crosses val="autoZero"/>
        <c:auto val="1"/>
        <c:lblAlgn val="ctr"/>
        <c:lblOffset val="100"/>
        <c:noMultiLvlLbl val="0"/>
      </c:catAx>
      <c:valAx>
        <c:axId val="11427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363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Sololá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'Consolidado (2)'!$C$4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(2)'!$B$288:$B$307</c:f>
              <c:strCache>
                <c:ptCount val="20"/>
                <c:pt idx="0">
                  <c:v>Concepción</c:v>
                </c:pt>
                <c:pt idx="1">
                  <c:v>Nahualá</c:v>
                </c:pt>
                <c:pt idx="2">
                  <c:v>Panajachel</c:v>
                </c:pt>
                <c:pt idx="3">
                  <c:v>San Andrés Semetabaj</c:v>
                </c:pt>
                <c:pt idx="4">
                  <c:v>San Antonio Palopó</c:v>
                </c:pt>
                <c:pt idx="5">
                  <c:v>San Jorge La Laguna</c:v>
                </c:pt>
                <c:pt idx="6">
                  <c:v>San José Chacayá</c:v>
                </c:pt>
                <c:pt idx="7">
                  <c:v>San Juan La Laguna</c:v>
                </c:pt>
                <c:pt idx="8">
                  <c:v>San Lucas Toliman</c:v>
                </c:pt>
                <c:pt idx="9">
                  <c:v>San Marcos La Laguna</c:v>
                </c:pt>
                <c:pt idx="10">
                  <c:v>San Pablo La Laguna</c:v>
                </c:pt>
                <c:pt idx="11">
                  <c:v>San Pedro La Laguna</c:v>
                </c:pt>
                <c:pt idx="12">
                  <c:v>Santa Catarina Ixtahuacán</c:v>
                </c:pt>
                <c:pt idx="13">
                  <c:v>Santa Catarina Palopó</c:v>
                </c:pt>
                <c:pt idx="14">
                  <c:v>Santa Clara La Laguna</c:v>
                </c:pt>
                <c:pt idx="15">
                  <c:v>Santa Cruz La Laguna</c:v>
                </c:pt>
                <c:pt idx="16">
                  <c:v>Santa Lucia Utatlán</c:v>
                </c:pt>
                <c:pt idx="17">
                  <c:v>Santa María Visitación</c:v>
                </c:pt>
                <c:pt idx="18">
                  <c:v>Santiago Atitlán</c:v>
                </c:pt>
                <c:pt idx="19">
                  <c:v>Sololá</c:v>
                </c:pt>
              </c:strCache>
            </c:strRef>
          </c:cat>
          <c:val>
            <c:numRef>
              <c:f>'Consolidado (2)'!$C$288:$C$307</c:f>
              <c:numCache>
                <c:formatCode>0</c:formatCode>
                <c:ptCount val="20"/>
                <c:pt idx="0">
                  <c:v>5</c:v>
                </c:pt>
                <c:pt idx="1">
                  <c:v>51</c:v>
                </c:pt>
                <c:pt idx="2">
                  <c:v>29</c:v>
                </c:pt>
                <c:pt idx="3">
                  <c:v>13</c:v>
                </c:pt>
                <c:pt idx="4">
                  <c:v>17</c:v>
                </c:pt>
                <c:pt idx="5">
                  <c:v>0</c:v>
                </c:pt>
                <c:pt idx="6">
                  <c:v>4</c:v>
                </c:pt>
                <c:pt idx="7">
                  <c:v>8</c:v>
                </c:pt>
                <c:pt idx="8">
                  <c:v>20</c:v>
                </c:pt>
                <c:pt idx="9">
                  <c:v>4</c:v>
                </c:pt>
                <c:pt idx="10">
                  <c:v>0</c:v>
                </c:pt>
                <c:pt idx="11">
                  <c:v>11</c:v>
                </c:pt>
                <c:pt idx="12">
                  <c:v>38</c:v>
                </c:pt>
                <c:pt idx="13">
                  <c:v>6</c:v>
                </c:pt>
                <c:pt idx="14">
                  <c:v>10</c:v>
                </c:pt>
                <c:pt idx="15">
                  <c:v>11</c:v>
                </c:pt>
                <c:pt idx="16">
                  <c:v>22</c:v>
                </c:pt>
                <c:pt idx="17">
                  <c:v>1</c:v>
                </c:pt>
                <c:pt idx="18">
                  <c:v>19</c:v>
                </c:pt>
                <c:pt idx="19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8C-404B-9C51-85BC703AAB6E}"/>
            </c:ext>
          </c:extLst>
        </c:ser>
        <c:ser>
          <c:idx val="1"/>
          <c:order val="1"/>
          <c:tx>
            <c:strRef>
              <c:f>'Consolidado (2)'!$D$4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(2)'!$B$288:$B$307</c:f>
              <c:strCache>
                <c:ptCount val="20"/>
                <c:pt idx="0">
                  <c:v>Concepción</c:v>
                </c:pt>
                <c:pt idx="1">
                  <c:v>Nahualá</c:v>
                </c:pt>
                <c:pt idx="2">
                  <c:v>Panajachel</c:v>
                </c:pt>
                <c:pt idx="3">
                  <c:v>San Andrés Semetabaj</c:v>
                </c:pt>
                <c:pt idx="4">
                  <c:v>San Antonio Palopó</c:v>
                </c:pt>
                <c:pt idx="5">
                  <c:v>San Jorge La Laguna</c:v>
                </c:pt>
                <c:pt idx="6">
                  <c:v>San José Chacayá</c:v>
                </c:pt>
                <c:pt idx="7">
                  <c:v>San Juan La Laguna</c:v>
                </c:pt>
                <c:pt idx="8">
                  <c:v>San Lucas Toliman</c:v>
                </c:pt>
                <c:pt idx="9">
                  <c:v>San Marcos La Laguna</c:v>
                </c:pt>
                <c:pt idx="10">
                  <c:v>San Pablo La Laguna</c:v>
                </c:pt>
                <c:pt idx="11">
                  <c:v>San Pedro La Laguna</c:v>
                </c:pt>
                <c:pt idx="12">
                  <c:v>Santa Catarina Ixtahuacán</c:v>
                </c:pt>
                <c:pt idx="13">
                  <c:v>Santa Catarina Palopó</c:v>
                </c:pt>
                <c:pt idx="14">
                  <c:v>Santa Clara La Laguna</c:v>
                </c:pt>
                <c:pt idx="15">
                  <c:v>Santa Cruz La Laguna</c:v>
                </c:pt>
                <c:pt idx="16">
                  <c:v>Santa Lucia Utatlán</c:v>
                </c:pt>
                <c:pt idx="17">
                  <c:v>Santa María Visitación</c:v>
                </c:pt>
                <c:pt idx="18">
                  <c:v>Santiago Atitlán</c:v>
                </c:pt>
                <c:pt idx="19">
                  <c:v>Sololá</c:v>
                </c:pt>
              </c:strCache>
            </c:strRef>
          </c:cat>
          <c:val>
            <c:numRef>
              <c:f>'Consolidado (2)'!$D$288:$D$307</c:f>
              <c:numCache>
                <c:formatCode>0</c:formatCode>
                <c:ptCount val="20"/>
                <c:pt idx="0">
                  <c:v>5</c:v>
                </c:pt>
                <c:pt idx="1">
                  <c:v>51</c:v>
                </c:pt>
                <c:pt idx="2">
                  <c:v>29</c:v>
                </c:pt>
                <c:pt idx="3">
                  <c:v>13</c:v>
                </c:pt>
                <c:pt idx="4">
                  <c:v>18</c:v>
                </c:pt>
                <c:pt idx="5">
                  <c:v>0</c:v>
                </c:pt>
                <c:pt idx="6">
                  <c:v>5</c:v>
                </c:pt>
                <c:pt idx="7">
                  <c:v>8</c:v>
                </c:pt>
                <c:pt idx="8">
                  <c:v>20</c:v>
                </c:pt>
                <c:pt idx="9">
                  <c:v>2</c:v>
                </c:pt>
                <c:pt idx="10">
                  <c:v>2</c:v>
                </c:pt>
                <c:pt idx="11">
                  <c:v>11</c:v>
                </c:pt>
                <c:pt idx="12">
                  <c:v>39</c:v>
                </c:pt>
                <c:pt idx="13">
                  <c:v>6</c:v>
                </c:pt>
                <c:pt idx="14">
                  <c:v>10</c:v>
                </c:pt>
                <c:pt idx="15">
                  <c:v>11</c:v>
                </c:pt>
                <c:pt idx="16">
                  <c:v>21</c:v>
                </c:pt>
                <c:pt idx="17">
                  <c:v>0</c:v>
                </c:pt>
                <c:pt idx="18">
                  <c:v>19</c:v>
                </c:pt>
                <c:pt idx="19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8C-404B-9C51-85BC703AAB6E}"/>
            </c:ext>
          </c:extLst>
        </c:ser>
        <c:ser>
          <c:idx val="2"/>
          <c:order val="2"/>
          <c:tx>
            <c:strRef>
              <c:f>'Consolidado (2)'!$E$4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(2)'!$B$288:$B$307</c:f>
              <c:strCache>
                <c:ptCount val="20"/>
                <c:pt idx="0">
                  <c:v>Concepción</c:v>
                </c:pt>
                <c:pt idx="1">
                  <c:v>Nahualá</c:v>
                </c:pt>
                <c:pt idx="2">
                  <c:v>Panajachel</c:v>
                </c:pt>
                <c:pt idx="3">
                  <c:v>San Andrés Semetabaj</c:v>
                </c:pt>
                <c:pt idx="4">
                  <c:v>San Antonio Palopó</c:v>
                </c:pt>
                <c:pt idx="5">
                  <c:v>San Jorge La Laguna</c:v>
                </c:pt>
                <c:pt idx="6">
                  <c:v>San José Chacayá</c:v>
                </c:pt>
                <c:pt idx="7">
                  <c:v>San Juan La Laguna</c:v>
                </c:pt>
                <c:pt idx="8">
                  <c:v>San Lucas Toliman</c:v>
                </c:pt>
                <c:pt idx="9">
                  <c:v>San Marcos La Laguna</c:v>
                </c:pt>
                <c:pt idx="10">
                  <c:v>San Pablo La Laguna</c:v>
                </c:pt>
                <c:pt idx="11">
                  <c:v>San Pedro La Laguna</c:v>
                </c:pt>
                <c:pt idx="12">
                  <c:v>Santa Catarina Ixtahuacán</c:v>
                </c:pt>
                <c:pt idx="13">
                  <c:v>Santa Catarina Palopó</c:v>
                </c:pt>
                <c:pt idx="14">
                  <c:v>Santa Clara La Laguna</c:v>
                </c:pt>
                <c:pt idx="15">
                  <c:v>Santa Cruz La Laguna</c:v>
                </c:pt>
                <c:pt idx="16">
                  <c:v>Santa Lucia Utatlán</c:v>
                </c:pt>
                <c:pt idx="17">
                  <c:v>Santa María Visitación</c:v>
                </c:pt>
                <c:pt idx="18">
                  <c:v>Santiago Atitlán</c:v>
                </c:pt>
                <c:pt idx="19">
                  <c:v>Sololá</c:v>
                </c:pt>
              </c:strCache>
            </c:strRef>
          </c:cat>
          <c:val>
            <c:numRef>
              <c:f>'Consolidado (2)'!$E$288:$E$307</c:f>
              <c:numCache>
                <c:formatCode>0</c:formatCode>
                <c:ptCount val="20"/>
                <c:pt idx="0">
                  <c:v>6</c:v>
                </c:pt>
                <c:pt idx="1">
                  <c:v>54</c:v>
                </c:pt>
                <c:pt idx="2">
                  <c:v>30</c:v>
                </c:pt>
                <c:pt idx="3">
                  <c:v>14</c:v>
                </c:pt>
                <c:pt idx="4">
                  <c:v>18</c:v>
                </c:pt>
                <c:pt idx="5">
                  <c:v>1</c:v>
                </c:pt>
                <c:pt idx="6">
                  <c:v>6</c:v>
                </c:pt>
                <c:pt idx="7">
                  <c:v>9</c:v>
                </c:pt>
                <c:pt idx="8">
                  <c:v>21</c:v>
                </c:pt>
                <c:pt idx="9">
                  <c:v>3</c:v>
                </c:pt>
                <c:pt idx="10">
                  <c:v>2</c:v>
                </c:pt>
                <c:pt idx="11">
                  <c:v>11</c:v>
                </c:pt>
                <c:pt idx="12">
                  <c:v>39</c:v>
                </c:pt>
                <c:pt idx="13">
                  <c:v>6</c:v>
                </c:pt>
                <c:pt idx="14">
                  <c:v>9</c:v>
                </c:pt>
                <c:pt idx="15">
                  <c:v>11</c:v>
                </c:pt>
                <c:pt idx="16">
                  <c:v>21</c:v>
                </c:pt>
                <c:pt idx="17">
                  <c:v>0</c:v>
                </c:pt>
                <c:pt idx="18">
                  <c:v>19</c:v>
                </c:pt>
                <c:pt idx="19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8C-404B-9C51-85BC703AAB6E}"/>
            </c:ext>
          </c:extLst>
        </c:ser>
        <c:ser>
          <c:idx val="3"/>
          <c:order val="3"/>
          <c:tx>
            <c:strRef>
              <c:f>'Consolidado (2)'!$F$4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(2)'!$B$288:$B$307</c:f>
              <c:strCache>
                <c:ptCount val="20"/>
                <c:pt idx="0">
                  <c:v>Concepción</c:v>
                </c:pt>
                <c:pt idx="1">
                  <c:v>Nahualá</c:v>
                </c:pt>
                <c:pt idx="2">
                  <c:v>Panajachel</c:v>
                </c:pt>
                <c:pt idx="3">
                  <c:v>San Andrés Semetabaj</c:v>
                </c:pt>
                <c:pt idx="4">
                  <c:v>San Antonio Palopó</c:v>
                </c:pt>
                <c:pt idx="5">
                  <c:v>San Jorge La Laguna</c:v>
                </c:pt>
                <c:pt idx="6">
                  <c:v>San José Chacayá</c:v>
                </c:pt>
                <c:pt idx="7">
                  <c:v>San Juan La Laguna</c:v>
                </c:pt>
                <c:pt idx="8">
                  <c:v>San Lucas Toliman</c:v>
                </c:pt>
                <c:pt idx="9">
                  <c:v>San Marcos La Laguna</c:v>
                </c:pt>
                <c:pt idx="10">
                  <c:v>San Pablo La Laguna</c:v>
                </c:pt>
                <c:pt idx="11">
                  <c:v>San Pedro La Laguna</c:v>
                </c:pt>
                <c:pt idx="12">
                  <c:v>Santa Catarina Ixtahuacán</c:v>
                </c:pt>
                <c:pt idx="13">
                  <c:v>Santa Catarina Palopó</c:v>
                </c:pt>
                <c:pt idx="14">
                  <c:v>Santa Clara La Laguna</c:v>
                </c:pt>
                <c:pt idx="15">
                  <c:v>Santa Cruz La Laguna</c:v>
                </c:pt>
                <c:pt idx="16">
                  <c:v>Santa Lucia Utatlán</c:v>
                </c:pt>
                <c:pt idx="17">
                  <c:v>Santa María Visitación</c:v>
                </c:pt>
                <c:pt idx="18">
                  <c:v>Santiago Atitlán</c:v>
                </c:pt>
                <c:pt idx="19">
                  <c:v>Sololá</c:v>
                </c:pt>
              </c:strCache>
            </c:strRef>
          </c:cat>
          <c:val>
            <c:numRef>
              <c:f>'Consolidado (2)'!$F$288:$F$307</c:f>
              <c:numCache>
                <c:formatCode>0</c:formatCode>
                <c:ptCount val="20"/>
                <c:pt idx="0">
                  <c:v>2</c:v>
                </c:pt>
                <c:pt idx="1">
                  <c:v>42</c:v>
                </c:pt>
                <c:pt idx="2">
                  <c:v>31</c:v>
                </c:pt>
                <c:pt idx="3">
                  <c:v>13</c:v>
                </c:pt>
                <c:pt idx="4">
                  <c:v>17</c:v>
                </c:pt>
                <c:pt idx="5">
                  <c:v>0</c:v>
                </c:pt>
                <c:pt idx="6">
                  <c:v>5</c:v>
                </c:pt>
                <c:pt idx="7">
                  <c:v>7</c:v>
                </c:pt>
                <c:pt idx="8">
                  <c:v>21</c:v>
                </c:pt>
                <c:pt idx="9">
                  <c:v>3</c:v>
                </c:pt>
                <c:pt idx="10">
                  <c:v>2</c:v>
                </c:pt>
                <c:pt idx="11">
                  <c:v>9</c:v>
                </c:pt>
                <c:pt idx="12">
                  <c:v>23</c:v>
                </c:pt>
                <c:pt idx="13">
                  <c:v>3</c:v>
                </c:pt>
                <c:pt idx="14">
                  <c:v>5</c:v>
                </c:pt>
                <c:pt idx="15">
                  <c:v>10</c:v>
                </c:pt>
                <c:pt idx="16">
                  <c:v>18</c:v>
                </c:pt>
                <c:pt idx="17">
                  <c:v>0</c:v>
                </c:pt>
                <c:pt idx="18">
                  <c:v>16</c:v>
                </c:pt>
                <c:pt idx="19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8C-404B-9C51-85BC703AAB6E}"/>
            </c:ext>
          </c:extLst>
        </c:ser>
        <c:ser>
          <c:idx val="4"/>
          <c:order val="4"/>
          <c:tx>
            <c:strRef>
              <c:f>'Consolidado (2)'!$G$4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(2)'!$B$288:$B$307</c:f>
              <c:strCache>
                <c:ptCount val="20"/>
                <c:pt idx="0">
                  <c:v>Concepción</c:v>
                </c:pt>
                <c:pt idx="1">
                  <c:v>Nahualá</c:v>
                </c:pt>
                <c:pt idx="2">
                  <c:v>Panajachel</c:v>
                </c:pt>
                <c:pt idx="3">
                  <c:v>San Andrés Semetabaj</c:v>
                </c:pt>
                <c:pt idx="4">
                  <c:v>San Antonio Palopó</c:v>
                </c:pt>
                <c:pt idx="5">
                  <c:v>San Jorge La Laguna</c:v>
                </c:pt>
                <c:pt idx="6">
                  <c:v>San José Chacayá</c:v>
                </c:pt>
                <c:pt idx="7">
                  <c:v>San Juan La Laguna</c:v>
                </c:pt>
                <c:pt idx="8">
                  <c:v>San Lucas Toliman</c:v>
                </c:pt>
                <c:pt idx="9">
                  <c:v>San Marcos La Laguna</c:v>
                </c:pt>
                <c:pt idx="10">
                  <c:v>San Pablo La Laguna</c:v>
                </c:pt>
                <c:pt idx="11">
                  <c:v>San Pedro La Laguna</c:v>
                </c:pt>
                <c:pt idx="12">
                  <c:v>Santa Catarina Ixtahuacán</c:v>
                </c:pt>
                <c:pt idx="13">
                  <c:v>Santa Catarina Palopó</c:v>
                </c:pt>
                <c:pt idx="14">
                  <c:v>Santa Clara La Laguna</c:v>
                </c:pt>
                <c:pt idx="15">
                  <c:v>Santa Cruz La Laguna</c:v>
                </c:pt>
                <c:pt idx="16">
                  <c:v>Santa Lucia Utatlán</c:v>
                </c:pt>
                <c:pt idx="17">
                  <c:v>Santa María Visitación</c:v>
                </c:pt>
                <c:pt idx="18">
                  <c:v>Santiago Atitlán</c:v>
                </c:pt>
                <c:pt idx="19">
                  <c:v>Sololá</c:v>
                </c:pt>
              </c:strCache>
            </c:strRef>
          </c:cat>
          <c:val>
            <c:numRef>
              <c:f>'Consolidado (2)'!$G$288:$G$307</c:f>
              <c:numCache>
                <c:formatCode>0</c:formatCode>
                <c:ptCount val="20"/>
                <c:pt idx="0">
                  <c:v>2</c:v>
                </c:pt>
                <c:pt idx="1">
                  <c:v>44</c:v>
                </c:pt>
                <c:pt idx="2">
                  <c:v>29</c:v>
                </c:pt>
                <c:pt idx="3">
                  <c:v>12</c:v>
                </c:pt>
                <c:pt idx="4">
                  <c:v>16</c:v>
                </c:pt>
                <c:pt idx="5">
                  <c:v>0</c:v>
                </c:pt>
                <c:pt idx="6">
                  <c:v>6</c:v>
                </c:pt>
                <c:pt idx="7">
                  <c:v>7</c:v>
                </c:pt>
                <c:pt idx="8">
                  <c:v>21</c:v>
                </c:pt>
                <c:pt idx="9">
                  <c:v>3</c:v>
                </c:pt>
                <c:pt idx="10">
                  <c:v>4</c:v>
                </c:pt>
                <c:pt idx="11">
                  <c:v>10</c:v>
                </c:pt>
                <c:pt idx="12">
                  <c:v>23</c:v>
                </c:pt>
                <c:pt idx="13">
                  <c:v>3</c:v>
                </c:pt>
                <c:pt idx="14">
                  <c:v>5</c:v>
                </c:pt>
                <c:pt idx="15">
                  <c:v>10</c:v>
                </c:pt>
                <c:pt idx="16">
                  <c:v>19</c:v>
                </c:pt>
                <c:pt idx="17">
                  <c:v>0</c:v>
                </c:pt>
                <c:pt idx="18">
                  <c:v>19</c:v>
                </c:pt>
                <c:pt idx="19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8C-404B-9C51-85BC703AAB6E}"/>
            </c:ext>
          </c:extLst>
        </c:ser>
        <c:ser>
          <c:idx val="5"/>
          <c:order val="5"/>
          <c:tx>
            <c:strRef>
              <c:f>'Consolidado (2)'!$H$4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(2)'!$B$288:$B$307</c:f>
              <c:strCache>
                <c:ptCount val="20"/>
                <c:pt idx="0">
                  <c:v>Concepción</c:v>
                </c:pt>
                <c:pt idx="1">
                  <c:v>Nahualá</c:v>
                </c:pt>
                <c:pt idx="2">
                  <c:v>Panajachel</c:v>
                </c:pt>
                <c:pt idx="3">
                  <c:v>San Andrés Semetabaj</c:v>
                </c:pt>
                <c:pt idx="4">
                  <c:v>San Antonio Palopó</c:v>
                </c:pt>
                <c:pt idx="5">
                  <c:v>San Jorge La Laguna</c:v>
                </c:pt>
                <c:pt idx="6">
                  <c:v>San José Chacayá</c:v>
                </c:pt>
                <c:pt idx="7">
                  <c:v>San Juan La Laguna</c:v>
                </c:pt>
                <c:pt idx="8">
                  <c:v>San Lucas Toliman</c:v>
                </c:pt>
                <c:pt idx="9">
                  <c:v>San Marcos La Laguna</c:v>
                </c:pt>
                <c:pt idx="10">
                  <c:v>San Pablo La Laguna</c:v>
                </c:pt>
                <c:pt idx="11">
                  <c:v>San Pedro La Laguna</c:v>
                </c:pt>
                <c:pt idx="12">
                  <c:v>Santa Catarina Ixtahuacán</c:v>
                </c:pt>
                <c:pt idx="13">
                  <c:v>Santa Catarina Palopó</c:v>
                </c:pt>
                <c:pt idx="14">
                  <c:v>Santa Clara La Laguna</c:v>
                </c:pt>
                <c:pt idx="15">
                  <c:v>Santa Cruz La Laguna</c:v>
                </c:pt>
                <c:pt idx="16">
                  <c:v>Santa Lucia Utatlán</c:v>
                </c:pt>
                <c:pt idx="17">
                  <c:v>Santa María Visitación</c:v>
                </c:pt>
                <c:pt idx="18">
                  <c:v>Santiago Atitlán</c:v>
                </c:pt>
                <c:pt idx="19">
                  <c:v>Sololá</c:v>
                </c:pt>
              </c:strCache>
            </c:strRef>
          </c:cat>
          <c:val>
            <c:numRef>
              <c:f>'Consolidado (2)'!$H$288:$H$307</c:f>
              <c:numCache>
                <c:formatCode>0</c:formatCode>
                <c:ptCount val="20"/>
                <c:pt idx="0">
                  <c:v>2</c:v>
                </c:pt>
                <c:pt idx="1">
                  <c:v>44</c:v>
                </c:pt>
                <c:pt idx="2">
                  <c:v>27</c:v>
                </c:pt>
                <c:pt idx="3">
                  <c:v>12</c:v>
                </c:pt>
                <c:pt idx="4">
                  <c:v>16</c:v>
                </c:pt>
                <c:pt idx="5">
                  <c:v>0</c:v>
                </c:pt>
                <c:pt idx="6">
                  <c:v>6</c:v>
                </c:pt>
                <c:pt idx="7">
                  <c:v>7</c:v>
                </c:pt>
                <c:pt idx="8">
                  <c:v>21</c:v>
                </c:pt>
                <c:pt idx="9">
                  <c:v>3</c:v>
                </c:pt>
                <c:pt idx="10">
                  <c:v>5</c:v>
                </c:pt>
                <c:pt idx="11">
                  <c:v>11</c:v>
                </c:pt>
                <c:pt idx="12">
                  <c:v>23</c:v>
                </c:pt>
                <c:pt idx="13">
                  <c:v>3</c:v>
                </c:pt>
                <c:pt idx="14">
                  <c:v>5</c:v>
                </c:pt>
                <c:pt idx="15">
                  <c:v>10</c:v>
                </c:pt>
                <c:pt idx="16">
                  <c:v>19</c:v>
                </c:pt>
                <c:pt idx="17">
                  <c:v>0</c:v>
                </c:pt>
                <c:pt idx="18">
                  <c:v>19</c:v>
                </c:pt>
                <c:pt idx="19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8C-404B-9C51-85BC703AAB6E}"/>
            </c:ext>
          </c:extLst>
        </c:ser>
        <c:ser>
          <c:idx val="6"/>
          <c:order val="6"/>
          <c:tx>
            <c:strRef>
              <c:f>'Consolidado (2)'!$I$4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(2)'!$B$288:$B$307</c:f>
              <c:strCache>
                <c:ptCount val="20"/>
                <c:pt idx="0">
                  <c:v>Concepción</c:v>
                </c:pt>
                <c:pt idx="1">
                  <c:v>Nahualá</c:v>
                </c:pt>
                <c:pt idx="2">
                  <c:v>Panajachel</c:v>
                </c:pt>
                <c:pt idx="3">
                  <c:v>San Andrés Semetabaj</c:v>
                </c:pt>
                <c:pt idx="4">
                  <c:v>San Antonio Palopó</c:v>
                </c:pt>
                <c:pt idx="5">
                  <c:v>San Jorge La Laguna</c:v>
                </c:pt>
                <c:pt idx="6">
                  <c:v>San José Chacayá</c:v>
                </c:pt>
                <c:pt idx="7">
                  <c:v>San Juan La Laguna</c:v>
                </c:pt>
                <c:pt idx="8">
                  <c:v>San Lucas Toliman</c:v>
                </c:pt>
                <c:pt idx="9">
                  <c:v>San Marcos La Laguna</c:v>
                </c:pt>
                <c:pt idx="10">
                  <c:v>San Pablo La Laguna</c:v>
                </c:pt>
                <c:pt idx="11">
                  <c:v>San Pedro La Laguna</c:v>
                </c:pt>
                <c:pt idx="12">
                  <c:v>Santa Catarina Ixtahuacán</c:v>
                </c:pt>
                <c:pt idx="13">
                  <c:v>Santa Catarina Palopó</c:v>
                </c:pt>
                <c:pt idx="14">
                  <c:v>Santa Clara La Laguna</c:v>
                </c:pt>
                <c:pt idx="15">
                  <c:v>Santa Cruz La Laguna</c:v>
                </c:pt>
                <c:pt idx="16">
                  <c:v>Santa Lucia Utatlán</c:v>
                </c:pt>
                <c:pt idx="17">
                  <c:v>Santa María Visitación</c:v>
                </c:pt>
                <c:pt idx="18">
                  <c:v>Santiago Atitlán</c:v>
                </c:pt>
                <c:pt idx="19">
                  <c:v>Sololá</c:v>
                </c:pt>
              </c:strCache>
            </c:strRef>
          </c:cat>
          <c:val>
            <c:numRef>
              <c:f>'Consolidado (2)'!$I$288:$I$307</c:f>
              <c:numCache>
                <c:formatCode>0</c:formatCode>
                <c:ptCount val="20"/>
                <c:pt idx="0">
                  <c:v>7</c:v>
                </c:pt>
                <c:pt idx="1">
                  <c:v>95</c:v>
                </c:pt>
                <c:pt idx="2">
                  <c:v>67</c:v>
                </c:pt>
                <c:pt idx="3">
                  <c:v>26</c:v>
                </c:pt>
                <c:pt idx="4">
                  <c:v>37</c:v>
                </c:pt>
                <c:pt idx="5">
                  <c:v>0</c:v>
                </c:pt>
                <c:pt idx="6">
                  <c:v>14</c:v>
                </c:pt>
                <c:pt idx="7">
                  <c:v>15</c:v>
                </c:pt>
                <c:pt idx="8">
                  <c:v>52</c:v>
                </c:pt>
                <c:pt idx="9">
                  <c:v>7</c:v>
                </c:pt>
                <c:pt idx="10">
                  <c:v>13</c:v>
                </c:pt>
                <c:pt idx="11">
                  <c:v>22</c:v>
                </c:pt>
                <c:pt idx="12">
                  <c:v>60</c:v>
                </c:pt>
                <c:pt idx="13">
                  <c:v>7</c:v>
                </c:pt>
                <c:pt idx="14">
                  <c:v>13</c:v>
                </c:pt>
                <c:pt idx="15">
                  <c:v>22</c:v>
                </c:pt>
                <c:pt idx="16">
                  <c:v>39</c:v>
                </c:pt>
                <c:pt idx="17">
                  <c:v>0</c:v>
                </c:pt>
                <c:pt idx="18">
                  <c:v>44</c:v>
                </c:pt>
                <c:pt idx="19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28C-404B-9C51-85BC703AA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632960"/>
        <c:axId val="1142771968"/>
      </c:lineChart>
      <c:catAx>
        <c:axId val="114363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2771968"/>
        <c:crosses val="autoZero"/>
        <c:auto val="1"/>
        <c:lblAlgn val="ctr"/>
        <c:lblOffset val="100"/>
        <c:noMultiLvlLbl val="0"/>
      </c:catAx>
      <c:valAx>
        <c:axId val="11427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363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baseline="0"/>
              <a:t>Baja Verapaz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'Consolidado (2)'!$C$4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(2)'!$B$22:$B$29</c:f>
              <c:strCache>
                <c:ptCount val="8"/>
                <c:pt idx="0">
                  <c:v>Cubulco</c:v>
                </c:pt>
                <c:pt idx="1">
                  <c:v>El Chol</c:v>
                </c:pt>
                <c:pt idx="2">
                  <c:v>Granados</c:v>
                </c:pt>
                <c:pt idx="3">
                  <c:v>Purulhá</c:v>
                </c:pt>
                <c:pt idx="4">
                  <c:v>Rabinal</c:v>
                </c:pt>
                <c:pt idx="5">
                  <c:v>Salamá</c:v>
                </c:pt>
                <c:pt idx="6">
                  <c:v>San Jerónimo</c:v>
                </c:pt>
                <c:pt idx="7">
                  <c:v>San Miguel Chicaj</c:v>
                </c:pt>
              </c:strCache>
            </c:strRef>
          </c:cat>
          <c:val>
            <c:numRef>
              <c:f>'Consolidado (2)'!$C$22:$C$29</c:f>
              <c:numCache>
                <c:formatCode>0</c:formatCode>
                <c:ptCount val="8"/>
                <c:pt idx="0">
                  <c:v>29</c:v>
                </c:pt>
                <c:pt idx="1">
                  <c:v>16</c:v>
                </c:pt>
                <c:pt idx="2">
                  <c:v>15</c:v>
                </c:pt>
                <c:pt idx="3">
                  <c:v>23</c:v>
                </c:pt>
                <c:pt idx="4">
                  <c:v>25</c:v>
                </c:pt>
                <c:pt idx="5">
                  <c:v>88</c:v>
                </c:pt>
                <c:pt idx="6">
                  <c:v>30</c:v>
                </c:pt>
                <c:pt idx="7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34-45C7-9838-6FA230BF8119}"/>
            </c:ext>
          </c:extLst>
        </c:ser>
        <c:ser>
          <c:idx val="1"/>
          <c:order val="1"/>
          <c:tx>
            <c:strRef>
              <c:f>'Consolidado (2)'!$D$4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(2)'!$B$22:$B$29</c:f>
              <c:strCache>
                <c:ptCount val="8"/>
                <c:pt idx="0">
                  <c:v>Cubulco</c:v>
                </c:pt>
                <c:pt idx="1">
                  <c:v>El Chol</c:v>
                </c:pt>
                <c:pt idx="2">
                  <c:v>Granados</c:v>
                </c:pt>
                <c:pt idx="3">
                  <c:v>Purulhá</c:v>
                </c:pt>
                <c:pt idx="4">
                  <c:v>Rabinal</c:v>
                </c:pt>
                <c:pt idx="5">
                  <c:v>Salamá</c:v>
                </c:pt>
                <c:pt idx="6">
                  <c:v>San Jerónimo</c:v>
                </c:pt>
                <c:pt idx="7">
                  <c:v>San Miguel Chicaj</c:v>
                </c:pt>
              </c:strCache>
            </c:strRef>
          </c:cat>
          <c:val>
            <c:numRef>
              <c:f>'Consolidado (2)'!$D$22:$D$29</c:f>
              <c:numCache>
                <c:formatCode>0</c:formatCode>
                <c:ptCount val="8"/>
                <c:pt idx="0">
                  <c:v>29</c:v>
                </c:pt>
                <c:pt idx="1">
                  <c:v>16</c:v>
                </c:pt>
                <c:pt idx="2">
                  <c:v>16</c:v>
                </c:pt>
                <c:pt idx="3">
                  <c:v>23</c:v>
                </c:pt>
                <c:pt idx="4">
                  <c:v>27</c:v>
                </c:pt>
                <c:pt idx="5">
                  <c:v>90</c:v>
                </c:pt>
                <c:pt idx="6">
                  <c:v>29</c:v>
                </c:pt>
                <c:pt idx="7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34-45C7-9838-6FA230BF8119}"/>
            </c:ext>
          </c:extLst>
        </c:ser>
        <c:ser>
          <c:idx val="2"/>
          <c:order val="2"/>
          <c:tx>
            <c:strRef>
              <c:f>'Consolidado (2)'!$E$4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(2)'!$B$22:$B$29</c:f>
              <c:strCache>
                <c:ptCount val="8"/>
                <c:pt idx="0">
                  <c:v>Cubulco</c:v>
                </c:pt>
                <c:pt idx="1">
                  <c:v>El Chol</c:v>
                </c:pt>
                <c:pt idx="2">
                  <c:v>Granados</c:v>
                </c:pt>
                <c:pt idx="3">
                  <c:v>Purulhá</c:v>
                </c:pt>
                <c:pt idx="4">
                  <c:v>Rabinal</c:v>
                </c:pt>
                <c:pt idx="5">
                  <c:v>Salamá</c:v>
                </c:pt>
                <c:pt idx="6">
                  <c:v>San Jerónimo</c:v>
                </c:pt>
                <c:pt idx="7">
                  <c:v>San Miguel Chicaj</c:v>
                </c:pt>
              </c:strCache>
            </c:strRef>
          </c:cat>
          <c:val>
            <c:numRef>
              <c:f>'Consolidado (2)'!$E$22:$E$29</c:f>
              <c:numCache>
                <c:formatCode>0</c:formatCode>
                <c:ptCount val="8"/>
                <c:pt idx="0">
                  <c:v>29</c:v>
                </c:pt>
                <c:pt idx="1">
                  <c:v>16</c:v>
                </c:pt>
                <c:pt idx="2">
                  <c:v>16</c:v>
                </c:pt>
                <c:pt idx="3">
                  <c:v>24</c:v>
                </c:pt>
                <c:pt idx="4">
                  <c:v>25</c:v>
                </c:pt>
                <c:pt idx="5">
                  <c:v>89</c:v>
                </c:pt>
                <c:pt idx="6">
                  <c:v>29</c:v>
                </c:pt>
                <c:pt idx="7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34-45C7-9838-6FA230BF8119}"/>
            </c:ext>
          </c:extLst>
        </c:ser>
        <c:ser>
          <c:idx val="3"/>
          <c:order val="3"/>
          <c:tx>
            <c:strRef>
              <c:f>'Consolidado (2)'!$F$4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(2)'!$B$22:$B$29</c:f>
              <c:strCache>
                <c:ptCount val="8"/>
                <c:pt idx="0">
                  <c:v>Cubulco</c:v>
                </c:pt>
                <c:pt idx="1">
                  <c:v>El Chol</c:v>
                </c:pt>
                <c:pt idx="2">
                  <c:v>Granados</c:v>
                </c:pt>
                <c:pt idx="3">
                  <c:v>Purulhá</c:v>
                </c:pt>
                <c:pt idx="4">
                  <c:v>Rabinal</c:v>
                </c:pt>
                <c:pt idx="5">
                  <c:v>Salamá</c:v>
                </c:pt>
                <c:pt idx="6">
                  <c:v>San Jerónimo</c:v>
                </c:pt>
                <c:pt idx="7">
                  <c:v>San Miguel Chicaj</c:v>
                </c:pt>
              </c:strCache>
            </c:strRef>
          </c:cat>
          <c:val>
            <c:numRef>
              <c:f>'Consolidado (2)'!$F$22:$F$29</c:f>
              <c:numCache>
                <c:formatCode>0</c:formatCode>
                <c:ptCount val="8"/>
                <c:pt idx="0">
                  <c:v>21</c:v>
                </c:pt>
                <c:pt idx="1">
                  <c:v>13</c:v>
                </c:pt>
                <c:pt idx="2">
                  <c:v>12</c:v>
                </c:pt>
                <c:pt idx="3">
                  <c:v>16</c:v>
                </c:pt>
                <c:pt idx="4">
                  <c:v>24</c:v>
                </c:pt>
                <c:pt idx="5">
                  <c:v>63</c:v>
                </c:pt>
                <c:pt idx="6">
                  <c:v>28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34-45C7-9838-6FA230BF8119}"/>
            </c:ext>
          </c:extLst>
        </c:ser>
        <c:ser>
          <c:idx val="4"/>
          <c:order val="4"/>
          <c:tx>
            <c:strRef>
              <c:f>'Consolidado (2)'!$G$4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(2)'!$B$22:$B$29</c:f>
              <c:strCache>
                <c:ptCount val="8"/>
                <c:pt idx="0">
                  <c:v>Cubulco</c:v>
                </c:pt>
                <c:pt idx="1">
                  <c:v>El Chol</c:v>
                </c:pt>
                <c:pt idx="2">
                  <c:v>Granados</c:v>
                </c:pt>
                <c:pt idx="3">
                  <c:v>Purulhá</c:v>
                </c:pt>
                <c:pt idx="4">
                  <c:v>Rabinal</c:v>
                </c:pt>
                <c:pt idx="5">
                  <c:v>Salamá</c:v>
                </c:pt>
                <c:pt idx="6">
                  <c:v>San Jerónimo</c:v>
                </c:pt>
                <c:pt idx="7">
                  <c:v>San Miguel Chicaj</c:v>
                </c:pt>
              </c:strCache>
            </c:strRef>
          </c:cat>
          <c:val>
            <c:numRef>
              <c:f>'Consolidado (2)'!$G$22:$G$29</c:f>
              <c:numCache>
                <c:formatCode>0</c:formatCode>
                <c:ptCount val="8"/>
                <c:pt idx="0">
                  <c:v>26</c:v>
                </c:pt>
                <c:pt idx="1">
                  <c:v>15</c:v>
                </c:pt>
                <c:pt idx="2">
                  <c:v>15</c:v>
                </c:pt>
                <c:pt idx="3">
                  <c:v>17</c:v>
                </c:pt>
                <c:pt idx="4">
                  <c:v>28</c:v>
                </c:pt>
                <c:pt idx="5">
                  <c:v>66</c:v>
                </c:pt>
                <c:pt idx="6">
                  <c:v>35</c:v>
                </c:pt>
                <c:pt idx="7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34-45C7-9838-6FA230BF8119}"/>
            </c:ext>
          </c:extLst>
        </c:ser>
        <c:ser>
          <c:idx val="5"/>
          <c:order val="5"/>
          <c:tx>
            <c:strRef>
              <c:f>'Consolidado (2)'!$H$4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(2)'!$B$22:$B$29</c:f>
              <c:strCache>
                <c:ptCount val="8"/>
                <c:pt idx="0">
                  <c:v>Cubulco</c:v>
                </c:pt>
                <c:pt idx="1">
                  <c:v>El Chol</c:v>
                </c:pt>
                <c:pt idx="2">
                  <c:v>Granados</c:v>
                </c:pt>
                <c:pt idx="3">
                  <c:v>Purulhá</c:v>
                </c:pt>
                <c:pt idx="4">
                  <c:v>Rabinal</c:v>
                </c:pt>
                <c:pt idx="5">
                  <c:v>Salamá</c:v>
                </c:pt>
                <c:pt idx="6">
                  <c:v>San Jerónimo</c:v>
                </c:pt>
                <c:pt idx="7">
                  <c:v>San Miguel Chicaj</c:v>
                </c:pt>
              </c:strCache>
            </c:strRef>
          </c:cat>
          <c:val>
            <c:numRef>
              <c:f>'Consolidado (2)'!$H$22:$H$29</c:f>
              <c:numCache>
                <c:formatCode>0</c:formatCode>
                <c:ptCount val="8"/>
                <c:pt idx="0">
                  <c:v>27</c:v>
                </c:pt>
                <c:pt idx="1">
                  <c:v>15</c:v>
                </c:pt>
                <c:pt idx="2">
                  <c:v>15</c:v>
                </c:pt>
                <c:pt idx="3">
                  <c:v>17</c:v>
                </c:pt>
                <c:pt idx="4">
                  <c:v>28</c:v>
                </c:pt>
                <c:pt idx="5">
                  <c:v>67</c:v>
                </c:pt>
                <c:pt idx="6">
                  <c:v>35</c:v>
                </c:pt>
                <c:pt idx="7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34-45C7-9838-6FA230BF8119}"/>
            </c:ext>
          </c:extLst>
        </c:ser>
        <c:ser>
          <c:idx val="6"/>
          <c:order val="6"/>
          <c:tx>
            <c:strRef>
              <c:f>'Consolidado (2)'!$I$4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(2)'!$B$22:$B$29</c:f>
              <c:strCache>
                <c:ptCount val="8"/>
                <c:pt idx="0">
                  <c:v>Cubulco</c:v>
                </c:pt>
                <c:pt idx="1">
                  <c:v>El Chol</c:v>
                </c:pt>
                <c:pt idx="2">
                  <c:v>Granados</c:v>
                </c:pt>
                <c:pt idx="3">
                  <c:v>Purulhá</c:v>
                </c:pt>
                <c:pt idx="4">
                  <c:v>Rabinal</c:v>
                </c:pt>
                <c:pt idx="5">
                  <c:v>Salamá</c:v>
                </c:pt>
                <c:pt idx="6">
                  <c:v>San Jerónimo</c:v>
                </c:pt>
                <c:pt idx="7">
                  <c:v>San Miguel Chicaj</c:v>
                </c:pt>
              </c:strCache>
            </c:strRef>
          </c:cat>
          <c:val>
            <c:numRef>
              <c:f>'Consolidado (2)'!$I$22:$I$29</c:f>
              <c:numCache>
                <c:formatCode>0</c:formatCode>
                <c:ptCount val="8"/>
                <c:pt idx="0">
                  <c:v>47</c:v>
                </c:pt>
                <c:pt idx="1">
                  <c:v>35</c:v>
                </c:pt>
                <c:pt idx="2">
                  <c:v>31</c:v>
                </c:pt>
                <c:pt idx="3">
                  <c:v>35</c:v>
                </c:pt>
                <c:pt idx="4">
                  <c:v>63</c:v>
                </c:pt>
                <c:pt idx="5">
                  <c:v>145</c:v>
                </c:pt>
                <c:pt idx="6">
                  <c:v>83</c:v>
                </c:pt>
                <c:pt idx="7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E34-45C7-9838-6FA230BF8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632960"/>
        <c:axId val="1142771968"/>
      </c:lineChart>
      <c:catAx>
        <c:axId val="114363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2771968"/>
        <c:crosses val="autoZero"/>
        <c:auto val="1"/>
        <c:lblAlgn val="ctr"/>
        <c:lblOffset val="100"/>
        <c:noMultiLvlLbl val="0"/>
      </c:catAx>
      <c:valAx>
        <c:axId val="11427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363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Suchitepéquez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'Consolidado (2)'!$C$4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(2)'!$B$308:$B$328</c:f>
              <c:strCache>
                <c:ptCount val="21"/>
                <c:pt idx="0">
                  <c:v>Chicacao</c:v>
                </c:pt>
                <c:pt idx="1">
                  <c:v>Cuyotenango</c:v>
                </c:pt>
                <c:pt idx="2">
                  <c:v>Mazatenango</c:v>
                </c:pt>
                <c:pt idx="3">
                  <c:v>Patulul</c:v>
                </c:pt>
                <c:pt idx="4">
                  <c:v>Pueblo Nuevo</c:v>
                </c:pt>
                <c:pt idx="5">
                  <c:v>Río Bravo</c:v>
                </c:pt>
                <c:pt idx="6">
                  <c:v>Samayac</c:v>
                </c:pt>
                <c:pt idx="7">
                  <c:v>San Antonio Suchitepéquez</c:v>
                </c:pt>
                <c:pt idx="8">
                  <c:v>San Bernardino</c:v>
                </c:pt>
                <c:pt idx="9">
                  <c:v>San Francisco Zapotitlán</c:v>
                </c:pt>
                <c:pt idx="10">
                  <c:v>San Gabriel</c:v>
                </c:pt>
                <c:pt idx="11">
                  <c:v>San José El Ídolo</c:v>
                </c:pt>
                <c:pt idx="12">
                  <c:v>San José la Máquina</c:v>
                </c:pt>
                <c:pt idx="13">
                  <c:v>San Juan Bautista</c:v>
                </c:pt>
                <c:pt idx="14">
                  <c:v>San Lorenzo</c:v>
                </c:pt>
                <c:pt idx="15">
                  <c:v>San Miguel Panán</c:v>
                </c:pt>
                <c:pt idx="16">
                  <c:v>San Pablo Jocopilas</c:v>
                </c:pt>
                <c:pt idx="17">
                  <c:v>Santa Bárbara</c:v>
                </c:pt>
                <c:pt idx="18">
                  <c:v>Santo Domingo Suchitepéquez</c:v>
                </c:pt>
                <c:pt idx="19">
                  <c:v>Santo Tomás La Unión</c:v>
                </c:pt>
                <c:pt idx="20">
                  <c:v>Zunilito</c:v>
                </c:pt>
              </c:strCache>
            </c:strRef>
          </c:cat>
          <c:val>
            <c:numRef>
              <c:f>'Consolidado (2)'!$C$308:$C$328</c:f>
              <c:numCache>
                <c:formatCode>0</c:formatCode>
                <c:ptCount val="21"/>
                <c:pt idx="0">
                  <c:v>29</c:v>
                </c:pt>
                <c:pt idx="1">
                  <c:v>59</c:v>
                </c:pt>
                <c:pt idx="2">
                  <c:v>114</c:v>
                </c:pt>
                <c:pt idx="3">
                  <c:v>40</c:v>
                </c:pt>
                <c:pt idx="4">
                  <c:v>6</c:v>
                </c:pt>
                <c:pt idx="5">
                  <c:v>32</c:v>
                </c:pt>
                <c:pt idx="6">
                  <c:v>10</c:v>
                </c:pt>
                <c:pt idx="7">
                  <c:v>54</c:v>
                </c:pt>
                <c:pt idx="8">
                  <c:v>17</c:v>
                </c:pt>
                <c:pt idx="9">
                  <c:v>14</c:v>
                </c:pt>
                <c:pt idx="10">
                  <c:v>5</c:v>
                </c:pt>
                <c:pt idx="11">
                  <c:v>12</c:v>
                </c:pt>
                <c:pt idx="12">
                  <c:v>0</c:v>
                </c:pt>
                <c:pt idx="13">
                  <c:v>5</c:v>
                </c:pt>
                <c:pt idx="14">
                  <c:v>32</c:v>
                </c:pt>
                <c:pt idx="15">
                  <c:v>11</c:v>
                </c:pt>
                <c:pt idx="16">
                  <c:v>21</c:v>
                </c:pt>
                <c:pt idx="17">
                  <c:v>28</c:v>
                </c:pt>
                <c:pt idx="18">
                  <c:v>44</c:v>
                </c:pt>
                <c:pt idx="19">
                  <c:v>16</c:v>
                </c:pt>
                <c:pt idx="2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CE-42E4-9B38-8A334263900D}"/>
            </c:ext>
          </c:extLst>
        </c:ser>
        <c:ser>
          <c:idx val="1"/>
          <c:order val="1"/>
          <c:tx>
            <c:strRef>
              <c:f>'Consolidado (2)'!$D$4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(2)'!$B$308:$B$328</c:f>
              <c:strCache>
                <c:ptCount val="21"/>
                <c:pt idx="0">
                  <c:v>Chicacao</c:v>
                </c:pt>
                <c:pt idx="1">
                  <c:v>Cuyotenango</c:v>
                </c:pt>
                <c:pt idx="2">
                  <c:v>Mazatenango</c:v>
                </c:pt>
                <c:pt idx="3">
                  <c:v>Patulul</c:v>
                </c:pt>
                <c:pt idx="4">
                  <c:v>Pueblo Nuevo</c:v>
                </c:pt>
                <c:pt idx="5">
                  <c:v>Río Bravo</c:v>
                </c:pt>
                <c:pt idx="6">
                  <c:v>Samayac</c:v>
                </c:pt>
                <c:pt idx="7">
                  <c:v>San Antonio Suchitepéquez</c:v>
                </c:pt>
                <c:pt idx="8">
                  <c:v>San Bernardino</c:v>
                </c:pt>
                <c:pt idx="9">
                  <c:v>San Francisco Zapotitlán</c:v>
                </c:pt>
                <c:pt idx="10">
                  <c:v>San Gabriel</c:v>
                </c:pt>
                <c:pt idx="11">
                  <c:v>San José El Ídolo</c:v>
                </c:pt>
                <c:pt idx="12">
                  <c:v>San José la Máquina</c:v>
                </c:pt>
                <c:pt idx="13">
                  <c:v>San Juan Bautista</c:v>
                </c:pt>
                <c:pt idx="14">
                  <c:v>San Lorenzo</c:v>
                </c:pt>
                <c:pt idx="15">
                  <c:v>San Miguel Panán</c:v>
                </c:pt>
                <c:pt idx="16">
                  <c:v>San Pablo Jocopilas</c:v>
                </c:pt>
                <c:pt idx="17">
                  <c:v>Santa Bárbara</c:v>
                </c:pt>
                <c:pt idx="18">
                  <c:v>Santo Domingo Suchitepéquez</c:v>
                </c:pt>
                <c:pt idx="19">
                  <c:v>Santo Tomás La Unión</c:v>
                </c:pt>
                <c:pt idx="20">
                  <c:v>Zunilito</c:v>
                </c:pt>
              </c:strCache>
            </c:strRef>
          </c:cat>
          <c:val>
            <c:numRef>
              <c:f>'Consolidado (2)'!$D$308:$D$328</c:f>
              <c:numCache>
                <c:formatCode>0</c:formatCode>
                <c:ptCount val="21"/>
                <c:pt idx="0">
                  <c:v>28</c:v>
                </c:pt>
                <c:pt idx="1">
                  <c:v>56</c:v>
                </c:pt>
                <c:pt idx="2">
                  <c:v>112</c:v>
                </c:pt>
                <c:pt idx="3">
                  <c:v>37</c:v>
                </c:pt>
                <c:pt idx="4">
                  <c:v>6</c:v>
                </c:pt>
                <c:pt idx="5">
                  <c:v>33</c:v>
                </c:pt>
                <c:pt idx="6">
                  <c:v>12</c:v>
                </c:pt>
                <c:pt idx="7">
                  <c:v>54</c:v>
                </c:pt>
                <c:pt idx="8">
                  <c:v>17</c:v>
                </c:pt>
                <c:pt idx="9">
                  <c:v>14</c:v>
                </c:pt>
                <c:pt idx="10">
                  <c:v>5</c:v>
                </c:pt>
                <c:pt idx="11">
                  <c:v>13</c:v>
                </c:pt>
                <c:pt idx="12">
                  <c:v>0</c:v>
                </c:pt>
                <c:pt idx="13">
                  <c:v>7</c:v>
                </c:pt>
                <c:pt idx="14">
                  <c:v>31</c:v>
                </c:pt>
                <c:pt idx="15">
                  <c:v>10</c:v>
                </c:pt>
                <c:pt idx="16">
                  <c:v>19</c:v>
                </c:pt>
                <c:pt idx="17">
                  <c:v>28</c:v>
                </c:pt>
                <c:pt idx="18">
                  <c:v>45</c:v>
                </c:pt>
                <c:pt idx="19">
                  <c:v>17</c:v>
                </c:pt>
                <c:pt idx="2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CE-42E4-9B38-8A334263900D}"/>
            </c:ext>
          </c:extLst>
        </c:ser>
        <c:ser>
          <c:idx val="2"/>
          <c:order val="2"/>
          <c:tx>
            <c:strRef>
              <c:f>'Consolidado (2)'!$E$4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(2)'!$B$308:$B$328</c:f>
              <c:strCache>
                <c:ptCount val="21"/>
                <c:pt idx="0">
                  <c:v>Chicacao</c:v>
                </c:pt>
                <c:pt idx="1">
                  <c:v>Cuyotenango</c:v>
                </c:pt>
                <c:pt idx="2">
                  <c:v>Mazatenango</c:v>
                </c:pt>
                <c:pt idx="3">
                  <c:v>Patulul</c:v>
                </c:pt>
                <c:pt idx="4">
                  <c:v>Pueblo Nuevo</c:v>
                </c:pt>
                <c:pt idx="5">
                  <c:v>Río Bravo</c:v>
                </c:pt>
                <c:pt idx="6">
                  <c:v>Samayac</c:v>
                </c:pt>
                <c:pt idx="7">
                  <c:v>San Antonio Suchitepéquez</c:v>
                </c:pt>
                <c:pt idx="8">
                  <c:v>San Bernardino</c:v>
                </c:pt>
                <c:pt idx="9">
                  <c:v>San Francisco Zapotitlán</c:v>
                </c:pt>
                <c:pt idx="10">
                  <c:v>San Gabriel</c:v>
                </c:pt>
                <c:pt idx="11">
                  <c:v>San José El Ídolo</c:v>
                </c:pt>
                <c:pt idx="12">
                  <c:v>San José la Máquina</c:v>
                </c:pt>
                <c:pt idx="13">
                  <c:v>San Juan Bautista</c:v>
                </c:pt>
                <c:pt idx="14">
                  <c:v>San Lorenzo</c:v>
                </c:pt>
                <c:pt idx="15">
                  <c:v>San Miguel Panán</c:v>
                </c:pt>
                <c:pt idx="16">
                  <c:v>San Pablo Jocopilas</c:v>
                </c:pt>
                <c:pt idx="17">
                  <c:v>Santa Bárbara</c:v>
                </c:pt>
                <c:pt idx="18">
                  <c:v>Santo Domingo Suchitepéquez</c:v>
                </c:pt>
                <c:pt idx="19">
                  <c:v>Santo Tomás La Unión</c:v>
                </c:pt>
                <c:pt idx="20">
                  <c:v>Zunilito</c:v>
                </c:pt>
              </c:strCache>
            </c:strRef>
          </c:cat>
          <c:val>
            <c:numRef>
              <c:f>'Consolidado (2)'!$E$308:$E$328</c:f>
              <c:numCache>
                <c:formatCode>0</c:formatCode>
                <c:ptCount val="21"/>
                <c:pt idx="0">
                  <c:v>27</c:v>
                </c:pt>
                <c:pt idx="1">
                  <c:v>54</c:v>
                </c:pt>
                <c:pt idx="2">
                  <c:v>113</c:v>
                </c:pt>
                <c:pt idx="3">
                  <c:v>37</c:v>
                </c:pt>
                <c:pt idx="4">
                  <c:v>6</c:v>
                </c:pt>
                <c:pt idx="5">
                  <c:v>33</c:v>
                </c:pt>
                <c:pt idx="6">
                  <c:v>12</c:v>
                </c:pt>
                <c:pt idx="7">
                  <c:v>54</c:v>
                </c:pt>
                <c:pt idx="8">
                  <c:v>16</c:v>
                </c:pt>
                <c:pt idx="9">
                  <c:v>15</c:v>
                </c:pt>
                <c:pt idx="10">
                  <c:v>5</c:v>
                </c:pt>
                <c:pt idx="11">
                  <c:v>12</c:v>
                </c:pt>
                <c:pt idx="12">
                  <c:v>0</c:v>
                </c:pt>
                <c:pt idx="13">
                  <c:v>7</c:v>
                </c:pt>
                <c:pt idx="14">
                  <c:v>30</c:v>
                </c:pt>
                <c:pt idx="15">
                  <c:v>10</c:v>
                </c:pt>
                <c:pt idx="16">
                  <c:v>20</c:v>
                </c:pt>
                <c:pt idx="17">
                  <c:v>27</c:v>
                </c:pt>
                <c:pt idx="18">
                  <c:v>45</c:v>
                </c:pt>
                <c:pt idx="19">
                  <c:v>16</c:v>
                </c:pt>
                <c:pt idx="2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CE-42E4-9B38-8A334263900D}"/>
            </c:ext>
          </c:extLst>
        </c:ser>
        <c:ser>
          <c:idx val="3"/>
          <c:order val="3"/>
          <c:tx>
            <c:strRef>
              <c:f>'Consolidado (2)'!$F$4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(2)'!$B$308:$B$328</c:f>
              <c:strCache>
                <c:ptCount val="21"/>
                <c:pt idx="0">
                  <c:v>Chicacao</c:v>
                </c:pt>
                <c:pt idx="1">
                  <c:v>Cuyotenango</c:v>
                </c:pt>
                <c:pt idx="2">
                  <c:v>Mazatenango</c:v>
                </c:pt>
                <c:pt idx="3">
                  <c:v>Patulul</c:v>
                </c:pt>
                <c:pt idx="4">
                  <c:v>Pueblo Nuevo</c:v>
                </c:pt>
                <c:pt idx="5">
                  <c:v>Río Bravo</c:v>
                </c:pt>
                <c:pt idx="6">
                  <c:v>Samayac</c:v>
                </c:pt>
                <c:pt idx="7">
                  <c:v>San Antonio Suchitepéquez</c:v>
                </c:pt>
                <c:pt idx="8">
                  <c:v>San Bernardino</c:v>
                </c:pt>
                <c:pt idx="9">
                  <c:v>San Francisco Zapotitlán</c:v>
                </c:pt>
                <c:pt idx="10">
                  <c:v>San Gabriel</c:v>
                </c:pt>
                <c:pt idx="11">
                  <c:v>San José El Ídolo</c:v>
                </c:pt>
                <c:pt idx="12">
                  <c:v>San José la Máquina</c:v>
                </c:pt>
                <c:pt idx="13">
                  <c:v>San Juan Bautista</c:v>
                </c:pt>
                <c:pt idx="14">
                  <c:v>San Lorenzo</c:v>
                </c:pt>
                <c:pt idx="15">
                  <c:v>San Miguel Panán</c:v>
                </c:pt>
                <c:pt idx="16">
                  <c:v>San Pablo Jocopilas</c:v>
                </c:pt>
                <c:pt idx="17">
                  <c:v>Santa Bárbara</c:v>
                </c:pt>
                <c:pt idx="18">
                  <c:v>Santo Domingo Suchitepéquez</c:v>
                </c:pt>
                <c:pt idx="19">
                  <c:v>Santo Tomás La Unión</c:v>
                </c:pt>
                <c:pt idx="20">
                  <c:v>Zunilito</c:v>
                </c:pt>
              </c:strCache>
            </c:strRef>
          </c:cat>
          <c:val>
            <c:numRef>
              <c:f>'Consolidado (2)'!$F$308:$F$328</c:f>
              <c:numCache>
                <c:formatCode>0</c:formatCode>
                <c:ptCount val="21"/>
                <c:pt idx="0">
                  <c:v>24</c:v>
                </c:pt>
                <c:pt idx="1">
                  <c:v>27</c:v>
                </c:pt>
                <c:pt idx="2">
                  <c:v>69</c:v>
                </c:pt>
                <c:pt idx="3">
                  <c:v>31</c:v>
                </c:pt>
                <c:pt idx="4">
                  <c:v>6</c:v>
                </c:pt>
                <c:pt idx="5">
                  <c:v>24</c:v>
                </c:pt>
                <c:pt idx="6">
                  <c:v>15</c:v>
                </c:pt>
                <c:pt idx="7">
                  <c:v>49</c:v>
                </c:pt>
                <c:pt idx="8">
                  <c:v>9</c:v>
                </c:pt>
                <c:pt idx="9">
                  <c:v>14</c:v>
                </c:pt>
                <c:pt idx="10">
                  <c:v>7</c:v>
                </c:pt>
                <c:pt idx="11">
                  <c:v>6</c:v>
                </c:pt>
                <c:pt idx="12">
                  <c:v>15</c:v>
                </c:pt>
                <c:pt idx="13">
                  <c:v>3</c:v>
                </c:pt>
                <c:pt idx="14">
                  <c:v>31</c:v>
                </c:pt>
                <c:pt idx="15">
                  <c:v>7</c:v>
                </c:pt>
                <c:pt idx="16">
                  <c:v>14</c:v>
                </c:pt>
                <c:pt idx="17">
                  <c:v>26</c:v>
                </c:pt>
                <c:pt idx="18">
                  <c:v>22</c:v>
                </c:pt>
                <c:pt idx="19">
                  <c:v>11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CE-42E4-9B38-8A334263900D}"/>
            </c:ext>
          </c:extLst>
        </c:ser>
        <c:ser>
          <c:idx val="4"/>
          <c:order val="4"/>
          <c:tx>
            <c:strRef>
              <c:f>'Consolidado (2)'!$G$4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(2)'!$B$308:$B$328</c:f>
              <c:strCache>
                <c:ptCount val="21"/>
                <c:pt idx="0">
                  <c:v>Chicacao</c:v>
                </c:pt>
                <c:pt idx="1">
                  <c:v>Cuyotenango</c:v>
                </c:pt>
                <c:pt idx="2">
                  <c:v>Mazatenango</c:v>
                </c:pt>
                <c:pt idx="3">
                  <c:v>Patulul</c:v>
                </c:pt>
                <c:pt idx="4">
                  <c:v>Pueblo Nuevo</c:v>
                </c:pt>
                <c:pt idx="5">
                  <c:v>Río Bravo</c:v>
                </c:pt>
                <c:pt idx="6">
                  <c:v>Samayac</c:v>
                </c:pt>
                <c:pt idx="7">
                  <c:v>San Antonio Suchitepéquez</c:v>
                </c:pt>
                <c:pt idx="8">
                  <c:v>San Bernardino</c:v>
                </c:pt>
                <c:pt idx="9">
                  <c:v>San Francisco Zapotitlán</c:v>
                </c:pt>
                <c:pt idx="10">
                  <c:v>San Gabriel</c:v>
                </c:pt>
                <c:pt idx="11">
                  <c:v>San José El Ídolo</c:v>
                </c:pt>
                <c:pt idx="12">
                  <c:v>San José la Máquina</c:v>
                </c:pt>
                <c:pt idx="13">
                  <c:v>San Juan Bautista</c:v>
                </c:pt>
                <c:pt idx="14">
                  <c:v>San Lorenzo</c:v>
                </c:pt>
                <c:pt idx="15">
                  <c:v>San Miguel Panán</c:v>
                </c:pt>
                <c:pt idx="16">
                  <c:v>San Pablo Jocopilas</c:v>
                </c:pt>
                <c:pt idx="17">
                  <c:v>Santa Bárbara</c:v>
                </c:pt>
                <c:pt idx="18">
                  <c:v>Santo Domingo Suchitepéquez</c:v>
                </c:pt>
                <c:pt idx="19">
                  <c:v>Santo Tomás La Unión</c:v>
                </c:pt>
                <c:pt idx="20">
                  <c:v>Zunilito</c:v>
                </c:pt>
              </c:strCache>
            </c:strRef>
          </c:cat>
          <c:val>
            <c:numRef>
              <c:f>'Consolidado (2)'!$G$308:$G$328</c:f>
              <c:numCache>
                <c:formatCode>0</c:formatCode>
                <c:ptCount val="21"/>
                <c:pt idx="0">
                  <c:v>26</c:v>
                </c:pt>
                <c:pt idx="1">
                  <c:v>29</c:v>
                </c:pt>
                <c:pt idx="2">
                  <c:v>68</c:v>
                </c:pt>
                <c:pt idx="3">
                  <c:v>33</c:v>
                </c:pt>
                <c:pt idx="4">
                  <c:v>6</c:v>
                </c:pt>
                <c:pt idx="5">
                  <c:v>27</c:v>
                </c:pt>
                <c:pt idx="6">
                  <c:v>15</c:v>
                </c:pt>
                <c:pt idx="7">
                  <c:v>49</c:v>
                </c:pt>
                <c:pt idx="8">
                  <c:v>10</c:v>
                </c:pt>
                <c:pt idx="9">
                  <c:v>15</c:v>
                </c:pt>
                <c:pt idx="10">
                  <c:v>9</c:v>
                </c:pt>
                <c:pt idx="11">
                  <c:v>5</c:v>
                </c:pt>
                <c:pt idx="12">
                  <c:v>16</c:v>
                </c:pt>
                <c:pt idx="13">
                  <c:v>5</c:v>
                </c:pt>
                <c:pt idx="14">
                  <c:v>33</c:v>
                </c:pt>
                <c:pt idx="15">
                  <c:v>8</c:v>
                </c:pt>
                <c:pt idx="16">
                  <c:v>14</c:v>
                </c:pt>
                <c:pt idx="17">
                  <c:v>26</c:v>
                </c:pt>
                <c:pt idx="18">
                  <c:v>23</c:v>
                </c:pt>
                <c:pt idx="19">
                  <c:v>15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CE-42E4-9B38-8A334263900D}"/>
            </c:ext>
          </c:extLst>
        </c:ser>
        <c:ser>
          <c:idx val="5"/>
          <c:order val="5"/>
          <c:tx>
            <c:strRef>
              <c:f>'Consolidado (2)'!$H$4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(2)'!$B$308:$B$328</c:f>
              <c:strCache>
                <c:ptCount val="21"/>
                <c:pt idx="0">
                  <c:v>Chicacao</c:v>
                </c:pt>
                <c:pt idx="1">
                  <c:v>Cuyotenango</c:v>
                </c:pt>
                <c:pt idx="2">
                  <c:v>Mazatenango</c:v>
                </c:pt>
                <c:pt idx="3">
                  <c:v>Patulul</c:v>
                </c:pt>
                <c:pt idx="4">
                  <c:v>Pueblo Nuevo</c:v>
                </c:pt>
                <c:pt idx="5">
                  <c:v>Río Bravo</c:v>
                </c:pt>
                <c:pt idx="6">
                  <c:v>Samayac</c:v>
                </c:pt>
                <c:pt idx="7">
                  <c:v>San Antonio Suchitepéquez</c:v>
                </c:pt>
                <c:pt idx="8">
                  <c:v>San Bernardino</c:v>
                </c:pt>
                <c:pt idx="9">
                  <c:v>San Francisco Zapotitlán</c:v>
                </c:pt>
                <c:pt idx="10">
                  <c:v>San Gabriel</c:v>
                </c:pt>
                <c:pt idx="11">
                  <c:v>San José El Ídolo</c:v>
                </c:pt>
                <c:pt idx="12">
                  <c:v>San José la Máquina</c:v>
                </c:pt>
                <c:pt idx="13">
                  <c:v>San Juan Bautista</c:v>
                </c:pt>
                <c:pt idx="14">
                  <c:v>San Lorenzo</c:v>
                </c:pt>
                <c:pt idx="15">
                  <c:v>San Miguel Panán</c:v>
                </c:pt>
                <c:pt idx="16">
                  <c:v>San Pablo Jocopilas</c:v>
                </c:pt>
                <c:pt idx="17">
                  <c:v>Santa Bárbara</c:v>
                </c:pt>
                <c:pt idx="18">
                  <c:v>Santo Domingo Suchitepéquez</c:v>
                </c:pt>
                <c:pt idx="19">
                  <c:v>Santo Tomás La Unión</c:v>
                </c:pt>
                <c:pt idx="20">
                  <c:v>Zunilito</c:v>
                </c:pt>
              </c:strCache>
            </c:strRef>
          </c:cat>
          <c:val>
            <c:numRef>
              <c:f>'Consolidado (2)'!$H$308:$H$328</c:f>
              <c:numCache>
                <c:formatCode>0</c:formatCode>
                <c:ptCount val="21"/>
                <c:pt idx="0">
                  <c:v>26</c:v>
                </c:pt>
                <c:pt idx="1">
                  <c:v>30</c:v>
                </c:pt>
                <c:pt idx="2">
                  <c:v>69</c:v>
                </c:pt>
                <c:pt idx="3">
                  <c:v>34</c:v>
                </c:pt>
                <c:pt idx="4">
                  <c:v>6</c:v>
                </c:pt>
                <c:pt idx="5">
                  <c:v>27</c:v>
                </c:pt>
                <c:pt idx="6">
                  <c:v>14</c:v>
                </c:pt>
                <c:pt idx="7">
                  <c:v>51</c:v>
                </c:pt>
                <c:pt idx="8">
                  <c:v>11</c:v>
                </c:pt>
                <c:pt idx="9">
                  <c:v>15</c:v>
                </c:pt>
                <c:pt idx="10">
                  <c:v>9</c:v>
                </c:pt>
                <c:pt idx="11">
                  <c:v>5</c:v>
                </c:pt>
                <c:pt idx="12">
                  <c:v>17</c:v>
                </c:pt>
                <c:pt idx="13">
                  <c:v>5</c:v>
                </c:pt>
                <c:pt idx="14">
                  <c:v>33</c:v>
                </c:pt>
                <c:pt idx="15">
                  <c:v>8</c:v>
                </c:pt>
                <c:pt idx="16">
                  <c:v>15</c:v>
                </c:pt>
                <c:pt idx="17">
                  <c:v>27</c:v>
                </c:pt>
                <c:pt idx="18">
                  <c:v>25</c:v>
                </c:pt>
                <c:pt idx="19">
                  <c:v>15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DCE-42E4-9B38-8A334263900D}"/>
            </c:ext>
          </c:extLst>
        </c:ser>
        <c:ser>
          <c:idx val="6"/>
          <c:order val="6"/>
          <c:tx>
            <c:strRef>
              <c:f>'Consolidado (2)'!$I$4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(2)'!$B$308:$B$328</c:f>
              <c:strCache>
                <c:ptCount val="21"/>
                <c:pt idx="0">
                  <c:v>Chicacao</c:v>
                </c:pt>
                <c:pt idx="1">
                  <c:v>Cuyotenango</c:v>
                </c:pt>
                <c:pt idx="2">
                  <c:v>Mazatenango</c:v>
                </c:pt>
                <c:pt idx="3">
                  <c:v>Patulul</c:v>
                </c:pt>
                <c:pt idx="4">
                  <c:v>Pueblo Nuevo</c:v>
                </c:pt>
                <c:pt idx="5">
                  <c:v>Río Bravo</c:v>
                </c:pt>
                <c:pt idx="6">
                  <c:v>Samayac</c:v>
                </c:pt>
                <c:pt idx="7">
                  <c:v>San Antonio Suchitepéquez</c:v>
                </c:pt>
                <c:pt idx="8">
                  <c:v>San Bernardino</c:v>
                </c:pt>
                <c:pt idx="9">
                  <c:v>San Francisco Zapotitlán</c:v>
                </c:pt>
                <c:pt idx="10">
                  <c:v>San Gabriel</c:v>
                </c:pt>
                <c:pt idx="11">
                  <c:v>San José El Ídolo</c:v>
                </c:pt>
                <c:pt idx="12">
                  <c:v>San José la Máquina</c:v>
                </c:pt>
                <c:pt idx="13">
                  <c:v>San Juan Bautista</c:v>
                </c:pt>
                <c:pt idx="14">
                  <c:v>San Lorenzo</c:v>
                </c:pt>
                <c:pt idx="15">
                  <c:v>San Miguel Panán</c:v>
                </c:pt>
                <c:pt idx="16">
                  <c:v>San Pablo Jocopilas</c:v>
                </c:pt>
                <c:pt idx="17">
                  <c:v>Santa Bárbara</c:v>
                </c:pt>
                <c:pt idx="18">
                  <c:v>Santo Domingo Suchitepéquez</c:v>
                </c:pt>
                <c:pt idx="19">
                  <c:v>Santo Tomás La Unión</c:v>
                </c:pt>
                <c:pt idx="20">
                  <c:v>Zunilito</c:v>
                </c:pt>
              </c:strCache>
            </c:strRef>
          </c:cat>
          <c:val>
            <c:numRef>
              <c:f>'Consolidado (2)'!$I$308:$I$328</c:f>
              <c:numCache>
                <c:formatCode>0</c:formatCode>
                <c:ptCount val="21"/>
                <c:pt idx="0">
                  <c:v>61</c:v>
                </c:pt>
                <c:pt idx="1">
                  <c:v>133</c:v>
                </c:pt>
                <c:pt idx="2">
                  <c:v>153</c:v>
                </c:pt>
                <c:pt idx="3">
                  <c:v>83</c:v>
                </c:pt>
                <c:pt idx="4">
                  <c:v>14</c:v>
                </c:pt>
                <c:pt idx="5">
                  <c:v>57</c:v>
                </c:pt>
                <c:pt idx="6">
                  <c:v>15</c:v>
                </c:pt>
                <c:pt idx="7">
                  <c:v>120</c:v>
                </c:pt>
                <c:pt idx="8">
                  <c:v>26</c:v>
                </c:pt>
                <c:pt idx="9">
                  <c:v>29</c:v>
                </c:pt>
                <c:pt idx="10">
                  <c:v>23</c:v>
                </c:pt>
                <c:pt idx="11">
                  <c:v>13</c:v>
                </c:pt>
                <c:pt idx="12">
                  <c:v>15</c:v>
                </c:pt>
                <c:pt idx="13">
                  <c:v>13</c:v>
                </c:pt>
                <c:pt idx="14">
                  <c:v>78</c:v>
                </c:pt>
                <c:pt idx="15">
                  <c:v>20</c:v>
                </c:pt>
                <c:pt idx="16">
                  <c:v>36</c:v>
                </c:pt>
                <c:pt idx="17">
                  <c:v>63</c:v>
                </c:pt>
                <c:pt idx="18">
                  <c:v>59</c:v>
                </c:pt>
                <c:pt idx="19">
                  <c:v>31</c:v>
                </c:pt>
                <c:pt idx="2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DCE-42E4-9B38-8A3342639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632960"/>
        <c:axId val="1142771968"/>
      </c:lineChart>
      <c:catAx>
        <c:axId val="114363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2771968"/>
        <c:crosses val="autoZero"/>
        <c:auto val="1"/>
        <c:lblAlgn val="ctr"/>
        <c:lblOffset val="100"/>
        <c:noMultiLvlLbl val="0"/>
      </c:catAx>
      <c:valAx>
        <c:axId val="11427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363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Totonicapán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'Consolidado (2)'!$C$4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(2)'!$B$329:$B$336</c:f>
              <c:strCache>
                <c:ptCount val="8"/>
                <c:pt idx="0">
                  <c:v>Momostenango</c:v>
                </c:pt>
                <c:pt idx="1">
                  <c:v>San Andres Xecul</c:v>
                </c:pt>
                <c:pt idx="2">
                  <c:v>San Bartolo Aguas Calientes</c:v>
                </c:pt>
                <c:pt idx="3">
                  <c:v>San Cristobal Totonicapán</c:v>
                </c:pt>
                <c:pt idx="4">
                  <c:v>San Francisco El Alto</c:v>
                </c:pt>
                <c:pt idx="5">
                  <c:v>Santa Lucia La Reforma</c:v>
                </c:pt>
                <c:pt idx="6">
                  <c:v>Santa Maria Chiquimula</c:v>
                </c:pt>
                <c:pt idx="7">
                  <c:v>Totonicapán</c:v>
                </c:pt>
              </c:strCache>
            </c:strRef>
          </c:cat>
          <c:val>
            <c:numRef>
              <c:f>'Consolidado (2)'!$C$329:$C$336</c:f>
              <c:numCache>
                <c:formatCode>0</c:formatCode>
                <c:ptCount val="8"/>
                <c:pt idx="0">
                  <c:v>84</c:v>
                </c:pt>
                <c:pt idx="1">
                  <c:v>8</c:v>
                </c:pt>
                <c:pt idx="2">
                  <c:v>7</c:v>
                </c:pt>
                <c:pt idx="3">
                  <c:v>31</c:v>
                </c:pt>
                <c:pt idx="4">
                  <c:v>36</c:v>
                </c:pt>
                <c:pt idx="5">
                  <c:v>9</c:v>
                </c:pt>
                <c:pt idx="6">
                  <c:v>30</c:v>
                </c:pt>
                <c:pt idx="7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82-461D-9567-845ADD5A509C}"/>
            </c:ext>
          </c:extLst>
        </c:ser>
        <c:ser>
          <c:idx val="1"/>
          <c:order val="1"/>
          <c:tx>
            <c:strRef>
              <c:f>'Consolidado (2)'!$D$4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(2)'!$B$329:$B$336</c:f>
              <c:strCache>
                <c:ptCount val="8"/>
                <c:pt idx="0">
                  <c:v>Momostenango</c:v>
                </c:pt>
                <c:pt idx="1">
                  <c:v>San Andres Xecul</c:v>
                </c:pt>
                <c:pt idx="2">
                  <c:v>San Bartolo Aguas Calientes</c:v>
                </c:pt>
                <c:pt idx="3">
                  <c:v>San Cristobal Totonicapán</c:v>
                </c:pt>
                <c:pt idx="4">
                  <c:v>San Francisco El Alto</c:v>
                </c:pt>
                <c:pt idx="5">
                  <c:v>Santa Lucia La Reforma</c:v>
                </c:pt>
                <c:pt idx="6">
                  <c:v>Santa Maria Chiquimula</c:v>
                </c:pt>
                <c:pt idx="7">
                  <c:v>Totonicapán</c:v>
                </c:pt>
              </c:strCache>
            </c:strRef>
          </c:cat>
          <c:val>
            <c:numRef>
              <c:f>'Consolidado (2)'!$D$329:$D$336</c:f>
              <c:numCache>
                <c:formatCode>0</c:formatCode>
                <c:ptCount val="8"/>
                <c:pt idx="0">
                  <c:v>83</c:v>
                </c:pt>
                <c:pt idx="1">
                  <c:v>8</c:v>
                </c:pt>
                <c:pt idx="2">
                  <c:v>7</c:v>
                </c:pt>
                <c:pt idx="3">
                  <c:v>25</c:v>
                </c:pt>
                <c:pt idx="4">
                  <c:v>32</c:v>
                </c:pt>
                <c:pt idx="5">
                  <c:v>20</c:v>
                </c:pt>
                <c:pt idx="6">
                  <c:v>31</c:v>
                </c:pt>
                <c:pt idx="7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82-461D-9567-845ADD5A509C}"/>
            </c:ext>
          </c:extLst>
        </c:ser>
        <c:ser>
          <c:idx val="2"/>
          <c:order val="2"/>
          <c:tx>
            <c:strRef>
              <c:f>'Consolidado (2)'!$E$4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(2)'!$B$329:$B$336</c:f>
              <c:strCache>
                <c:ptCount val="8"/>
                <c:pt idx="0">
                  <c:v>Momostenango</c:v>
                </c:pt>
                <c:pt idx="1">
                  <c:v>San Andres Xecul</c:v>
                </c:pt>
                <c:pt idx="2">
                  <c:v>San Bartolo Aguas Calientes</c:v>
                </c:pt>
                <c:pt idx="3">
                  <c:v>San Cristobal Totonicapán</c:v>
                </c:pt>
                <c:pt idx="4">
                  <c:v>San Francisco El Alto</c:v>
                </c:pt>
                <c:pt idx="5">
                  <c:v>Santa Lucia La Reforma</c:v>
                </c:pt>
                <c:pt idx="6">
                  <c:v>Santa Maria Chiquimula</c:v>
                </c:pt>
                <c:pt idx="7">
                  <c:v>Totonicapán</c:v>
                </c:pt>
              </c:strCache>
            </c:strRef>
          </c:cat>
          <c:val>
            <c:numRef>
              <c:f>'Consolidado (2)'!$E$329:$E$336</c:f>
              <c:numCache>
                <c:formatCode>0</c:formatCode>
                <c:ptCount val="8"/>
                <c:pt idx="0">
                  <c:v>81</c:v>
                </c:pt>
                <c:pt idx="1">
                  <c:v>9</c:v>
                </c:pt>
                <c:pt idx="2">
                  <c:v>6</c:v>
                </c:pt>
                <c:pt idx="3">
                  <c:v>28</c:v>
                </c:pt>
                <c:pt idx="4">
                  <c:v>39</c:v>
                </c:pt>
                <c:pt idx="5">
                  <c:v>9</c:v>
                </c:pt>
                <c:pt idx="6">
                  <c:v>31</c:v>
                </c:pt>
                <c:pt idx="7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82-461D-9567-845ADD5A509C}"/>
            </c:ext>
          </c:extLst>
        </c:ser>
        <c:ser>
          <c:idx val="3"/>
          <c:order val="3"/>
          <c:tx>
            <c:strRef>
              <c:f>'Consolidado (2)'!$F$4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(2)'!$B$329:$B$336</c:f>
              <c:strCache>
                <c:ptCount val="8"/>
                <c:pt idx="0">
                  <c:v>Momostenango</c:v>
                </c:pt>
                <c:pt idx="1">
                  <c:v>San Andres Xecul</c:v>
                </c:pt>
                <c:pt idx="2">
                  <c:v>San Bartolo Aguas Calientes</c:v>
                </c:pt>
                <c:pt idx="3">
                  <c:v>San Cristobal Totonicapán</c:v>
                </c:pt>
                <c:pt idx="4">
                  <c:v>San Francisco El Alto</c:v>
                </c:pt>
                <c:pt idx="5">
                  <c:v>Santa Lucia La Reforma</c:v>
                </c:pt>
                <c:pt idx="6">
                  <c:v>Santa Maria Chiquimula</c:v>
                </c:pt>
                <c:pt idx="7">
                  <c:v>Totonicapán</c:v>
                </c:pt>
              </c:strCache>
            </c:strRef>
          </c:cat>
          <c:val>
            <c:numRef>
              <c:f>'Consolidado (2)'!$F$329:$F$336</c:f>
              <c:numCache>
                <c:formatCode>0</c:formatCode>
                <c:ptCount val="8"/>
                <c:pt idx="0">
                  <c:v>67</c:v>
                </c:pt>
                <c:pt idx="1">
                  <c:v>11</c:v>
                </c:pt>
                <c:pt idx="2">
                  <c:v>7</c:v>
                </c:pt>
                <c:pt idx="3">
                  <c:v>29</c:v>
                </c:pt>
                <c:pt idx="4">
                  <c:v>29</c:v>
                </c:pt>
                <c:pt idx="5">
                  <c:v>4</c:v>
                </c:pt>
                <c:pt idx="6">
                  <c:v>24</c:v>
                </c:pt>
                <c:pt idx="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82-461D-9567-845ADD5A509C}"/>
            </c:ext>
          </c:extLst>
        </c:ser>
        <c:ser>
          <c:idx val="4"/>
          <c:order val="4"/>
          <c:tx>
            <c:strRef>
              <c:f>'Consolidado (2)'!$G$4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(2)'!$B$329:$B$336</c:f>
              <c:strCache>
                <c:ptCount val="8"/>
                <c:pt idx="0">
                  <c:v>Momostenango</c:v>
                </c:pt>
                <c:pt idx="1">
                  <c:v>San Andres Xecul</c:v>
                </c:pt>
                <c:pt idx="2">
                  <c:v>San Bartolo Aguas Calientes</c:v>
                </c:pt>
                <c:pt idx="3">
                  <c:v>San Cristobal Totonicapán</c:v>
                </c:pt>
                <c:pt idx="4">
                  <c:v>San Francisco El Alto</c:v>
                </c:pt>
                <c:pt idx="5">
                  <c:v>Santa Lucia La Reforma</c:v>
                </c:pt>
                <c:pt idx="6">
                  <c:v>Santa Maria Chiquimula</c:v>
                </c:pt>
                <c:pt idx="7">
                  <c:v>Totonicapán</c:v>
                </c:pt>
              </c:strCache>
            </c:strRef>
          </c:cat>
          <c:val>
            <c:numRef>
              <c:f>'Consolidado (2)'!$G$329:$G$336</c:f>
              <c:numCache>
                <c:formatCode>0</c:formatCode>
                <c:ptCount val="8"/>
                <c:pt idx="0">
                  <c:v>66</c:v>
                </c:pt>
                <c:pt idx="1">
                  <c:v>7</c:v>
                </c:pt>
                <c:pt idx="2">
                  <c:v>8</c:v>
                </c:pt>
                <c:pt idx="3">
                  <c:v>26</c:v>
                </c:pt>
                <c:pt idx="4">
                  <c:v>26</c:v>
                </c:pt>
                <c:pt idx="5">
                  <c:v>4</c:v>
                </c:pt>
                <c:pt idx="6">
                  <c:v>26</c:v>
                </c:pt>
                <c:pt idx="7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82-461D-9567-845ADD5A509C}"/>
            </c:ext>
          </c:extLst>
        </c:ser>
        <c:ser>
          <c:idx val="5"/>
          <c:order val="5"/>
          <c:tx>
            <c:strRef>
              <c:f>'Consolidado (2)'!$H$4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(2)'!$B$329:$B$336</c:f>
              <c:strCache>
                <c:ptCount val="8"/>
                <c:pt idx="0">
                  <c:v>Momostenango</c:v>
                </c:pt>
                <c:pt idx="1">
                  <c:v>San Andres Xecul</c:v>
                </c:pt>
                <c:pt idx="2">
                  <c:v>San Bartolo Aguas Calientes</c:v>
                </c:pt>
                <c:pt idx="3">
                  <c:v>San Cristobal Totonicapán</c:v>
                </c:pt>
                <c:pt idx="4">
                  <c:v>San Francisco El Alto</c:v>
                </c:pt>
                <c:pt idx="5">
                  <c:v>Santa Lucia La Reforma</c:v>
                </c:pt>
                <c:pt idx="6">
                  <c:v>Santa Maria Chiquimula</c:v>
                </c:pt>
                <c:pt idx="7">
                  <c:v>Totonicapán</c:v>
                </c:pt>
              </c:strCache>
            </c:strRef>
          </c:cat>
          <c:val>
            <c:numRef>
              <c:f>'Consolidado (2)'!$H$329:$H$336</c:f>
              <c:numCache>
                <c:formatCode>0</c:formatCode>
                <c:ptCount val="8"/>
                <c:pt idx="0">
                  <c:v>67</c:v>
                </c:pt>
                <c:pt idx="1">
                  <c:v>7</c:v>
                </c:pt>
                <c:pt idx="2">
                  <c:v>9</c:v>
                </c:pt>
                <c:pt idx="3">
                  <c:v>27</c:v>
                </c:pt>
                <c:pt idx="4">
                  <c:v>28</c:v>
                </c:pt>
                <c:pt idx="5">
                  <c:v>3</c:v>
                </c:pt>
                <c:pt idx="6">
                  <c:v>26</c:v>
                </c:pt>
                <c:pt idx="7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82-461D-9567-845ADD5A509C}"/>
            </c:ext>
          </c:extLst>
        </c:ser>
        <c:ser>
          <c:idx val="6"/>
          <c:order val="6"/>
          <c:tx>
            <c:strRef>
              <c:f>'Consolidado (2)'!$I$4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(2)'!$B$329:$B$336</c:f>
              <c:strCache>
                <c:ptCount val="8"/>
                <c:pt idx="0">
                  <c:v>Momostenango</c:v>
                </c:pt>
                <c:pt idx="1">
                  <c:v>San Andres Xecul</c:v>
                </c:pt>
                <c:pt idx="2">
                  <c:v>San Bartolo Aguas Calientes</c:v>
                </c:pt>
                <c:pt idx="3">
                  <c:v>San Cristobal Totonicapán</c:v>
                </c:pt>
                <c:pt idx="4">
                  <c:v>San Francisco El Alto</c:v>
                </c:pt>
                <c:pt idx="5">
                  <c:v>Santa Lucia La Reforma</c:v>
                </c:pt>
                <c:pt idx="6">
                  <c:v>Santa Maria Chiquimula</c:v>
                </c:pt>
                <c:pt idx="7">
                  <c:v>Totonicapán</c:v>
                </c:pt>
              </c:strCache>
            </c:strRef>
          </c:cat>
          <c:val>
            <c:numRef>
              <c:f>'Consolidado (2)'!$I$329:$I$336</c:f>
              <c:numCache>
                <c:formatCode>0</c:formatCode>
                <c:ptCount val="8"/>
                <c:pt idx="0">
                  <c:v>152</c:v>
                </c:pt>
                <c:pt idx="1">
                  <c:v>15</c:v>
                </c:pt>
                <c:pt idx="2">
                  <c:v>22</c:v>
                </c:pt>
                <c:pt idx="3">
                  <c:v>57</c:v>
                </c:pt>
                <c:pt idx="4">
                  <c:v>56</c:v>
                </c:pt>
                <c:pt idx="5">
                  <c:v>8</c:v>
                </c:pt>
                <c:pt idx="6">
                  <c:v>60</c:v>
                </c:pt>
                <c:pt idx="7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082-461D-9567-845ADD5A5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632960"/>
        <c:axId val="1142771968"/>
      </c:lineChart>
      <c:catAx>
        <c:axId val="114363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2771968"/>
        <c:crosses val="autoZero"/>
        <c:auto val="1"/>
        <c:lblAlgn val="ctr"/>
        <c:lblOffset val="100"/>
        <c:noMultiLvlLbl val="0"/>
      </c:catAx>
      <c:valAx>
        <c:axId val="11427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363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Zacapa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'Consolidado (2)'!$C$4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(2)'!$B$337:$B$347</c:f>
              <c:strCache>
                <c:ptCount val="11"/>
                <c:pt idx="0">
                  <c:v>Cabañas</c:v>
                </c:pt>
                <c:pt idx="1">
                  <c:v>Estanzuela</c:v>
                </c:pt>
                <c:pt idx="2">
                  <c:v>Gualán</c:v>
                </c:pt>
                <c:pt idx="3">
                  <c:v>Huité</c:v>
                </c:pt>
                <c:pt idx="4">
                  <c:v>La Unión</c:v>
                </c:pt>
                <c:pt idx="5">
                  <c:v>Río Hondo</c:v>
                </c:pt>
                <c:pt idx="6">
                  <c:v>San Diego</c:v>
                </c:pt>
                <c:pt idx="7">
                  <c:v>San Jorge</c:v>
                </c:pt>
                <c:pt idx="8">
                  <c:v>Teculután</c:v>
                </c:pt>
                <c:pt idx="9">
                  <c:v>Usumatlán</c:v>
                </c:pt>
                <c:pt idx="10">
                  <c:v>Zacapa</c:v>
                </c:pt>
              </c:strCache>
            </c:strRef>
          </c:cat>
          <c:val>
            <c:numRef>
              <c:f>'Consolidado (2)'!$C$337:$C$347</c:f>
              <c:numCache>
                <c:formatCode>0</c:formatCode>
                <c:ptCount val="11"/>
                <c:pt idx="0">
                  <c:v>16</c:v>
                </c:pt>
                <c:pt idx="1">
                  <c:v>14</c:v>
                </c:pt>
                <c:pt idx="2">
                  <c:v>78</c:v>
                </c:pt>
                <c:pt idx="3">
                  <c:v>14</c:v>
                </c:pt>
                <c:pt idx="4">
                  <c:v>11</c:v>
                </c:pt>
                <c:pt idx="5">
                  <c:v>58</c:v>
                </c:pt>
                <c:pt idx="6">
                  <c:v>11</c:v>
                </c:pt>
                <c:pt idx="7">
                  <c:v>0</c:v>
                </c:pt>
                <c:pt idx="8">
                  <c:v>23</c:v>
                </c:pt>
                <c:pt idx="9">
                  <c:v>25</c:v>
                </c:pt>
                <c:pt idx="10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4D-4F15-85B5-C5F798894D39}"/>
            </c:ext>
          </c:extLst>
        </c:ser>
        <c:ser>
          <c:idx val="1"/>
          <c:order val="1"/>
          <c:tx>
            <c:strRef>
              <c:f>'Consolidado (2)'!$D$4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(2)'!$B$337:$B$347</c:f>
              <c:strCache>
                <c:ptCount val="11"/>
                <c:pt idx="0">
                  <c:v>Cabañas</c:v>
                </c:pt>
                <c:pt idx="1">
                  <c:v>Estanzuela</c:v>
                </c:pt>
                <c:pt idx="2">
                  <c:v>Gualán</c:v>
                </c:pt>
                <c:pt idx="3">
                  <c:v>Huité</c:v>
                </c:pt>
                <c:pt idx="4">
                  <c:v>La Unión</c:v>
                </c:pt>
                <c:pt idx="5">
                  <c:v>Río Hondo</c:v>
                </c:pt>
                <c:pt idx="6">
                  <c:v>San Diego</c:v>
                </c:pt>
                <c:pt idx="7">
                  <c:v>San Jorge</c:v>
                </c:pt>
                <c:pt idx="8">
                  <c:v>Teculután</c:v>
                </c:pt>
                <c:pt idx="9">
                  <c:v>Usumatlán</c:v>
                </c:pt>
                <c:pt idx="10">
                  <c:v>Zacapa</c:v>
                </c:pt>
              </c:strCache>
            </c:strRef>
          </c:cat>
          <c:val>
            <c:numRef>
              <c:f>'Consolidado (2)'!$D$337:$D$347</c:f>
              <c:numCache>
                <c:formatCode>0</c:formatCode>
                <c:ptCount val="11"/>
                <c:pt idx="0">
                  <c:v>16</c:v>
                </c:pt>
                <c:pt idx="1">
                  <c:v>14</c:v>
                </c:pt>
                <c:pt idx="2">
                  <c:v>80</c:v>
                </c:pt>
                <c:pt idx="3">
                  <c:v>14</c:v>
                </c:pt>
                <c:pt idx="4">
                  <c:v>11</c:v>
                </c:pt>
                <c:pt idx="5">
                  <c:v>57</c:v>
                </c:pt>
                <c:pt idx="6">
                  <c:v>11</c:v>
                </c:pt>
                <c:pt idx="7">
                  <c:v>0</c:v>
                </c:pt>
                <c:pt idx="8">
                  <c:v>23</c:v>
                </c:pt>
                <c:pt idx="9">
                  <c:v>25</c:v>
                </c:pt>
                <c:pt idx="10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4D-4F15-85B5-C5F798894D39}"/>
            </c:ext>
          </c:extLst>
        </c:ser>
        <c:ser>
          <c:idx val="2"/>
          <c:order val="2"/>
          <c:tx>
            <c:strRef>
              <c:f>'Consolidado (2)'!$E$4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(2)'!$B$337:$B$347</c:f>
              <c:strCache>
                <c:ptCount val="11"/>
                <c:pt idx="0">
                  <c:v>Cabañas</c:v>
                </c:pt>
                <c:pt idx="1">
                  <c:v>Estanzuela</c:v>
                </c:pt>
                <c:pt idx="2">
                  <c:v>Gualán</c:v>
                </c:pt>
                <c:pt idx="3">
                  <c:v>Huité</c:v>
                </c:pt>
                <c:pt idx="4">
                  <c:v>La Unión</c:v>
                </c:pt>
                <c:pt idx="5">
                  <c:v>Río Hondo</c:v>
                </c:pt>
                <c:pt idx="6">
                  <c:v>San Diego</c:v>
                </c:pt>
                <c:pt idx="7">
                  <c:v>San Jorge</c:v>
                </c:pt>
                <c:pt idx="8">
                  <c:v>Teculután</c:v>
                </c:pt>
                <c:pt idx="9">
                  <c:v>Usumatlán</c:v>
                </c:pt>
                <c:pt idx="10">
                  <c:v>Zacapa</c:v>
                </c:pt>
              </c:strCache>
            </c:strRef>
          </c:cat>
          <c:val>
            <c:numRef>
              <c:f>'Consolidado (2)'!$E$337:$E$347</c:f>
              <c:numCache>
                <c:formatCode>0</c:formatCode>
                <c:ptCount val="11"/>
                <c:pt idx="0">
                  <c:v>16</c:v>
                </c:pt>
                <c:pt idx="1">
                  <c:v>14</c:v>
                </c:pt>
                <c:pt idx="2">
                  <c:v>78</c:v>
                </c:pt>
                <c:pt idx="3">
                  <c:v>14</c:v>
                </c:pt>
                <c:pt idx="4">
                  <c:v>11</c:v>
                </c:pt>
                <c:pt idx="5">
                  <c:v>57</c:v>
                </c:pt>
                <c:pt idx="6">
                  <c:v>11</c:v>
                </c:pt>
                <c:pt idx="7">
                  <c:v>0</c:v>
                </c:pt>
                <c:pt idx="8">
                  <c:v>23</c:v>
                </c:pt>
                <c:pt idx="9">
                  <c:v>25</c:v>
                </c:pt>
                <c:pt idx="10">
                  <c:v>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4D-4F15-85B5-C5F798894D39}"/>
            </c:ext>
          </c:extLst>
        </c:ser>
        <c:ser>
          <c:idx val="3"/>
          <c:order val="3"/>
          <c:tx>
            <c:strRef>
              <c:f>'Consolidado (2)'!$F$4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(2)'!$B$337:$B$347</c:f>
              <c:strCache>
                <c:ptCount val="11"/>
                <c:pt idx="0">
                  <c:v>Cabañas</c:v>
                </c:pt>
                <c:pt idx="1">
                  <c:v>Estanzuela</c:v>
                </c:pt>
                <c:pt idx="2">
                  <c:v>Gualán</c:v>
                </c:pt>
                <c:pt idx="3">
                  <c:v>Huité</c:v>
                </c:pt>
                <c:pt idx="4">
                  <c:v>La Unión</c:v>
                </c:pt>
                <c:pt idx="5">
                  <c:v>Río Hondo</c:v>
                </c:pt>
                <c:pt idx="6">
                  <c:v>San Diego</c:v>
                </c:pt>
                <c:pt idx="7">
                  <c:v>San Jorge</c:v>
                </c:pt>
                <c:pt idx="8">
                  <c:v>Teculután</c:v>
                </c:pt>
                <c:pt idx="9">
                  <c:v>Usumatlán</c:v>
                </c:pt>
                <c:pt idx="10">
                  <c:v>Zacapa</c:v>
                </c:pt>
              </c:strCache>
            </c:strRef>
          </c:cat>
          <c:val>
            <c:numRef>
              <c:f>'Consolidado (2)'!$F$337:$F$347</c:f>
              <c:numCache>
                <c:formatCode>0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52</c:v>
                </c:pt>
                <c:pt idx="3">
                  <c:v>12</c:v>
                </c:pt>
                <c:pt idx="4">
                  <c:v>10</c:v>
                </c:pt>
                <c:pt idx="5">
                  <c:v>44</c:v>
                </c:pt>
                <c:pt idx="6">
                  <c:v>5</c:v>
                </c:pt>
                <c:pt idx="7">
                  <c:v>12</c:v>
                </c:pt>
                <c:pt idx="8">
                  <c:v>22</c:v>
                </c:pt>
                <c:pt idx="9">
                  <c:v>16</c:v>
                </c:pt>
                <c:pt idx="10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4D-4F15-85B5-C5F798894D39}"/>
            </c:ext>
          </c:extLst>
        </c:ser>
        <c:ser>
          <c:idx val="4"/>
          <c:order val="4"/>
          <c:tx>
            <c:strRef>
              <c:f>'Consolidado (2)'!$G$4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(2)'!$B$337:$B$347</c:f>
              <c:strCache>
                <c:ptCount val="11"/>
                <c:pt idx="0">
                  <c:v>Cabañas</c:v>
                </c:pt>
                <c:pt idx="1">
                  <c:v>Estanzuela</c:v>
                </c:pt>
                <c:pt idx="2">
                  <c:v>Gualán</c:v>
                </c:pt>
                <c:pt idx="3">
                  <c:v>Huité</c:v>
                </c:pt>
                <c:pt idx="4">
                  <c:v>La Unión</c:v>
                </c:pt>
                <c:pt idx="5">
                  <c:v>Río Hondo</c:v>
                </c:pt>
                <c:pt idx="6">
                  <c:v>San Diego</c:v>
                </c:pt>
                <c:pt idx="7">
                  <c:v>San Jorge</c:v>
                </c:pt>
                <c:pt idx="8">
                  <c:v>Teculután</c:v>
                </c:pt>
                <c:pt idx="9">
                  <c:v>Usumatlán</c:v>
                </c:pt>
                <c:pt idx="10">
                  <c:v>Zacapa</c:v>
                </c:pt>
              </c:strCache>
            </c:strRef>
          </c:cat>
          <c:val>
            <c:numRef>
              <c:f>'Consolidado (2)'!$G$337:$G$347</c:f>
              <c:numCache>
                <c:formatCode>0</c:formatCode>
                <c:ptCount val="11"/>
                <c:pt idx="0">
                  <c:v>9</c:v>
                </c:pt>
                <c:pt idx="1">
                  <c:v>10</c:v>
                </c:pt>
                <c:pt idx="2">
                  <c:v>53</c:v>
                </c:pt>
                <c:pt idx="3">
                  <c:v>11</c:v>
                </c:pt>
                <c:pt idx="4">
                  <c:v>9</c:v>
                </c:pt>
                <c:pt idx="5">
                  <c:v>43</c:v>
                </c:pt>
                <c:pt idx="6">
                  <c:v>9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4D-4F15-85B5-C5F798894D39}"/>
            </c:ext>
          </c:extLst>
        </c:ser>
        <c:ser>
          <c:idx val="5"/>
          <c:order val="5"/>
          <c:tx>
            <c:strRef>
              <c:f>'Consolidado (2)'!$H$4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(2)'!$B$337:$B$347</c:f>
              <c:strCache>
                <c:ptCount val="11"/>
                <c:pt idx="0">
                  <c:v>Cabañas</c:v>
                </c:pt>
                <c:pt idx="1">
                  <c:v>Estanzuela</c:v>
                </c:pt>
                <c:pt idx="2">
                  <c:v>Gualán</c:v>
                </c:pt>
                <c:pt idx="3">
                  <c:v>Huité</c:v>
                </c:pt>
                <c:pt idx="4">
                  <c:v>La Unión</c:v>
                </c:pt>
                <c:pt idx="5">
                  <c:v>Río Hondo</c:v>
                </c:pt>
                <c:pt idx="6">
                  <c:v>San Diego</c:v>
                </c:pt>
                <c:pt idx="7">
                  <c:v>San Jorge</c:v>
                </c:pt>
                <c:pt idx="8">
                  <c:v>Teculután</c:v>
                </c:pt>
                <c:pt idx="9">
                  <c:v>Usumatlán</c:v>
                </c:pt>
                <c:pt idx="10">
                  <c:v>Zacapa</c:v>
                </c:pt>
              </c:strCache>
            </c:strRef>
          </c:cat>
          <c:val>
            <c:numRef>
              <c:f>'Consolidado (2)'!$H$337:$H$347</c:f>
              <c:numCache>
                <c:formatCode>0</c:formatCode>
                <c:ptCount val="11"/>
                <c:pt idx="0">
                  <c:v>9</c:v>
                </c:pt>
                <c:pt idx="1">
                  <c:v>9</c:v>
                </c:pt>
                <c:pt idx="2">
                  <c:v>53</c:v>
                </c:pt>
                <c:pt idx="3">
                  <c:v>11</c:v>
                </c:pt>
                <c:pt idx="4">
                  <c:v>9</c:v>
                </c:pt>
                <c:pt idx="5">
                  <c:v>43</c:v>
                </c:pt>
                <c:pt idx="6">
                  <c:v>10</c:v>
                </c:pt>
                <c:pt idx="7">
                  <c:v>14</c:v>
                </c:pt>
                <c:pt idx="8">
                  <c:v>18</c:v>
                </c:pt>
                <c:pt idx="9">
                  <c:v>16</c:v>
                </c:pt>
                <c:pt idx="10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4D-4F15-85B5-C5F798894D39}"/>
            </c:ext>
          </c:extLst>
        </c:ser>
        <c:ser>
          <c:idx val="6"/>
          <c:order val="6"/>
          <c:tx>
            <c:strRef>
              <c:f>'Consolidado (2)'!$I$4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(2)'!$B$337:$B$347</c:f>
              <c:strCache>
                <c:ptCount val="11"/>
                <c:pt idx="0">
                  <c:v>Cabañas</c:v>
                </c:pt>
                <c:pt idx="1">
                  <c:v>Estanzuela</c:v>
                </c:pt>
                <c:pt idx="2">
                  <c:v>Gualán</c:v>
                </c:pt>
                <c:pt idx="3">
                  <c:v>Huité</c:v>
                </c:pt>
                <c:pt idx="4">
                  <c:v>La Unión</c:v>
                </c:pt>
                <c:pt idx="5">
                  <c:v>Río Hondo</c:v>
                </c:pt>
                <c:pt idx="6">
                  <c:v>San Diego</c:v>
                </c:pt>
                <c:pt idx="7">
                  <c:v>San Jorge</c:v>
                </c:pt>
                <c:pt idx="8">
                  <c:v>Teculután</c:v>
                </c:pt>
                <c:pt idx="9">
                  <c:v>Usumatlán</c:v>
                </c:pt>
                <c:pt idx="10">
                  <c:v>Zacapa</c:v>
                </c:pt>
              </c:strCache>
            </c:strRef>
          </c:cat>
          <c:val>
            <c:numRef>
              <c:f>'Consolidado (2)'!$I$337:$I$347</c:f>
              <c:numCache>
                <c:formatCode>0</c:formatCode>
                <c:ptCount val="11"/>
                <c:pt idx="0">
                  <c:v>21</c:v>
                </c:pt>
                <c:pt idx="1">
                  <c:v>21</c:v>
                </c:pt>
                <c:pt idx="2">
                  <c:v>119</c:v>
                </c:pt>
                <c:pt idx="3">
                  <c:v>27</c:v>
                </c:pt>
                <c:pt idx="4">
                  <c:v>21</c:v>
                </c:pt>
                <c:pt idx="5">
                  <c:v>89</c:v>
                </c:pt>
                <c:pt idx="6">
                  <c:v>18</c:v>
                </c:pt>
                <c:pt idx="7">
                  <c:v>10</c:v>
                </c:pt>
                <c:pt idx="8">
                  <c:v>34</c:v>
                </c:pt>
                <c:pt idx="9">
                  <c:v>36</c:v>
                </c:pt>
                <c:pt idx="10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94D-4F15-85B5-C5F798894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632960"/>
        <c:axId val="1142771968"/>
      </c:lineChart>
      <c:catAx>
        <c:axId val="114363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2771968"/>
        <c:crosses val="autoZero"/>
        <c:auto val="1"/>
        <c:lblAlgn val="ctr"/>
        <c:lblOffset val="100"/>
        <c:noMultiLvlLbl val="0"/>
      </c:catAx>
      <c:valAx>
        <c:axId val="11427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363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Alta</a:t>
            </a:r>
            <a:r>
              <a:rPr lang="es-GT" baseline="0"/>
              <a:t> Verapaz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Resumen!$C$4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Resumen!$B$5:$B$21</c:f>
              <c:strCache>
                <c:ptCount val="17"/>
                <c:pt idx="0">
                  <c:v>Cahabón</c:v>
                </c:pt>
                <c:pt idx="1">
                  <c:v>Chahal</c:v>
                </c:pt>
                <c:pt idx="2">
                  <c:v>Chisec</c:v>
                </c:pt>
                <c:pt idx="3">
                  <c:v>Cobán</c:v>
                </c:pt>
                <c:pt idx="4">
                  <c:v>Fray Bartolomé de las Casas</c:v>
                </c:pt>
                <c:pt idx="5">
                  <c:v>Lanquín</c:v>
                </c:pt>
                <c:pt idx="6">
                  <c:v>Panzós</c:v>
                </c:pt>
                <c:pt idx="7">
                  <c:v>Raxruhá</c:v>
                </c:pt>
                <c:pt idx="8">
                  <c:v>San Cristóbal Verapaz</c:v>
                </c:pt>
                <c:pt idx="9">
                  <c:v>San Juan Chamelco</c:v>
                </c:pt>
                <c:pt idx="10">
                  <c:v>San Pedro Carchá</c:v>
                </c:pt>
                <c:pt idx="11">
                  <c:v>Santa Catalina La Tinta</c:v>
                </c:pt>
                <c:pt idx="12">
                  <c:v>Santa Cruz Verapaz</c:v>
                </c:pt>
                <c:pt idx="13">
                  <c:v>Senahú</c:v>
                </c:pt>
                <c:pt idx="14">
                  <c:v>Tactic</c:v>
                </c:pt>
                <c:pt idx="15">
                  <c:v>Tamahú</c:v>
                </c:pt>
                <c:pt idx="16">
                  <c:v>Tucurú</c:v>
                </c:pt>
              </c:strCache>
            </c:strRef>
          </c:cat>
          <c:val>
            <c:numRef>
              <c:f>Resumen!$C$5:$C$21</c:f>
              <c:numCache>
                <c:formatCode>0</c:formatCode>
                <c:ptCount val="17"/>
                <c:pt idx="0">
                  <c:v>18</c:v>
                </c:pt>
                <c:pt idx="1">
                  <c:v>8</c:v>
                </c:pt>
                <c:pt idx="2">
                  <c:v>66</c:v>
                </c:pt>
                <c:pt idx="3">
                  <c:v>200</c:v>
                </c:pt>
                <c:pt idx="4">
                  <c:v>38</c:v>
                </c:pt>
                <c:pt idx="5">
                  <c:v>7</c:v>
                </c:pt>
                <c:pt idx="6">
                  <c:v>33</c:v>
                </c:pt>
                <c:pt idx="7">
                  <c:v>8</c:v>
                </c:pt>
                <c:pt idx="8">
                  <c:v>36</c:v>
                </c:pt>
                <c:pt idx="9">
                  <c:v>21</c:v>
                </c:pt>
                <c:pt idx="10">
                  <c:v>93</c:v>
                </c:pt>
                <c:pt idx="11">
                  <c:v>13</c:v>
                </c:pt>
                <c:pt idx="12">
                  <c:v>29</c:v>
                </c:pt>
                <c:pt idx="13">
                  <c:v>13</c:v>
                </c:pt>
                <c:pt idx="14">
                  <c:v>32</c:v>
                </c:pt>
                <c:pt idx="15">
                  <c:v>6</c:v>
                </c:pt>
                <c:pt idx="1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24-400C-9429-32733498A647}"/>
            </c:ext>
          </c:extLst>
        </c:ser>
        <c:ser>
          <c:idx val="1"/>
          <c:order val="1"/>
          <c:tx>
            <c:strRef>
              <c:f>Resumen!$D$4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Resumen!$B$5:$B$21</c:f>
              <c:strCache>
                <c:ptCount val="17"/>
                <c:pt idx="0">
                  <c:v>Cahabón</c:v>
                </c:pt>
                <c:pt idx="1">
                  <c:v>Chahal</c:v>
                </c:pt>
                <c:pt idx="2">
                  <c:v>Chisec</c:v>
                </c:pt>
                <c:pt idx="3">
                  <c:v>Cobán</c:v>
                </c:pt>
                <c:pt idx="4">
                  <c:v>Fray Bartolomé de las Casas</c:v>
                </c:pt>
                <c:pt idx="5">
                  <c:v>Lanquín</c:v>
                </c:pt>
                <c:pt idx="6">
                  <c:v>Panzós</c:v>
                </c:pt>
                <c:pt idx="7">
                  <c:v>Raxruhá</c:v>
                </c:pt>
                <c:pt idx="8">
                  <c:v>San Cristóbal Verapaz</c:v>
                </c:pt>
                <c:pt idx="9">
                  <c:v>San Juan Chamelco</c:v>
                </c:pt>
                <c:pt idx="10">
                  <c:v>San Pedro Carchá</c:v>
                </c:pt>
                <c:pt idx="11">
                  <c:v>Santa Catalina La Tinta</c:v>
                </c:pt>
                <c:pt idx="12">
                  <c:v>Santa Cruz Verapaz</c:v>
                </c:pt>
                <c:pt idx="13">
                  <c:v>Senahú</c:v>
                </c:pt>
                <c:pt idx="14">
                  <c:v>Tactic</c:v>
                </c:pt>
                <c:pt idx="15">
                  <c:v>Tamahú</c:v>
                </c:pt>
                <c:pt idx="16">
                  <c:v>Tucurú</c:v>
                </c:pt>
              </c:strCache>
            </c:strRef>
          </c:cat>
          <c:val>
            <c:numRef>
              <c:f>Resumen!$D$5:$D$21</c:f>
              <c:numCache>
                <c:formatCode>0</c:formatCode>
                <c:ptCount val="17"/>
                <c:pt idx="0">
                  <c:v>21</c:v>
                </c:pt>
                <c:pt idx="1">
                  <c:v>9</c:v>
                </c:pt>
                <c:pt idx="2">
                  <c:v>70</c:v>
                </c:pt>
                <c:pt idx="3">
                  <c:v>207</c:v>
                </c:pt>
                <c:pt idx="4">
                  <c:v>40</c:v>
                </c:pt>
                <c:pt idx="5">
                  <c:v>8</c:v>
                </c:pt>
                <c:pt idx="6">
                  <c:v>34</c:v>
                </c:pt>
                <c:pt idx="7">
                  <c:v>9</c:v>
                </c:pt>
                <c:pt idx="8">
                  <c:v>37</c:v>
                </c:pt>
                <c:pt idx="9">
                  <c:v>22</c:v>
                </c:pt>
                <c:pt idx="10">
                  <c:v>95</c:v>
                </c:pt>
                <c:pt idx="11">
                  <c:v>13</c:v>
                </c:pt>
                <c:pt idx="12">
                  <c:v>31</c:v>
                </c:pt>
                <c:pt idx="13">
                  <c:v>14</c:v>
                </c:pt>
                <c:pt idx="14">
                  <c:v>33</c:v>
                </c:pt>
                <c:pt idx="15">
                  <c:v>7</c:v>
                </c:pt>
                <c:pt idx="1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24-400C-9429-32733498A647}"/>
            </c:ext>
          </c:extLst>
        </c:ser>
        <c:ser>
          <c:idx val="2"/>
          <c:order val="2"/>
          <c:tx>
            <c:strRef>
              <c:f>Resumen!$E$4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Resumen!$B$5:$B$21</c:f>
              <c:strCache>
                <c:ptCount val="17"/>
                <c:pt idx="0">
                  <c:v>Cahabón</c:v>
                </c:pt>
                <c:pt idx="1">
                  <c:v>Chahal</c:v>
                </c:pt>
                <c:pt idx="2">
                  <c:v>Chisec</c:v>
                </c:pt>
                <c:pt idx="3">
                  <c:v>Cobán</c:v>
                </c:pt>
                <c:pt idx="4">
                  <c:v>Fray Bartolomé de las Casas</c:v>
                </c:pt>
                <c:pt idx="5">
                  <c:v>Lanquín</c:v>
                </c:pt>
                <c:pt idx="6">
                  <c:v>Panzós</c:v>
                </c:pt>
                <c:pt idx="7">
                  <c:v>Raxruhá</c:v>
                </c:pt>
                <c:pt idx="8">
                  <c:v>San Cristóbal Verapaz</c:v>
                </c:pt>
                <c:pt idx="9">
                  <c:v>San Juan Chamelco</c:v>
                </c:pt>
                <c:pt idx="10">
                  <c:v>San Pedro Carchá</c:v>
                </c:pt>
                <c:pt idx="11">
                  <c:v>Santa Catalina La Tinta</c:v>
                </c:pt>
                <c:pt idx="12">
                  <c:v>Santa Cruz Verapaz</c:v>
                </c:pt>
                <c:pt idx="13">
                  <c:v>Senahú</c:v>
                </c:pt>
                <c:pt idx="14">
                  <c:v>Tactic</c:v>
                </c:pt>
                <c:pt idx="15">
                  <c:v>Tamahú</c:v>
                </c:pt>
                <c:pt idx="16">
                  <c:v>Tucurú</c:v>
                </c:pt>
              </c:strCache>
            </c:strRef>
          </c:cat>
          <c:val>
            <c:numRef>
              <c:f>Resumen!$E$5:$E$21</c:f>
              <c:numCache>
                <c:formatCode>0</c:formatCode>
                <c:ptCount val="17"/>
                <c:pt idx="0">
                  <c:v>21</c:v>
                </c:pt>
                <c:pt idx="1">
                  <c:v>9</c:v>
                </c:pt>
                <c:pt idx="2">
                  <c:v>68</c:v>
                </c:pt>
                <c:pt idx="3">
                  <c:v>207</c:v>
                </c:pt>
                <c:pt idx="4">
                  <c:v>42</c:v>
                </c:pt>
                <c:pt idx="5">
                  <c:v>8</c:v>
                </c:pt>
                <c:pt idx="6">
                  <c:v>35</c:v>
                </c:pt>
                <c:pt idx="7">
                  <c:v>9</c:v>
                </c:pt>
                <c:pt idx="8">
                  <c:v>37</c:v>
                </c:pt>
                <c:pt idx="9">
                  <c:v>23</c:v>
                </c:pt>
                <c:pt idx="10">
                  <c:v>92</c:v>
                </c:pt>
                <c:pt idx="11">
                  <c:v>14</c:v>
                </c:pt>
                <c:pt idx="12">
                  <c:v>32</c:v>
                </c:pt>
                <c:pt idx="13">
                  <c:v>14</c:v>
                </c:pt>
                <c:pt idx="14">
                  <c:v>31</c:v>
                </c:pt>
                <c:pt idx="15">
                  <c:v>7</c:v>
                </c:pt>
                <c:pt idx="1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24-400C-9429-32733498A647}"/>
            </c:ext>
          </c:extLst>
        </c:ser>
        <c:ser>
          <c:idx val="3"/>
          <c:order val="3"/>
          <c:tx>
            <c:strRef>
              <c:f>Resumen!$F$4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Resumen!$B$5:$B$21</c:f>
              <c:strCache>
                <c:ptCount val="17"/>
                <c:pt idx="0">
                  <c:v>Cahabón</c:v>
                </c:pt>
                <c:pt idx="1">
                  <c:v>Chahal</c:v>
                </c:pt>
                <c:pt idx="2">
                  <c:v>Chisec</c:v>
                </c:pt>
                <c:pt idx="3">
                  <c:v>Cobán</c:v>
                </c:pt>
                <c:pt idx="4">
                  <c:v>Fray Bartolomé de las Casas</c:v>
                </c:pt>
                <c:pt idx="5">
                  <c:v>Lanquín</c:v>
                </c:pt>
                <c:pt idx="6">
                  <c:v>Panzós</c:v>
                </c:pt>
                <c:pt idx="7">
                  <c:v>Raxruhá</c:v>
                </c:pt>
                <c:pt idx="8">
                  <c:v>San Cristóbal Verapaz</c:v>
                </c:pt>
                <c:pt idx="9">
                  <c:v>San Juan Chamelco</c:v>
                </c:pt>
                <c:pt idx="10">
                  <c:v>San Pedro Carchá</c:v>
                </c:pt>
                <c:pt idx="11">
                  <c:v>Santa Catalina La Tinta</c:v>
                </c:pt>
                <c:pt idx="12">
                  <c:v>Santa Cruz Verapaz</c:v>
                </c:pt>
                <c:pt idx="13">
                  <c:v>Senahú</c:v>
                </c:pt>
                <c:pt idx="14">
                  <c:v>Tactic</c:v>
                </c:pt>
                <c:pt idx="15">
                  <c:v>Tamahú</c:v>
                </c:pt>
                <c:pt idx="16">
                  <c:v>Tucurú</c:v>
                </c:pt>
              </c:strCache>
            </c:strRef>
          </c:cat>
          <c:val>
            <c:numRef>
              <c:f>Resumen!$F$5:$F$21</c:f>
              <c:numCache>
                <c:formatCode>0</c:formatCode>
                <c:ptCount val="17"/>
                <c:pt idx="0">
                  <c:v>13</c:v>
                </c:pt>
                <c:pt idx="1">
                  <c:v>9</c:v>
                </c:pt>
                <c:pt idx="2">
                  <c:v>42</c:v>
                </c:pt>
                <c:pt idx="3">
                  <c:v>144</c:v>
                </c:pt>
                <c:pt idx="4">
                  <c:v>34</c:v>
                </c:pt>
                <c:pt idx="5">
                  <c:v>8</c:v>
                </c:pt>
                <c:pt idx="6">
                  <c:v>20</c:v>
                </c:pt>
                <c:pt idx="7">
                  <c:v>19</c:v>
                </c:pt>
                <c:pt idx="8">
                  <c:v>23</c:v>
                </c:pt>
                <c:pt idx="9">
                  <c:v>13</c:v>
                </c:pt>
                <c:pt idx="10">
                  <c:v>64</c:v>
                </c:pt>
                <c:pt idx="11">
                  <c:v>18</c:v>
                </c:pt>
                <c:pt idx="12">
                  <c:v>21</c:v>
                </c:pt>
                <c:pt idx="13">
                  <c:v>11</c:v>
                </c:pt>
                <c:pt idx="14">
                  <c:v>27</c:v>
                </c:pt>
                <c:pt idx="15">
                  <c:v>14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24-400C-9429-32733498A647}"/>
            </c:ext>
          </c:extLst>
        </c:ser>
        <c:ser>
          <c:idx val="4"/>
          <c:order val="4"/>
          <c:tx>
            <c:strRef>
              <c:f>Resumen!$G$4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Resumen!$B$5:$B$21</c:f>
              <c:strCache>
                <c:ptCount val="17"/>
                <c:pt idx="0">
                  <c:v>Cahabón</c:v>
                </c:pt>
                <c:pt idx="1">
                  <c:v>Chahal</c:v>
                </c:pt>
                <c:pt idx="2">
                  <c:v>Chisec</c:v>
                </c:pt>
                <c:pt idx="3">
                  <c:v>Cobán</c:v>
                </c:pt>
                <c:pt idx="4">
                  <c:v>Fray Bartolomé de las Casas</c:v>
                </c:pt>
                <c:pt idx="5">
                  <c:v>Lanquín</c:v>
                </c:pt>
                <c:pt idx="6">
                  <c:v>Panzós</c:v>
                </c:pt>
                <c:pt idx="7">
                  <c:v>Raxruhá</c:v>
                </c:pt>
                <c:pt idx="8">
                  <c:v>San Cristóbal Verapaz</c:v>
                </c:pt>
                <c:pt idx="9">
                  <c:v>San Juan Chamelco</c:v>
                </c:pt>
                <c:pt idx="10">
                  <c:v>San Pedro Carchá</c:v>
                </c:pt>
                <c:pt idx="11">
                  <c:v>Santa Catalina La Tinta</c:v>
                </c:pt>
                <c:pt idx="12">
                  <c:v>Santa Cruz Verapaz</c:v>
                </c:pt>
                <c:pt idx="13">
                  <c:v>Senahú</c:v>
                </c:pt>
                <c:pt idx="14">
                  <c:v>Tactic</c:v>
                </c:pt>
                <c:pt idx="15">
                  <c:v>Tamahú</c:v>
                </c:pt>
                <c:pt idx="16">
                  <c:v>Tucurú</c:v>
                </c:pt>
              </c:strCache>
            </c:strRef>
          </c:cat>
          <c:val>
            <c:numRef>
              <c:f>Resumen!$G$5:$G$21</c:f>
              <c:numCache>
                <c:formatCode>0</c:formatCode>
                <c:ptCount val="17"/>
                <c:pt idx="0">
                  <c:v>17</c:v>
                </c:pt>
                <c:pt idx="1">
                  <c:v>9</c:v>
                </c:pt>
                <c:pt idx="2">
                  <c:v>49</c:v>
                </c:pt>
                <c:pt idx="3">
                  <c:v>155</c:v>
                </c:pt>
                <c:pt idx="4">
                  <c:v>40</c:v>
                </c:pt>
                <c:pt idx="5">
                  <c:v>8</c:v>
                </c:pt>
                <c:pt idx="6">
                  <c:v>21</c:v>
                </c:pt>
                <c:pt idx="7">
                  <c:v>22</c:v>
                </c:pt>
                <c:pt idx="8">
                  <c:v>30</c:v>
                </c:pt>
                <c:pt idx="9">
                  <c:v>12</c:v>
                </c:pt>
                <c:pt idx="10">
                  <c:v>75</c:v>
                </c:pt>
                <c:pt idx="11">
                  <c:v>17</c:v>
                </c:pt>
                <c:pt idx="12">
                  <c:v>20</c:v>
                </c:pt>
                <c:pt idx="13">
                  <c:v>14</c:v>
                </c:pt>
                <c:pt idx="14">
                  <c:v>25</c:v>
                </c:pt>
                <c:pt idx="15">
                  <c:v>7</c:v>
                </c:pt>
                <c:pt idx="1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24-400C-9429-32733498A647}"/>
            </c:ext>
          </c:extLst>
        </c:ser>
        <c:ser>
          <c:idx val="5"/>
          <c:order val="5"/>
          <c:tx>
            <c:strRef>
              <c:f>Resumen!$H$4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Resumen!$B$5:$B$21</c:f>
              <c:strCache>
                <c:ptCount val="17"/>
                <c:pt idx="0">
                  <c:v>Cahabón</c:v>
                </c:pt>
                <c:pt idx="1">
                  <c:v>Chahal</c:v>
                </c:pt>
                <c:pt idx="2">
                  <c:v>Chisec</c:v>
                </c:pt>
                <c:pt idx="3">
                  <c:v>Cobán</c:v>
                </c:pt>
                <c:pt idx="4">
                  <c:v>Fray Bartolomé de las Casas</c:v>
                </c:pt>
                <c:pt idx="5">
                  <c:v>Lanquín</c:v>
                </c:pt>
                <c:pt idx="6">
                  <c:v>Panzós</c:v>
                </c:pt>
                <c:pt idx="7">
                  <c:v>Raxruhá</c:v>
                </c:pt>
                <c:pt idx="8">
                  <c:v>San Cristóbal Verapaz</c:v>
                </c:pt>
                <c:pt idx="9">
                  <c:v>San Juan Chamelco</c:v>
                </c:pt>
                <c:pt idx="10">
                  <c:v>San Pedro Carchá</c:v>
                </c:pt>
                <c:pt idx="11">
                  <c:v>Santa Catalina La Tinta</c:v>
                </c:pt>
                <c:pt idx="12">
                  <c:v>Santa Cruz Verapaz</c:v>
                </c:pt>
                <c:pt idx="13">
                  <c:v>Senahú</c:v>
                </c:pt>
                <c:pt idx="14">
                  <c:v>Tactic</c:v>
                </c:pt>
                <c:pt idx="15">
                  <c:v>Tamahú</c:v>
                </c:pt>
                <c:pt idx="16">
                  <c:v>Tucurú</c:v>
                </c:pt>
              </c:strCache>
            </c:strRef>
          </c:cat>
          <c:val>
            <c:numRef>
              <c:f>Resumen!$H$5:$H$21</c:f>
              <c:numCache>
                <c:formatCode>0</c:formatCode>
                <c:ptCount val="17"/>
                <c:pt idx="0">
                  <c:v>17</c:v>
                </c:pt>
                <c:pt idx="1">
                  <c:v>9</c:v>
                </c:pt>
                <c:pt idx="2">
                  <c:v>49</c:v>
                </c:pt>
                <c:pt idx="3">
                  <c:v>153</c:v>
                </c:pt>
                <c:pt idx="4">
                  <c:v>40</c:v>
                </c:pt>
                <c:pt idx="5">
                  <c:v>9</c:v>
                </c:pt>
                <c:pt idx="6">
                  <c:v>21</c:v>
                </c:pt>
                <c:pt idx="7">
                  <c:v>23</c:v>
                </c:pt>
                <c:pt idx="8">
                  <c:v>30</c:v>
                </c:pt>
                <c:pt idx="9">
                  <c:v>12</c:v>
                </c:pt>
                <c:pt idx="10">
                  <c:v>77</c:v>
                </c:pt>
                <c:pt idx="11">
                  <c:v>17</c:v>
                </c:pt>
                <c:pt idx="12">
                  <c:v>20</c:v>
                </c:pt>
                <c:pt idx="13">
                  <c:v>14</c:v>
                </c:pt>
                <c:pt idx="14">
                  <c:v>26</c:v>
                </c:pt>
                <c:pt idx="15">
                  <c:v>7</c:v>
                </c:pt>
                <c:pt idx="1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24-400C-9429-32733498A647}"/>
            </c:ext>
          </c:extLst>
        </c:ser>
        <c:ser>
          <c:idx val="6"/>
          <c:order val="6"/>
          <c:tx>
            <c:strRef>
              <c:f>Resumen!$I$4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Resumen!$B$5:$B$21</c:f>
              <c:strCache>
                <c:ptCount val="17"/>
                <c:pt idx="0">
                  <c:v>Cahabón</c:v>
                </c:pt>
                <c:pt idx="1">
                  <c:v>Chahal</c:v>
                </c:pt>
                <c:pt idx="2">
                  <c:v>Chisec</c:v>
                </c:pt>
                <c:pt idx="3">
                  <c:v>Cobán</c:v>
                </c:pt>
                <c:pt idx="4">
                  <c:v>Fray Bartolomé de las Casas</c:v>
                </c:pt>
                <c:pt idx="5">
                  <c:v>Lanquín</c:v>
                </c:pt>
                <c:pt idx="6">
                  <c:v>Panzós</c:v>
                </c:pt>
                <c:pt idx="7">
                  <c:v>Raxruhá</c:v>
                </c:pt>
                <c:pt idx="8">
                  <c:v>San Cristóbal Verapaz</c:v>
                </c:pt>
                <c:pt idx="9">
                  <c:v>San Juan Chamelco</c:v>
                </c:pt>
                <c:pt idx="10">
                  <c:v>San Pedro Carchá</c:v>
                </c:pt>
                <c:pt idx="11">
                  <c:v>Santa Catalina La Tinta</c:v>
                </c:pt>
                <c:pt idx="12">
                  <c:v>Santa Cruz Verapaz</c:v>
                </c:pt>
                <c:pt idx="13">
                  <c:v>Senahú</c:v>
                </c:pt>
                <c:pt idx="14">
                  <c:v>Tactic</c:v>
                </c:pt>
                <c:pt idx="15">
                  <c:v>Tamahú</c:v>
                </c:pt>
                <c:pt idx="16">
                  <c:v>Tucurú</c:v>
                </c:pt>
              </c:strCache>
            </c:strRef>
          </c:cat>
          <c:val>
            <c:numRef>
              <c:f>Resumen!$I$5:$I$21</c:f>
              <c:numCache>
                <c:formatCode>0</c:formatCode>
                <c:ptCount val="17"/>
                <c:pt idx="0">
                  <c:v>29</c:v>
                </c:pt>
                <c:pt idx="1">
                  <c:v>22</c:v>
                </c:pt>
                <c:pt idx="2">
                  <c:v>135</c:v>
                </c:pt>
                <c:pt idx="3">
                  <c:v>312</c:v>
                </c:pt>
                <c:pt idx="4">
                  <c:v>86</c:v>
                </c:pt>
                <c:pt idx="5">
                  <c:v>17</c:v>
                </c:pt>
                <c:pt idx="6">
                  <c:v>45</c:v>
                </c:pt>
                <c:pt idx="7">
                  <c:v>17</c:v>
                </c:pt>
                <c:pt idx="8">
                  <c:v>54</c:v>
                </c:pt>
                <c:pt idx="9">
                  <c:v>20</c:v>
                </c:pt>
                <c:pt idx="10">
                  <c:v>163</c:v>
                </c:pt>
                <c:pt idx="11">
                  <c:v>51</c:v>
                </c:pt>
                <c:pt idx="12">
                  <c:v>40</c:v>
                </c:pt>
                <c:pt idx="13">
                  <c:v>24</c:v>
                </c:pt>
                <c:pt idx="14">
                  <c:v>60</c:v>
                </c:pt>
                <c:pt idx="15">
                  <c:v>15</c:v>
                </c:pt>
                <c:pt idx="16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924-400C-9429-32733498A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632960"/>
        <c:axId val="1142771968"/>
      </c:lineChart>
      <c:catAx>
        <c:axId val="114363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2771968"/>
        <c:crosses val="autoZero"/>
        <c:auto val="1"/>
        <c:lblAlgn val="ctr"/>
        <c:lblOffset val="100"/>
        <c:noMultiLvlLbl val="0"/>
      </c:catAx>
      <c:valAx>
        <c:axId val="11427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363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baseline="0"/>
              <a:t>Baja Verapaz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Resumen!$C$4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Resumen!$B$22:$B$29</c:f>
              <c:strCache>
                <c:ptCount val="8"/>
                <c:pt idx="0">
                  <c:v>Cubulco</c:v>
                </c:pt>
                <c:pt idx="1">
                  <c:v>El Chol</c:v>
                </c:pt>
                <c:pt idx="2">
                  <c:v>Granados</c:v>
                </c:pt>
                <c:pt idx="3">
                  <c:v>Purulhá</c:v>
                </c:pt>
                <c:pt idx="4">
                  <c:v>Rabinal</c:v>
                </c:pt>
                <c:pt idx="5">
                  <c:v>Salamá</c:v>
                </c:pt>
                <c:pt idx="6">
                  <c:v>San Jerónimo</c:v>
                </c:pt>
                <c:pt idx="7">
                  <c:v>San Miguel Chicaj</c:v>
                </c:pt>
              </c:strCache>
            </c:strRef>
          </c:cat>
          <c:val>
            <c:numRef>
              <c:f>Resumen!$C$22:$C$29</c:f>
              <c:numCache>
                <c:formatCode>0</c:formatCode>
                <c:ptCount val="8"/>
                <c:pt idx="0">
                  <c:v>29</c:v>
                </c:pt>
                <c:pt idx="1">
                  <c:v>16</c:v>
                </c:pt>
                <c:pt idx="2">
                  <c:v>15</c:v>
                </c:pt>
                <c:pt idx="3">
                  <c:v>23</c:v>
                </c:pt>
                <c:pt idx="4">
                  <c:v>25</c:v>
                </c:pt>
                <c:pt idx="5">
                  <c:v>88</c:v>
                </c:pt>
                <c:pt idx="6">
                  <c:v>30</c:v>
                </c:pt>
                <c:pt idx="7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33-4DFA-87F2-9ED67E395AAA}"/>
            </c:ext>
          </c:extLst>
        </c:ser>
        <c:ser>
          <c:idx val="1"/>
          <c:order val="1"/>
          <c:tx>
            <c:strRef>
              <c:f>Resumen!$D$4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Resumen!$B$22:$B$29</c:f>
              <c:strCache>
                <c:ptCount val="8"/>
                <c:pt idx="0">
                  <c:v>Cubulco</c:v>
                </c:pt>
                <c:pt idx="1">
                  <c:v>El Chol</c:v>
                </c:pt>
                <c:pt idx="2">
                  <c:v>Granados</c:v>
                </c:pt>
                <c:pt idx="3">
                  <c:v>Purulhá</c:v>
                </c:pt>
                <c:pt idx="4">
                  <c:v>Rabinal</c:v>
                </c:pt>
                <c:pt idx="5">
                  <c:v>Salamá</c:v>
                </c:pt>
                <c:pt idx="6">
                  <c:v>San Jerónimo</c:v>
                </c:pt>
                <c:pt idx="7">
                  <c:v>San Miguel Chicaj</c:v>
                </c:pt>
              </c:strCache>
            </c:strRef>
          </c:cat>
          <c:val>
            <c:numRef>
              <c:f>Resumen!$D$22:$D$29</c:f>
              <c:numCache>
                <c:formatCode>0</c:formatCode>
                <c:ptCount val="8"/>
                <c:pt idx="0">
                  <c:v>29</c:v>
                </c:pt>
                <c:pt idx="1">
                  <c:v>16</c:v>
                </c:pt>
                <c:pt idx="2">
                  <c:v>16</c:v>
                </c:pt>
                <c:pt idx="3">
                  <c:v>23</c:v>
                </c:pt>
                <c:pt idx="4">
                  <c:v>27</c:v>
                </c:pt>
                <c:pt idx="5">
                  <c:v>90</c:v>
                </c:pt>
                <c:pt idx="6">
                  <c:v>29</c:v>
                </c:pt>
                <c:pt idx="7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33-4DFA-87F2-9ED67E395AAA}"/>
            </c:ext>
          </c:extLst>
        </c:ser>
        <c:ser>
          <c:idx val="2"/>
          <c:order val="2"/>
          <c:tx>
            <c:strRef>
              <c:f>Resumen!$E$4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Resumen!$B$22:$B$29</c:f>
              <c:strCache>
                <c:ptCount val="8"/>
                <c:pt idx="0">
                  <c:v>Cubulco</c:v>
                </c:pt>
                <c:pt idx="1">
                  <c:v>El Chol</c:v>
                </c:pt>
                <c:pt idx="2">
                  <c:v>Granados</c:v>
                </c:pt>
                <c:pt idx="3">
                  <c:v>Purulhá</c:v>
                </c:pt>
                <c:pt idx="4">
                  <c:v>Rabinal</c:v>
                </c:pt>
                <c:pt idx="5">
                  <c:v>Salamá</c:v>
                </c:pt>
                <c:pt idx="6">
                  <c:v>San Jerónimo</c:v>
                </c:pt>
                <c:pt idx="7">
                  <c:v>San Miguel Chicaj</c:v>
                </c:pt>
              </c:strCache>
            </c:strRef>
          </c:cat>
          <c:val>
            <c:numRef>
              <c:f>Resumen!$E$22:$E$29</c:f>
              <c:numCache>
                <c:formatCode>0</c:formatCode>
                <c:ptCount val="8"/>
                <c:pt idx="0">
                  <c:v>29</c:v>
                </c:pt>
                <c:pt idx="1">
                  <c:v>16</c:v>
                </c:pt>
                <c:pt idx="2">
                  <c:v>16</c:v>
                </c:pt>
                <c:pt idx="3">
                  <c:v>24</c:v>
                </c:pt>
                <c:pt idx="4">
                  <c:v>25</c:v>
                </c:pt>
                <c:pt idx="5">
                  <c:v>89</c:v>
                </c:pt>
                <c:pt idx="6">
                  <c:v>29</c:v>
                </c:pt>
                <c:pt idx="7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33-4DFA-87F2-9ED67E395AAA}"/>
            </c:ext>
          </c:extLst>
        </c:ser>
        <c:ser>
          <c:idx val="3"/>
          <c:order val="3"/>
          <c:tx>
            <c:strRef>
              <c:f>Resumen!$F$4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Resumen!$B$22:$B$29</c:f>
              <c:strCache>
                <c:ptCount val="8"/>
                <c:pt idx="0">
                  <c:v>Cubulco</c:v>
                </c:pt>
                <c:pt idx="1">
                  <c:v>El Chol</c:v>
                </c:pt>
                <c:pt idx="2">
                  <c:v>Granados</c:v>
                </c:pt>
                <c:pt idx="3">
                  <c:v>Purulhá</c:v>
                </c:pt>
                <c:pt idx="4">
                  <c:v>Rabinal</c:v>
                </c:pt>
                <c:pt idx="5">
                  <c:v>Salamá</c:v>
                </c:pt>
                <c:pt idx="6">
                  <c:v>San Jerónimo</c:v>
                </c:pt>
                <c:pt idx="7">
                  <c:v>San Miguel Chicaj</c:v>
                </c:pt>
              </c:strCache>
            </c:strRef>
          </c:cat>
          <c:val>
            <c:numRef>
              <c:f>Resumen!$F$22:$F$29</c:f>
              <c:numCache>
                <c:formatCode>0</c:formatCode>
                <c:ptCount val="8"/>
                <c:pt idx="0">
                  <c:v>21</c:v>
                </c:pt>
                <c:pt idx="1">
                  <c:v>13</c:v>
                </c:pt>
                <c:pt idx="2">
                  <c:v>12</c:v>
                </c:pt>
                <c:pt idx="3">
                  <c:v>16</c:v>
                </c:pt>
                <c:pt idx="4">
                  <c:v>24</c:v>
                </c:pt>
                <c:pt idx="5">
                  <c:v>63</c:v>
                </c:pt>
                <c:pt idx="6">
                  <c:v>28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33-4DFA-87F2-9ED67E395AAA}"/>
            </c:ext>
          </c:extLst>
        </c:ser>
        <c:ser>
          <c:idx val="4"/>
          <c:order val="4"/>
          <c:tx>
            <c:strRef>
              <c:f>Resumen!$G$4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Resumen!$B$22:$B$29</c:f>
              <c:strCache>
                <c:ptCount val="8"/>
                <c:pt idx="0">
                  <c:v>Cubulco</c:v>
                </c:pt>
                <c:pt idx="1">
                  <c:v>El Chol</c:v>
                </c:pt>
                <c:pt idx="2">
                  <c:v>Granados</c:v>
                </c:pt>
                <c:pt idx="3">
                  <c:v>Purulhá</c:v>
                </c:pt>
                <c:pt idx="4">
                  <c:v>Rabinal</c:v>
                </c:pt>
                <c:pt idx="5">
                  <c:v>Salamá</c:v>
                </c:pt>
                <c:pt idx="6">
                  <c:v>San Jerónimo</c:v>
                </c:pt>
                <c:pt idx="7">
                  <c:v>San Miguel Chicaj</c:v>
                </c:pt>
              </c:strCache>
            </c:strRef>
          </c:cat>
          <c:val>
            <c:numRef>
              <c:f>Resumen!$G$22:$G$29</c:f>
              <c:numCache>
                <c:formatCode>0</c:formatCode>
                <c:ptCount val="8"/>
                <c:pt idx="0">
                  <c:v>26</c:v>
                </c:pt>
                <c:pt idx="1">
                  <c:v>15</c:v>
                </c:pt>
                <c:pt idx="2">
                  <c:v>15</c:v>
                </c:pt>
                <c:pt idx="3">
                  <c:v>17</c:v>
                </c:pt>
                <c:pt idx="4">
                  <c:v>28</c:v>
                </c:pt>
                <c:pt idx="5">
                  <c:v>66</c:v>
                </c:pt>
                <c:pt idx="6">
                  <c:v>35</c:v>
                </c:pt>
                <c:pt idx="7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33-4DFA-87F2-9ED67E395AAA}"/>
            </c:ext>
          </c:extLst>
        </c:ser>
        <c:ser>
          <c:idx val="5"/>
          <c:order val="5"/>
          <c:tx>
            <c:strRef>
              <c:f>Resumen!$H$4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Resumen!$B$22:$B$29</c:f>
              <c:strCache>
                <c:ptCount val="8"/>
                <c:pt idx="0">
                  <c:v>Cubulco</c:v>
                </c:pt>
                <c:pt idx="1">
                  <c:v>El Chol</c:v>
                </c:pt>
                <c:pt idx="2">
                  <c:v>Granados</c:v>
                </c:pt>
                <c:pt idx="3">
                  <c:v>Purulhá</c:v>
                </c:pt>
                <c:pt idx="4">
                  <c:v>Rabinal</c:v>
                </c:pt>
                <c:pt idx="5">
                  <c:v>Salamá</c:v>
                </c:pt>
                <c:pt idx="6">
                  <c:v>San Jerónimo</c:v>
                </c:pt>
                <c:pt idx="7">
                  <c:v>San Miguel Chicaj</c:v>
                </c:pt>
              </c:strCache>
            </c:strRef>
          </c:cat>
          <c:val>
            <c:numRef>
              <c:f>Resumen!$H$22:$H$29</c:f>
              <c:numCache>
                <c:formatCode>0</c:formatCode>
                <c:ptCount val="8"/>
                <c:pt idx="0">
                  <c:v>27</c:v>
                </c:pt>
                <c:pt idx="1">
                  <c:v>15</c:v>
                </c:pt>
                <c:pt idx="2">
                  <c:v>15</c:v>
                </c:pt>
                <c:pt idx="3">
                  <c:v>17</c:v>
                </c:pt>
                <c:pt idx="4">
                  <c:v>28</c:v>
                </c:pt>
                <c:pt idx="5">
                  <c:v>67</c:v>
                </c:pt>
                <c:pt idx="6">
                  <c:v>35</c:v>
                </c:pt>
                <c:pt idx="7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33-4DFA-87F2-9ED67E395AAA}"/>
            </c:ext>
          </c:extLst>
        </c:ser>
        <c:ser>
          <c:idx val="6"/>
          <c:order val="6"/>
          <c:tx>
            <c:strRef>
              <c:f>Resumen!$I$4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Resumen!$B$22:$B$29</c:f>
              <c:strCache>
                <c:ptCount val="8"/>
                <c:pt idx="0">
                  <c:v>Cubulco</c:v>
                </c:pt>
                <c:pt idx="1">
                  <c:v>El Chol</c:v>
                </c:pt>
                <c:pt idx="2">
                  <c:v>Granados</c:v>
                </c:pt>
                <c:pt idx="3">
                  <c:v>Purulhá</c:v>
                </c:pt>
                <c:pt idx="4">
                  <c:v>Rabinal</c:v>
                </c:pt>
                <c:pt idx="5">
                  <c:v>Salamá</c:v>
                </c:pt>
                <c:pt idx="6">
                  <c:v>San Jerónimo</c:v>
                </c:pt>
                <c:pt idx="7">
                  <c:v>San Miguel Chicaj</c:v>
                </c:pt>
              </c:strCache>
            </c:strRef>
          </c:cat>
          <c:val>
            <c:numRef>
              <c:f>Resumen!$I$22:$I$29</c:f>
              <c:numCache>
                <c:formatCode>0</c:formatCode>
                <c:ptCount val="8"/>
                <c:pt idx="0">
                  <c:v>47</c:v>
                </c:pt>
                <c:pt idx="1">
                  <c:v>35</c:v>
                </c:pt>
                <c:pt idx="2">
                  <c:v>31</c:v>
                </c:pt>
                <c:pt idx="3">
                  <c:v>35</c:v>
                </c:pt>
                <c:pt idx="4">
                  <c:v>63</c:v>
                </c:pt>
                <c:pt idx="5">
                  <c:v>145</c:v>
                </c:pt>
                <c:pt idx="6">
                  <c:v>83</c:v>
                </c:pt>
                <c:pt idx="7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D33-4DFA-87F2-9ED67E395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632960"/>
        <c:axId val="1142771968"/>
      </c:lineChart>
      <c:catAx>
        <c:axId val="114363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2771968"/>
        <c:crosses val="autoZero"/>
        <c:auto val="1"/>
        <c:lblAlgn val="ctr"/>
        <c:lblOffset val="100"/>
        <c:noMultiLvlLbl val="0"/>
      </c:catAx>
      <c:valAx>
        <c:axId val="11427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363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baseline="0"/>
              <a:t>Chimaltenango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Resumen!$C$4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Resumen!$B$30:$B$45</c:f>
              <c:strCache>
                <c:ptCount val="16"/>
                <c:pt idx="0">
                  <c:v>Acatenango</c:v>
                </c:pt>
                <c:pt idx="1">
                  <c:v>Chimaltenango</c:v>
                </c:pt>
                <c:pt idx="2">
                  <c:v>Comalapa</c:v>
                </c:pt>
                <c:pt idx="3">
                  <c:v>El Tejar</c:v>
                </c:pt>
                <c:pt idx="4">
                  <c:v>Parramos</c:v>
                </c:pt>
                <c:pt idx="5">
                  <c:v>Patzicia</c:v>
                </c:pt>
                <c:pt idx="6">
                  <c:v>Patzún</c:v>
                </c:pt>
                <c:pt idx="7">
                  <c:v>Pochuta</c:v>
                </c:pt>
                <c:pt idx="8">
                  <c:v>San Andrés Iztapa</c:v>
                </c:pt>
                <c:pt idx="9">
                  <c:v>San José Poaquil</c:v>
                </c:pt>
                <c:pt idx="10">
                  <c:v>San Martín Jilotepeque</c:v>
                </c:pt>
                <c:pt idx="11">
                  <c:v>Santa Apolonia</c:v>
                </c:pt>
                <c:pt idx="12">
                  <c:v>Santa Cruz Balanyá</c:v>
                </c:pt>
                <c:pt idx="13">
                  <c:v>Tecpán Guatemala</c:v>
                </c:pt>
                <c:pt idx="14">
                  <c:v>Yepocapa</c:v>
                </c:pt>
                <c:pt idx="15">
                  <c:v>Zaragoza</c:v>
                </c:pt>
              </c:strCache>
            </c:strRef>
          </c:cat>
          <c:val>
            <c:numRef>
              <c:f>Resumen!$C$30:$C$45</c:f>
              <c:numCache>
                <c:formatCode>0</c:formatCode>
                <c:ptCount val="16"/>
                <c:pt idx="0">
                  <c:v>25</c:v>
                </c:pt>
                <c:pt idx="1">
                  <c:v>101</c:v>
                </c:pt>
                <c:pt idx="2">
                  <c:v>30</c:v>
                </c:pt>
                <c:pt idx="3">
                  <c:v>52</c:v>
                </c:pt>
                <c:pt idx="4">
                  <c:v>12</c:v>
                </c:pt>
                <c:pt idx="5">
                  <c:v>20</c:v>
                </c:pt>
                <c:pt idx="6">
                  <c:v>43</c:v>
                </c:pt>
                <c:pt idx="7">
                  <c:v>16</c:v>
                </c:pt>
                <c:pt idx="8">
                  <c:v>32</c:v>
                </c:pt>
                <c:pt idx="9">
                  <c:v>17</c:v>
                </c:pt>
                <c:pt idx="10">
                  <c:v>76</c:v>
                </c:pt>
                <c:pt idx="11">
                  <c:v>20</c:v>
                </c:pt>
                <c:pt idx="12">
                  <c:v>13</c:v>
                </c:pt>
                <c:pt idx="13">
                  <c:v>72</c:v>
                </c:pt>
                <c:pt idx="14">
                  <c:v>27</c:v>
                </c:pt>
                <c:pt idx="1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5A-4CC5-949F-3BC439D856BF}"/>
            </c:ext>
          </c:extLst>
        </c:ser>
        <c:ser>
          <c:idx val="1"/>
          <c:order val="1"/>
          <c:tx>
            <c:strRef>
              <c:f>Resumen!$D$4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Resumen!$B$30:$B$45</c:f>
              <c:strCache>
                <c:ptCount val="16"/>
                <c:pt idx="0">
                  <c:v>Acatenango</c:v>
                </c:pt>
                <c:pt idx="1">
                  <c:v>Chimaltenango</c:v>
                </c:pt>
                <c:pt idx="2">
                  <c:v>Comalapa</c:v>
                </c:pt>
                <c:pt idx="3">
                  <c:v>El Tejar</c:v>
                </c:pt>
                <c:pt idx="4">
                  <c:v>Parramos</c:v>
                </c:pt>
                <c:pt idx="5">
                  <c:v>Patzicia</c:v>
                </c:pt>
                <c:pt idx="6">
                  <c:v>Patzún</c:v>
                </c:pt>
                <c:pt idx="7">
                  <c:v>Pochuta</c:v>
                </c:pt>
                <c:pt idx="8">
                  <c:v>San Andrés Iztapa</c:v>
                </c:pt>
                <c:pt idx="9">
                  <c:v>San José Poaquil</c:v>
                </c:pt>
                <c:pt idx="10">
                  <c:v>San Martín Jilotepeque</c:v>
                </c:pt>
                <c:pt idx="11">
                  <c:v>Santa Apolonia</c:v>
                </c:pt>
                <c:pt idx="12">
                  <c:v>Santa Cruz Balanyá</c:v>
                </c:pt>
                <c:pt idx="13">
                  <c:v>Tecpán Guatemala</c:v>
                </c:pt>
                <c:pt idx="14">
                  <c:v>Yepocapa</c:v>
                </c:pt>
                <c:pt idx="15">
                  <c:v>Zaragoza</c:v>
                </c:pt>
              </c:strCache>
            </c:strRef>
          </c:cat>
          <c:val>
            <c:numRef>
              <c:f>Resumen!$D$30:$D$45</c:f>
              <c:numCache>
                <c:formatCode>0</c:formatCode>
                <c:ptCount val="16"/>
                <c:pt idx="0">
                  <c:v>25</c:v>
                </c:pt>
                <c:pt idx="1">
                  <c:v>104</c:v>
                </c:pt>
                <c:pt idx="2">
                  <c:v>29</c:v>
                </c:pt>
                <c:pt idx="3">
                  <c:v>44</c:v>
                </c:pt>
                <c:pt idx="4">
                  <c:v>13</c:v>
                </c:pt>
                <c:pt idx="5">
                  <c:v>20</c:v>
                </c:pt>
                <c:pt idx="6">
                  <c:v>44</c:v>
                </c:pt>
                <c:pt idx="7">
                  <c:v>15</c:v>
                </c:pt>
                <c:pt idx="8">
                  <c:v>31</c:v>
                </c:pt>
                <c:pt idx="9">
                  <c:v>17</c:v>
                </c:pt>
                <c:pt idx="10">
                  <c:v>77</c:v>
                </c:pt>
                <c:pt idx="11">
                  <c:v>18</c:v>
                </c:pt>
                <c:pt idx="12">
                  <c:v>13</c:v>
                </c:pt>
                <c:pt idx="13">
                  <c:v>71</c:v>
                </c:pt>
                <c:pt idx="14">
                  <c:v>27</c:v>
                </c:pt>
                <c:pt idx="1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5A-4CC5-949F-3BC439D856BF}"/>
            </c:ext>
          </c:extLst>
        </c:ser>
        <c:ser>
          <c:idx val="2"/>
          <c:order val="2"/>
          <c:tx>
            <c:strRef>
              <c:f>Resumen!$E$4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Resumen!$B$30:$B$45</c:f>
              <c:strCache>
                <c:ptCount val="16"/>
                <c:pt idx="0">
                  <c:v>Acatenango</c:v>
                </c:pt>
                <c:pt idx="1">
                  <c:v>Chimaltenango</c:v>
                </c:pt>
                <c:pt idx="2">
                  <c:v>Comalapa</c:v>
                </c:pt>
                <c:pt idx="3">
                  <c:v>El Tejar</c:v>
                </c:pt>
                <c:pt idx="4">
                  <c:v>Parramos</c:v>
                </c:pt>
                <c:pt idx="5">
                  <c:v>Patzicia</c:v>
                </c:pt>
                <c:pt idx="6">
                  <c:v>Patzún</c:v>
                </c:pt>
                <c:pt idx="7">
                  <c:v>Pochuta</c:v>
                </c:pt>
                <c:pt idx="8">
                  <c:v>San Andrés Iztapa</c:v>
                </c:pt>
                <c:pt idx="9">
                  <c:v>San José Poaquil</c:v>
                </c:pt>
                <c:pt idx="10">
                  <c:v>San Martín Jilotepeque</c:v>
                </c:pt>
                <c:pt idx="11">
                  <c:v>Santa Apolonia</c:v>
                </c:pt>
                <c:pt idx="12">
                  <c:v>Santa Cruz Balanyá</c:v>
                </c:pt>
                <c:pt idx="13">
                  <c:v>Tecpán Guatemala</c:v>
                </c:pt>
                <c:pt idx="14">
                  <c:v>Yepocapa</c:v>
                </c:pt>
                <c:pt idx="15">
                  <c:v>Zaragoza</c:v>
                </c:pt>
              </c:strCache>
            </c:strRef>
          </c:cat>
          <c:val>
            <c:numRef>
              <c:f>Resumen!$E$30:$E$45</c:f>
              <c:numCache>
                <c:formatCode>0</c:formatCode>
                <c:ptCount val="16"/>
                <c:pt idx="0">
                  <c:v>25</c:v>
                </c:pt>
                <c:pt idx="1">
                  <c:v>336</c:v>
                </c:pt>
                <c:pt idx="2">
                  <c:v>29</c:v>
                </c:pt>
                <c:pt idx="3">
                  <c:v>51</c:v>
                </c:pt>
                <c:pt idx="4">
                  <c:v>13</c:v>
                </c:pt>
                <c:pt idx="5">
                  <c:v>17</c:v>
                </c:pt>
                <c:pt idx="6">
                  <c:v>45</c:v>
                </c:pt>
                <c:pt idx="7">
                  <c:v>15</c:v>
                </c:pt>
                <c:pt idx="8">
                  <c:v>33</c:v>
                </c:pt>
                <c:pt idx="9">
                  <c:v>17</c:v>
                </c:pt>
                <c:pt idx="10">
                  <c:v>76</c:v>
                </c:pt>
                <c:pt idx="11">
                  <c:v>19</c:v>
                </c:pt>
                <c:pt idx="12">
                  <c:v>13</c:v>
                </c:pt>
                <c:pt idx="13">
                  <c:v>74</c:v>
                </c:pt>
                <c:pt idx="14">
                  <c:v>27</c:v>
                </c:pt>
                <c:pt idx="1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5A-4CC5-949F-3BC439D856BF}"/>
            </c:ext>
          </c:extLst>
        </c:ser>
        <c:ser>
          <c:idx val="3"/>
          <c:order val="3"/>
          <c:tx>
            <c:strRef>
              <c:f>Resumen!$F$4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Resumen!$B$30:$B$45</c:f>
              <c:strCache>
                <c:ptCount val="16"/>
                <c:pt idx="0">
                  <c:v>Acatenango</c:v>
                </c:pt>
                <c:pt idx="1">
                  <c:v>Chimaltenango</c:v>
                </c:pt>
                <c:pt idx="2">
                  <c:v>Comalapa</c:v>
                </c:pt>
                <c:pt idx="3">
                  <c:v>El Tejar</c:v>
                </c:pt>
                <c:pt idx="4">
                  <c:v>Parramos</c:v>
                </c:pt>
                <c:pt idx="5">
                  <c:v>Patzicia</c:v>
                </c:pt>
                <c:pt idx="6">
                  <c:v>Patzún</c:v>
                </c:pt>
                <c:pt idx="7">
                  <c:v>Pochuta</c:v>
                </c:pt>
                <c:pt idx="8">
                  <c:v>San Andrés Iztapa</c:v>
                </c:pt>
                <c:pt idx="9">
                  <c:v>San José Poaquil</c:v>
                </c:pt>
                <c:pt idx="10">
                  <c:v>San Martín Jilotepeque</c:v>
                </c:pt>
                <c:pt idx="11">
                  <c:v>Santa Apolonia</c:v>
                </c:pt>
                <c:pt idx="12">
                  <c:v>Santa Cruz Balanyá</c:v>
                </c:pt>
                <c:pt idx="13">
                  <c:v>Tecpán Guatemala</c:v>
                </c:pt>
                <c:pt idx="14">
                  <c:v>Yepocapa</c:v>
                </c:pt>
                <c:pt idx="15">
                  <c:v>Zaragoza</c:v>
                </c:pt>
              </c:strCache>
            </c:strRef>
          </c:cat>
          <c:val>
            <c:numRef>
              <c:f>Resumen!$F$30:$F$45</c:f>
              <c:numCache>
                <c:formatCode>0</c:formatCode>
                <c:ptCount val="16"/>
                <c:pt idx="0">
                  <c:v>17</c:v>
                </c:pt>
                <c:pt idx="1">
                  <c:v>57</c:v>
                </c:pt>
                <c:pt idx="2">
                  <c:v>22</c:v>
                </c:pt>
                <c:pt idx="3">
                  <c:v>33</c:v>
                </c:pt>
                <c:pt idx="4">
                  <c:v>8</c:v>
                </c:pt>
                <c:pt idx="5">
                  <c:v>23</c:v>
                </c:pt>
                <c:pt idx="6">
                  <c:v>29</c:v>
                </c:pt>
                <c:pt idx="7">
                  <c:v>11</c:v>
                </c:pt>
                <c:pt idx="8">
                  <c:v>20</c:v>
                </c:pt>
                <c:pt idx="9">
                  <c:v>15</c:v>
                </c:pt>
                <c:pt idx="10">
                  <c:v>63</c:v>
                </c:pt>
                <c:pt idx="11">
                  <c:v>14</c:v>
                </c:pt>
                <c:pt idx="12">
                  <c:v>10</c:v>
                </c:pt>
                <c:pt idx="13">
                  <c:v>47</c:v>
                </c:pt>
                <c:pt idx="14">
                  <c:v>19</c:v>
                </c:pt>
                <c:pt idx="1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5A-4CC5-949F-3BC439D856BF}"/>
            </c:ext>
          </c:extLst>
        </c:ser>
        <c:ser>
          <c:idx val="4"/>
          <c:order val="4"/>
          <c:tx>
            <c:strRef>
              <c:f>Resumen!$G$4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Resumen!$B$30:$B$45</c:f>
              <c:strCache>
                <c:ptCount val="16"/>
                <c:pt idx="0">
                  <c:v>Acatenango</c:v>
                </c:pt>
                <c:pt idx="1">
                  <c:v>Chimaltenango</c:v>
                </c:pt>
                <c:pt idx="2">
                  <c:v>Comalapa</c:v>
                </c:pt>
                <c:pt idx="3">
                  <c:v>El Tejar</c:v>
                </c:pt>
                <c:pt idx="4">
                  <c:v>Parramos</c:v>
                </c:pt>
                <c:pt idx="5">
                  <c:v>Patzicia</c:v>
                </c:pt>
                <c:pt idx="6">
                  <c:v>Patzún</c:v>
                </c:pt>
                <c:pt idx="7">
                  <c:v>Pochuta</c:v>
                </c:pt>
                <c:pt idx="8">
                  <c:v>San Andrés Iztapa</c:v>
                </c:pt>
                <c:pt idx="9">
                  <c:v>San José Poaquil</c:v>
                </c:pt>
                <c:pt idx="10">
                  <c:v>San Martín Jilotepeque</c:v>
                </c:pt>
                <c:pt idx="11">
                  <c:v>Santa Apolonia</c:v>
                </c:pt>
                <c:pt idx="12">
                  <c:v>Santa Cruz Balanyá</c:v>
                </c:pt>
                <c:pt idx="13">
                  <c:v>Tecpán Guatemala</c:v>
                </c:pt>
                <c:pt idx="14">
                  <c:v>Yepocapa</c:v>
                </c:pt>
                <c:pt idx="15">
                  <c:v>Zaragoza</c:v>
                </c:pt>
              </c:strCache>
            </c:strRef>
          </c:cat>
          <c:val>
            <c:numRef>
              <c:f>Resumen!$G$30:$G$45</c:f>
              <c:numCache>
                <c:formatCode>0</c:formatCode>
                <c:ptCount val="16"/>
                <c:pt idx="0">
                  <c:v>17</c:v>
                </c:pt>
                <c:pt idx="1">
                  <c:v>57</c:v>
                </c:pt>
                <c:pt idx="2">
                  <c:v>24</c:v>
                </c:pt>
                <c:pt idx="3">
                  <c:v>35</c:v>
                </c:pt>
                <c:pt idx="4">
                  <c:v>7</c:v>
                </c:pt>
                <c:pt idx="5">
                  <c:v>23</c:v>
                </c:pt>
                <c:pt idx="6">
                  <c:v>32</c:v>
                </c:pt>
                <c:pt idx="7">
                  <c:v>12</c:v>
                </c:pt>
                <c:pt idx="8">
                  <c:v>26</c:v>
                </c:pt>
                <c:pt idx="9">
                  <c:v>14</c:v>
                </c:pt>
                <c:pt idx="10">
                  <c:v>71</c:v>
                </c:pt>
                <c:pt idx="11">
                  <c:v>17</c:v>
                </c:pt>
                <c:pt idx="12">
                  <c:v>13</c:v>
                </c:pt>
                <c:pt idx="13">
                  <c:v>54</c:v>
                </c:pt>
                <c:pt idx="14">
                  <c:v>19</c:v>
                </c:pt>
                <c:pt idx="1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5A-4CC5-949F-3BC439D856BF}"/>
            </c:ext>
          </c:extLst>
        </c:ser>
        <c:ser>
          <c:idx val="5"/>
          <c:order val="5"/>
          <c:tx>
            <c:strRef>
              <c:f>Resumen!$H$4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Resumen!$B$30:$B$45</c:f>
              <c:strCache>
                <c:ptCount val="16"/>
                <c:pt idx="0">
                  <c:v>Acatenango</c:v>
                </c:pt>
                <c:pt idx="1">
                  <c:v>Chimaltenango</c:v>
                </c:pt>
                <c:pt idx="2">
                  <c:v>Comalapa</c:v>
                </c:pt>
                <c:pt idx="3">
                  <c:v>El Tejar</c:v>
                </c:pt>
                <c:pt idx="4">
                  <c:v>Parramos</c:v>
                </c:pt>
                <c:pt idx="5">
                  <c:v>Patzicia</c:v>
                </c:pt>
                <c:pt idx="6">
                  <c:v>Patzún</c:v>
                </c:pt>
                <c:pt idx="7">
                  <c:v>Pochuta</c:v>
                </c:pt>
                <c:pt idx="8">
                  <c:v>San Andrés Iztapa</c:v>
                </c:pt>
                <c:pt idx="9">
                  <c:v>San José Poaquil</c:v>
                </c:pt>
                <c:pt idx="10">
                  <c:v>San Martín Jilotepeque</c:v>
                </c:pt>
                <c:pt idx="11">
                  <c:v>Santa Apolonia</c:v>
                </c:pt>
                <c:pt idx="12">
                  <c:v>Santa Cruz Balanyá</c:v>
                </c:pt>
                <c:pt idx="13">
                  <c:v>Tecpán Guatemala</c:v>
                </c:pt>
                <c:pt idx="14">
                  <c:v>Yepocapa</c:v>
                </c:pt>
                <c:pt idx="15">
                  <c:v>Zaragoza</c:v>
                </c:pt>
              </c:strCache>
            </c:strRef>
          </c:cat>
          <c:val>
            <c:numRef>
              <c:f>Resumen!$H$30:$H$45</c:f>
              <c:numCache>
                <c:formatCode>0</c:formatCode>
                <c:ptCount val="16"/>
                <c:pt idx="0">
                  <c:v>18</c:v>
                </c:pt>
                <c:pt idx="1">
                  <c:v>59</c:v>
                </c:pt>
                <c:pt idx="2">
                  <c:v>25</c:v>
                </c:pt>
                <c:pt idx="3">
                  <c:v>36</c:v>
                </c:pt>
                <c:pt idx="4">
                  <c:v>7</c:v>
                </c:pt>
                <c:pt idx="5">
                  <c:v>24</c:v>
                </c:pt>
                <c:pt idx="6">
                  <c:v>32</c:v>
                </c:pt>
                <c:pt idx="7">
                  <c:v>12</c:v>
                </c:pt>
                <c:pt idx="8">
                  <c:v>27</c:v>
                </c:pt>
                <c:pt idx="9">
                  <c:v>14</c:v>
                </c:pt>
                <c:pt idx="10">
                  <c:v>72</c:v>
                </c:pt>
                <c:pt idx="11">
                  <c:v>17</c:v>
                </c:pt>
                <c:pt idx="12">
                  <c:v>13</c:v>
                </c:pt>
                <c:pt idx="13">
                  <c:v>54</c:v>
                </c:pt>
                <c:pt idx="14">
                  <c:v>19</c:v>
                </c:pt>
                <c:pt idx="1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5A-4CC5-949F-3BC439D856BF}"/>
            </c:ext>
          </c:extLst>
        </c:ser>
        <c:ser>
          <c:idx val="6"/>
          <c:order val="6"/>
          <c:tx>
            <c:strRef>
              <c:f>Resumen!$I$4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Resumen!$B$30:$B$45</c:f>
              <c:strCache>
                <c:ptCount val="16"/>
                <c:pt idx="0">
                  <c:v>Acatenango</c:v>
                </c:pt>
                <c:pt idx="1">
                  <c:v>Chimaltenango</c:v>
                </c:pt>
                <c:pt idx="2">
                  <c:v>Comalapa</c:v>
                </c:pt>
                <c:pt idx="3">
                  <c:v>El Tejar</c:v>
                </c:pt>
                <c:pt idx="4">
                  <c:v>Parramos</c:v>
                </c:pt>
                <c:pt idx="5">
                  <c:v>Patzicia</c:v>
                </c:pt>
                <c:pt idx="6">
                  <c:v>Patzún</c:v>
                </c:pt>
                <c:pt idx="7">
                  <c:v>Pochuta</c:v>
                </c:pt>
                <c:pt idx="8">
                  <c:v>San Andrés Iztapa</c:v>
                </c:pt>
                <c:pt idx="9">
                  <c:v>San José Poaquil</c:v>
                </c:pt>
                <c:pt idx="10">
                  <c:v>San Martín Jilotepeque</c:v>
                </c:pt>
                <c:pt idx="11">
                  <c:v>Santa Apolonia</c:v>
                </c:pt>
                <c:pt idx="12">
                  <c:v>Santa Cruz Balanyá</c:v>
                </c:pt>
                <c:pt idx="13">
                  <c:v>Tecpán Guatemala</c:v>
                </c:pt>
                <c:pt idx="14">
                  <c:v>Yepocapa</c:v>
                </c:pt>
                <c:pt idx="15">
                  <c:v>Zaragoza</c:v>
                </c:pt>
              </c:strCache>
            </c:strRef>
          </c:cat>
          <c:val>
            <c:numRef>
              <c:f>Resumen!$I$30:$I$45</c:f>
              <c:numCache>
                <c:formatCode>0</c:formatCode>
                <c:ptCount val="16"/>
                <c:pt idx="0">
                  <c:v>41</c:v>
                </c:pt>
                <c:pt idx="1">
                  <c:v>115</c:v>
                </c:pt>
                <c:pt idx="2">
                  <c:v>54</c:v>
                </c:pt>
                <c:pt idx="3">
                  <c:v>88</c:v>
                </c:pt>
                <c:pt idx="4">
                  <c:v>19</c:v>
                </c:pt>
                <c:pt idx="5">
                  <c:v>52</c:v>
                </c:pt>
                <c:pt idx="6">
                  <c:v>68</c:v>
                </c:pt>
                <c:pt idx="7">
                  <c:v>22</c:v>
                </c:pt>
                <c:pt idx="8">
                  <c:v>63</c:v>
                </c:pt>
                <c:pt idx="9">
                  <c:v>30</c:v>
                </c:pt>
                <c:pt idx="10">
                  <c:v>161</c:v>
                </c:pt>
                <c:pt idx="11">
                  <c:v>29</c:v>
                </c:pt>
                <c:pt idx="12">
                  <c:v>27</c:v>
                </c:pt>
                <c:pt idx="13">
                  <c:v>116</c:v>
                </c:pt>
                <c:pt idx="14">
                  <c:v>37</c:v>
                </c:pt>
                <c:pt idx="1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5A-4CC5-949F-3BC439D85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632960"/>
        <c:axId val="1142771968"/>
      </c:lineChart>
      <c:catAx>
        <c:axId val="114363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2771968"/>
        <c:crosses val="autoZero"/>
        <c:auto val="1"/>
        <c:lblAlgn val="ctr"/>
        <c:lblOffset val="100"/>
        <c:noMultiLvlLbl val="0"/>
      </c:catAx>
      <c:valAx>
        <c:axId val="11427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363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baseline="0"/>
              <a:t>Chiquimula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Resumen!$C$4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Resumen!$B$46:$B$56</c:f>
              <c:strCache>
                <c:ptCount val="11"/>
                <c:pt idx="0">
                  <c:v>Camotán</c:v>
                </c:pt>
                <c:pt idx="1">
                  <c:v>Chiquimula</c:v>
                </c:pt>
                <c:pt idx="2">
                  <c:v>Concepción las Minas</c:v>
                </c:pt>
                <c:pt idx="3">
                  <c:v>Esquipulas</c:v>
                </c:pt>
                <c:pt idx="4">
                  <c:v>Ipala</c:v>
                </c:pt>
                <c:pt idx="5">
                  <c:v>Jocotán</c:v>
                </c:pt>
                <c:pt idx="6">
                  <c:v>Olopa</c:v>
                </c:pt>
                <c:pt idx="7">
                  <c:v>Quezaltepeque</c:v>
                </c:pt>
                <c:pt idx="8">
                  <c:v>San Jacinto</c:v>
                </c:pt>
                <c:pt idx="9">
                  <c:v>San José la Arada</c:v>
                </c:pt>
                <c:pt idx="10">
                  <c:v>San Juan Ermita</c:v>
                </c:pt>
              </c:strCache>
            </c:strRef>
          </c:cat>
          <c:val>
            <c:numRef>
              <c:f>Resumen!$C$46:$C$56</c:f>
              <c:numCache>
                <c:formatCode>0</c:formatCode>
                <c:ptCount val="11"/>
                <c:pt idx="0">
                  <c:v>28</c:v>
                </c:pt>
                <c:pt idx="1">
                  <c:v>139</c:v>
                </c:pt>
                <c:pt idx="2">
                  <c:v>30</c:v>
                </c:pt>
                <c:pt idx="3">
                  <c:v>86</c:v>
                </c:pt>
                <c:pt idx="4">
                  <c:v>50</c:v>
                </c:pt>
                <c:pt idx="5">
                  <c:v>24</c:v>
                </c:pt>
                <c:pt idx="6">
                  <c:v>12</c:v>
                </c:pt>
                <c:pt idx="7">
                  <c:v>27</c:v>
                </c:pt>
                <c:pt idx="8">
                  <c:v>17</c:v>
                </c:pt>
                <c:pt idx="9">
                  <c:v>15</c:v>
                </c:pt>
                <c:pt idx="10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E7-4385-A7EF-B44EBDA63754}"/>
            </c:ext>
          </c:extLst>
        </c:ser>
        <c:ser>
          <c:idx val="1"/>
          <c:order val="1"/>
          <c:tx>
            <c:strRef>
              <c:f>Resumen!$D$4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Resumen!$B$46:$B$56</c:f>
              <c:strCache>
                <c:ptCount val="11"/>
                <c:pt idx="0">
                  <c:v>Camotán</c:v>
                </c:pt>
                <c:pt idx="1">
                  <c:v>Chiquimula</c:v>
                </c:pt>
                <c:pt idx="2">
                  <c:v>Concepción las Minas</c:v>
                </c:pt>
                <c:pt idx="3">
                  <c:v>Esquipulas</c:v>
                </c:pt>
                <c:pt idx="4">
                  <c:v>Ipala</c:v>
                </c:pt>
                <c:pt idx="5">
                  <c:v>Jocotán</c:v>
                </c:pt>
                <c:pt idx="6">
                  <c:v>Olopa</c:v>
                </c:pt>
                <c:pt idx="7">
                  <c:v>Quezaltepeque</c:v>
                </c:pt>
                <c:pt idx="8">
                  <c:v>San Jacinto</c:v>
                </c:pt>
                <c:pt idx="9">
                  <c:v>San José la Arada</c:v>
                </c:pt>
                <c:pt idx="10">
                  <c:v>San Juan Ermita</c:v>
                </c:pt>
              </c:strCache>
            </c:strRef>
          </c:cat>
          <c:val>
            <c:numRef>
              <c:f>Resumen!$D$46:$D$56</c:f>
              <c:numCache>
                <c:formatCode>0</c:formatCode>
                <c:ptCount val="11"/>
                <c:pt idx="0">
                  <c:v>29</c:v>
                </c:pt>
                <c:pt idx="1">
                  <c:v>137</c:v>
                </c:pt>
                <c:pt idx="2">
                  <c:v>30</c:v>
                </c:pt>
                <c:pt idx="3">
                  <c:v>88</c:v>
                </c:pt>
                <c:pt idx="4">
                  <c:v>50</c:v>
                </c:pt>
                <c:pt idx="5">
                  <c:v>25</c:v>
                </c:pt>
                <c:pt idx="6">
                  <c:v>12</c:v>
                </c:pt>
                <c:pt idx="7">
                  <c:v>28</c:v>
                </c:pt>
                <c:pt idx="8">
                  <c:v>17</c:v>
                </c:pt>
                <c:pt idx="9">
                  <c:v>15</c:v>
                </c:pt>
                <c:pt idx="1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E7-4385-A7EF-B44EBDA63754}"/>
            </c:ext>
          </c:extLst>
        </c:ser>
        <c:ser>
          <c:idx val="2"/>
          <c:order val="2"/>
          <c:tx>
            <c:strRef>
              <c:f>Resumen!$E$4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Resumen!$B$46:$B$56</c:f>
              <c:strCache>
                <c:ptCount val="11"/>
                <c:pt idx="0">
                  <c:v>Camotán</c:v>
                </c:pt>
                <c:pt idx="1">
                  <c:v>Chiquimula</c:v>
                </c:pt>
                <c:pt idx="2">
                  <c:v>Concepción las Minas</c:v>
                </c:pt>
                <c:pt idx="3">
                  <c:v>Esquipulas</c:v>
                </c:pt>
                <c:pt idx="4">
                  <c:v>Ipala</c:v>
                </c:pt>
                <c:pt idx="5">
                  <c:v>Jocotán</c:v>
                </c:pt>
                <c:pt idx="6">
                  <c:v>Olopa</c:v>
                </c:pt>
                <c:pt idx="7">
                  <c:v>Quezaltepeque</c:v>
                </c:pt>
                <c:pt idx="8">
                  <c:v>San Jacinto</c:v>
                </c:pt>
                <c:pt idx="9">
                  <c:v>San José la Arada</c:v>
                </c:pt>
                <c:pt idx="10">
                  <c:v>San Juan Ermita</c:v>
                </c:pt>
              </c:strCache>
            </c:strRef>
          </c:cat>
          <c:val>
            <c:numRef>
              <c:f>Resumen!$E$46:$E$56</c:f>
              <c:numCache>
                <c:formatCode>0</c:formatCode>
                <c:ptCount val="11"/>
                <c:pt idx="0">
                  <c:v>31</c:v>
                </c:pt>
                <c:pt idx="1">
                  <c:v>316</c:v>
                </c:pt>
                <c:pt idx="2">
                  <c:v>30</c:v>
                </c:pt>
                <c:pt idx="3">
                  <c:v>90</c:v>
                </c:pt>
                <c:pt idx="4">
                  <c:v>50</c:v>
                </c:pt>
                <c:pt idx="5">
                  <c:v>24</c:v>
                </c:pt>
                <c:pt idx="6">
                  <c:v>12</c:v>
                </c:pt>
                <c:pt idx="7">
                  <c:v>28</c:v>
                </c:pt>
                <c:pt idx="8">
                  <c:v>17</c:v>
                </c:pt>
                <c:pt idx="9">
                  <c:v>14</c:v>
                </c:pt>
                <c:pt idx="1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E7-4385-A7EF-B44EBDA63754}"/>
            </c:ext>
          </c:extLst>
        </c:ser>
        <c:ser>
          <c:idx val="3"/>
          <c:order val="3"/>
          <c:tx>
            <c:strRef>
              <c:f>Resumen!$F$4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Resumen!$B$46:$B$56</c:f>
              <c:strCache>
                <c:ptCount val="11"/>
                <c:pt idx="0">
                  <c:v>Camotán</c:v>
                </c:pt>
                <c:pt idx="1">
                  <c:v>Chiquimula</c:v>
                </c:pt>
                <c:pt idx="2">
                  <c:v>Concepción las Minas</c:v>
                </c:pt>
                <c:pt idx="3">
                  <c:v>Esquipulas</c:v>
                </c:pt>
                <c:pt idx="4">
                  <c:v>Ipala</c:v>
                </c:pt>
                <c:pt idx="5">
                  <c:v>Jocotán</c:v>
                </c:pt>
                <c:pt idx="6">
                  <c:v>Olopa</c:v>
                </c:pt>
                <c:pt idx="7">
                  <c:v>Quezaltepeque</c:v>
                </c:pt>
                <c:pt idx="8">
                  <c:v>San Jacinto</c:v>
                </c:pt>
                <c:pt idx="9">
                  <c:v>San José la Arada</c:v>
                </c:pt>
                <c:pt idx="10">
                  <c:v>San Juan Ermita</c:v>
                </c:pt>
              </c:strCache>
            </c:strRef>
          </c:cat>
          <c:val>
            <c:numRef>
              <c:f>Resumen!$F$46:$F$56</c:f>
              <c:numCache>
                <c:formatCode>0</c:formatCode>
                <c:ptCount val="11"/>
                <c:pt idx="0">
                  <c:v>21</c:v>
                </c:pt>
                <c:pt idx="1">
                  <c:v>109</c:v>
                </c:pt>
                <c:pt idx="2">
                  <c:v>23</c:v>
                </c:pt>
                <c:pt idx="3">
                  <c:v>68</c:v>
                </c:pt>
                <c:pt idx="4">
                  <c:v>46</c:v>
                </c:pt>
                <c:pt idx="5">
                  <c:v>15</c:v>
                </c:pt>
                <c:pt idx="6">
                  <c:v>11</c:v>
                </c:pt>
                <c:pt idx="7">
                  <c:v>20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E7-4385-A7EF-B44EBDA63754}"/>
            </c:ext>
          </c:extLst>
        </c:ser>
        <c:ser>
          <c:idx val="4"/>
          <c:order val="4"/>
          <c:tx>
            <c:strRef>
              <c:f>Resumen!$G$4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Resumen!$B$46:$B$56</c:f>
              <c:strCache>
                <c:ptCount val="11"/>
                <c:pt idx="0">
                  <c:v>Camotán</c:v>
                </c:pt>
                <c:pt idx="1">
                  <c:v>Chiquimula</c:v>
                </c:pt>
                <c:pt idx="2">
                  <c:v>Concepción las Minas</c:v>
                </c:pt>
                <c:pt idx="3">
                  <c:v>Esquipulas</c:v>
                </c:pt>
                <c:pt idx="4">
                  <c:v>Ipala</c:v>
                </c:pt>
                <c:pt idx="5">
                  <c:v>Jocotán</c:v>
                </c:pt>
                <c:pt idx="6">
                  <c:v>Olopa</c:v>
                </c:pt>
                <c:pt idx="7">
                  <c:v>Quezaltepeque</c:v>
                </c:pt>
                <c:pt idx="8">
                  <c:v>San Jacinto</c:v>
                </c:pt>
                <c:pt idx="9">
                  <c:v>San José la Arada</c:v>
                </c:pt>
                <c:pt idx="10">
                  <c:v>San Juan Ermita</c:v>
                </c:pt>
              </c:strCache>
            </c:strRef>
          </c:cat>
          <c:val>
            <c:numRef>
              <c:f>Resumen!$G$46:$G$56</c:f>
              <c:numCache>
                <c:formatCode>0</c:formatCode>
                <c:ptCount val="11"/>
                <c:pt idx="0">
                  <c:v>23</c:v>
                </c:pt>
                <c:pt idx="1">
                  <c:v>103</c:v>
                </c:pt>
                <c:pt idx="2">
                  <c:v>27</c:v>
                </c:pt>
                <c:pt idx="3">
                  <c:v>85</c:v>
                </c:pt>
                <c:pt idx="4">
                  <c:v>44</c:v>
                </c:pt>
                <c:pt idx="5">
                  <c:v>21</c:v>
                </c:pt>
                <c:pt idx="6">
                  <c:v>10</c:v>
                </c:pt>
                <c:pt idx="7">
                  <c:v>22</c:v>
                </c:pt>
                <c:pt idx="8">
                  <c:v>14</c:v>
                </c:pt>
                <c:pt idx="9">
                  <c:v>12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E7-4385-A7EF-B44EBDA63754}"/>
            </c:ext>
          </c:extLst>
        </c:ser>
        <c:ser>
          <c:idx val="5"/>
          <c:order val="5"/>
          <c:tx>
            <c:strRef>
              <c:f>Resumen!$H$4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Resumen!$B$46:$B$56</c:f>
              <c:strCache>
                <c:ptCount val="11"/>
                <c:pt idx="0">
                  <c:v>Camotán</c:v>
                </c:pt>
                <c:pt idx="1">
                  <c:v>Chiquimula</c:v>
                </c:pt>
                <c:pt idx="2">
                  <c:v>Concepción las Minas</c:v>
                </c:pt>
                <c:pt idx="3">
                  <c:v>Esquipulas</c:v>
                </c:pt>
                <c:pt idx="4">
                  <c:v>Ipala</c:v>
                </c:pt>
                <c:pt idx="5">
                  <c:v>Jocotán</c:v>
                </c:pt>
                <c:pt idx="6">
                  <c:v>Olopa</c:v>
                </c:pt>
                <c:pt idx="7">
                  <c:v>Quezaltepeque</c:v>
                </c:pt>
                <c:pt idx="8">
                  <c:v>San Jacinto</c:v>
                </c:pt>
                <c:pt idx="9">
                  <c:v>San José la Arada</c:v>
                </c:pt>
                <c:pt idx="10">
                  <c:v>San Juan Ermita</c:v>
                </c:pt>
              </c:strCache>
            </c:strRef>
          </c:cat>
          <c:val>
            <c:numRef>
              <c:f>Resumen!$H$46:$H$56</c:f>
              <c:numCache>
                <c:formatCode>0</c:formatCode>
                <c:ptCount val="11"/>
                <c:pt idx="0">
                  <c:v>23</c:v>
                </c:pt>
                <c:pt idx="1">
                  <c:v>105</c:v>
                </c:pt>
                <c:pt idx="2">
                  <c:v>27</c:v>
                </c:pt>
                <c:pt idx="3">
                  <c:v>85</c:v>
                </c:pt>
                <c:pt idx="4">
                  <c:v>44</c:v>
                </c:pt>
                <c:pt idx="5">
                  <c:v>21</c:v>
                </c:pt>
                <c:pt idx="6">
                  <c:v>10</c:v>
                </c:pt>
                <c:pt idx="7">
                  <c:v>22</c:v>
                </c:pt>
                <c:pt idx="8">
                  <c:v>14</c:v>
                </c:pt>
                <c:pt idx="9">
                  <c:v>12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E7-4385-A7EF-B44EBDA63754}"/>
            </c:ext>
          </c:extLst>
        </c:ser>
        <c:ser>
          <c:idx val="6"/>
          <c:order val="6"/>
          <c:tx>
            <c:strRef>
              <c:f>Resumen!$I$4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Resumen!$B$46:$B$56</c:f>
              <c:strCache>
                <c:ptCount val="11"/>
                <c:pt idx="0">
                  <c:v>Camotán</c:v>
                </c:pt>
                <c:pt idx="1">
                  <c:v>Chiquimula</c:v>
                </c:pt>
                <c:pt idx="2">
                  <c:v>Concepción las Minas</c:v>
                </c:pt>
                <c:pt idx="3">
                  <c:v>Esquipulas</c:v>
                </c:pt>
                <c:pt idx="4">
                  <c:v>Ipala</c:v>
                </c:pt>
                <c:pt idx="5">
                  <c:v>Jocotán</c:v>
                </c:pt>
                <c:pt idx="6">
                  <c:v>Olopa</c:v>
                </c:pt>
                <c:pt idx="7">
                  <c:v>Quezaltepeque</c:v>
                </c:pt>
                <c:pt idx="8">
                  <c:v>San Jacinto</c:v>
                </c:pt>
                <c:pt idx="9">
                  <c:v>San José la Arada</c:v>
                </c:pt>
                <c:pt idx="10">
                  <c:v>San Juan Ermita</c:v>
                </c:pt>
              </c:strCache>
            </c:strRef>
          </c:cat>
          <c:val>
            <c:numRef>
              <c:f>Resumen!$I$46:$I$56</c:f>
              <c:numCache>
                <c:formatCode>0</c:formatCode>
                <c:ptCount val="11"/>
                <c:pt idx="0">
                  <c:v>49</c:v>
                </c:pt>
                <c:pt idx="1">
                  <c:v>215</c:v>
                </c:pt>
                <c:pt idx="2">
                  <c:v>63</c:v>
                </c:pt>
                <c:pt idx="3">
                  <c:v>157</c:v>
                </c:pt>
                <c:pt idx="4">
                  <c:v>94</c:v>
                </c:pt>
                <c:pt idx="5">
                  <c:v>45</c:v>
                </c:pt>
                <c:pt idx="6">
                  <c:v>22</c:v>
                </c:pt>
                <c:pt idx="7">
                  <c:v>36</c:v>
                </c:pt>
                <c:pt idx="8">
                  <c:v>30</c:v>
                </c:pt>
                <c:pt idx="9">
                  <c:v>24</c:v>
                </c:pt>
                <c:pt idx="10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9E7-4385-A7EF-B44EBDA63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632960"/>
        <c:axId val="1142771968"/>
      </c:lineChart>
      <c:catAx>
        <c:axId val="114363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2771968"/>
        <c:crosses val="autoZero"/>
        <c:auto val="1"/>
        <c:lblAlgn val="ctr"/>
        <c:lblOffset val="100"/>
        <c:noMultiLvlLbl val="0"/>
      </c:catAx>
      <c:valAx>
        <c:axId val="11427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363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baseline="0"/>
              <a:t>Escuintla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Resumen!$C$4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Resumen!$B$57:$B$70</c:f>
              <c:strCache>
                <c:ptCount val="14"/>
                <c:pt idx="0">
                  <c:v>Escuintla</c:v>
                </c:pt>
                <c:pt idx="1">
                  <c:v>Guanagazapa</c:v>
                </c:pt>
                <c:pt idx="2">
                  <c:v>Iztapa</c:v>
                </c:pt>
                <c:pt idx="3">
                  <c:v>La Democracia</c:v>
                </c:pt>
                <c:pt idx="4">
                  <c:v>La Gomera</c:v>
                </c:pt>
                <c:pt idx="5">
                  <c:v>Masagua</c:v>
                </c:pt>
                <c:pt idx="6">
                  <c:v>Nueva Concepción</c:v>
                </c:pt>
                <c:pt idx="7">
                  <c:v>Palín</c:v>
                </c:pt>
                <c:pt idx="8">
                  <c:v>San José</c:v>
                </c:pt>
                <c:pt idx="9">
                  <c:v>San Vicente Pacaya</c:v>
                </c:pt>
                <c:pt idx="10">
                  <c:v>Santa Lucía Cotzumalguapa</c:v>
                </c:pt>
                <c:pt idx="11">
                  <c:v>Sipacate</c:v>
                </c:pt>
                <c:pt idx="12">
                  <c:v>Siquinalá</c:v>
                </c:pt>
                <c:pt idx="13">
                  <c:v>Tiquisate</c:v>
                </c:pt>
              </c:strCache>
            </c:strRef>
          </c:cat>
          <c:val>
            <c:numRef>
              <c:f>Resumen!$C$57:$C$70</c:f>
              <c:numCache>
                <c:formatCode>0</c:formatCode>
                <c:ptCount val="14"/>
                <c:pt idx="0">
                  <c:v>272</c:v>
                </c:pt>
                <c:pt idx="1">
                  <c:v>22</c:v>
                </c:pt>
                <c:pt idx="2">
                  <c:v>41</c:v>
                </c:pt>
                <c:pt idx="3">
                  <c:v>32</c:v>
                </c:pt>
                <c:pt idx="4">
                  <c:v>67</c:v>
                </c:pt>
                <c:pt idx="5">
                  <c:v>79</c:v>
                </c:pt>
                <c:pt idx="6">
                  <c:v>97</c:v>
                </c:pt>
                <c:pt idx="7">
                  <c:v>75</c:v>
                </c:pt>
                <c:pt idx="8">
                  <c:v>151</c:v>
                </c:pt>
                <c:pt idx="9">
                  <c:v>16</c:v>
                </c:pt>
                <c:pt idx="10">
                  <c:v>118</c:v>
                </c:pt>
                <c:pt idx="11">
                  <c:v>0</c:v>
                </c:pt>
                <c:pt idx="12">
                  <c:v>39</c:v>
                </c:pt>
                <c:pt idx="13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82-4EB7-A4E2-D046437B044A}"/>
            </c:ext>
          </c:extLst>
        </c:ser>
        <c:ser>
          <c:idx val="1"/>
          <c:order val="1"/>
          <c:tx>
            <c:strRef>
              <c:f>Resumen!$D$4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Resumen!$B$57:$B$70</c:f>
              <c:strCache>
                <c:ptCount val="14"/>
                <c:pt idx="0">
                  <c:v>Escuintla</c:v>
                </c:pt>
                <c:pt idx="1">
                  <c:v>Guanagazapa</c:v>
                </c:pt>
                <c:pt idx="2">
                  <c:v>Iztapa</c:v>
                </c:pt>
                <c:pt idx="3">
                  <c:v>La Democracia</c:v>
                </c:pt>
                <c:pt idx="4">
                  <c:v>La Gomera</c:v>
                </c:pt>
                <c:pt idx="5">
                  <c:v>Masagua</c:v>
                </c:pt>
                <c:pt idx="6">
                  <c:v>Nueva Concepción</c:v>
                </c:pt>
                <c:pt idx="7">
                  <c:v>Palín</c:v>
                </c:pt>
                <c:pt idx="8">
                  <c:v>San José</c:v>
                </c:pt>
                <c:pt idx="9">
                  <c:v>San Vicente Pacaya</c:v>
                </c:pt>
                <c:pt idx="10">
                  <c:v>Santa Lucía Cotzumalguapa</c:v>
                </c:pt>
                <c:pt idx="11">
                  <c:v>Sipacate</c:v>
                </c:pt>
                <c:pt idx="12">
                  <c:v>Siquinalá</c:v>
                </c:pt>
                <c:pt idx="13">
                  <c:v>Tiquisate</c:v>
                </c:pt>
              </c:strCache>
            </c:strRef>
          </c:cat>
          <c:val>
            <c:numRef>
              <c:f>Resumen!$D$57:$D$70</c:f>
              <c:numCache>
                <c:formatCode>0</c:formatCode>
                <c:ptCount val="14"/>
                <c:pt idx="0">
                  <c:v>277</c:v>
                </c:pt>
                <c:pt idx="1">
                  <c:v>22</c:v>
                </c:pt>
                <c:pt idx="2">
                  <c:v>41</c:v>
                </c:pt>
                <c:pt idx="3">
                  <c:v>31</c:v>
                </c:pt>
                <c:pt idx="4">
                  <c:v>66</c:v>
                </c:pt>
                <c:pt idx="5">
                  <c:v>81</c:v>
                </c:pt>
                <c:pt idx="6">
                  <c:v>98</c:v>
                </c:pt>
                <c:pt idx="7">
                  <c:v>73</c:v>
                </c:pt>
                <c:pt idx="8">
                  <c:v>149</c:v>
                </c:pt>
                <c:pt idx="9">
                  <c:v>16</c:v>
                </c:pt>
                <c:pt idx="10">
                  <c:v>113</c:v>
                </c:pt>
                <c:pt idx="11">
                  <c:v>0</c:v>
                </c:pt>
                <c:pt idx="12">
                  <c:v>39</c:v>
                </c:pt>
                <c:pt idx="13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82-4EB7-A4E2-D046437B044A}"/>
            </c:ext>
          </c:extLst>
        </c:ser>
        <c:ser>
          <c:idx val="2"/>
          <c:order val="2"/>
          <c:tx>
            <c:strRef>
              <c:f>Resumen!$E$4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Resumen!$B$57:$B$70</c:f>
              <c:strCache>
                <c:ptCount val="14"/>
                <c:pt idx="0">
                  <c:v>Escuintla</c:v>
                </c:pt>
                <c:pt idx="1">
                  <c:v>Guanagazapa</c:v>
                </c:pt>
                <c:pt idx="2">
                  <c:v>Iztapa</c:v>
                </c:pt>
                <c:pt idx="3">
                  <c:v>La Democracia</c:v>
                </c:pt>
                <c:pt idx="4">
                  <c:v>La Gomera</c:v>
                </c:pt>
                <c:pt idx="5">
                  <c:v>Masagua</c:v>
                </c:pt>
                <c:pt idx="6">
                  <c:v>Nueva Concepción</c:v>
                </c:pt>
                <c:pt idx="7">
                  <c:v>Palín</c:v>
                </c:pt>
                <c:pt idx="8">
                  <c:v>San José</c:v>
                </c:pt>
                <c:pt idx="9">
                  <c:v>San Vicente Pacaya</c:v>
                </c:pt>
                <c:pt idx="10">
                  <c:v>Santa Lucía Cotzumalguapa</c:v>
                </c:pt>
                <c:pt idx="11">
                  <c:v>Sipacate</c:v>
                </c:pt>
                <c:pt idx="12">
                  <c:v>Siquinalá</c:v>
                </c:pt>
                <c:pt idx="13">
                  <c:v>Tiquisate</c:v>
                </c:pt>
              </c:strCache>
            </c:strRef>
          </c:cat>
          <c:val>
            <c:numRef>
              <c:f>Resumen!$E$57:$E$70</c:f>
              <c:numCache>
                <c:formatCode>0</c:formatCode>
                <c:ptCount val="14"/>
                <c:pt idx="0">
                  <c:v>540</c:v>
                </c:pt>
                <c:pt idx="1">
                  <c:v>17</c:v>
                </c:pt>
                <c:pt idx="2">
                  <c:v>56</c:v>
                </c:pt>
                <c:pt idx="3">
                  <c:v>91</c:v>
                </c:pt>
                <c:pt idx="4">
                  <c:v>45</c:v>
                </c:pt>
                <c:pt idx="5">
                  <c:v>64</c:v>
                </c:pt>
                <c:pt idx="6">
                  <c:v>81</c:v>
                </c:pt>
                <c:pt idx="7">
                  <c:v>68</c:v>
                </c:pt>
                <c:pt idx="8">
                  <c:v>131</c:v>
                </c:pt>
                <c:pt idx="9">
                  <c:v>29</c:v>
                </c:pt>
                <c:pt idx="10">
                  <c:v>90</c:v>
                </c:pt>
                <c:pt idx="11">
                  <c:v>0</c:v>
                </c:pt>
                <c:pt idx="12">
                  <c:v>63</c:v>
                </c:pt>
                <c:pt idx="13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82-4EB7-A4E2-D046437B044A}"/>
            </c:ext>
          </c:extLst>
        </c:ser>
        <c:ser>
          <c:idx val="3"/>
          <c:order val="3"/>
          <c:tx>
            <c:strRef>
              <c:f>Resumen!$F$4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Resumen!$B$57:$B$70</c:f>
              <c:strCache>
                <c:ptCount val="14"/>
                <c:pt idx="0">
                  <c:v>Escuintla</c:v>
                </c:pt>
                <c:pt idx="1">
                  <c:v>Guanagazapa</c:v>
                </c:pt>
                <c:pt idx="2">
                  <c:v>Iztapa</c:v>
                </c:pt>
                <c:pt idx="3">
                  <c:v>La Democracia</c:v>
                </c:pt>
                <c:pt idx="4">
                  <c:v>La Gomera</c:v>
                </c:pt>
                <c:pt idx="5">
                  <c:v>Masagua</c:v>
                </c:pt>
                <c:pt idx="6">
                  <c:v>Nueva Concepción</c:v>
                </c:pt>
                <c:pt idx="7">
                  <c:v>Palín</c:v>
                </c:pt>
                <c:pt idx="8">
                  <c:v>San José</c:v>
                </c:pt>
                <c:pt idx="9">
                  <c:v>San Vicente Pacaya</c:v>
                </c:pt>
                <c:pt idx="10">
                  <c:v>Santa Lucía Cotzumalguapa</c:v>
                </c:pt>
                <c:pt idx="11">
                  <c:v>Sipacate</c:v>
                </c:pt>
                <c:pt idx="12">
                  <c:v>Siquinalá</c:v>
                </c:pt>
                <c:pt idx="13">
                  <c:v>Tiquisate</c:v>
                </c:pt>
              </c:strCache>
            </c:strRef>
          </c:cat>
          <c:val>
            <c:numRef>
              <c:f>Resumen!$F$57:$F$70</c:f>
              <c:numCache>
                <c:formatCode>0</c:formatCode>
                <c:ptCount val="14"/>
                <c:pt idx="0">
                  <c:v>123</c:v>
                </c:pt>
                <c:pt idx="1">
                  <c:v>16</c:v>
                </c:pt>
                <c:pt idx="2">
                  <c:v>25</c:v>
                </c:pt>
                <c:pt idx="3">
                  <c:v>37</c:v>
                </c:pt>
                <c:pt idx="4">
                  <c:v>57</c:v>
                </c:pt>
                <c:pt idx="5">
                  <c:v>51</c:v>
                </c:pt>
                <c:pt idx="6">
                  <c:v>56</c:v>
                </c:pt>
                <c:pt idx="7">
                  <c:v>41</c:v>
                </c:pt>
                <c:pt idx="8">
                  <c:v>91</c:v>
                </c:pt>
                <c:pt idx="9">
                  <c:v>18</c:v>
                </c:pt>
                <c:pt idx="10">
                  <c:v>67</c:v>
                </c:pt>
                <c:pt idx="11">
                  <c:v>28</c:v>
                </c:pt>
                <c:pt idx="12">
                  <c:v>36</c:v>
                </c:pt>
                <c:pt idx="13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82-4EB7-A4E2-D046437B044A}"/>
            </c:ext>
          </c:extLst>
        </c:ser>
        <c:ser>
          <c:idx val="4"/>
          <c:order val="4"/>
          <c:tx>
            <c:strRef>
              <c:f>Resumen!$G$4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Resumen!$B$57:$B$70</c:f>
              <c:strCache>
                <c:ptCount val="14"/>
                <c:pt idx="0">
                  <c:v>Escuintla</c:v>
                </c:pt>
                <c:pt idx="1">
                  <c:v>Guanagazapa</c:v>
                </c:pt>
                <c:pt idx="2">
                  <c:v>Iztapa</c:v>
                </c:pt>
                <c:pt idx="3">
                  <c:v>La Democracia</c:v>
                </c:pt>
                <c:pt idx="4">
                  <c:v>La Gomera</c:v>
                </c:pt>
                <c:pt idx="5">
                  <c:v>Masagua</c:v>
                </c:pt>
                <c:pt idx="6">
                  <c:v>Nueva Concepción</c:v>
                </c:pt>
                <c:pt idx="7">
                  <c:v>Palín</c:v>
                </c:pt>
                <c:pt idx="8">
                  <c:v>San José</c:v>
                </c:pt>
                <c:pt idx="9">
                  <c:v>San Vicente Pacaya</c:v>
                </c:pt>
                <c:pt idx="10">
                  <c:v>Santa Lucía Cotzumalguapa</c:v>
                </c:pt>
                <c:pt idx="11">
                  <c:v>Sipacate</c:v>
                </c:pt>
                <c:pt idx="12">
                  <c:v>Siquinalá</c:v>
                </c:pt>
                <c:pt idx="13">
                  <c:v>Tiquisate</c:v>
                </c:pt>
              </c:strCache>
            </c:strRef>
          </c:cat>
          <c:val>
            <c:numRef>
              <c:f>Resumen!$G$57:$G$70</c:f>
              <c:numCache>
                <c:formatCode>0</c:formatCode>
                <c:ptCount val="14"/>
                <c:pt idx="0">
                  <c:v>130</c:v>
                </c:pt>
                <c:pt idx="1">
                  <c:v>18</c:v>
                </c:pt>
                <c:pt idx="2">
                  <c:v>25</c:v>
                </c:pt>
                <c:pt idx="3">
                  <c:v>37</c:v>
                </c:pt>
                <c:pt idx="4">
                  <c:v>60</c:v>
                </c:pt>
                <c:pt idx="5">
                  <c:v>49</c:v>
                </c:pt>
                <c:pt idx="6">
                  <c:v>57</c:v>
                </c:pt>
                <c:pt idx="7">
                  <c:v>42</c:v>
                </c:pt>
                <c:pt idx="8">
                  <c:v>87</c:v>
                </c:pt>
                <c:pt idx="9">
                  <c:v>17</c:v>
                </c:pt>
                <c:pt idx="10">
                  <c:v>65</c:v>
                </c:pt>
                <c:pt idx="11">
                  <c:v>28</c:v>
                </c:pt>
                <c:pt idx="12">
                  <c:v>39</c:v>
                </c:pt>
                <c:pt idx="13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82-4EB7-A4E2-D046437B044A}"/>
            </c:ext>
          </c:extLst>
        </c:ser>
        <c:ser>
          <c:idx val="5"/>
          <c:order val="5"/>
          <c:tx>
            <c:strRef>
              <c:f>Resumen!$H$4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Resumen!$B$57:$B$70</c:f>
              <c:strCache>
                <c:ptCount val="14"/>
                <c:pt idx="0">
                  <c:v>Escuintla</c:v>
                </c:pt>
                <c:pt idx="1">
                  <c:v>Guanagazapa</c:v>
                </c:pt>
                <c:pt idx="2">
                  <c:v>Iztapa</c:v>
                </c:pt>
                <c:pt idx="3">
                  <c:v>La Democracia</c:v>
                </c:pt>
                <c:pt idx="4">
                  <c:v>La Gomera</c:v>
                </c:pt>
                <c:pt idx="5">
                  <c:v>Masagua</c:v>
                </c:pt>
                <c:pt idx="6">
                  <c:v>Nueva Concepción</c:v>
                </c:pt>
                <c:pt idx="7">
                  <c:v>Palín</c:v>
                </c:pt>
                <c:pt idx="8">
                  <c:v>San José</c:v>
                </c:pt>
                <c:pt idx="9">
                  <c:v>San Vicente Pacaya</c:v>
                </c:pt>
                <c:pt idx="10">
                  <c:v>Santa Lucía Cotzumalguapa</c:v>
                </c:pt>
                <c:pt idx="11">
                  <c:v>Sipacate</c:v>
                </c:pt>
                <c:pt idx="12">
                  <c:v>Siquinalá</c:v>
                </c:pt>
                <c:pt idx="13">
                  <c:v>Tiquisate</c:v>
                </c:pt>
              </c:strCache>
            </c:strRef>
          </c:cat>
          <c:val>
            <c:numRef>
              <c:f>Resumen!$H$57:$H$70</c:f>
              <c:numCache>
                <c:formatCode>0</c:formatCode>
                <c:ptCount val="14"/>
                <c:pt idx="0">
                  <c:v>132</c:v>
                </c:pt>
                <c:pt idx="1">
                  <c:v>18</c:v>
                </c:pt>
                <c:pt idx="2">
                  <c:v>26</c:v>
                </c:pt>
                <c:pt idx="3">
                  <c:v>37</c:v>
                </c:pt>
                <c:pt idx="4">
                  <c:v>61</c:v>
                </c:pt>
                <c:pt idx="5">
                  <c:v>50</c:v>
                </c:pt>
                <c:pt idx="6">
                  <c:v>58</c:v>
                </c:pt>
                <c:pt idx="7">
                  <c:v>42</c:v>
                </c:pt>
                <c:pt idx="8">
                  <c:v>87</c:v>
                </c:pt>
                <c:pt idx="9">
                  <c:v>17</c:v>
                </c:pt>
                <c:pt idx="10">
                  <c:v>66</c:v>
                </c:pt>
                <c:pt idx="11">
                  <c:v>28</c:v>
                </c:pt>
                <c:pt idx="12">
                  <c:v>39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82-4EB7-A4E2-D046437B044A}"/>
            </c:ext>
          </c:extLst>
        </c:ser>
        <c:ser>
          <c:idx val="6"/>
          <c:order val="6"/>
          <c:tx>
            <c:strRef>
              <c:f>Resumen!$I$4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Resumen!$B$57:$B$70</c:f>
              <c:strCache>
                <c:ptCount val="14"/>
                <c:pt idx="0">
                  <c:v>Escuintla</c:v>
                </c:pt>
                <c:pt idx="1">
                  <c:v>Guanagazapa</c:v>
                </c:pt>
                <c:pt idx="2">
                  <c:v>Iztapa</c:v>
                </c:pt>
                <c:pt idx="3">
                  <c:v>La Democracia</c:v>
                </c:pt>
                <c:pt idx="4">
                  <c:v>La Gomera</c:v>
                </c:pt>
                <c:pt idx="5">
                  <c:v>Masagua</c:v>
                </c:pt>
                <c:pt idx="6">
                  <c:v>Nueva Concepción</c:v>
                </c:pt>
                <c:pt idx="7">
                  <c:v>Palín</c:v>
                </c:pt>
                <c:pt idx="8">
                  <c:v>San José</c:v>
                </c:pt>
                <c:pt idx="9">
                  <c:v>San Vicente Pacaya</c:v>
                </c:pt>
                <c:pt idx="10">
                  <c:v>Santa Lucía Cotzumalguapa</c:v>
                </c:pt>
                <c:pt idx="11">
                  <c:v>Sipacate</c:v>
                </c:pt>
                <c:pt idx="12">
                  <c:v>Siquinalá</c:v>
                </c:pt>
                <c:pt idx="13">
                  <c:v>Tiquisate</c:v>
                </c:pt>
              </c:strCache>
            </c:strRef>
          </c:cat>
          <c:val>
            <c:numRef>
              <c:f>Resumen!$I$57:$I$70</c:f>
              <c:numCache>
                <c:formatCode>0</c:formatCode>
                <c:ptCount val="14"/>
                <c:pt idx="0">
                  <c:v>423</c:v>
                </c:pt>
                <c:pt idx="1">
                  <c:v>32</c:v>
                </c:pt>
                <c:pt idx="2">
                  <c:v>50</c:v>
                </c:pt>
                <c:pt idx="3">
                  <c:v>48</c:v>
                </c:pt>
                <c:pt idx="4">
                  <c:v>149</c:v>
                </c:pt>
                <c:pt idx="5">
                  <c:v>144</c:v>
                </c:pt>
                <c:pt idx="6">
                  <c:v>149</c:v>
                </c:pt>
                <c:pt idx="7">
                  <c:v>105</c:v>
                </c:pt>
                <c:pt idx="8">
                  <c:v>237</c:v>
                </c:pt>
                <c:pt idx="9">
                  <c:v>36</c:v>
                </c:pt>
                <c:pt idx="10">
                  <c:v>213</c:v>
                </c:pt>
                <c:pt idx="11">
                  <c:v>8</c:v>
                </c:pt>
                <c:pt idx="12">
                  <c:v>79</c:v>
                </c:pt>
                <c:pt idx="13">
                  <c:v>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B82-4EB7-A4E2-D046437B0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632960"/>
        <c:axId val="1142771968"/>
      </c:lineChart>
      <c:catAx>
        <c:axId val="114363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2771968"/>
        <c:crosses val="autoZero"/>
        <c:auto val="1"/>
        <c:lblAlgn val="ctr"/>
        <c:lblOffset val="100"/>
        <c:noMultiLvlLbl val="0"/>
      </c:catAx>
      <c:valAx>
        <c:axId val="11427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363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baseline="0"/>
              <a:t>Guatemala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Resumen!$C$4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Resumen!$B$71:$B$87</c:f>
              <c:strCache>
                <c:ptCount val="17"/>
                <c:pt idx="0">
                  <c:v>Amatitlán</c:v>
                </c:pt>
                <c:pt idx="1">
                  <c:v>Chinautla</c:v>
                </c:pt>
                <c:pt idx="2">
                  <c:v>Chuarrancho</c:v>
                </c:pt>
                <c:pt idx="3">
                  <c:v>Fraijanes</c:v>
                </c:pt>
                <c:pt idx="4">
                  <c:v>Guatemala</c:v>
                </c:pt>
                <c:pt idx="5">
                  <c:v>Mixco</c:v>
                </c:pt>
                <c:pt idx="6">
                  <c:v>Palencia</c:v>
                </c:pt>
                <c:pt idx="7">
                  <c:v>Petapa</c:v>
                </c:pt>
                <c:pt idx="8">
                  <c:v>San José del Golfo</c:v>
                </c:pt>
                <c:pt idx="9">
                  <c:v>San José Pinula</c:v>
                </c:pt>
                <c:pt idx="10">
                  <c:v>San Juan Sacatepéquez</c:v>
                </c:pt>
                <c:pt idx="11">
                  <c:v>San Pedro Ayampuc</c:v>
                </c:pt>
                <c:pt idx="12">
                  <c:v>San Pedro Sacatepéquez</c:v>
                </c:pt>
                <c:pt idx="13">
                  <c:v>San Raymundo</c:v>
                </c:pt>
                <c:pt idx="14">
                  <c:v>Santa Catarina Pinula</c:v>
                </c:pt>
                <c:pt idx="15">
                  <c:v>Villa Canales</c:v>
                </c:pt>
                <c:pt idx="16">
                  <c:v>Villa Nueva</c:v>
                </c:pt>
              </c:strCache>
            </c:strRef>
          </c:cat>
          <c:val>
            <c:numRef>
              <c:f>Resumen!$C$71:$C$87</c:f>
              <c:numCache>
                <c:formatCode>0</c:formatCode>
                <c:ptCount val="17"/>
                <c:pt idx="0">
                  <c:v>163</c:v>
                </c:pt>
                <c:pt idx="1">
                  <c:v>104</c:v>
                </c:pt>
                <c:pt idx="2">
                  <c:v>24</c:v>
                </c:pt>
                <c:pt idx="3">
                  <c:v>165</c:v>
                </c:pt>
                <c:pt idx="4">
                  <c:v>3414</c:v>
                </c:pt>
                <c:pt idx="5">
                  <c:v>966</c:v>
                </c:pt>
                <c:pt idx="6">
                  <c:v>71</c:v>
                </c:pt>
                <c:pt idx="7">
                  <c:v>202</c:v>
                </c:pt>
                <c:pt idx="8">
                  <c:v>13</c:v>
                </c:pt>
                <c:pt idx="9">
                  <c:v>121</c:v>
                </c:pt>
                <c:pt idx="10">
                  <c:v>196</c:v>
                </c:pt>
                <c:pt idx="11">
                  <c:v>51</c:v>
                </c:pt>
                <c:pt idx="12">
                  <c:v>77</c:v>
                </c:pt>
                <c:pt idx="13">
                  <c:v>55</c:v>
                </c:pt>
                <c:pt idx="14">
                  <c:v>414</c:v>
                </c:pt>
                <c:pt idx="15">
                  <c:v>226</c:v>
                </c:pt>
                <c:pt idx="16">
                  <c:v>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F1-4F85-BDA5-5A458A47DDD1}"/>
            </c:ext>
          </c:extLst>
        </c:ser>
        <c:ser>
          <c:idx val="1"/>
          <c:order val="1"/>
          <c:tx>
            <c:strRef>
              <c:f>Resumen!$D$4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Resumen!$B$71:$B$87</c:f>
              <c:strCache>
                <c:ptCount val="17"/>
                <c:pt idx="0">
                  <c:v>Amatitlán</c:v>
                </c:pt>
                <c:pt idx="1">
                  <c:v>Chinautla</c:v>
                </c:pt>
                <c:pt idx="2">
                  <c:v>Chuarrancho</c:v>
                </c:pt>
                <c:pt idx="3">
                  <c:v>Fraijanes</c:v>
                </c:pt>
                <c:pt idx="4">
                  <c:v>Guatemala</c:v>
                </c:pt>
                <c:pt idx="5">
                  <c:v>Mixco</c:v>
                </c:pt>
                <c:pt idx="6">
                  <c:v>Palencia</c:v>
                </c:pt>
                <c:pt idx="7">
                  <c:v>Petapa</c:v>
                </c:pt>
                <c:pt idx="8">
                  <c:v>San José del Golfo</c:v>
                </c:pt>
                <c:pt idx="9">
                  <c:v>San José Pinula</c:v>
                </c:pt>
                <c:pt idx="10">
                  <c:v>San Juan Sacatepéquez</c:v>
                </c:pt>
                <c:pt idx="11">
                  <c:v>San Pedro Ayampuc</c:v>
                </c:pt>
                <c:pt idx="12">
                  <c:v>San Pedro Sacatepéquez</c:v>
                </c:pt>
                <c:pt idx="13">
                  <c:v>San Raymundo</c:v>
                </c:pt>
                <c:pt idx="14">
                  <c:v>Santa Catarina Pinula</c:v>
                </c:pt>
                <c:pt idx="15">
                  <c:v>Villa Canales</c:v>
                </c:pt>
                <c:pt idx="16">
                  <c:v>Villa Nueva</c:v>
                </c:pt>
              </c:strCache>
            </c:strRef>
          </c:cat>
          <c:val>
            <c:numRef>
              <c:f>Resumen!$D$71:$D$87</c:f>
              <c:numCache>
                <c:formatCode>0</c:formatCode>
                <c:ptCount val="17"/>
                <c:pt idx="0">
                  <c:v>164</c:v>
                </c:pt>
                <c:pt idx="1">
                  <c:v>103</c:v>
                </c:pt>
                <c:pt idx="2">
                  <c:v>24</c:v>
                </c:pt>
                <c:pt idx="3">
                  <c:v>163</c:v>
                </c:pt>
                <c:pt idx="4">
                  <c:v>3361</c:v>
                </c:pt>
                <c:pt idx="5">
                  <c:v>974</c:v>
                </c:pt>
                <c:pt idx="6">
                  <c:v>74</c:v>
                </c:pt>
                <c:pt idx="7">
                  <c:v>198</c:v>
                </c:pt>
                <c:pt idx="8">
                  <c:v>13</c:v>
                </c:pt>
                <c:pt idx="9">
                  <c:v>122</c:v>
                </c:pt>
                <c:pt idx="10">
                  <c:v>199</c:v>
                </c:pt>
                <c:pt idx="11">
                  <c:v>51</c:v>
                </c:pt>
                <c:pt idx="12">
                  <c:v>77</c:v>
                </c:pt>
                <c:pt idx="13">
                  <c:v>56</c:v>
                </c:pt>
                <c:pt idx="14">
                  <c:v>414</c:v>
                </c:pt>
                <c:pt idx="15">
                  <c:v>228</c:v>
                </c:pt>
                <c:pt idx="16">
                  <c:v>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F1-4F85-BDA5-5A458A47DDD1}"/>
            </c:ext>
          </c:extLst>
        </c:ser>
        <c:ser>
          <c:idx val="2"/>
          <c:order val="2"/>
          <c:tx>
            <c:strRef>
              <c:f>Resumen!$E$4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Resumen!$B$71:$B$87</c:f>
              <c:strCache>
                <c:ptCount val="17"/>
                <c:pt idx="0">
                  <c:v>Amatitlán</c:v>
                </c:pt>
                <c:pt idx="1">
                  <c:v>Chinautla</c:v>
                </c:pt>
                <c:pt idx="2">
                  <c:v>Chuarrancho</c:v>
                </c:pt>
                <c:pt idx="3">
                  <c:v>Fraijanes</c:v>
                </c:pt>
                <c:pt idx="4">
                  <c:v>Guatemala</c:v>
                </c:pt>
                <c:pt idx="5">
                  <c:v>Mixco</c:v>
                </c:pt>
                <c:pt idx="6">
                  <c:v>Palencia</c:v>
                </c:pt>
                <c:pt idx="7">
                  <c:v>Petapa</c:v>
                </c:pt>
                <c:pt idx="8">
                  <c:v>San José del Golfo</c:v>
                </c:pt>
                <c:pt idx="9">
                  <c:v>San José Pinula</c:v>
                </c:pt>
                <c:pt idx="10">
                  <c:v>San Juan Sacatepéquez</c:v>
                </c:pt>
                <c:pt idx="11">
                  <c:v>San Pedro Ayampuc</c:v>
                </c:pt>
                <c:pt idx="12">
                  <c:v>San Pedro Sacatepéquez</c:v>
                </c:pt>
                <c:pt idx="13">
                  <c:v>San Raymundo</c:v>
                </c:pt>
                <c:pt idx="14">
                  <c:v>Santa Catarina Pinula</c:v>
                </c:pt>
                <c:pt idx="15">
                  <c:v>Villa Canales</c:v>
                </c:pt>
                <c:pt idx="16">
                  <c:v>Villa Nueva</c:v>
                </c:pt>
              </c:strCache>
            </c:strRef>
          </c:cat>
          <c:val>
            <c:numRef>
              <c:f>Resumen!$E$71:$E$87</c:f>
              <c:numCache>
                <c:formatCode>0</c:formatCode>
                <c:ptCount val="17"/>
                <c:pt idx="0">
                  <c:v>122</c:v>
                </c:pt>
                <c:pt idx="1">
                  <c:v>105</c:v>
                </c:pt>
                <c:pt idx="2">
                  <c:v>26</c:v>
                </c:pt>
                <c:pt idx="3">
                  <c:v>145</c:v>
                </c:pt>
                <c:pt idx="4">
                  <c:v>2946</c:v>
                </c:pt>
                <c:pt idx="5">
                  <c:v>578</c:v>
                </c:pt>
                <c:pt idx="6">
                  <c:v>61</c:v>
                </c:pt>
                <c:pt idx="7">
                  <c:v>119</c:v>
                </c:pt>
                <c:pt idx="8">
                  <c:v>45</c:v>
                </c:pt>
                <c:pt idx="9">
                  <c:v>98</c:v>
                </c:pt>
                <c:pt idx="10">
                  <c:v>284</c:v>
                </c:pt>
                <c:pt idx="11">
                  <c:v>46</c:v>
                </c:pt>
                <c:pt idx="12">
                  <c:v>70</c:v>
                </c:pt>
                <c:pt idx="13">
                  <c:v>52</c:v>
                </c:pt>
                <c:pt idx="14">
                  <c:v>271</c:v>
                </c:pt>
                <c:pt idx="15">
                  <c:v>181</c:v>
                </c:pt>
                <c:pt idx="16">
                  <c:v>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F1-4F85-BDA5-5A458A47DDD1}"/>
            </c:ext>
          </c:extLst>
        </c:ser>
        <c:ser>
          <c:idx val="3"/>
          <c:order val="3"/>
          <c:tx>
            <c:strRef>
              <c:f>Resumen!$F$4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Resumen!$B$71:$B$87</c:f>
              <c:strCache>
                <c:ptCount val="17"/>
                <c:pt idx="0">
                  <c:v>Amatitlán</c:v>
                </c:pt>
                <c:pt idx="1">
                  <c:v>Chinautla</c:v>
                </c:pt>
                <c:pt idx="2">
                  <c:v>Chuarrancho</c:v>
                </c:pt>
                <c:pt idx="3">
                  <c:v>Fraijanes</c:v>
                </c:pt>
                <c:pt idx="4">
                  <c:v>Guatemala</c:v>
                </c:pt>
                <c:pt idx="5">
                  <c:v>Mixco</c:v>
                </c:pt>
                <c:pt idx="6">
                  <c:v>Palencia</c:v>
                </c:pt>
                <c:pt idx="7">
                  <c:v>Petapa</c:v>
                </c:pt>
                <c:pt idx="8">
                  <c:v>San José del Golfo</c:v>
                </c:pt>
                <c:pt idx="9">
                  <c:v>San José Pinula</c:v>
                </c:pt>
                <c:pt idx="10">
                  <c:v>San Juan Sacatepéquez</c:v>
                </c:pt>
                <c:pt idx="11">
                  <c:v>San Pedro Ayampuc</c:v>
                </c:pt>
                <c:pt idx="12">
                  <c:v>San Pedro Sacatepéquez</c:v>
                </c:pt>
                <c:pt idx="13">
                  <c:v>San Raymundo</c:v>
                </c:pt>
                <c:pt idx="14">
                  <c:v>Santa Catarina Pinula</c:v>
                </c:pt>
                <c:pt idx="15">
                  <c:v>Villa Canales</c:v>
                </c:pt>
                <c:pt idx="16">
                  <c:v>Villa Nueva</c:v>
                </c:pt>
              </c:strCache>
            </c:strRef>
          </c:cat>
          <c:val>
            <c:numRef>
              <c:f>Resumen!$F$71:$F$87</c:f>
              <c:numCache>
                <c:formatCode>0</c:formatCode>
                <c:ptCount val="17"/>
                <c:pt idx="0">
                  <c:v>103</c:v>
                </c:pt>
                <c:pt idx="1">
                  <c:v>61</c:v>
                </c:pt>
                <c:pt idx="2">
                  <c:v>29</c:v>
                </c:pt>
                <c:pt idx="3">
                  <c:v>81</c:v>
                </c:pt>
                <c:pt idx="4">
                  <c:v>1599</c:v>
                </c:pt>
                <c:pt idx="5">
                  <c:v>425</c:v>
                </c:pt>
                <c:pt idx="6">
                  <c:v>46</c:v>
                </c:pt>
                <c:pt idx="7">
                  <c:v>104</c:v>
                </c:pt>
                <c:pt idx="8">
                  <c:v>14</c:v>
                </c:pt>
                <c:pt idx="9">
                  <c:v>118</c:v>
                </c:pt>
                <c:pt idx="10">
                  <c:v>114</c:v>
                </c:pt>
                <c:pt idx="11">
                  <c:v>38</c:v>
                </c:pt>
                <c:pt idx="12">
                  <c:v>45</c:v>
                </c:pt>
                <c:pt idx="13">
                  <c:v>45</c:v>
                </c:pt>
                <c:pt idx="14">
                  <c:v>245</c:v>
                </c:pt>
                <c:pt idx="15">
                  <c:v>145</c:v>
                </c:pt>
                <c:pt idx="16">
                  <c:v>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F1-4F85-BDA5-5A458A47DDD1}"/>
            </c:ext>
          </c:extLst>
        </c:ser>
        <c:ser>
          <c:idx val="4"/>
          <c:order val="4"/>
          <c:tx>
            <c:strRef>
              <c:f>Resumen!$G$4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Resumen!$B$71:$B$87</c:f>
              <c:strCache>
                <c:ptCount val="17"/>
                <c:pt idx="0">
                  <c:v>Amatitlán</c:v>
                </c:pt>
                <c:pt idx="1">
                  <c:v>Chinautla</c:v>
                </c:pt>
                <c:pt idx="2">
                  <c:v>Chuarrancho</c:v>
                </c:pt>
                <c:pt idx="3">
                  <c:v>Fraijanes</c:v>
                </c:pt>
                <c:pt idx="4">
                  <c:v>Guatemala</c:v>
                </c:pt>
                <c:pt idx="5">
                  <c:v>Mixco</c:v>
                </c:pt>
                <c:pt idx="6">
                  <c:v>Palencia</c:v>
                </c:pt>
                <c:pt idx="7">
                  <c:v>Petapa</c:v>
                </c:pt>
                <c:pt idx="8">
                  <c:v>San José del Golfo</c:v>
                </c:pt>
                <c:pt idx="9">
                  <c:v>San José Pinula</c:v>
                </c:pt>
                <c:pt idx="10">
                  <c:v>San Juan Sacatepéquez</c:v>
                </c:pt>
                <c:pt idx="11">
                  <c:v>San Pedro Ayampuc</c:v>
                </c:pt>
                <c:pt idx="12">
                  <c:v>San Pedro Sacatepéquez</c:v>
                </c:pt>
                <c:pt idx="13">
                  <c:v>San Raymundo</c:v>
                </c:pt>
                <c:pt idx="14">
                  <c:v>Santa Catarina Pinula</c:v>
                </c:pt>
                <c:pt idx="15">
                  <c:v>Villa Canales</c:v>
                </c:pt>
                <c:pt idx="16">
                  <c:v>Villa Nueva</c:v>
                </c:pt>
              </c:strCache>
            </c:strRef>
          </c:cat>
          <c:val>
            <c:numRef>
              <c:f>Resumen!$G$71:$G$87</c:f>
              <c:numCache>
                <c:formatCode>0</c:formatCode>
                <c:ptCount val="17"/>
                <c:pt idx="0">
                  <c:v>106</c:v>
                </c:pt>
                <c:pt idx="1">
                  <c:v>64</c:v>
                </c:pt>
                <c:pt idx="2">
                  <c:v>28</c:v>
                </c:pt>
                <c:pt idx="3">
                  <c:v>85</c:v>
                </c:pt>
                <c:pt idx="4">
                  <c:v>1397</c:v>
                </c:pt>
                <c:pt idx="5">
                  <c:v>407</c:v>
                </c:pt>
                <c:pt idx="6">
                  <c:v>52</c:v>
                </c:pt>
                <c:pt idx="7">
                  <c:v>105</c:v>
                </c:pt>
                <c:pt idx="8">
                  <c:v>15</c:v>
                </c:pt>
                <c:pt idx="9">
                  <c:v>130</c:v>
                </c:pt>
                <c:pt idx="10">
                  <c:v>119</c:v>
                </c:pt>
                <c:pt idx="11">
                  <c:v>38</c:v>
                </c:pt>
                <c:pt idx="12">
                  <c:v>49</c:v>
                </c:pt>
                <c:pt idx="13">
                  <c:v>45</c:v>
                </c:pt>
                <c:pt idx="14">
                  <c:v>205</c:v>
                </c:pt>
                <c:pt idx="15">
                  <c:v>140</c:v>
                </c:pt>
                <c:pt idx="16">
                  <c:v>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F1-4F85-BDA5-5A458A47DDD1}"/>
            </c:ext>
          </c:extLst>
        </c:ser>
        <c:ser>
          <c:idx val="5"/>
          <c:order val="5"/>
          <c:tx>
            <c:strRef>
              <c:f>Resumen!$H$4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Resumen!$B$71:$B$87</c:f>
              <c:strCache>
                <c:ptCount val="17"/>
                <c:pt idx="0">
                  <c:v>Amatitlán</c:v>
                </c:pt>
                <c:pt idx="1">
                  <c:v>Chinautla</c:v>
                </c:pt>
                <c:pt idx="2">
                  <c:v>Chuarrancho</c:v>
                </c:pt>
                <c:pt idx="3">
                  <c:v>Fraijanes</c:v>
                </c:pt>
                <c:pt idx="4">
                  <c:v>Guatemala</c:v>
                </c:pt>
                <c:pt idx="5">
                  <c:v>Mixco</c:v>
                </c:pt>
                <c:pt idx="6">
                  <c:v>Palencia</c:v>
                </c:pt>
                <c:pt idx="7">
                  <c:v>Petapa</c:v>
                </c:pt>
                <c:pt idx="8">
                  <c:v>San José del Golfo</c:v>
                </c:pt>
                <c:pt idx="9">
                  <c:v>San José Pinula</c:v>
                </c:pt>
                <c:pt idx="10">
                  <c:v>San Juan Sacatepéquez</c:v>
                </c:pt>
                <c:pt idx="11">
                  <c:v>San Pedro Ayampuc</c:v>
                </c:pt>
                <c:pt idx="12">
                  <c:v>San Pedro Sacatepéquez</c:v>
                </c:pt>
                <c:pt idx="13">
                  <c:v>San Raymundo</c:v>
                </c:pt>
                <c:pt idx="14">
                  <c:v>Santa Catarina Pinula</c:v>
                </c:pt>
                <c:pt idx="15">
                  <c:v>Villa Canales</c:v>
                </c:pt>
                <c:pt idx="16">
                  <c:v>Villa Nueva</c:v>
                </c:pt>
              </c:strCache>
            </c:strRef>
          </c:cat>
          <c:val>
            <c:numRef>
              <c:f>Resumen!$H$71:$H$87</c:f>
              <c:numCache>
                <c:formatCode>0</c:formatCode>
                <c:ptCount val="17"/>
                <c:pt idx="0">
                  <c:v>105</c:v>
                </c:pt>
                <c:pt idx="1">
                  <c:v>63</c:v>
                </c:pt>
                <c:pt idx="2">
                  <c:v>28</c:v>
                </c:pt>
                <c:pt idx="3">
                  <c:v>86</c:v>
                </c:pt>
                <c:pt idx="4">
                  <c:v>1389</c:v>
                </c:pt>
                <c:pt idx="5">
                  <c:v>407</c:v>
                </c:pt>
                <c:pt idx="6">
                  <c:v>52</c:v>
                </c:pt>
                <c:pt idx="7">
                  <c:v>105</c:v>
                </c:pt>
                <c:pt idx="8">
                  <c:v>15</c:v>
                </c:pt>
                <c:pt idx="9">
                  <c:v>131</c:v>
                </c:pt>
                <c:pt idx="10">
                  <c:v>119</c:v>
                </c:pt>
                <c:pt idx="11">
                  <c:v>37</c:v>
                </c:pt>
                <c:pt idx="12">
                  <c:v>50</c:v>
                </c:pt>
                <c:pt idx="13">
                  <c:v>47</c:v>
                </c:pt>
                <c:pt idx="14">
                  <c:v>206</c:v>
                </c:pt>
                <c:pt idx="15">
                  <c:v>141</c:v>
                </c:pt>
                <c:pt idx="16">
                  <c:v>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F1-4F85-BDA5-5A458A47DDD1}"/>
            </c:ext>
          </c:extLst>
        </c:ser>
        <c:ser>
          <c:idx val="6"/>
          <c:order val="6"/>
          <c:tx>
            <c:strRef>
              <c:f>Resumen!$I$4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Resumen!$B$71:$B$87</c:f>
              <c:strCache>
                <c:ptCount val="17"/>
                <c:pt idx="0">
                  <c:v>Amatitlán</c:v>
                </c:pt>
                <c:pt idx="1">
                  <c:v>Chinautla</c:v>
                </c:pt>
                <c:pt idx="2">
                  <c:v>Chuarrancho</c:v>
                </c:pt>
                <c:pt idx="3">
                  <c:v>Fraijanes</c:v>
                </c:pt>
                <c:pt idx="4">
                  <c:v>Guatemala</c:v>
                </c:pt>
                <c:pt idx="5">
                  <c:v>Mixco</c:v>
                </c:pt>
                <c:pt idx="6">
                  <c:v>Palencia</c:v>
                </c:pt>
                <c:pt idx="7">
                  <c:v>Petapa</c:v>
                </c:pt>
                <c:pt idx="8">
                  <c:v>San José del Golfo</c:v>
                </c:pt>
                <c:pt idx="9">
                  <c:v>San José Pinula</c:v>
                </c:pt>
                <c:pt idx="10">
                  <c:v>San Juan Sacatepéquez</c:v>
                </c:pt>
                <c:pt idx="11">
                  <c:v>San Pedro Ayampuc</c:v>
                </c:pt>
                <c:pt idx="12">
                  <c:v>San Pedro Sacatepéquez</c:v>
                </c:pt>
                <c:pt idx="13">
                  <c:v>San Raymundo</c:v>
                </c:pt>
                <c:pt idx="14">
                  <c:v>Santa Catarina Pinula</c:v>
                </c:pt>
                <c:pt idx="15">
                  <c:v>Villa Canales</c:v>
                </c:pt>
                <c:pt idx="16">
                  <c:v>Villa Nueva</c:v>
                </c:pt>
              </c:strCache>
            </c:strRef>
          </c:cat>
          <c:val>
            <c:numRef>
              <c:f>Resumen!$I$71:$I$87</c:f>
              <c:numCache>
                <c:formatCode>0</c:formatCode>
                <c:ptCount val="17"/>
                <c:pt idx="0">
                  <c:v>281</c:v>
                </c:pt>
                <c:pt idx="1">
                  <c:v>175</c:v>
                </c:pt>
                <c:pt idx="2">
                  <c:v>42</c:v>
                </c:pt>
                <c:pt idx="3">
                  <c:v>257</c:v>
                </c:pt>
                <c:pt idx="4">
                  <c:v>4680</c:v>
                </c:pt>
                <c:pt idx="5">
                  <c:v>1328</c:v>
                </c:pt>
                <c:pt idx="6">
                  <c:v>151</c:v>
                </c:pt>
                <c:pt idx="7">
                  <c:v>310</c:v>
                </c:pt>
                <c:pt idx="8">
                  <c:v>24</c:v>
                </c:pt>
                <c:pt idx="9">
                  <c:v>181</c:v>
                </c:pt>
                <c:pt idx="10">
                  <c:v>343</c:v>
                </c:pt>
                <c:pt idx="11">
                  <c:v>89</c:v>
                </c:pt>
                <c:pt idx="12">
                  <c:v>141</c:v>
                </c:pt>
                <c:pt idx="13">
                  <c:v>94</c:v>
                </c:pt>
                <c:pt idx="14">
                  <c:v>619</c:v>
                </c:pt>
                <c:pt idx="15">
                  <c:v>401</c:v>
                </c:pt>
                <c:pt idx="16">
                  <c:v>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AF1-4F85-BDA5-5A458A47D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632960"/>
        <c:axId val="1142771968"/>
      </c:lineChart>
      <c:catAx>
        <c:axId val="114363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2771968"/>
        <c:crosses val="autoZero"/>
        <c:auto val="1"/>
        <c:lblAlgn val="ctr"/>
        <c:lblOffset val="100"/>
        <c:noMultiLvlLbl val="0"/>
      </c:catAx>
      <c:valAx>
        <c:axId val="11427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363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baseline="0"/>
              <a:t>Huehuetenango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Resumen!$C$4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Resumen!$B$88:$B$120</c:f>
              <c:strCache>
                <c:ptCount val="33"/>
                <c:pt idx="0">
                  <c:v>Aguacatán</c:v>
                </c:pt>
                <c:pt idx="1">
                  <c:v>Chiantla</c:v>
                </c:pt>
                <c:pt idx="2">
                  <c:v>Colotenango</c:v>
                </c:pt>
                <c:pt idx="3">
                  <c:v>Concepción Huista</c:v>
                </c:pt>
                <c:pt idx="4">
                  <c:v>Cuilco</c:v>
                </c:pt>
                <c:pt idx="5">
                  <c:v>Huehuetenango</c:v>
                </c:pt>
                <c:pt idx="6">
                  <c:v>Jacaltenango</c:v>
                </c:pt>
                <c:pt idx="7">
                  <c:v>La Democracia</c:v>
                </c:pt>
                <c:pt idx="8">
                  <c:v>La Libertad</c:v>
                </c:pt>
                <c:pt idx="9">
                  <c:v>Malacatancito</c:v>
                </c:pt>
                <c:pt idx="10">
                  <c:v>Nentón</c:v>
                </c:pt>
                <c:pt idx="11">
                  <c:v>Petatán</c:v>
                </c:pt>
                <c:pt idx="12">
                  <c:v>San Antonio Huista</c:v>
                </c:pt>
                <c:pt idx="13">
                  <c:v>San Gaspar Ixchil</c:v>
                </c:pt>
                <c:pt idx="14">
                  <c:v>San Idelfonso Ixtahuacán</c:v>
                </c:pt>
                <c:pt idx="15">
                  <c:v>San Juan Atitán</c:v>
                </c:pt>
                <c:pt idx="16">
                  <c:v>San Juan Ixcoy</c:v>
                </c:pt>
                <c:pt idx="17">
                  <c:v>San Mateo Ixtatán</c:v>
                </c:pt>
                <c:pt idx="18">
                  <c:v>San Miguel Acatán</c:v>
                </c:pt>
                <c:pt idx="19">
                  <c:v>San Pedro Necta</c:v>
                </c:pt>
                <c:pt idx="20">
                  <c:v>San Pedro Soloma</c:v>
                </c:pt>
                <c:pt idx="21">
                  <c:v>San Rafael Petzal</c:v>
                </c:pt>
                <c:pt idx="22">
                  <c:v>San Rafel la Independencia</c:v>
                </c:pt>
                <c:pt idx="23">
                  <c:v>San Sebastián Coatán</c:v>
                </c:pt>
                <c:pt idx="24">
                  <c:v>San Sebastián Huehuetenango</c:v>
                </c:pt>
                <c:pt idx="25">
                  <c:v>Santa Ana Huista</c:v>
                </c:pt>
                <c:pt idx="26">
                  <c:v>Santa Bárbara</c:v>
                </c:pt>
                <c:pt idx="27">
                  <c:v>Santa Cruz Barillas</c:v>
                </c:pt>
                <c:pt idx="28">
                  <c:v>Santa Eulalia</c:v>
                </c:pt>
                <c:pt idx="29">
                  <c:v>Santiago Chimaltenango</c:v>
                </c:pt>
                <c:pt idx="30">
                  <c:v>Tectitán</c:v>
                </c:pt>
                <c:pt idx="31">
                  <c:v>Todos Santos Cuchumatán</c:v>
                </c:pt>
                <c:pt idx="32">
                  <c:v>Unión Cantinil</c:v>
                </c:pt>
              </c:strCache>
            </c:strRef>
          </c:cat>
          <c:val>
            <c:numRef>
              <c:f>Resumen!$C$88:$C$120</c:f>
              <c:numCache>
                <c:formatCode>0</c:formatCode>
                <c:ptCount val="33"/>
                <c:pt idx="0">
                  <c:v>29</c:v>
                </c:pt>
                <c:pt idx="1">
                  <c:v>64</c:v>
                </c:pt>
                <c:pt idx="2">
                  <c:v>11</c:v>
                </c:pt>
                <c:pt idx="3">
                  <c:v>25</c:v>
                </c:pt>
                <c:pt idx="4">
                  <c:v>38</c:v>
                </c:pt>
                <c:pt idx="5">
                  <c:v>181</c:v>
                </c:pt>
                <c:pt idx="6">
                  <c:v>17</c:v>
                </c:pt>
                <c:pt idx="7">
                  <c:v>67</c:v>
                </c:pt>
                <c:pt idx="8">
                  <c:v>35</c:v>
                </c:pt>
                <c:pt idx="9">
                  <c:v>65</c:v>
                </c:pt>
                <c:pt idx="10">
                  <c:v>63</c:v>
                </c:pt>
                <c:pt idx="11">
                  <c:v>0</c:v>
                </c:pt>
                <c:pt idx="12">
                  <c:v>23</c:v>
                </c:pt>
                <c:pt idx="13">
                  <c:v>8</c:v>
                </c:pt>
                <c:pt idx="14">
                  <c:v>27</c:v>
                </c:pt>
                <c:pt idx="15">
                  <c:v>15</c:v>
                </c:pt>
                <c:pt idx="16">
                  <c:v>24</c:v>
                </c:pt>
                <c:pt idx="17">
                  <c:v>21</c:v>
                </c:pt>
                <c:pt idx="18">
                  <c:v>20</c:v>
                </c:pt>
                <c:pt idx="19">
                  <c:v>15</c:v>
                </c:pt>
                <c:pt idx="20">
                  <c:v>40</c:v>
                </c:pt>
                <c:pt idx="21">
                  <c:v>10</c:v>
                </c:pt>
                <c:pt idx="22">
                  <c:v>11</c:v>
                </c:pt>
                <c:pt idx="23">
                  <c:v>15</c:v>
                </c:pt>
                <c:pt idx="24">
                  <c:v>24</c:v>
                </c:pt>
                <c:pt idx="25">
                  <c:v>34</c:v>
                </c:pt>
                <c:pt idx="26">
                  <c:v>19</c:v>
                </c:pt>
                <c:pt idx="27">
                  <c:v>69</c:v>
                </c:pt>
                <c:pt idx="28">
                  <c:v>23</c:v>
                </c:pt>
                <c:pt idx="29">
                  <c:v>7</c:v>
                </c:pt>
                <c:pt idx="30">
                  <c:v>10</c:v>
                </c:pt>
                <c:pt idx="31">
                  <c:v>23</c:v>
                </c:pt>
                <c:pt idx="3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20-4AF9-A46F-DA3546B8D340}"/>
            </c:ext>
          </c:extLst>
        </c:ser>
        <c:ser>
          <c:idx val="1"/>
          <c:order val="1"/>
          <c:tx>
            <c:strRef>
              <c:f>Resumen!$D$4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Resumen!$B$88:$B$120</c:f>
              <c:strCache>
                <c:ptCount val="33"/>
                <c:pt idx="0">
                  <c:v>Aguacatán</c:v>
                </c:pt>
                <c:pt idx="1">
                  <c:v>Chiantla</c:v>
                </c:pt>
                <c:pt idx="2">
                  <c:v>Colotenango</c:v>
                </c:pt>
                <c:pt idx="3">
                  <c:v>Concepción Huista</c:v>
                </c:pt>
                <c:pt idx="4">
                  <c:v>Cuilco</c:v>
                </c:pt>
                <c:pt idx="5">
                  <c:v>Huehuetenango</c:v>
                </c:pt>
                <c:pt idx="6">
                  <c:v>Jacaltenango</c:v>
                </c:pt>
                <c:pt idx="7">
                  <c:v>La Democracia</c:v>
                </c:pt>
                <c:pt idx="8">
                  <c:v>La Libertad</c:v>
                </c:pt>
                <c:pt idx="9">
                  <c:v>Malacatancito</c:v>
                </c:pt>
                <c:pt idx="10">
                  <c:v>Nentón</c:v>
                </c:pt>
                <c:pt idx="11">
                  <c:v>Petatán</c:v>
                </c:pt>
                <c:pt idx="12">
                  <c:v>San Antonio Huista</c:v>
                </c:pt>
                <c:pt idx="13">
                  <c:v>San Gaspar Ixchil</c:v>
                </c:pt>
                <c:pt idx="14">
                  <c:v>San Idelfonso Ixtahuacán</c:v>
                </c:pt>
                <c:pt idx="15">
                  <c:v>San Juan Atitán</c:v>
                </c:pt>
                <c:pt idx="16">
                  <c:v>San Juan Ixcoy</c:v>
                </c:pt>
                <c:pt idx="17">
                  <c:v>San Mateo Ixtatán</c:v>
                </c:pt>
                <c:pt idx="18">
                  <c:v>San Miguel Acatán</c:v>
                </c:pt>
                <c:pt idx="19">
                  <c:v>San Pedro Necta</c:v>
                </c:pt>
                <c:pt idx="20">
                  <c:v>San Pedro Soloma</c:v>
                </c:pt>
                <c:pt idx="21">
                  <c:v>San Rafael Petzal</c:v>
                </c:pt>
                <c:pt idx="22">
                  <c:v>San Rafel la Independencia</c:v>
                </c:pt>
                <c:pt idx="23">
                  <c:v>San Sebastián Coatán</c:v>
                </c:pt>
                <c:pt idx="24">
                  <c:v>San Sebastián Huehuetenango</c:v>
                </c:pt>
                <c:pt idx="25">
                  <c:v>Santa Ana Huista</c:v>
                </c:pt>
                <c:pt idx="26">
                  <c:v>Santa Bárbara</c:v>
                </c:pt>
                <c:pt idx="27">
                  <c:v>Santa Cruz Barillas</c:v>
                </c:pt>
                <c:pt idx="28">
                  <c:v>Santa Eulalia</c:v>
                </c:pt>
                <c:pt idx="29">
                  <c:v>Santiago Chimaltenango</c:v>
                </c:pt>
                <c:pt idx="30">
                  <c:v>Tectitán</c:v>
                </c:pt>
                <c:pt idx="31">
                  <c:v>Todos Santos Cuchumatán</c:v>
                </c:pt>
                <c:pt idx="32">
                  <c:v>Unión Cantinil</c:v>
                </c:pt>
              </c:strCache>
            </c:strRef>
          </c:cat>
          <c:val>
            <c:numRef>
              <c:f>Resumen!$D$88:$D$120</c:f>
              <c:numCache>
                <c:formatCode>0</c:formatCode>
                <c:ptCount val="33"/>
                <c:pt idx="0">
                  <c:v>30</c:v>
                </c:pt>
                <c:pt idx="1">
                  <c:v>62</c:v>
                </c:pt>
                <c:pt idx="2">
                  <c:v>12</c:v>
                </c:pt>
                <c:pt idx="3">
                  <c:v>25</c:v>
                </c:pt>
                <c:pt idx="4">
                  <c:v>38</c:v>
                </c:pt>
                <c:pt idx="5">
                  <c:v>146</c:v>
                </c:pt>
                <c:pt idx="6">
                  <c:v>18</c:v>
                </c:pt>
                <c:pt idx="7">
                  <c:v>67</c:v>
                </c:pt>
                <c:pt idx="8">
                  <c:v>35</c:v>
                </c:pt>
                <c:pt idx="9">
                  <c:v>93</c:v>
                </c:pt>
                <c:pt idx="10">
                  <c:v>67</c:v>
                </c:pt>
                <c:pt idx="11">
                  <c:v>0</c:v>
                </c:pt>
                <c:pt idx="12">
                  <c:v>23</c:v>
                </c:pt>
                <c:pt idx="13">
                  <c:v>8</c:v>
                </c:pt>
                <c:pt idx="14">
                  <c:v>27</c:v>
                </c:pt>
                <c:pt idx="15">
                  <c:v>15</c:v>
                </c:pt>
                <c:pt idx="16">
                  <c:v>24</c:v>
                </c:pt>
                <c:pt idx="17">
                  <c:v>23</c:v>
                </c:pt>
                <c:pt idx="18">
                  <c:v>20</c:v>
                </c:pt>
                <c:pt idx="19">
                  <c:v>15</c:v>
                </c:pt>
                <c:pt idx="20">
                  <c:v>40</c:v>
                </c:pt>
                <c:pt idx="21">
                  <c:v>11</c:v>
                </c:pt>
                <c:pt idx="22">
                  <c:v>11</c:v>
                </c:pt>
                <c:pt idx="23">
                  <c:v>16</c:v>
                </c:pt>
                <c:pt idx="24">
                  <c:v>23</c:v>
                </c:pt>
                <c:pt idx="25">
                  <c:v>34</c:v>
                </c:pt>
                <c:pt idx="26">
                  <c:v>18</c:v>
                </c:pt>
                <c:pt idx="27">
                  <c:v>73</c:v>
                </c:pt>
                <c:pt idx="28">
                  <c:v>22</c:v>
                </c:pt>
                <c:pt idx="29">
                  <c:v>7</c:v>
                </c:pt>
                <c:pt idx="30">
                  <c:v>10</c:v>
                </c:pt>
                <c:pt idx="31">
                  <c:v>23</c:v>
                </c:pt>
                <c:pt idx="3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20-4AF9-A46F-DA3546B8D340}"/>
            </c:ext>
          </c:extLst>
        </c:ser>
        <c:ser>
          <c:idx val="2"/>
          <c:order val="2"/>
          <c:tx>
            <c:strRef>
              <c:f>Resumen!$E$4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Resumen!$B$88:$B$120</c:f>
              <c:strCache>
                <c:ptCount val="33"/>
                <c:pt idx="0">
                  <c:v>Aguacatán</c:v>
                </c:pt>
                <c:pt idx="1">
                  <c:v>Chiantla</c:v>
                </c:pt>
                <c:pt idx="2">
                  <c:v>Colotenango</c:v>
                </c:pt>
                <c:pt idx="3">
                  <c:v>Concepción Huista</c:v>
                </c:pt>
                <c:pt idx="4">
                  <c:v>Cuilco</c:v>
                </c:pt>
                <c:pt idx="5">
                  <c:v>Huehuetenango</c:v>
                </c:pt>
                <c:pt idx="6">
                  <c:v>Jacaltenango</c:v>
                </c:pt>
                <c:pt idx="7">
                  <c:v>La Democracia</c:v>
                </c:pt>
                <c:pt idx="8">
                  <c:v>La Libertad</c:v>
                </c:pt>
                <c:pt idx="9">
                  <c:v>Malacatancito</c:v>
                </c:pt>
                <c:pt idx="10">
                  <c:v>Nentón</c:v>
                </c:pt>
                <c:pt idx="11">
                  <c:v>Petatán</c:v>
                </c:pt>
                <c:pt idx="12">
                  <c:v>San Antonio Huista</c:v>
                </c:pt>
                <c:pt idx="13">
                  <c:v>San Gaspar Ixchil</c:v>
                </c:pt>
                <c:pt idx="14">
                  <c:v>San Idelfonso Ixtahuacán</c:v>
                </c:pt>
                <c:pt idx="15">
                  <c:v>San Juan Atitán</c:v>
                </c:pt>
                <c:pt idx="16">
                  <c:v>San Juan Ixcoy</c:v>
                </c:pt>
                <c:pt idx="17">
                  <c:v>San Mateo Ixtatán</c:v>
                </c:pt>
                <c:pt idx="18">
                  <c:v>San Miguel Acatán</c:v>
                </c:pt>
                <c:pt idx="19">
                  <c:v>San Pedro Necta</c:v>
                </c:pt>
                <c:pt idx="20">
                  <c:v>San Pedro Soloma</c:v>
                </c:pt>
                <c:pt idx="21">
                  <c:v>San Rafael Petzal</c:v>
                </c:pt>
                <c:pt idx="22">
                  <c:v>San Rafel la Independencia</c:v>
                </c:pt>
                <c:pt idx="23">
                  <c:v>San Sebastián Coatán</c:v>
                </c:pt>
                <c:pt idx="24">
                  <c:v>San Sebastián Huehuetenango</c:v>
                </c:pt>
                <c:pt idx="25">
                  <c:v>Santa Ana Huista</c:v>
                </c:pt>
                <c:pt idx="26">
                  <c:v>Santa Bárbara</c:v>
                </c:pt>
                <c:pt idx="27">
                  <c:v>Santa Cruz Barillas</c:v>
                </c:pt>
                <c:pt idx="28">
                  <c:v>Santa Eulalia</c:v>
                </c:pt>
                <c:pt idx="29">
                  <c:v>Santiago Chimaltenango</c:v>
                </c:pt>
                <c:pt idx="30">
                  <c:v>Tectitán</c:v>
                </c:pt>
                <c:pt idx="31">
                  <c:v>Todos Santos Cuchumatán</c:v>
                </c:pt>
                <c:pt idx="32">
                  <c:v>Unión Cantinil</c:v>
                </c:pt>
              </c:strCache>
            </c:strRef>
          </c:cat>
          <c:val>
            <c:numRef>
              <c:f>Resumen!$E$88:$E$120</c:f>
              <c:numCache>
                <c:formatCode>0</c:formatCode>
                <c:ptCount val="33"/>
                <c:pt idx="0">
                  <c:v>42</c:v>
                </c:pt>
                <c:pt idx="1">
                  <c:v>89</c:v>
                </c:pt>
                <c:pt idx="2">
                  <c:v>13</c:v>
                </c:pt>
                <c:pt idx="3">
                  <c:v>46</c:v>
                </c:pt>
                <c:pt idx="4">
                  <c:v>36</c:v>
                </c:pt>
                <c:pt idx="5">
                  <c:v>602</c:v>
                </c:pt>
                <c:pt idx="6">
                  <c:v>65</c:v>
                </c:pt>
                <c:pt idx="7">
                  <c:v>56</c:v>
                </c:pt>
                <c:pt idx="8">
                  <c:v>30</c:v>
                </c:pt>
                <c:pt idx="9">
                  <c:v>104</c:v>
                </c:pt>
                <c:pt idx="10">
                  <c:v>1661</c:v>
                </c:pt>
                <c:pt idx="11">
                  <c:v>0</c:v>
                </c:pt>
                <c:pt idx="12">
                  <c:v>441</c:v>
                </c:pt>
                <c:pt idx="13">
                  <c:v>26</c:v>
                </c:pt>
                <c:pt idx="14">
                  <c:v>109</c:v>
                </c:pt>
                <c:pt idx="15">
                  <c:v>12</c:v>
                </c:pt>
                <c:pt idx="16">
                  <c:v>47</c:v>
                </c:pt>
                <c:pt idx="17">
                  <c:v>60</c:v>
                </c:pt>
                <c:pt idx="18">
                  <c:v>24</c:v>
                </c:pt>
                <c:pt idx="19">
                  <c:v>36</c:v>
                </c:pt>
                <c:pt idx="20">
                  <c:v>40</c:v>
                </c:pt>
                <c:pt idx="21">
                  <c:v>168</c:v>
                </c:pt>
                <c:pt idx="22">
                  <c:v>91</c:v>
                </c:pt>
                <c:pt idx="23">
                  <c:v>206</c:v>
                </c:pt>
                <c:pt idx="24">
                  <c:v>24</c:v>
                </c:pt>
                <c:pt idx="25">
                  <c:v>34</c:v>
                </c:pt>
                <c:pt idx="26">
                  <c:v>17</c:v>
                </c:pt>
                <c:pt idx="27">
                  <c:v>60</c:v>
                </c:pt>
                <c:pt idx="28">
                  <c:v>28</c:v>
                </c:pt>
                <c:pt idx="29">
                  <c:v>53</c:v>
                </c:pt>
                <c:pt idx="30">
                  <c:v>7</c:v>
                </c:pt>
                <c:pt idx="31">
                  <c:v>35</c:v>
                </c:pt>
                <c:pt idx="3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20-4AF9-A46F-DA3546B8D340}"/>
            </c:ext>
          </c:extLst>
        </c:ser>
        <c:ser>
          <c:idx val="3"/>
          <c:order val="3"/>
          <c:tx>
            <c:strRef>
              <c:f>Resumen!$F$4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Resumen!$B$88:$B$120</c:f>
              <c:strCache>
                <c:ptCount val="33"/>
                <c:pt idx="0">
                  <c:v>Aguacatán</c:v>
                </c:pt>
                <c:pt idx="1">
                  <c:v>Chiantla</c:v>
                </c:pt>
                <c:pt idx="2">
                  <c:v>Colotenango</c:v>
                </c:pt>
                <c:pt idx="3">
                  <c:v>Concepción Huista</c:v>
                </c:pt>
                <c:pt idx="4">
                  <c:v>Cuilco</c:v>
                </c:pt>
                <c:pt idx="5">
                  <c:v>Huehuetenango</c:v>
                </c:pt>
                <c:pt idx="6">
                  <c:v>Jacaltenango</c:v>
                </c:pt>
                <c:pt idx="7">
                  <c:v>La Democracia</c:v>
                </c:pt>
                <c:pt idx="8">
                  <c:v>La Libertad</c:v>
                </c:pt>
                <c:pt idx="9">
                  <c:v>Malacatancito</c:v>
                </c:pt>
                <c:pt idx="10">
                  <c:v>Nentón</c:v>
                </c:pt>
                <c:pt idx="11">
                  <c:v>Petatán</c:v>
                </c:pt>
                <c:pt idx="12">
                  <c:v>San Antonio Huista</c:v>
                </c:pt>
                <c:pt idx="13">
                  <c:v>San Gaspar Ixchil</c:v>
                </c:pt>
                <c:pt idx="14">
                  <c:v>San Idelfonso Ixtahuacán</c:v>
                </c:pt>
                <c:pt idx="15">
                  <c:v>San Juan Atitán</c:v>
                </c:pt>
                <c:pt idx="16">
                  <c:v>San Juan Ixcoy</c:v>
                </c:pt>
                <c:pt idx="17">
                  <c:v>San Mateo Ixtatán</c:v>
                </c:pt>
                <c:pt idx="18">
                  <c:v>San Miguel Acatán</c:v>
                </c:pt>
                <c:pt idx="19">
                  <c:v>San Pedro Necta</c:v>
                </c:pt>
                <c:pt idx="20">
                  <c:v>San Pedro Soloma</c:v>
                </c:pt>
                <c:pt idx="21">
                  <c:v>San Rafael Petzal</c:v>
                </c:pt>
                <c:pt idx="22">
                  <c:v>San Rafel la Independencia</c:v>
                </c:pt>
                <c:pt idx="23">
                  <c:v>San Sebastián Coatán</c:v>
                </c:pt>
                <c:pt idx="24">
                  <c:v>San Sebastián Huehuetenango</c:v>
                </c:pt>
                <c:pt idx="25">
                  <c:v>Santa Ana Huista</c:v>
                </c:pt>
                <c:pt idx="26">
                  <c:v>Santa Bárbara</c:v>
                </c:pt>
                <c:pt idx="27">
                  <c:v>Santa Cruz Barillas</c:v>
                </c:pt>
                <c:pt idx="28">
                  <c:v>Santa Eulalia</c:v>
                </c:pt>
                <c:pt idx="29">
                  <c:v>Santiago Chimaltenango</c:v>
                </c:pt>
                <c:pt idx="30">
                  <c:v>Tectitán</c:v>
                </c:pt>
                <c:pt idx="31">
                  <c:v>Todos Santos Cuchumatán</c:v>
                </c:pt>
                <c:pt idx="32">
                  <c:v>Unión Cantinil</c:v>
                </c:pt>
              </c:strCache>
            </c:strRef>
          </c:cat>
          <c:val>
            <c:numRef>
              <c:f>Resumen!$F$88:$F$120</c:f>
              <c:numCache>
                <c:formatCode>0</c:formatCode>
                <c:ptCount val="33"/>
                <c:pt idx="0">
                  <c:v>53</c:v>
                </c:pt>
                <c:pt idx="1">
                  <c:v>38</c:v>
                </c:pt>
                <c:pt idx="2">
                  <c:v>40</c:v>
                </c:pt>
                <c:pt idx="3">
                  <c:v>14</c:v>
                </c:pt>
                <c:pt idx="4">
                  <c:v>38</c:v>
                </c:pt>
                <c:pt idx="5">
                  <c:v>103</c:v>
                </c:pt>
                <c:pt idx="6">
                  <c:v>68</c:v>
                </c:pt>
                <c:pt idx="7">
                  <c:v>55</c:v>
                </c:pt>
                <c:pt idx="8">
                  <c:v>53</c:v>
                </c:pt>
                <c:pt idx="9">
                  <c:v>79</c:v>
                </c:pt>
                <c:pt idx="10">
                  <c:v>927</c:v>
                </c:pt>
                <c:pt idx="11">
                  <c:v>214</c:v>
                </c:pt>
                <c:pt idx="12">
                  <c:v>33</c:v>
                </c:pt>
                <c:pt idx="13">
                  <c:v>56</c:v>
                </c:pt>
                <c:pt idx="14">
                  <c:v>18</c:v>
                </c:pt>
                <c:pt idx="15">
                  <c:v>35</c:v>
                </c:pt>
                <c:pt idx="16">
                  <c:v>51</c:v>
                </c:pt>
                <c:pt idx="17">
                  <c:v>23</c:v>
                </c:pt>
                <c:pt idx="18">
                  <c:v>27</c:v>
                </c:pt>
                <c:pt idx="19">
                  <c:v>16</c:v>
                </c:pt>
                <c:pt idx="20">
                  <c:v>133</c:v>
                </c:pt>
                <c:pt idx="21">
                  <c:v>67</c:v>
                </c:pt>
                <c:pt idx="22">
                  <c:v>145</c:v>
                </c:pt>
                <c:pt idx="23">
                  <c:v>16</c:v>
                </c:pt>
                <c:pt idx="24">
                  <c:v>23</c:v>
                </c:pt>
                <c:pt idx="25">
                  <c:v>16</c:v>
                </c:pt>
                <c:pt idx="26">
                  <c:v>27</c:v>
                </c:pt>
                <c:pt idx="27">
                  <c:v>49</c:v>
                </c:pt>
                <c:pt idx="28">
                  <c:v>30</c:v>
                </c:pt>
                <c:pt idx="29">
                  <c:v>3</c:v>
                </c:pt>
                <c:pt idx="30">
                  <c:v>30</c:v>
                </c:pt>
                <c:pt idx="31">
                  <c:v>19</c:v>
                </c:pt>
                <c:pt idx="3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20-4AF9-A46F-DA3546B8D340}"/>
            </c:ext>
          </c:extLst>
        </c:ser>
        <c:ser>
          <c:idx val="4"/>
          <c:order val="4"/>
          <c:tx>
            <c:strRef>
              <c:f>Resumen!$G$4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Resumen!$B$88:$B$120</c:f>
              <c:strCache>
                <c:ptCount val="33"/>
                <c:pt idx="0">
                  <c:v>Aguacatán</c:v>
                </c:pt>
                <c:pt idx="1">
                  <c:v>Chiantla</c:v>
                </c:pt>
                <c:pt idx="2">
                  <c:v>Colotenango</c:v>
                </c:pt>
                <c:pt idx="3">
                  <c:v>Concepción Huista</c:v>
                </c:pt>
                <c:pt idx="4">
                  <c:v>Cuilco</c:v>
                </c:pt>
                <c:pt idx="5">
                  <c:v>Huehuetenango</c:v>
                </c:pt>
                <c:pt idx="6">
                  <c:v>Jacaltenango</c:v>
                </c:pt>
                <c:pt idx="7">
                  <c:v>La Democracia</c:v>
                </c:pt>
                <c:pt idx="8">
                  <c:v>La Libertad</c:v>
                </c:pt>
                <c:pt idx="9">
                  <c:v>Malacatancito</c:v>
                </c:pt>
                <c:pt idx="10">
                  <c:v>Nentón</c:v>
                </c:pt>
                <c:pt idx="11">
                  <c:v>Petatán</c:v>
                </c:pt>
                <c:pt idx="12">
                  <c:v>San Antonio Huista</c:v>
                </c:pt>
                <c:pt idx="13">
                  <c:v>San Gaspar Ixchil</c:v>
                </c:pt>
                <c:pt idx="14">
                  <c:v>San Idelfonso Ixtahuacán</c:v>
                </c:pt>
                <c:pt idx="15">
                  <c:v>San Juan Atitán</c:v>
                </c:pt>
                <c:pt idx="16">
                  <c:v>San Juan Ixcoy</c:v>
                </c:pt>
                <c:pt idx="17">
                  <c:v>San Mateo Ixtatán</c:v>
                </c:pt>
                <c:pt idx="18">
                  <c:v>San Miguel Acatán</c:v>
                </c:pt>
                <c:pt idx="19">
                  <c:v>San Pedro Necta</c:v>
                </c:pt>
                <c:pt idx="20">
                  <c:v>San Pedro Soloma</c:v>
                </c:pt>
                <c:pt idx="21">
                  <c:v>San Rafael Petzal</c:v>
                </c:pt>
                <c:pt idx="22">
                  <c:v>San Rafel la Independencia</c:v>
                </c:pt>
                <c:pt idx="23">
                  <c:v>San Sebastián Coatán</c:v>
                </c:pt>
                <c:pt idx="24">
                  <c:v>San Sebastián Huehuetenango</c:v>
                </c:pt>
                <c:pt idx="25">
                  <c:v>Santa Ana Huista</c:v>
                </c:pt>
                <c:pt idx="26">
                  <c:v>Santa Bárbara</c:v>
                </c:pt>
                <c:pt idx="27">
                  <c:v>Santa Cruz Barillas</c:v>
                </c:pt>
                <c:pt idx="28">
                  <c:v>Santa Eulalia</c:v>
                </c:pt>
                <c:pt idx="29">
                  <c:v>Santiago Chimaltenango</c:v>
                </c:pt>
                <c:pt idx="30">
                  <c:v>Tectitán</c:v>
                </c:pt>
                <c:pt idx="31">
                  <c:v>Todos Santos Cuchumatán</c:v>
                </c:pt>
                <c:pt idx="32">
                  <c:v>Unión Cantinil</c:v>
                </c:pt>
              </c:strCache>
            </c:strRef>
          </c:cat>
          <c:val>
            <c:numRef>
              <c:f>Resumen!$G$88:$G$120</c:f>
              <c:numCache>
                <c:formatCode>0</c:formatCode>
                <c:ptCount val="33"/>
                <c:pt idx="0">
                  <c:v>60</c:v>
                </c:pt>
                <c:pt idx="1">
                  <c:v>42</c:v>
                </c:pt>
                <c:pt idx="2">
                  <c:v>41</c:v>
                </c:pt>
                <c:pt idx="3">
                  <c:v>15</c:v>
                </c:pt>
                <c:pt idx="4">
                  <c:v>38</c:v>
                </c:pt>
                <c:pt idx="5">
                  <c:v>95</c:v>
                </c:pt>
                <c:pt idx="6">
                  <c:v>56</c:v>
                </c:pt>
                <c:pt idx="7">
                  <c:v>69</c:v>
                </c:pt>
                <c:pt idx="8">
                  <c:v>18</c:v>
                </c:pt>
                <c:pt idx="9">
                  <c:v>96</c:v>
                </c:pt>
                <c:pt idx="10">
                  <c:v>855</c:v>
                </c:pt>
                <c:pt idx="11">
                  <c:v>206</c:v>
                </c:pt>
                <c:pt idx="12">
                  <c:v>35</c:v>
                </c:pt>
                <c:pt idx="13">
                  <c:v>56</c:v>
                </c:pt>
                <c:pt idx="14">
                  <c:v>19</c:v>
                </c:pt>
                <c:pt idx="15">
                  <c:v>36</c:v>
                </c:pt>
                <c:pt idx="16">
                  <c:v>58</c:v>
                </c:pt>
                <c:pt idx="17">
                  <c:v>24</c:v>
                </c:pt>
                <c:pt idx="18">
                  <c:v>36</c:v>
                </c:pt>
                <c:pt idx="19">
                  <c:v>18</c:v>
                </c:pt>
                <c:pt idx="20">
                  <c:v>128</c:v>
                </c:pt>
                <c:pt idx="21">
                  <c:v>67</c:v>
                </c:pt>
                <c:pt idx="22">
                  <c:v>140</c:v>
                </c:pt>
                <c:pt idx="23">
                  <c:v>16</c:v>
                </c:pt>
                <c:pt idx="24">
                  <c:v>26</c:v>
                </c:pt>
                <c:pt idx="25">
                  <c:v>24</c:v>
                </c:pt>
                <c:pt idx="26">
                  <c:v>19</c:v>
                </c:pt>
                <c:pt idx="27">
                  <c:v>54</c:v>
                </c:pt>
                <c:pt idx="28">
                  <c:v>33</c:v>
                </c:pt>
                <c:pt idx="29">
                  <c:v>6</c:v>
                </c:pt>
                <c:pt idx="30">
                  <c:v>29</c:v>
                </c:pt>
                <c:pt idx="31">
                  <c:v>29</c:v>
                </c:pt>
                <c:pt idx="32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20-4AF9-A46F-DA3546B8D340}"/>
            </c:ext>
          </c:extLst>
        </c:ser>
        <c:ser>
          <c:idx val="5"/>
          <c:order val="5"/>
          <c:tx>
            <c:strRef>
              <c:f>Resumen!$H$4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Resumen!$B$88:$B$120</c:f>
              <c:strCache>
                <c:ptCount val="33"/>
                <c:pt idx="0">
                  <c:v>Aguacatán</c:v>
                </c:pt>
                <c:pt idx="1">
                  <c:v>Chiantla</c:v>
                </c:pt>
                <c:pt idx="2">
                  <c:v>Colotenango</c:v>
                </c:pt>
                <c:pt idx="3">
                  <c:v>Concepción Huista</c:v>
                </c:pt>
                <c:pt idx="4">
                  <c:v>Cuilco</c:v>
                </c:pt>
                <c:pt idx="5">
                  <c:v>Huehuetenango</c:v>
                </c:pt>
                <c:pt idx="6">
                  <c:v>Jacaltenango</c:v>
                </c:pt>
                <c:pt idx="7">
                  <c:v>La Democracia</c:v>
                </c:pt>
                <c:pt idx="8">
                  <c:v>La Libertad</c:v>
                </c:pt>
                <c:pt idx="9">
                  <c:v>Malacatancito</c:v>
                </c:pt>
                <c:pt idx="10">
                  <c:v>Nentón</c:v>
                </c:pt>
                <c:pt idx="11">
                  <c:v>Petatán</c:v>
                </c:pt>
                <c:pt idx="12">
                  <c:v>San Antonio Huista</c:v>
                </c:pt>
                <c:pt idx="13">
                  <c:v>San Gaspar Ixchil</c:v>
                </c:pt>
                <c:pt idx="14">
                  <c:v>San Idelfonso Ixtahuacán</c:v>
                </c:pt>
                <c:pt idx="15">
                  <c:v>San Juan Atitán</c:v>
                </c:pt>
                <c:pt idx="16">
                  <c:v>San Juan Ixcoy</c:v>
                </c:pt>
                <c:pt idx="17">
                  <c:v>San Mateo Ixtatán</c:v>
                </c:pt>
                <c:pt idx="18">
                  <c:v>San Miguel Acatán</c:v>
                </c:pt>
                <c:pt idx="19">
                  <c:v>San Pedro Necta</c:v>
                </c:pt>
                <c:pt idx="20">
                  <c:v>San Pedro Soloma</c:v>
                </c:pt>
                <c:pt idx="21">
                  <c:v>San Rafael Petzal</c:v>
                </c:pt>
                <c:pt idx="22">
                  <c:v>San Rafel la Independencia</c:v>
                </c:pt>
                <c:pt idx="23">
                  <c:v>San Sebastián Coatán</c:v>
                </c:pt>
                <c:pt idx="24">
                  <c:v>San Sebastián Huehuetenango</c:v>
                </c:pt>
                <c:pt idx="25">
                  <c:v>Santa Ana Huista</c:v>
                </c:pt>
                <c:pt idx="26">
                  <c:v>Santa Bárbara</c:v>
                </c:pt>
                <c:pt idx="27">
                  <c:v>Santa Cruz Barillas</c:v>
                </c:pt>
                <c:pt idx="28">
                  <c:v>Santa Eulalia</c:v>
                </c:pt>
                <c:pt idx="29">
                  <c:v>Santiago Chimaltenango</c:v>
                </c:pt>
                <c:pt idx="30">
                  <c:v>Tectitán</c:v>
                </c:pt>
                <c:pt idx="31">
                  <c:v>Todos Santos Cuchumatán</c:v>
                </c:pt>
                <c:pt idx="32">
                  <c:v>Unión Cantinil</c:v>
                </c:pt>
              </c:strCache>
            </c:strRef>
          </c:cat>
          <c:val>
            <c:numRef>
              <c:f>Resumen!$H$88:$H$120</c:f>
              <c:numCache>
                <c:formatCode>0</c:formatCode>
                <c:ptCount val="33"/>
                <c:pt idx="0">
                  <c:v>61</c:v>
                </c:pt>
                <c:pt idx="1">
                  <c:v>42</c:v>
                </c:pt>
                <c:pt idx="2">
                  <c:v>42</c:v>
                </c:pt>
                <c:pt idx="3">
                  <c:v>15</c:v>
                </c:pt>
                <c:pt idx="4">
                  <c:v>38</c:v>
                </c:pt>
                <c:pt idx="5">
                  <c:v>94</c:v>
                </c:pt>
                <c:pt idx="6">
                  <c:v>57</c:v>
                </c:pt>
                <c:pt idx="7">
                  <c:v>71</c:v>
                </c:pt>
                <c:pt idx="8">
                  <c:v>18</c:v>
                </c:pt>
                <c:pt idx="9">
                  <c:v>95</c:v>
                </c:pt>
                <c:pt idx="10">
                  <c:v>844</c:v>
                </c:pt>
                <c:pt idx="11">
                  <c:v>206</c:v>
                </c:pt>
                <c:pt idx="12">
                  <c:v>35</c:v>
                </c:pt>
                <c:pt idx="13">
                  <c:v>56</c:v>
                </c:pt>
                <c:pt idx="14">
                  <c:v>19</c:v>
                </c:pt>
                <c:pt idx="15">
                  <c:v>36</c:v>
                </c:pt>
                <c:pt idx="16">
                  <c:v>64</c:v>
                </c:pt>
                <c:pt idx="17">
                  <c:v>23</c:v>
                </c:pt>
                <c:pt idx="18">
                  <c:v>36</c:v>
                </c:pt>
                <c:pt idx="19">
                  <c:v>18</c:v>
                </c:pt>
                <c:pt idx="20">
                  <c:v>126</c:v>
                </c:pt>
                <c:pt idx="21">
                  <c:v>68</c:v>
                </c:pt>
                <c:pt idx="22">
                  <c:v>146</c:v>
                </c:pt>
                <c:pt idx="23">
                  <c:v>16</c:v>
                </c:pt>
                <c:pt idx="24">
                  <c:v>28</c:v>
                </c:pt>
                <c:pt idx="25">
                  <c:v>24</c:v>
                </c:pt>
                <c:pt idx="26">
                  <c:v>19</c:v>
                </c:pt>
                <c:pt idx="27">
                  <c:v>54</c:v>
                </c:pt>
                <c:pt idx="28">
                  <c:v>33</c:v>
                </c:pt>
                <c:pt idx="29">
                  <c:v>6</c:v>
                </c:pt>
                <c:pt idx="30">
                  <c:v>29</c:v>
                </c:pt>
                <c:pt idx="31">
                  <c:v>29</c:v>
                </c:pt>
                <c:pt idx="3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20-4AF9-A46F-DA3546B8D340}"/>
            </c:ext>
          </c:extLst>
        </c:ser>
        <c:ser>
          <c:idx val="6"/>
          <c:order val="6"/>
          <c:tx>
            <c:strRef>
              <c:f>Resumen!$I$4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Resumen!$B$88:$B$120</c:f>
              <c:strCache>
                <c:ptCount val="33"/>
                <c:pt idx="0">
                  <c:v>Aguacatán</c:v>
                </c:pt>
                <c:pt idx="1">
                  <c:v>Chiantla</c:v>
                </c:pt>
                <c:pt idx="2">
                  <c:v>Colotenango</c:v>
                </c:pt>
                <c:pt idx="3">
                  <c:v>Concepción Huista</c:v>
                </c:pt>
                <c:pt idx="4">
                  <c:v>Cuilco</c:v>
                </c:pt>
                <c:pt idx="5">
                  <c:v>Huehuetenango</c:v>
                </c:pt>
                <c:pt idx="6">
                  <c:v>Jacaltenango</c:v>
                </c:pt>
                <c:pt idx="7">
                  <c:v>La Democracia</c:v>
                </c:pt>
                <c:pt idx="8">
                  <c:v>La Libertad</c:v>
                </c:pt>
                <c:pt idx="9">
                  <c:v>Malacatancito</c:v>
                </c:pt>
                <c:pt idx="10">
                  <c:v>Nentón</c:v>
                </c:pt>
                <c:pt idx="11">
                  <c:v>Petatán</c:v>
                </c:pt>
                <c:pt idx="12">
                  <c:v>San Antonio Huista</c:v>
                </c:pt>
                <c:pt idx="13">
                  <c:v>San Gaspar Ixchil</c:v>
                </c:pt>
                <c:pt idx="14">
                  <c:v>San Idelfonso Ixtahuacán</c:v>
                </c:pt>
                <c:pt idx="15">
                  <c:v>San Juan Atitán</c:v>
                </c:pt>
                <c:pt idx="16">
                  <c:v>San Juan Ixcoy</c:v>
                </c:pt>
                <c:pt idx="17">
                  <c:v>San Mateo Ixtatán</c:v>
                </c:pt>
                <c:pt idx="18">
                  <c:v>San Miguel Acatán</c:v>
                </c:pt>
                <c:pt idx="19">
                  <c:v>San Pedro Necta</c:v>
                </c:pt>
                <c:pt idx="20">
                  <c:v>San Pedro Soloma</c:v>
                </c:pt>
                <c:pt idx="21">
                  <c:v>San Rafael Petzal</c:v>
                </c:pt>
                <c:pt idx="22">
                  <c:v>San Rafel la Independencia</c:v>
                </c:pt>
                <c:pt idx="23">
                  <c:v>San Sebastián Coatán</c:v>
                </c:pt>
                <c:pt idx="24">
                  <c:v>San Sebastián Huehuetenango</c:v>
                </c:pt>
                <c:pt idx="25">
                  <c:v>Santa Ana Huista</c:v>
                </c:pt>
                <c:pt idx="26">
                  <c:v>Santa Bárbara</c:v>
                </c:pt>
                <c:pt idx="27">
                  <c:v>Santa Cruz Barillas</c:v>
                </c:pt>
                <c:pt idx="28">
                  <c:v>Santa Eulalia</c:v>
                </c:pt>
                <c:pt idx="29">
                  <c:v>Santiago Chimaltenango</c:v>
                </c:pt>
                <c:pt idx="30">
                  <c:v>Tectitán</c:v>
                </c:pt>
                <c:pt idx="31">
                  <c:v>Todos Santos Cuchumatán</c:v>
                </c:pt>
                <c:pt idx="32">
                  <c:v>Unión Cantinil</c:v>
                </c:pt>
              </c:strCache>
            </c:strRef>
          </c:cat>
          <c:val>
            <c:numRef>
              <c:f>Resumen!$I$88:$I$120</c:f>
              <c:numCache>
                <c:formatCode>0</c:formatCode>
                <c:ptCount val="33"/>
                <c:pt idx="0">
                  <c:v>68</c:v>
                </c:pt>
                <c:pt idx="1">
                  <c:v>102</c:v>
                </c:pt>
                <c:pt idx="2">
                  <c:v>23</c:v>
                </c:pt>
                <c:pt idx="3">
                  <c:v>42</c:v>
                </c:pt>
                <c:pt idx="4">
                  <c:v>79</c:v>
                </c:pt>
                <c:pt idx="5">
                  <c:v>152</c:v>
                </c:pt>
                <c:pt idx="6">
                  <c:v>24</c:v>
                </c:pt>
                <c:pt idx="7">
                  <c:v>135</c:v>
                </c:pt>
                <c:pt idx="8">
                  <c:v>38</c:v>
                </c:pt>
                <c:pt idx="9">
                  <c:v>229</c:v>
                </c:pt>
                <c:pt idx="10">
                  <c:v>159</c:v>
                </c:pt>
                <c:pt idx="11">
                  <c:v>2</c:v>
                </c:pt>
                <c:pt idx="12">
                  <c:v>42</c:v>
                </c:pt>
                <c:pt idx="13">
                  <c:v>14</c:v>
                </c:pt>
                <c:pt idx="14">
                  <c:v>70</c:v>
                </c:pt>
                <c:pt idx="15">
                  <c:v>40</c:v>
                </c:pt>
                <c:pt idx="16">
                  <c:v>44</c:v>
                </c:pt>
                <c:pt idx="17">
                  <c:v>22</c:v>
                </c:pt>
                <c:pt idx="18">
                  <c:v>39</c:v>
                </c:pt>
                <c:pt idx="19">
                  <c:v>36</c:v>
                </c:pt>
                <c:pt idx="20">
                  <c:v>65</c:v>
                </c:pt>
                <c:pt idx="21">
                  <c:v>21</c:v>
                </c:pt>
                <c:pt idx="22">
                  <c:v>28</c:v>
                </c:pt>
                <c:pt idx="23">
                  <c:v>17</c:v>
                </c:pt>
                <c:pt idx="24">
                  <c:v>35</c:v>
                </c:pt>
                <c:pt idx="25">
                  <c:v>76</c:v>
                </c:pt>
                <c:pt idx="26">
                  <c:v>48</c:v>
                </c:pt>
                <c:pt idx="27">
                  <c:v>120</c:v>
                </c:pt>
                <c:pt idx="28">
                  <c:v>47</c:v>
                </c:pt>
                <c:pt idx="29">
                  <c:v>32</c:v>
                </c:pt>
                <c:pt idx="30">
                  <c:v>42</c:v>
                </c:pt>
                <c:pt idx="31">
                  <c:v>90</c:v>
                </c:pt>
                <c:pt idx="3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220-4AF9-A46F-DA3546B8D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632960"/>
        <c:axId val="1142771968"/>
      </c:lineChart>
      <c:catAx>
        <c:axId val="114363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2771968"/>
        <c:crosses val="autoZero"/>
        <c:auto val="1"/>
        <c:lblAlgn val="ctr"/>
        <c:lblOffset val="100"/>
        <c:noMultiLvlLbl val="0"/>
      </c:catAx>
      <c:valAx>
        <c:axId val="11427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363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baseline="0"/>
              <a:t>Chimaltenango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'Consolidado (2)'!$C$4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(2)'!$B$30:$B$45</c:f>
              <c:strCache>
                <c:ptCount val="16"/>
                <c:pt idx="0">
                  <c:v>Acatenango</c:v>
                </c:pt>
                <c:pt idx="1">
                  <c:v>Chimaltenango</c:v>
                </c:pt>
                <c:pt idx="2">
                  <c:v>Comalapa</c:v>
                </c:pt>
                <c:pt idx="3">
                  <c:v>El Tejar</c:v>
                </c:pt>
                <c:pt idx="4">
                  <c:v>Parramos</c:v>
                </c:pt>
                <c:pt idx="5">
                  <c:v>Patzicia</c:v>
                </c:pt>
                <c:pt idx="6">
                  <c:v>Patzún</c:v>
                </c:pt>
                <c:pt idx="7">
                  <c:v>Pochuta</c:v>
                </c:pt>
                <c:pt idx="8">
                  <c:v>San Andrés Iztapa</c:v>
                </c:pt>
                <c:pt idx="9">
                  <c:v>San José Poaquil</c:v>
                </c:pt>
                <c:pt idx="10">
                  <c:v>San Martín Jilotepeque</c:v>
                </c:pt>
                <c:pt idx="11">
                  <c:v>Santa Apolonia</c:v>
                </c:pt>
                <c:pt idx="12">
                  <c:v>Santa Cruz Balanyá</c:v>
                </c:pt>
                <c:pt idx="13">
                  <c:v>Tecpán Guatemala</c:v>
                </c:pt>
                <c:pt idx="14">
                  <c:v>Yepocapa</c:v>
                </c:pt>
                <c:pt idx="15">
                  <c:v>Zaragoza</c:v>
                </c:pt>
              </c:strCache>
            </c:strRef>
          </c:cat>
          <c:val>
            <c:numRef>
              <c:f>'Consolidado (2)'!$C$30:$C$45</c:f>
              <c:numCache>
                <c:formatCode>0</c:formatCode>
                <c:ptCount val="16"/>
                <c:pt idx="0">
                  <c:v>25</c:v>
                </c:pt>
                <c:pt idx="1">
                  <c:v>101</c:v>
                </c:pt>
                <c:pt idx="2">
                  <c:v>30</c:v>
                </c:pt>
                <c:pt idx="3">
                  <c:v>52</c:v>
                </c:pt>
                <c:pt idx="4">
                  <c:v>12</c:v>
                </c:pt>
                <c:pt idx="5">
                  <c:v>20</c:v>
                </c:pt>
                <c:pt idx="6">
                  <c:v>43</c:v>
                </c:pt>
                <c:pt idx="7">
                  <c:v>16</c:v>
                </c:pt>
                <c:pt idx="8">
                  <c:v>32</c:v>
                </c:pt>
                <c:pt idx="9">
                  <c:v>17</c:v>
                </c:pt>
                <c:pt idx="10">
                  <c:v>76</c:v>
                </c:pt>
                <c:pt idx="11">
                  <c:v>20</c:v>
                </c:pt>
                <c:pt idx="12">
                  <c:v>13</c:v>
                </c:pt>
                <c:pt idx="13">
                  <c:v>72</c:v>
                </c:pt>
                <c:pt idx="14">
                  <c:v>27</c:v>
                </c:pt>
                <c:pt idx="1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D0-45D1-B95E-4076D2A491B5}"/>
            </c:ext>
          </c:extLst>
        </c:ser>
        <c:ser>
          <c:idx val="1"/>
          <c:order val="1"/>
          <c:tx>
            <c:strRef>
              <c:f>'Consolidado (2)'!$D$4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(2)'!$B$30:$B$45</c:f>
              <c:strCache>
                <c:ptCount val="16"/>
                <c:pt idx="0">
                  <c:v>Acatenango</c:v>
                </c:pt>
                <c:pt idx="1">
                  <c:v>Chimaltenango</c:v>
                </c:pt>
                <c:pt idx="2">
                  <c:v>Comalapa</c:v>
                </c:pt>
                <c:pt idx="3">
                  <c:v>El Tejar</c:v>
                </c:pt>
                <c:pt idx="4">
                  <c:v>Parramos</c:v>
                </c:pt>
                <c:pt idx="5">
                  <c:v>Patzicia</c:v>
                </c:pt>
                <c:pt idx="6">
                  <c:v>Patzún</c:v>
                </c:pt>
                <c:pt idx="7">
                  <c:v>Pochuta</c:v>
                </c:pt>
                <c:pt idx="8">
                  <c:v>San Andrés Iztapa</c:v>
                </c:pt>
                <c:pt idx="9">
                  <c:v>San José Poaquil</c:v>
                </c:pt>
                <c:pt idx="10">
                  <c:v>San Martín Jilotepeque</c:v>
                </c:pt>
                <c:pt idx="11">
                  <c:v>Santa Apolonia</c:v>
                </c:pt>
                <c:pt idx="12">
                  <c:v>Santa Cruz Balanyá</c:v>
                </c:pt>
                <c:pt idx="13">
                  <c:v>Tecpán Guatemala</c:v>
                </c:pt>
                <c:pt idx="14">
                  <c:v>Yepocapa</c:v>
                </c:pt>
                <c:pt idx="15">
                  <c:v>Zaragoza</c:v>
                </c:pt>
              </c:strCache>
            </c:strRef>
          </c:cat>
          <c:val>
            <c:numRef>
              <c:f>'Consolidado (2)'!$D$30:$D$45</c:f>
              <c:numCache>
                <c:formatCode>0</c:formatCode>
                <c:ptCount val="16"/>
                <c:pt idx="0">
                  <c:v>25</c:v>
                </c:pt>
                <c:pt idx="1">
                  <c:v>104</c:v>
                </c:pt>
                <c:pt idx="2">
                  <c:v>29</c:v>
                </c:pt>
                <c:pt idx="3">
                  <c:v>44</c:v>
                </c:pt>
                <c:pt idx="4">
                  <c:v>13</c:v>
                </c:pt>
                <c:pt idx="5">
                  <c:v>20</c:v>
                </c:pt>
                <c:pt idx="6">
                  <c:v>44</c:v>
                </c:pt>
                <c:pt idx="7">
                  <c:v>15</c:v>
                </c:pt>
                <c:pt idx="8">
                  <c:v>31</c:v>
                </c:pt>
                <c:pt idx="9">
                  <c:v>17</c:v>
                </c:pt>
                <c:pt idx="10">
                  <c:v>77</c:v>
                </c:pt>
                <c:pt idx="11">
                  <c:v>18</c:v>
                </c:pt>
                <c:pt idx="12">
                  <c:v>13</c:v>
                </c:pt>
                <c:pt idx="13">
                  <c:v>71</c:v>
                </c:pt>
                <c:pt idx="14">
                  <c:v>27</c:v>
                </c:pt>
                <c:pt idx="1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D0-45D1-B95E-4076D2A491B5}"/>
            </c:ext>
          </c:extLst>
        </c:ser>
        <c:ser>
          <c:idx val="2"/>
          <c:order val="2"/>
          <c:tx>
            <c:strRef>
              <c:f>'Consolidado (2)'!$E$4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(2)'!$B$30:$B$45</c:f>
              <c:strCache>
                <c:ptCount val="16"/>
                <c:pt idx="0">
                  <c:v>Acatenango</c:v>
                </c:pt>
                <c:pt idx="1">
                  <c:v>Chimaltenango</c:v>
                </c:pt>
                <c:pt idx="2">
                  <c:v>Comalapa</c:v>
                </c:pt>
                <c:pt idx="3">
                  <c:v>El Tejar</c:v>
                </c:pt>
                <c:pt idx="4">
                  <c:v>Parramos</c:v>
                </c:pt>
                <c:pt idx="5">
                  <c:v>Patzicia</c:v>
                </c:pt>
                <c:pt idx="6">
                  <c:v>Patzún</c:v>
                </c:pt>
                <c:pt idx="7">
                  <c:v>Pochuta</c:v>
                </c:pt>
                <c:pt idx="8">
                  <c:v>San Andrés Iztapa</c:v>
                </c:pt>
                <c:pt idx="9">
                  <c:v>San José Poaquil</c:v>
                </c:pt>
                <c:pt idx="10">
                  <c:v>San Martín Jilotepeque</c:v>
                </c:pt>
                <c:pt idx="11">
                  <c:v>Santa Apolonia</c:v>
                </c:pt>
                <c:pt idx="12">
                  <c:v>Santa Cruz Balanyá</c:v>
                </c:pt>
                <c:pt idx="13">
                  <c:v>Tecpán Guatemala</c:v>
                </c:pt>
                <c:pt idx="14">
                  <c:v>Yepocapa</c:v>
                </c:pt>
                <c:pt idx="15">
                  <c:v>Zaragoza</c:v>
                </c:pt>
              </c:strCache>
            </c:strRef>
          </c:cat>
          <c:val>
            <c:numRef>
              <c:f>'Consolidado (2)'!$E$30:$E$45</c:f>
              <c:numCache>
                <c:formatCode>0</c:formatCode>
                <c:ptCount val="16"/>
                <c:pt idx="0">
                  <c:v>25</c:v>
                </c:pt>
                <c:pt idx="1">
                  <c:v>336</c:v>
                </c:pt>
                <c:pt idx="2">
                  <c:v>29</c:v>
                </c:pt>
                <c:pt idx="3">
                  <c:v>51</c:v>
                </c:pt>
                <c:pt idx="4">
                  <c:v>13</c:v>
                </c:pt>
                <c:pt idx="5">
                  <c:v>17</c:v>
                </c:pt>
                <c:pt idx="6">
                  <c:v>45</c:v>
                </c:pt>
                <c:pt idx="7">
                  <c:v>15</c:v>
                </c:pt>
                <c:pt idx="8">
                  <c:v>33</c:v>
                </c:pt>
                <c:pt idx="9">
                  <c:v>17</c:v>
                </c:pt>
                <c:pt idx="10">
                  <c:v>76</c:v>
                </c:pt>
                <c:pt idx="11">
                  <c:v>19</c:v>
                </c:pt>
                <c:pt idx="12">
                  <c:v>13</c:v>
                </c:pt>
                <c:pt idx="13">
                  <c:v>74</c:v>
                </c:pt>
                <c:pt idx="14">
                  <c:v>27</c:v>
                </c:pt>
                <c:pt idx="1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D0-45D1-B95E-4076D2A491B5}"/>
            </c:ext>
          </c:extLst>
        </c:ser>
        <c:ser>
          <c:idx val="3"/>
          <c:order val="3"/>
          <c:tx>
            <c:strRef>
              <c:f>'Consolidado (2)'!$F$4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(2)'!$B$30:$B$45</c:f>
              <c:strCache>
                <c:ptCount val="16"/>
                <c:pt idx="0">
                  <c:v>Acatenango</c:v>
                </c:pt>
                <c:pt idx="1">
                  <c:v>Chimaltenango</c:v>
                </c:pt>
                <c:pt idx="2">
                  <c:v>Comalapa</c:v>
                </c:pt>
                <c:pt idx="3">
                  <c:v>El Tejar</c:v>
                </c:pt>
                <c:pt idx="4">
                  <c:v>Parramos</c:v>
                </c:pt>
                <c:pt idx="5">
                  <c:v>Patzicia</c:v>
                </c:pt>
                <c:pt idx="6">
                  <c:v>Patzún</c:v>
                </c:pt>
                <c:pt idx="7">
                  <c:v>Pochuta</c:v>
                </c:pt>
                <c:pt idx="8">
                  <c:v>San Andrés Iztapa</c:v>
                </c:pt>
                <c:pt idx="9">
                  <c:v>San José Poaquil</c:v>
                </c:pt>
                <c:pt idx="10">
                  <c:v>San Martín Jilotepeque</c:v>
                </c:pt>
                <c:pt idx="11">
                  <c:v>Santa Apolonia</c:v>
                </c:pt>
                <c:pt idx="12">
                  <c:v>Santa Cruz Balanyá</c:v>
                </c:pt>
                <c:pt idx="13">
                  <c:v>Tecpán Guatemala</c:v>
                </c:pt>
                <c:pt idx="14">
                  <c:v>Yepocapa</c:v>
                </c:pt>
                <c:pt idx="15">
                  <c:v>Zaragoza</c:v>
                </c:pt>
              </c:strCache>
            </c:strRef>
          </c:cat>
          <c:val>
            <c:numRef>
              <c:f>'Consolidado (2)'!$F$30:$F$45</c:f>
              <c:numCache>
                <c:formatCode>0</c:formatCode>
                <c:ptCount val="16"/>
                <c:pt idx="0">
                  <c:v>17</c:v>
                </c:pt>
                <c:pt idx="1">
                  <c:v>57</c:v>
                </c:pt>
                <c:pt idx="2">
                  <c:v>22</c:v>
                </c:pt>
                <c:pt idx="3">
                  <c:v>33</c:v>
                </c:pt>
                <c:pt idx="4">
                  <c:v>8</c:v>
                </c:pt>
                <c:pt idx="5">
                  <c:v>23</c:v>
                </c:pt>
                <c:pt idx="6">
                  <c:v>29</c:v>
                </c:pt>
                <c:pt idx="7">
                  <c:v>11</c:v>
                </c:pt>
                <c:pt idx="8">
                  <c:v>20</c:v>
                </c:pt>
                <c:pt idx="9">
                  <c:v>15</c:v>
                </c:pt>
                <c:pt idx="10">
                  <c:v>63</c:v>
                </c:pt>
                <c:pt idx="11">
                  <c:v>14</c:v>
                </c:pt>
                <c:pt idx="12">
                  <c:v>10</c:v>
                </c:pt>
                <c:pt idx="13">
                  <c:v>47</c:v>
                </c:pt>
                <c:pt idx="14">
                  <c:v>19</c:v>
                </c:pt>
                <c:pt idx="1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D0-45D1-B95E-4076D2A491B5}"/>
            </c:ext>
          </c:extLst>
        </c:ser>
        <c:ser>
          <c:idx val="4"/>
          <c:order val="4"/>
          <c:tx>
            <c:strRef>
              <c:f>'Consolidado (2)'!$G$4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(2)'!$B$30:$B$45</c:f>
              <c:strCache>
                <c:ptCount val="16"/>
                <c:pt idx="0">
                  <c:v>Acatenango</c:v>
                </c:pt>
                <c:pt idx="1">
                  <c:v>Chimaltenango</c:v>
                </c:pt>
                <c:pt idx="2">
                  <c:v>Comalapa</c:v>
                </c:pt>
                <c:pt idx="3">
                  <c:v>El Tejar</c:v>
                </c:pt>
                <c:pt idx="4">
                  <c:v>Parramos</c:v>
                </c:pt>
                <c:pt idx="5">
                  <c:v>Patzicia</c:v>
                </c:pt>
                <c:pt idx="6">
                  <c:v>Patzún</c:v>
                </c:pt>
                <c:pt idx="7">
                  <c:v>Pochuta</c:v>
                </c:pt>
                <c:pt idx="8">
                  <c:v>San Andrés Iztapa</c:v>
                </c:pt>
                <c:pt idx="9">
                  <c:v>San José Poaquil</c:v>
                </c:pt>
                <c:pt idx="10">
                  <c:v>San Martín Jilotepeque</c:v>
                </c:pt>
                <c:pt idx="11">
                  <c:v>Santa Apolonia</c:v>
                </c:pt>
                <c:pt idx="12">
                  <c:v>Santa Cruz Balanyá</c:v>
                </c:pt>
                <c:pt idx="13">
                  <c:v>Tecpán Guatemala</c:v>
                </c:pt>
                <c:pt idx="14">
                  <c:v>Yepocapa</c:v>
                </c:pt>
                <c:pt idx="15">
                  <c:v>Zaragoza</c:v>
                </c:pt>
              </c:strCache>
            </c:strRef>
          </c:cat>
          <c:val>
            <c:numRef>
              <c:f>'Consolidado (2)'!$G$30:$G$45</c:f>
              <c:numCache>
                <c:formatCode>0</c:formatCode>
                <c:ptCount val="16"/>
                <c:pt idx="0">
                  <c:v>17</c:v>
                </c:pt>
                <c:pt idx="1">
                  <c:v>57</c:v>
                </c:pt>
                <c:pt idx="2">
                  <c:v>24</c:v>
                </c:pt>
                <c:pt idx="3">
                  <c:v>35</c:v>
                </c:pt>
                <c:pt idx="4">
                  <c:v>7</c:v>
                </c:pt>
                <c:pt idx="5">
                  <c:v>23</c:v>
                </c:pt>
                <c:pt idx="6">
                  <c:v>32</c:v>
                </c:pt>
                <c:pt idx="7">
                  <c:v>12</c:v>
                </c:pt>
                <c:pt idx="8">
                  <c:v>26</c:v>
                </c:pt>
                <c:pt idx="9">
                  <c:v>14</c:v>
                </c:pt>
                <c:pt idx="10">
                  <c:v>71</c:v>
                </c:pt>
                <c:pt idx="11">
                  <c:v>17</c:v>
                </c:pt>
                <c:pt idx="12">
                  <c:v>13</c:v>
                </c:pt>
                <c:pt idx="13">
                  <c:v>54</c:v>
                </c:pt>
                <c:pt idx="14">
                  <c:v>19</c:v>
                </c:pt>
                <c:pt idx="1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D0-45D1-B95E-4076D2A491B5}"/>
            </c:ext>
          </c:extLst>
        </c:ser>
        <c:ser>
          <c:idx val="5"/>
          <c:order val="5"/>
          <c:tx>
            <c:strRef>
              <c:f>'Consolidado (2)'!$H$4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(2)'!$B$30:$B$45</c:f>
              <c:strCache>
                <c:ptCount val="16"/>
                <c:pt idx="0">
                  <c:v>Acatenango</c:v>
                </c:pt>
                <c:pt idx="1">
                  <c:v>Chimaltenango</c:v>
                </c:pt>
                <c:pt idx="2">
                  <c:v>Comalapa</c:v>
                </c:pt>
                <c:pt idx="3">
                  <c:v>El Tejar</c:v>
                </c:pt>
                <c:pt idx="4">
                  <c:v>Parramos</c:v>
                </c:pt>
                <c:pt idx="5">
                  <c:v>Patzicia</c:v>
                </c:pt>
                <c:pt idx="6">
                  <c:v>Patzún</c:v>
                </c:pt>
                <c:pt idx="7">
                  <c:v>Pochuta</c:v>
                </c:pt>
                <c:pt idx="8">
                  <c:v>San Andrés Iztapa</c:v>
                </c:pt>
                <c:pt idx="9">
                  <c:v>San José Poaquil</c:v>
                </c:pt>
                <c:pt idx="10">
                  <c:v>San Martín Jilotepeque</c:v>
                </c:pt>
                <c:pt idx="11">
                  <c:v>Santa Apolonia</c:v>
                </c:pt>
                <c:pt idx="12">
                  <c:v>Santa Cruz Balanyá</c:v>
                </c:pt>
                <c:pt idx="13">
                  <c:v>Tecpán Guatemala</c:v>
                </c:pt>
                <c:pt idx="14">
                  <c:v>Yepocapa</c:v>
                </c:pt>
                <c:pt idx="15">
                  <c:v>Zaragoza</c:v>
                </c:pt>
              </c:strCache>
            </c:strRef>
          </c:cat>
          <c:val>
            <c:numRef>
              <c:f>'Consolidado (2)'!$H$30:$H$45</c:f>
              <c:numCache>
                <c:formatCode>0</c:formatCode>
                <c:ptCount val="16"/>
                <c:pt idx="0">
                  <c:v>18</c:v>
                </c:pt>
                <c:pt idx="1">
                  <c:v>59</c:v>
                </c:pt>
                <c:pt idx="2">
                  <c:v>25</c:v>
                </c:pt>
                <c:pt idx="3">
                  <c:v>36</c:v>
                </c:pt>
                <c:pt idx="4">
                  <c:v>7</c:v>
                </c:pt>
                <c:pt idx="5">
                  <c:v>24</c:v>
                </c:pt>
                <c:pt idx="6">
                  <c:v>32</c:v>
                </c:pt>
                <c:pt idx="7">
                  <c:v>12</c:v>
                </c:pt>
                <c:pt idx="8">
                  <c:v>27</c:v>
                </c:pt>
                <c:pt idx="9">
                  <c:v>14</c:v>
                </c:pt>
                <c:pt idx="10">
                  <c:v>72</c:v>
                </c:pt>
                <c:pt idx="11">
                  <c:v>17</c:v>
                </c:pt>
                <c:pt idx="12">
                  <c:v>13</c:v>
                </c:pt>
                <c:pt idx="13">
                  <c:v>54</c:v>
                </c:pt>
                <c:pt idx="14">
                  <c:v>19</c:v>
                </c:pt>
                <c:pt idx="1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D0-45D1-B95E-4076D2A491B5}"/>
            </c:ext>
          </c:extLst>
        </c:ser>
        <c:ser>
          <c:idx val="6"/>
          <c:order val="6"/>
          <c:tx>
            <c:strRef>
              <c:f>'Consolidado (2)'!$I$4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(2)'!$B$30:$B$45</c:f>
              <c:strCache>
                <c:ptCount val="16"/>
                <c:pt idx="0">
                  <c:v>Acatenango</c:v>
                </c:pt>
                <c:pt idx="1">
                  <c:v>Chimaltenango</c:v>
                </c:pt>
                <c:pt idx="2">
                  <c:v>Comalapa</c:v>
                </c:pt>
                <c:pt idx="3">
                  <c:v>El Tejar</c:v>
                </c:pt>
                <c:pt idx="4">
                  <c:v>Parramos</c:v>
                </c:pt>
                <c:pt idx="5">
                  <c:v>Patzicia</c:v>
                </c:pt>
                <c:pt idx="6">
                  <c:v>Patzún</c:v>
                </c:pt>
                <c:pt idx="7">
                  <c:v>Pochuta</c:v>
                </c:pt>
                <c:pt idx="8">
                  <c:v>San Andrés Iztapa</c:v>
                </c:pt>
                <c:pt idx="9">
                  <c:v>San José Poaquil</c:v>
                </c:pt>
                <c:pt idx="10">
                  <c:v>San Martín Jilotepeque</c:v>
                </c:pt>
                <c:pt idx="11">
                  <c:v>Santa Apolonia</c:v>
                </c:pt>
                <c:pt idx="12">
                  <c:v>Santa Cruz Balanyá</c:v>
                </c:pt>
                <c:pt idx="13">
                  <c:v>Tecpán Guatemala</c:v>
                </c:pt>
                <c:pt idx="14">
                  <c:v>Yepocapa</c:v>
                </c:pt>
                <c:pt idx="15">
                  <c:v>Zaragoza</c:v>
                </c:pt>
              </c:strCache>
            </c:strRef>
          </c:cat>
          <c:val>
            <c:numRef>
              <c:f>'Consolidado (2)'!$I$30:$I$45</c:f>
              <c:numCache>
                <c:formatCode>0</c:formatCode>
                <c:ptCount val="16"/>
                <c:pt idx="0">
                  <c:v>41</c:v>
                </c:pt>
                <c:pt idx="1">
                  <c:v>115</c:v>
                </c:pt>
                <c:pt idx="2">
                  <c:v>54</c:v>
                </c:pt>
                <c:pt idx="3">
                  <c:v>88</c:v>
                </c:pt>
                <c:pt idx="4">
                  <c:v>19</c:v>
                </c:pt>
                <c:pt idx="5">
                  <c:v>52</c:v>
                </c:pt>
                <c:pt idx="6">
                  <c:v>68</c:v>
                </c:pt>
                <c:pt idx="7">
                  <c:v>22</c:v>
                </c:pt>
                <c:pt idx="8">
                  <c:v>63</c:v>
                </c:pt>
                <c:pt idx="9">
                  <c:v>30</c:v>
                </c:pt>
                <c:pt idx="10">
                  <c:v>161</c:v>
                </c:pt>
                <c:pt idx="11">
                  <c:v>29</c:v>
                </c:pt>
                <c:pt idx="12">
                  <c:v>27</c:v>
                </c:pt>
                <c:pt idx="13">
                  <c:v>116</c:v>
                </c:pt>
                <c:pt idx="14">
                  <c:v>37</c:v>
                </c:pt>
                <c:pt idx="1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FD0-45D1-B95E-4076D2A49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632960"/>
        <c:axId val="1142771968"/>
      </c:lineChart>
      <c:catAx>
        <c:axId val="114363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2771968"/>
        <c:crosses val="autoZero"/>
        <c:auto val="1"/>
        <c:lblAlgn val="ctr"/>
        <c:lblOffset val="100"/>
        <c:noMultiLvlLbl val="0"/>
      </c:catAx>
      <c:valAx>
        <c:axId val="11427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363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Izabal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Resumen!$C$4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Resumen!$B$121:$B$126</c:f>
              <c:strCache>
                <c:ptCount val="6"/>
                <c:pt idx="0">
                  <c:v>El Estor</c:v>
                </c:pt>
                <c:pt idx="1">
                  <c:v>Livingston</c:v>
                </c:pt>
                <c:pt idx="2">
                  <c:v>Los Amates</c:v>
                </c:pt>
                <c:pt idx="3">
                  <c:v>Morales</c:v>
                </c:pt>
                <c:pt idx="4">
                  <c:v>Puerto Barrios</c:v>
                </c:pt>
                <c:pt idx="5">
                  <c:v>Santo Tomás de Castilla</c:v>
                </c:pt>
              </c:strCache>
            </c:strRef>
          </c:cat>
          <c:val>
            <c:numRef>
              <c:f>Resumen!$C$121:$C$126</c:f>
              <c:numCache>
                <c:formatCode>0</c:formatCode>
                <c:ptCount val="6"/>
                <c:pt idx="0">
                  <c:v>39</c:v>
                </c:pt>
                <c:pt idx="1">
                  <c:v>110</c:v>
                </c:pt>
                <c:pt idx="2">
                  <c:v>101</c:v>
                </c:pt>
                <c:pt idx="3">
                  <c:v>152</c:v>
                </c:pt>
                <c:pt idx="4">
                  <c:v>161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2C-4BF0-A6B8-C5A9B4FEF16A}"/>
            </c:ext>
          </c:extLst>
        </c:ser>
        <c:ser>
          <c:idx val="1"/>
          <c:order val="1"/>
          <c:tx>
            <c:strRef>
              <c:f>Resumen!$D$4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Resumen!$B$121:$B$126</c:f>
              <c:strCache>
                <c:ptCount val="6"/>
                <c:pt idx="0">
                  <c:v>El Estor</c:v>
                </c:pt>
                <c:pt idx="1">
                  <c:v>Livingston</c:v>
                </c:pt>
                <c:pt idx="2">
                  <c:v>Los Amates</c:v>
                </c:pt>
                <c:pt idx="3">
                  <c:v>Morales</c:v>
                </c:pt>
                <c:pt idx="4">
                  <c:v>Puerto Barrios</c:v>
                </c:pt>
                <c:pt idx="5">
                  <c:v>Santo Tomás de Castilla</c:v>
                </c:pt>
              </c:strCache>
            </c:strRef>
          </c:cat>
          <c:val>
            <c:numRef>
              <c:f>Resumen!$D$121:$D$126</c:f>
              <c:numCache>
                <c:formatCode>0</c:formatCode>
                <c:ptCount val="6"/>
                <c:pt idx="0">
                  <c:v>42</c:v>
                </c:pt>
                <c:pt idx="1">
                  <c:v>114</c:v>
                </c:pt>
                <c:pt idx="2">
                  <c:v>104</c:v>
                </c:pt>
                <c:pt idx="3">
                  <c:v>153</c:v>
                </c:pt>
                <c:pt idx="4">
                  <c:v>157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2C-4BF0-A6B8-C5A9B4FEF16A}"/>
            </c:ext>
          </c:extLst>
        </c:ser>
        <c:ser>
          <c:idx val="2"/>
          <c:order val="2"/>
          <c:tx>
            <c:strRef>
              <c:f>Resumen!$E$4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Resumen!$B$121:$B$126</c:f>
              <c:strCache>
                <c:ptCount val="6"/>
                <c:pt idx="0">
                  <c:v>El Estor</c:v>
                </c:pt>
                <c:pt idx="1">
                  <c:v>Livingston</c:v>
                </c:pt>
                <c:pt idx="2">
                  <c:v>Los Amates</c:v>
                </c:pt>
                <c:pt idx="3">
                  <c:v>Morales</c:v>
                </c:pt>
                <c:pt idx="4">
                  <c:v>Puerto Barrios</c:v>
                </c:pt>
                <c:pt idx="5">
                  <c:v>Santo Tomás de Castilla</c:v>
                </c:pt>
              </c:strCache>
            </c:strRef>
          </c:cat>
          <c:val>
            <c:numRef>
              <c:f>Resumen!$E$121:$E$126</c:f>
              <c:numCache>
                <c:formatCode>0</c:formatCode>
                <c:ptCount val="6"/>
                <c:pt idx="0">
                  <c:v>56</c:v>
                </c:pt>
                <c:pt idx="1">
                  <c:v>90</c:v>
                </c:pt>
                <c:pt idx="2">
                  <c:v>64</c:v>
                </c:pt>
                <c:pt idx="3">
                  <c:v>100</c:v>
                </c:pt>
                <c:pt idx="4">
                  <c:v>100</c:v>
                </c:pt>
                <c:pt idx="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2C-4BF0-A6B8-C5A9B4FEF16A}"/>
            </c:ext>
          </c:extLst>
        </c:ser>
        <c:ser>
          <c:idx val="3"/>
          <c:order val="3"/>
          <c:tx>
            <c:strRef>
              <c:f>Resumen!$F$4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Resumen!$B$121:$B$126</c:f>
              <c:strCache>
                <c:ptCount val="6"/>
                <c:pt idx="0">
                  <c:v>El Estor</c:v>
                </c:pt>
                <c:pt idx="1">
                  <c:v>Livingston</c:v>
                </c:pt>
                <c:pt idx="2">
                  <c:v>Los Amates</c:v>
                </c:pt>
                <c:pt idx="3">
                  <c:v>Morales</c:v>
                </c:pt>
                <c:pt idx="4">
                  <c:v>Puerto Barrios</c:v>
                </c:pt>
                <c:pt idx="5">
                  <c:v>Santo Tomás de Castilla</c:v>
                </c:pt>
              </c:strCache>
            </c:strRef>
          </c:cat>
          <c:val>
            <c:numRef>
              <c:f>Resumen!$F$121:$F$126</c:f>
              <c:numCache>
                <c:formatCode>0</c:formatCode>
                <c:ptCount val="6"/>
                <c:pt idx="0">
                  <c:v>43</c:v>
                </c:pt>
                <c:pt idx="1">
                  <c:v>53</c:v>
                </c:pt>
                <c:pt idx="2">
                  <c:v>57</c:v>
                </c:pt>
                <c:pt idx="3">
                  <c:v>107</c:v>
                </c:pt>
                <c:pt idx="4">
                  <c:v>107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2C-4BF0-A6B8-C5A9B4FEF16A}"/>
            </c:ext>
          </c:extLst>
        </c:ser>
        <c:ser>
          <c:idx val="4"/>
          <c:order val="4"/>
          <c:tx>
            <c:strRef>
              <c:f>Resumen!$G$4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Resumen!$B$121:$B$126</c:f>
              <c:strCache>
                <c:ptCount val="6"/>
                <c:pt idx="0">
                  <c:v>El Estor</c:v>
                </c:pt>
                <c:pt idx="1">
                  <c:v>Livingston</c:v>
                </c:pt>
                <c:pt idx="2">
                  <c:v>Los Amates</c:v>
                </c:pt>
                <c:pt idx="3">
                  <c:v>Morales</c:v>
                </c:pt>
                <c:pt idx="4">
                  <c:v>Puerto Barrios</c:v>
                </c:pt>
                <c:pt idx="5">
                  <c:v>Santo Tomás de Castilla</c:v>
                </c:pt>
              </c:strCache>
            </c:strRef>
          </c:cat>
          <c:val>
            <c:numRef>
              <c:f>Resumen!$G$121:$G$126</c:f>
              <c:numCache>
                <c:formatCode>0</c:formatCode>
                <c:ptCount val="6"/>
                <c:pt idx="0">
                  <c:v>47</c:v>
                </c:pt>
                <c:pt idx="1">
                  <c:v>64</c:v>
                </c:pt>
                <c:pt idx="2">
                  <c:v>61</c:v>
                </c:pt>
                <c:pt idx="3">
                  <c:v>100</c:v>
                </c:pt>
                <c:pt idx="4">
                  <c:v>96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2C-4BF0-A6B8-C5A9B4FEF16A}"/>
            </c:ext>
          </c:extLst>
        </c:ser>
        <c:ser>
          <c:idx val="5"/>
          <c:order val="5"/>
          <c:tx>
            <c:strRef>
              <c:f>Resumen!$H$4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Resumen!$B$121:$B$126</c:f>
              <c:strCache>
                <c:ptCount val="6"/>
                <c:pt idx="0">
                  <c:v>El Estor</c:v>
                </c:pt>
                <c:pt idx="1">
                  <c:v>Livingston</c:v>
                </c:pt>
                <c:pt idx="2">
                  <c:v>Los Amates</c:v>
                </c:pt>
                <c:pt idx="3">
                  <c:v>Morales</c:v>
                </c:pt>
                <c:pt idx="4">
                  <c:v>Puerto Barrios</c:v>
                </c:pt>
                <c:pt idx="5">
                  <c:v>Santo Tomás de Castilla</c:v>
                </c:pt>
              </c:strCache>
            </c:strRef>
          </c:cat>
          <c:val>
            <c:numRef>
              <c:f>Resumen!$H$121:$H$126</c:f>
              <c:numCache>
                <c:formatCode>0</c:formatCode>
                <c:ptCount val="6"/>
                <c:pt idx="0">
                  <c:v>47</c:v>
                </c:pt>
                <c:pt idx="1">
                  <c:v>64</c:v>
                </c:pt>
                <c:pt idx="2">
                  <c:v>61</c:v>
                </c:pt>
                <c:pt idx="3">
                  <c:v>100</c:v>
                </c:pt>
                <c:pt idx="4">
                  <c:v>95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2C-4BF0-A6B8-C5A9B4FEF16A}"/>
            </c:ext>
          </c:extLst>
        </c:ser>
        <c:ser>
          <c:idx val="6"/>
          <c:order val="6"/>
          <c:tx>
            <c:strRef>
              <c:f>Resumen!$I$4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Resumen!$B$121:$B$126</c:f>
              <c:strCache>
                <c:ptCount val="6"/>
                <c:pt idx="0">
                  <c:v>El Estor</c:v>
                </c:pt>
                <c:pt idx="1">
                  <c:v>Livingston</c:v>
                </c:pt>
                <c:pt idx="2">
                  <c:v>Los Amates</c:v>
                </c:pt>
                <c:pt idx="3">
                  <c:v>Morales</c:v>
                </c:pt>
                <c:pt idx="4">
                  <c:v>Puerto Barrios</c:v>
                </c:pt>
                <c:pt idx="5">
                  <c:v>Santo Tomás de Castilla</c:v>
                </c:pt>
              </c:strCache>
            </c:strRef>
          </c:cat>
          <c:val>
            <c:numRef>
              <c:f>Resumen!$I$121:$I$126</c:f>
              <c:numCache>
                <c:formatCode>0</c:formatCode>
                <c:ptCount val="6"/>
                <c:pt idx="0">
                  <c:v>77</c:v>
                </c:pt>
                <c:pt idx="1">
                  <c:v>196</c:v>
                </c:pt>
                <c:pt idx="2">
                  <c:v>171</c:v>
                </c:pt>
                <c:pt idx="3">
                  <c:v>307</c:v>
                </c:pt>
                <c:pt idx="4">
                  <c:v>268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62C-4BF0-A6B8-C5A9B4FEF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632960"/>
        <c:axId val="1142771968"/>
      </c:lineChart>
      <c:catAx>
        <c:axId val="114363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2771968"/>
        <c:crosses val="autoZero"/>
        <c:auto val="1"/>
        <c:lblAlgn val="ctr"/>
        <c:lblOffset val="100"/>
        <c:noMultiLvlLbl val="0"/>
      </c:catAx>
      <c:valAx>
        <c:axId val="11427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363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Jalapa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Resumen!$C$4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Resumen!$B$127:$B$133</c:f>
              <c:strCache>
                <c:ptCount val="7"/>
                <c:pt idx="0">
                  <c:v>Jalapa</c:v>
                </c:pt>
                <c:pt idx="1">
                  <c:v>Mataquiescuintla</c:v>
                </c:pt>
                <c:pt idx="2">
                  <c:v>Monjas</c:v>
                </c:pt>
                <c:pt idx="3">
                  <c:v>San Carlos Alzatate</c:v>
                </c:pt>
                <c:pt idx="4">
                  <c:v>San Luis Jilotepeque</c:v>
                </c:pt>
                <c:pt idx="5">
                  <c:v>San Manuel Chaparron</c:v>
                </c:pt>
                <c:pt idx="6">
                  <c:v>San Pedro Pinula</c:v>
                </c:pt>
              </c:strCache>
            </c:strRef>
          </c:cat>
          <c:val>
            <c:numRef>
              <c:f>Resumen!$C$127:$C$133</c:f>
              <c:numCache>
                <c:formatCode>0</c:formatCode>
                <c:ptCount val="7"/>
                <c:pt idx="0">
                  <c:v>133</c:v>
                </c:pt>
                <c:pt idx="1">
                  <c:v>38</c:v>
                </c:pt>
                <c:pt idx="2">
                  <c:v>48</c:v>
                </c:pt>
                <c:pt idx="3">
                  <c:v>12</c:v>
                </c:pt>
                <c:pt idx="4">
                  <c:v>31</c:v>
                </c:pt>
                <c:pt idx="5">
                  <c:v>18</c:v>
                </c:pt>
                <c:pt idx="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2B-48A1-AF60-78683C2872C2}"/>
            </c:ext>
          </c:extLst>
        </c:ser>
        <c:ser>
          <c:idx val="1"/>
          <c:order val="1"/>
          <c:tx>
            <c:strRef>
              <c:f>Resumen!$D$4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Resumen!$B$127:$B$133</c:f>
              <c:strCache>
                <c:ptCount val="7"/>
                <c:pt idx="0">
                  <c:v>Jalapa</c:v>
                </c:pt>
                <c:pt idx="1">
                  <c:v>Mataquiescuintla</c:v>
                </c:pt>
                <c:pt idx="2">
                  <c:v>Monjas</c:v>
                </c:pt>
                <c:pt idx="3">
                  <c:v>San Carlos Alzatate</c:v>
                </c:pt>
                <c:pt idx="4">
                  <c:v>San Luis Jilotepeque</c:v>
                </c:pt>
                <c:pt idx="5">
                  <c:v>San Manuel Chaparron</c:v>
                </c:pt>
                <c:pt idx="6">
                  <c:v>San Pedro Pinula</c:v>
                </c:pt>
              </c:strCache>
            </c:strRef>
          </c:cat>
          <c:val>
            <c:numRef>
              <c:f>Resumen!$D$127:$D$133</c:f>
              <c:numCache>
                <c:formatCode>0</c:formatCode>
                <c:ptCount val="7"/>
                <c:pt idx="0">
                  <c:v>133</c:v>
                </c:pt>
                <c:pt idx="1">
                  <c:v>39</c:v>
                </c:pt>
                <c:pt idx="2">
                  <c:v>47</c:v>
                </c:pt>
                <c:pt idx="3">
                  <c:v>12</c:v>
                </c:pt>
                <c:pt idx="4">
                  <c:v>32</c:v>
                </c:pt>
                <c:pt idx="5">
                  <c:v>19</c:v>
                </c:pt>
                <c:pt idx="6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2B-48A1-AF60-78683C2872C2}"/>
            </c:ext>
          </c:extLst>
        </c:ser>
        <c:ser>
          <c:idx val="2"/>
          <c:order val="2"/>
          <c:tx>
            <c:strRef>
              <c:f>Resumen!$E$4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Resumen!$B$127:$B$133</c:f>
              <c:strCache>
                <c:ptCount val="7"/>
                <c:pt idx="0">
                  <c:v>Jalapa</c:v>
                </c:pt>
                <c:pt idx="1">
                  <c:v>Mataquiescuintla</c:v>
                </c:pt>
                <c:pt idx="2">
                  <c:v>Monjas</c:v>
                </c:pt>
                <c:pt idx="3">
                  <c:v>San Carlos Alzatate</c:v>
                </c:pt>
                <c:pt idx="4">
                  <c:v>San Luis Jilotepeque</c:v>
                </c:pt>
                <c:pt idx="5">
                  <c:v>San Manuel Chaparron</c:v>
                </c:pt>
                <c:pt idx="6">
                  <c:v>San Pedro Pinula</c:v>
                </c:pt>
              </c:strCache>
            </c:strRef>
          </c:cat>
          <c:val>
            <c:numRef>
              <c:f>Resumen!$E$127:$E$133</c:f>
              <c:numCache>
                <c:formatCode>0</c:formatCode>
                <c:ptCount val="7"/>
                <c:pt idx="0">
                  <c:v>220</c:v>
                </c:pt>
                <c:pt idx="1">
                  <c:v>33</c:v>
                </c:pt>
                <c:pt idx="2">
                  <c:v>40</c:v>
                </c:pt>
                <c:pt idx="3">
                  <c:v>11</c:v>
                </c:pt>
                <c:pt idx="4">
                  <c:v>34</c:v>
                </c:pt>
                <c:pt idx="5">
                  <c:v>19</c:v>
                </c:pt>
                <c:pt idx="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2B-48A1-AF60-78683C2872C2}"/>
            </c:ext>
          </c:extLst>
        </c:ser>
        <c:ser>
          <c:idx val="3"/>
          <c:order val="3"/>
          <c:tx>
            <c:strRef>
              <c:f>Resumen!$F$4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Resumen!$B$127:$B$133</c:f>
              <c:strCache>
                <c:ptCount val="7"/>
                <c:pt idx="0">
                  <c:v>Jalapa</c:v>
                </c:pt>
                <c:pt idx="1">
                  <c:v>Mataquiescuintla</c:v>
                </c:pt>
                <c:pt idx="2">
                  <c:v>Monjas</c:v>
                </c:pt>
                <c:pt idx="3">
                  <c:v>San Carlos Alzatate</c:v>
                </c:pt>
                <c:pt idx="4">
                  <c:v>San Luis Jilotepeque</c:v>
                </c:pt>
                <c:pt idx="5">
                  <c:v>San Manuel Chaparron</c:v>
                </c:pt>
                <c:pt idx="6">
                  <c:v>San Pedro Pinula</c:v>
                </c:pt>
              </c:strCache>
            </c:strRef>
          </c:cat>
          <c:val>
            <c:numRef>
              <c:f>Resumen!$F$127:$F$133</c:f>
              <c:numCache>
                <c:formatCode>0</c:formatCode>
                <c:ptCount val="7"/>
                <c:pt idx="0">
                  <c:v>93</c:v>
                </c:pt>
                <c:pt idx="1">
                  <c:v>25</c:v>
                </c:pt>
                <c:pt idx="2">
                  <c:v>33</c:v>
                </c:pt>
                <c:pt idx="3">
                  <c:v>5</c:v>
                </c:pt>
                <c:pt idx="4">
                  <c:v>27</c:v>
                </c:pt>
                <c:pt idx="5">
                  <c:v>11</c:v>
                </c:pt>
                <c:pt idx="6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2B-48A1-AF60-78683C2872C2}"/>
            </c:ext>
          </c:extLst>
        </c:ser>
        <c:ser>
          <c:idx val="4"/>
          <c:order val="4"/>
          <c:tx>
            <c:strRef>
              <c:f>Resumen!$G$4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Resumen!$B$127:$B$133</c:f>
              <c:strCache>
                <c:ptCount val="7"/>
                <c:pt idx="0">
                  <c:v>Jalapa</c:v>
                </c:pt>
                <c:pt idx="1">
                  <c:v>Mataquiescuintla</c:v>
                </c:pt>
                <c:pt idx="2">
                  <c:v>Monjas</c:v>
                </c:pt>
                <c:pt idx="3">
                  <c:v>San Carlos Alzatate</c:v>
                </c:pt>
                <c:pt idx="4">
                  <c:v>San Luis Jilotepeque</c:v>
                </c:pt>
                <c:pt idx="5">
                  <c:v>San Manuel Chaparron</c:v>
                </c:pt>
                <c:pt idx="6">
                  <c:v>San Pedro Pinula</c:v>
                </c:pt>
              </c:strCache>
            </c:strRef>
          </c:cat>
          <c:val>
            <c:numRef>
              <c:f>Resumen!$G$127:$G$133</c:f>
              <c:numCache>
                <c:formatCode>0</c:formatCode>
                <c:ptCount val="7"/>
                <c:pt idx="0">
                  <c:v>96</c:v>
                </c:pt>
                <c:pt idx="1">
                  <c:v>28</c:v>
                </c:pt>
                <c:pt idx="2">
                  <c:v>33</c:v>
                </c:pt>
                <c:pt idx="3">
                  <c:v>6</c:v>
                </c:pt>
                <c:pt idx="4">
                  <c:v>29</c:v>
                </c:pt>
                <c:pt idx="5">
                  <c:v>14</c:v>
                </c:pt>
                <c:pt idx="6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2B-48A1-AF60-78683C2872C2}"/>
            </c:ext>
          </c:extLst>
        </c:ser>
        <c:ser>
          <c:idx val="5"/>
          <c:order val="5"/>
          <c:tx>
            <c:strRef>
              <c:f>Resumen!$H$4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Resumen!$B$127:$B$133</c:f>
              <c:strCache>
                <c:ptCount val="7"/>
                <c:pt idx="0">
                  <c:v>Jalapa</c:v>
                </c:pt>
                <c:pt idx="1">
                  <c:v>Mataquiescuintla</c:v>
                </c:pt>
                <c:pt idx="2">
                  <c:v>Monjas</c:v>
                </c:pt>
                <c:pt idx="3">
                  <c:v>San Carlos Alzatate</c:v>
                </c:pt>
                <c:pt idx="4">
                  <c:v>San Luis Jilotepeque</c:v>
                </c:pt>
                <c:pt idx="5">
                  <c:v>San Manuel Chaparron</c:v>
                </c:pt>
                <c:pt idx="6">
                  <c:v>San Pedro Pinula</c:v>
                </c:pt>
              </c:strCache>
            </c:strRef>
          </c:cat>
          <c:val>
            <c:numRef>
              <c:f>Resumen!$H$127:$H$133</c:f>
              <c:numCache>
                <c:formatCode>0</c:formatCode>
                <c:ptCount val="7"/>
                <c:pt idx="0">
                  <c:v>99</c:v>
                </c:pt>
                <c:pt idx="1">
                  <c:v>28</c:v>
                </c:pt>
                <c:pt idx="2">
                  <c:v>34</c:v>
                </c:pt>
                <c:pt idx="3">
                  <c:v>7</c:v>
                </c:pt>
                <c:pt idx="4">
                  <c:v>30</c:v>
                </c:pt>
                <c:pt idx="5">
                  <c:v>13</c:v>
                </c:pt>
                <c:pt idx="6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2B-48A1-AF60-78683C2872C2}"/>
            </c:ext>
          </c:extLst>
        </c:ser>
        <c:ser>
          <c:idx val="6"/>
          <c:order val="6"/>
          <c:tx>
            <c:strRef>
              <c:f>Resumen!$I$4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Resumen!$B$127:$B$133</c:f>
              <c:strCache>
                <c:ptCount val="7"/>
                <c:pt idx="0">
                  <c:v>Jalapa</c:v>
                </c:pt>
                <c:pt idx="1">
                  <c:v>Mataquiescuintla</c:v>
                </c:pt>
                <c:pt idx="2">
                  <c:v>Monjas</c:v>
                </c:pt>
                <c:pt idx="3">
                  <c:v>San Carlos Alzatate</c:v>
                </c:pt>
                <c:pt idx="4">
                  <c:v>San Luis Jilotepeque</c:v>
                </c:pt>
                <c:pt idx="5">
                  <c:v>San Manuel Chaparron</c:v>
                </c:pt>
                <c:pt idx="6">
                  <c:v>San Pedro Pinula</c:v>
                </c:pt>
              </c:strCache>
            </c:strRef>
          </c:cat>
          <c:val>
            <c:numRef>
              <c:f>Resumen!$I$127:$I$133</c:f>
              <c:numCache>
                <c:formatCode>0</c:formatCode>
                <c:ptCount val="7"/>
                <c:pt idx="0">
                  <c:v>283</c:v>
                </c:pt>
                <c:pt idx="1">
                  <c:v>70</c:v>
                </c:pt>
                <c:pt idx="2">
                  <c:v>88</c:v>
                </c:pt>
                <c:pt idx="3">
                  <c:v>15</c:v>
                </c:pt>
                <c:pt idx="4">
                  <c:v>60</c:v>
                </c:pt>
                <c:pt idx="5">
                  <c:v>30</c:v>
                </c:pt>
                <c:pt idx="6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2B-48A1-AF60-78683C287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632960"/>
        <c:axId val="1142771968"/>
      </c:lineChart>
      <c:catAx>
        <c:axId val="114363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2771968"/>
        <c:crosses val="autoZero"/>
        <c:auto val="1"/>
        <c:lblAlgn val="ctr"/>
        <c:lblOffset val="100"/>
        <c:noMultiLvlLbl val="0"/>
      </c:catAx>
      <c:valAx>
        <c:axId val="11427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363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Jutiapa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Resumen!$C$4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Resumen!$B$134:$B$150</c:f>
              <c:strCache>
                <c:ptCount val="17"/>
                <c:pt idx="0">
                  <c:v>Agua Blanca</c:v>
                </c:pt>
                <c:pt idx="1">
                  <c:v>Asunción Mita</c:v>
                </c:pt>
                <c:pt idx="2">
                  <c:v>Atescatempa</c:v>
                </c:pt>
                <c:pt idx="3">
                  <c:v>Comapa</c:v>
                </c:pt>
                <c:pt idx="4">
                  <c:v>Conguaco</c:v>
                </c:pt>
                <c:pt idx="5">
                  <c:v>El Adelanto</c:v>
                </c:pt>
                <c:pt idx="6">
                  <c:v>El Progreso</c:v>
                </c:pt>
                <c:pt idx="7">
                  <c:v>Jalpatagua</c:v>
                </c:pt>
                <c:pt idx="8">
                  <c:v>Jerez</c:v>
                </c:pt>
                <c:pt idx="9">
                  <c:v>Jutiapa</c:v>
                </c:pt>
                <c:pt idx="10">
                  <c:v>Moyuta</c:v>
                </c:pt>
                <c:pt idx="11">
                  <c:v>Pasaco</c:v>
                </c:pt>
                <c:pt idx="12">
                  <c:v>Quesada</c:v>
                </c:pt>
                <c:pt idx="13">
                  <c:v>San José Acatempa</c:v>
                </c:pt>
                <c:pt idx="14">
                  <c:v>Santa Catarina Mita</c:v>
                </c:pt>
                <c:pt idx="15">
                  <c:v>Yupiltepeque</c:v>
                </c:pt>
                <c:pt idx="16">
                  <c:v>Zapotitlán</c:v>
                </c:pt>
              </c:strCache>
            </c:strRef>
          </c:cat>
          <c:val>
            <c:numRef>
              <c:f>Resumen!$C$134:$C$150</c:f>
              <c:numCache>
                <c:formatCode>0</c:formatCode>
                <c:ptCount val="17"/>
                <c:pt idx="0">
                  <c:v>34</c:v>
                </c:pt>
                <c:pt idx="1">
                  <c:v>70</c:v>
                </c:pt>
                <c:pt idx="2">
                  <c:v>24</c:v>
                </c:pt>
                <c:pt idx="3">
                  <c:v>28</c:v>
                </c:pt>
                <c:pt idx="4">
                  <c:v>20</c:v>
                </c:pt>
                <c:pt idx="5">
                  <c:v>9</c:v>
                </c:pt>
                <c:pt idx="6">
                  <c:v>46</c:v>
                </c:pt>
                <c:pt idx="7">
                  <c:v>46</c:v>
                </c:pt>
                <c:pt idx="8">
                  <c:v>7</c:v>
                </c:pt>
                <c:pt idx="9">
                  <c:v>148</c:v>
                </c:pt>
                <c:pt idx="10">
                  <c:v>71</c:v>
                </c:pt>
                <c:pt idx="11">
                  <c:v>24</c:v>
                </c:pt>
                <c:pt idx="12">
                  <c:v>34</c:v>
                </c:pt>
                <c:pt idx="13">
                  <c:v>22</c:v>
                </c:pt>
                <c:pt idx="14">
                  <c:v>43</c:v>
                </c:pt>
                <c:pt idx="15">
                  <c:v>11</c:v>
                </c:pt>
                <c:pt idx="1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58-4E4B-A46A-0BB5539D4C44}"/>
            </c:ext>
          </c:extLst>
        </c:ser>
        <c:ser>
          <c:idx val="1"/>
          <c:order val="1"/>
          <c:tx>
            <c:strRef>
              <c:f>Resumen!$D$4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Resumen!$B$134:$B$150</c:f>
              <c:strCache>
                <c:ptCount val="17"/>
                <c:pt idx="0">
                  <c:v>Agua Blanca</c:v>
                </c:pt>
                <c:pt idx="1">
                  <c:v>Asunción Mita</c:v>
                </c:pt>
                <c:pt idx="2">
                  <c:v>Atescatempa</c:v>
                </c:pt>
                <c:pt idx="3">
                  <c:v>Comapa</c:v>
                </c:pt>
                <c:pt idx="4">
                  <c:v>Conguaco</c:v>
                </c:pt>
                <c:pt idx="5">
                  <c:v>El Adelanto</c:v>
                </c:pt>
                <c:pt idx="6">
                  <c:v>El Progreso</c:v>
                </c:pt>
                <c:pt idx="7">
                  <c:v>Jalpatagua</c:v>
                </c:pt>
                <c:pt idx="8">
                  <c:v>Jerez</c:v>
                </c:pt>
                <c:pt idx="9">
                  <c:v>Jutiapa</c:v>
                </c:pt>
                <c:pt idx="10">
                  <c:v>Moyuta</c:v>
                </c:pt>
                <c:pt idx="11">
                  <c:v>Pasaco</c:v>
                </c:pt>
                <c:pt idx="12">
                  <c:v>Quesada</c:v>
                </c:pt>
                <c:pt idx="13">
                  <c:v>San José Acatempa</c:v>
                </c:pt>
                <c:pt idx="14">
                  <c:v>Santa Catarina Mita</c:v>
                </c:pt>
                <c:pt idx="15">
                  <c:v>Yupiltepeque</c:v>
                </c:pt>
                <c:pt idx="16">
                  <c:v>Zapotitlán</c:v>
                </c:pt>
              </c:strCache>
            </c:strRef>
          </c:cat>
          <c:val>
            <c:numRef>
              <c:f>Resumen!$D$134:$D$150</c:f>
              <c:numCache>
                <c:formatCode>0</c:formatCode>
                <c:ptCount val="17"/>
                <c:pt idx="0">
                  <c:v>33</c:v>
                </c:pt>
                <c:pt idx="1">
                  <c:v>71</c:v>
                </c:pt>
                <c:pt idx="2">
                  <c:v>24</c:v>
                </c:pt>
                <c:pt idx="3">
                  <c:v>28</c:v>
                </c:pt>
                <c:pt idx="4">
                  <c:v>20</c:v>
                </c:pt>
                <c:pt idx="5">
                  <c:v>9</c:v>
                </c:pt>
                <c:pt idx="6">
                  <c:v>46</c:v>
                </c:pt>
                <c:pt idx="7">
                  <c:v>46</c:v>
                </c:pt>
                <c:pt idx="8">
                  <c:v>7</c:v>
                </c:pt>
                <c:pt idx="9">
                  <c:v>145</c:v>
                </c:pt>
                <c:pt idx="10">
                  <c:v>73</c:v>
                </c:pt>
                <c:pt idx="11">
                  <c:v>24</c:v>
                </c:pt>
                <c:pt idx="12">
                  <c:v>33</c:v>
                </c:pt>
                <c:pt idx="13">
                  <c:v>24</c:v>
                </c:pt>
                <c:pt idx="14">
                  <c:v>43</c:v>
                </c:pt>
                <c:pt idx="15">
                  <c:v>11</c:v>
                </c:pt>
                <c:pt idx="1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58-4E4B-A46A-0BB5539D4C44}"/>
            </c:ext>
          </c:extLst>
        </c:ser>
        <c:ser>
          <c:idx val="2"/>
          <c:order val="2"/>
          <c:tx>
            <c:strRef>
              <c:f>Resumen!$E$4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Resumen!$B$134:$B$150</c:f>
              <c:strCache>
                <c:ptCount val="17"/>
                <c:pt idx="0">
                  <c:v>Agua Blanca</c:v>
                </c:pt>
                <c:pt idx="1">
                  <c:v>Asunción Mita</c:v>
                </c:pt>
                <c:pt idx="2">
                  <c:v>Atescatempa</c:v>
                </c:pt>
                <c:pt idx="3">
                  <c:v>Comapa</c:v>
                </c:pt>
                <c:pt idx="4">
                  <c:v>Conguaco</c:v>
                </c:pt>
                <c:pt idx="5">
                  <c:v>El Adelanto</c:v>
                </c:pt>
                <c:pt idx="6">
                  <c:v>El Progreso</c:v>
                </c:pt>
                <c:pt idx="7">
                  <c:v>Jalpatagua</c:v>
                </c:pt>
                <c:pt idx="8">
                  <c:v>Jerez</c:v>
                </c:pt>
                <c:pt idx="9">
                  <c:v>Jutiapa</c:v>
                </c:pt>
                <c:pt idx="10">
                  <c:v>Moyuta</c:v>
                </c:pt>
                <c:pt idx="11">
                  <c:v>Pasaco</c:v>
                </c:pt>
                <c:pt idx="12">
                  <c:v>Quesada</c:v>
                </c:pt>
                <c:pt idx="13">
                  <c:v>San José Acatempa</c:v>
                </c:pt>
                <c:pt idx="14">
                  <c:v>Santa Catarina Mita</c:v>
                </c:pt>
                <c:pt idx="15">
                  <c:v>Yupiltepeque</c:v>
                </c:pt>
                <c:pt idx="16">
                  <c:v>Zapotitlán</c:v>
                </c:pt>
              </c:strCache>
            </c:strRef>
          </c:cat>
          <c:val>
            <c:numRef>
              <c:f>Resumen!$E$134:$E$150</c:f>
              <c:numCache>
                <c:formatCode>0</c:formatCode>
                <c:ptCount val="17"/>
                <c:pt idx="0">
                  <c:v>30</c:v>
                </c:pt>
                <c:pt idx="1">
                  <c:v>47</c:v>
                </c:pt>
                <c:pt idx="2">
                  <c:v>33</c:v>
                </c:pt>
                <c:pt idx="3">
                  <c:v>23</c:v>
                </c:pt>
                <c:pt idx="4">
                  <c:v>36</c:v>
                </c:pt>
                <c:pt idx="5">
                  <c:v>17</c:v>
                </c:pt>
                <c:pt idx="6">
                  <c:v>161</c:v>
                </c:pt>
                <c:pt idx="7">
                  <c:v>30</c:v>
                </c:pt>
                <c:pt idx="8">
                  <c:v>12</c:v>
                </c:pt>
                <c:pt idx="9">
                  <c:v>332</c:v>
                </c:pt>
                <c:pt idx="10">
                  <c:v>51</c:v>
                </c:pt>
                <c:pt idx="11">
                  <c:v>61</c:v>
                </c:pt>
                <c:pt idx="12">
                  <c:v>67</c:v>
                </c:pt>
                <c:pt idx="13">
                  <c:v>70</c:v>
                </c:pt>
                <c:pt idx="14">
                  <c:v>92</c:v>
                </c:pt>
                <c:pt idx="15">
                  <c:v>6</c:v>
                </c:pt>
                <c:pt idx="16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58-4E4B-A46A-0BB5539D4C44}"/>
            </c:ext>
          </c:extLst>
        </c:ser>
        <c:ser>
          <c:idx val="3"/>
          <c:order val="3"/>
          <c:tx>
            <c:strRef>
              <c:f>Resumen!$F$4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Resumen!$B$134:$B$150</c:f>
              <c:strCache>
                <c:ptCount val="17"/>
                <c:pt idx="0">
                  <c:v>Agua Blanca</c:v>
                </c:pt>
                <c:pt idx="1">
                  <c:v>Asunción Mita</c:v>
                </c:pt>
                <c:pt idx="2">
                  <c:v>Atescatempa</c:v>
                </c:pt>
                <c:pt idx="3">
                  <c:v>Comapa</c:v>
                </c:pt>
                <c:pt idx="4">
                  <c:v>Conguaco</c:v>
                </c:pt>
                <c:pt idx="5">
                  <c:v>El Adelanto</c:v>
                </c:pt>
                <c:pt idx="6">
                  <c:v>El Progreso</c:v>
                </c:pt>
                <c:pt idx="7">
                  <c:v>Jalpatagua</c:v>
                </c:pt>
                <c:pt idx="8">
                  <c:v>Jerez</c:v>
                </c:pt>
                <c:pt idx="9">
                  <c:v>Jutiapa</c:v>
                </c:pt>
                <c:pt idx="10">
                  <c:v>Moyuta</c:v>
                </c:pt>
                <c:pt idx="11">
                  <c:v>Pasaco</c:v>
                </c:pt>
                <c:pt idx="12">
                  <c:v>Quesada</c:v>
                </c:pt>
                <c:pt idx="13">
                  <c:v>San José Acatempa</c:v>
                </c:pt>
                <c:pt idx="14">
                  <c:v>Santa Catarina Mita</c:v>
                </c:pt>
                <c:pt idx="15">
                  <c:v>Yupiltepeque</c:v>
                </c:pt>
                <c:pt idx="16">
                  <c:v>Zapotitlán</c:v>
                </c:pt>
              </c:strCache>
            </c:strRef>
          </c:cat>
          <c:val>
            <c:numRef>
              <c:f>Resumen!$F$134:$F$150</c:f>
              <c:numCache>
                <c:formatCode>0</c:formatCode>
                <c:ptCount val="17"/>
                <c:pt idx="0">
                  <c:v>19</c:v>
                </c:pt>
                <c:pt idx="1">
                  <c:v>43</c:v>
                </c:pt>
                <c:pt idx="2">
                  <c:v>23</c:v>
                </c:pt>
                <c:pt idx="3">
                  <c:v>21</c:v>
                </c:pt>
                <c:pt idx="4">
                  <c:v>25</c:v>
                </c:pt>
                <c:pt idx="5">
                  <c:v>9</c:v>
                </c:pt>
                <c:pt idx="6">
                  <c:v>23</c:v>
                </c:pt>
                <c:pt idx="7">
                  <c:v>30</c:v>
                </c:pt>
                <c:pt idx="8">
                  <c:v>12</c:v>
                </c:pt>
                <c:pt idx="9">
                  <c:v>100</c:v>
                </c:pt>
                <c:pt idx="10">
                  <c:v>42</c:v>
                </c:pt>
                <c:pt idx="11">
                  <c:v>41</c:v>
                </c:pt>
                <c:pt idx="12">
                  <c:v>42</c:v>
                </c:pt>
                <c:pt idx="13">
                  <c:v>56</c:v>
                </c:pt>
                <c:pt idx="14">
                  <c:v>71</c:v>
                </c:pt>
                <c:pt idx="15">
                  <c:v>8</c:v>
                </c:pt>
                <c:pt idx="1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58-4E4B-A46A-0BB5539D4C44}"/>
            </c:ext>
          </c:extLst>
        </c:ser>
        <c:ser>
          <c:idx val="4"/>
          <c:order val="4"/>
          <c:tx>
            <c:strRef>
              <c:f>Resumen!$G$4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Resumen!$B$134:$B$150</c:f>
              <c:strCache>
                <c:ptCount val="17"/>
                <c:pt idx="0">
                  <c:v>Agua Blanca</c:v>
                </c:pt>
                <c:pt idx="1">
                  <c:v>Asunción Mita</c:v>
                </c:pt>
                <c:pt idx="2">
                  <c:v>Atescatempa</c:v>
                </c:pt>
                <c:pt idx="3">
                  <c:v>Comapa</c:v>
                </c:pt>
                <c:pt idx="4">
                  <c:v>Conguaco</c:v>
                </c:pt>
                <c:pt idx="5">
                  <c:v>El Adelanto</c:v>
                </c:pt>
                <c:pt idx="6">
                  <c:v>El Progreso</c:v>
                </c:pt>
                <c:pt idx="7">
                  <c:v>Jalpatagua</c:v>
                </c:pt>
                <c:pt idx="8">
                  <c:v>Jerez</c:v>
                </c:pt>
                <c:pt idx="9">
                  <c:v>Jutiapa</c:v>
                </c:pt>
                <c:pt idx="10">
                  <c:v>Moyuta</c:v>
                </c:pt>
                <c:pt idx="11">
                  <c:v>Pasaco</c:v>
                </c:pt>
                <c:pt idx="12">
                  <c:v>Quesada</c:v>
                </c:pt>
                <c:pt idx="13">
                  <c:v>San José Acatempa</c:v>
                </c:pt>
                <c:pt idx="14">
                  <c:v>Santa Catarina Mita</c:v>
                </c:pt>
                <c:pt idx="15">
                  <c:v>Yupiltepeque</c:v>
                </c:pt>
                <c:pt idx="16">
                  <c:v>Zapotitlán</c:v>
                </c:pt>
              </c:strCache>
            </c:strRef>
          </c:cat>
          <c:val>
            <c:numRef>
              <c:f>Resumen!$G$134:$G$150</c:f>
              <c:numCache>
                <c:formatCode>0</c:formatCode>
                <c:ptCount val="17"/>
                <c:pt idx="0">
                  <c:v>22</c:v>
                </c:pt>
                <c:pt idx="1">
                  <c:v>47</c:v>
                </c:pt>
                <c:pt idx="2">
                  <c:v>22</c:v>
                </c:pt>
                <c:pt idx="3">
                  <c:v>26</c:v>
                </c:pt>
                <c:pt idx="4">
                  <c:v>28</c:v>
                </c:pt>
                <c:pt idx="5">
                  <c:v>11</c:v>
                </c:pt>
                <c:pt idx="6">
                  <c:v>23</c:v>
                </c:pt>
                <c:pt idx="7">
                  <c:v>30</c:v>
                </c:pt>
                <c:pt idx="8">
                  <c:v>13</c:v>
                </c:pt>
                <c:pt idx="9">
                  <c:v>92</c:v>
                </c:pt>
                <c:pt idx="10">
                  <c:v>48</c:v>
                </c:pt>
                <c:pt idx="11">
                  <c:v>42</c:v>
                </c:pt>
                <c:pt idx="12">
                  <c:v>41</c:v>
                </c:pt>
                <c:pt idx="13">
                  <c:v>56</c:v>
                </c:pt>
                <c:pt idx="14">
                  <c:v>67</c:v>
                </c:pt>
                <c:pt idx="15">
                  <c:v>8</c:v>
                </c:pt>
                <c:pt idx="16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58-4E4B-A46A-0BB5539D4C44}"/>
            </c:ext>
          </c:extLst>
        </c:ser>
        <c:ser>
          <c:idx val="5"/>
          <c:order val="5"/>
          <c:tx>
            <c:strRef>
              <c:f>Resumen!$H$4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Resumen!$B$134:$B$150</c:f>
              <c:strCache>
                <c:ptCount val="17"/>
                <c:pt idx="0">
                  <c:v>Agua Blanca</c:v>
                </c:pt>
                <c:pt idx="1">
                  <c:v>Asunción Mita</c:v>
                </c:pt>
                <c:pt idx="2">
                  <c:v>Atescatempa</c:v>
                </c:pt>
                <c:pt idx="3">
                  <c:v>Comapa</c:v>
                </c:pt>
                <c:pt idx="4">
                  <c:v>Conguaco</c:v>
                </c:pt>
                <c:pt idx="5">
                  <c:v>El Adelanto</c:v>
                </c:pt>
                <c:pt idx="6">
                  <c:v>El Progreso</c:v>
                </c:pt>
                <c:pt idx="7">
                  <c:v>Jalpatagua</c:v>
                </c:pt>
                <c:pt idx="8">
                  <c:v>Jerez</c:v>
                </c:pt>
                <c:pt idx="9">
                  <c:v>Jutiapa</c:v>
                </c:pt>
                <c:pt idx="10">
                  <c:v>Moyuta</c:v>
                </c:pt>
                <c:pt idx="11">
                  <c:v>Pasaco</c:v>
                </c:pt>
                <c:pt idx="12">
                  <c:v>Quesada</c:v>
                </c:pt>
                <c:pt idx="13">
                  <c:v>San José Acatempa</c:v>
                </c:pt>
                <c:pt idx="14">
                  <c:v>Santa Catarina Mita</c:v>
                </c:pt>
                <c:pt idx="15">
                  <c:v>Yupiltepeque</c:v>
                </c:pt>
                <c:pt idx="16">
                  <c:v>Zapotitlán</c:v>
                </c:pt>
              </c:strCache>
            </c:strRef>
          </c:cat>
          <c:val>
            <c:numRef>
              <c:f>Resumen!$H$134:$H$150</c:f>
              <c:numCache>
                <c:formatCode>0</c:formatCode>
                <c:ptCount val="17"/>
                <c:pt idx="0">
                  <c:v>23</c:v>
                </c:pt>
                <c:pt idx="1">
                  <c:v>47</c:v>
                </c:pt>
                <c:pt idx="2">
                  <c:v>22</c:v>
                </c:pt>
                <c:pt idx="3">
                  <c:v>26</c:v>
                </c:pt>
                <c:pt idx="4">
                  <c:v>29</c:v>
                </c:pt>
                <c:pt idx="5">
                  <c:v>11</c:v>
                </c:pt>
                <c:pt idx="6">
                  <c:v>23</c:v>
                </c:pt>
                <c:pt idx="7">
                  <c:v>31</c:v>
                </c:pt>
                <c:pt idx="8">
                  <c:v>13</c:v>
                </c:pt>
                <c:pt idx="9">
                  <c:v>93</c:v>
                </c:pt>
                <c:pt idx="10">
                  <c:v>49</c:v>
                </c:pt>
                <c:pt idx="11">
                  <c:v>41</c:v>
                </c:pt>
                <c:pt idx="12">
                  <c:v>41</c:v>
                </c:pt>
                <c:pt idx="13">
                  <c:v>56</c:v>
                </c:pt>
                <c:pt idx="14">
                  <c:v>66</c:v>
                </c:pt>
                <c:pt idx="15">
                  <c:v>8</c:v>
                </c:pt>
                <c:pt idx="16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58-4E4B-A46A-0BB5539D4C44}"/>
            </c:ext>
          </c:extLst>
        </c:ser>
        <c:ser>
          <c:idx val="6"/>
          <c:order val="6"/>
          <c:tx>
            <c:strRef>
              <c:f>Resumen!$I$4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Resumen!$B$134:$B$150</c:f>
              <c:strCache>
                <c:ptCount val="17"/>
                <c:pt idx="0">
                  <c:v>Agua Blanca</c:v>
                </c:pt>
                <c:pt idx="1">
                  <c:v>Asunción Mita</c:v>
                </c:pt>
                <c:pt idx="2">
                  <c:v>Atescatempa</c:v>
                </c:pt>
                <c:pt idx="3">
                  <c:v>Comapa</c:v>
                </c:pt>
                <c:pt idx="4">
                  <c:v>Conguaco</c:v>
                </c:pt>
                <c:pt idx="5">
                  <c:v>El Adelanto</c:v>
                </c:pt>
                <c:pt idx="6">
                  <c:v>El Progreso</c:v>
                </c:pt>
                <c:pt idx="7">
                  <c:v>Jalpatagua</c:v>
                </c:pt>
                <c:pt idx="8">
                  <c:v>Jerez</c:v>
                </c:pt>
                <c:pt idx="9">
                  <c:v>Jutiapa</c:v>
                </c:pt>
                <c:pt idx="10">
                  <c:v>Moyuta</c:v>
                </c:pt>
                <c:pt idx="11">
                  <c:v>Pasaco</c:v>
                </c:pt>
                <c:pt idx="12">
                  <c:v>Quesada</c:v>
                </c:pt>
                <c:pt idx="13">
                  <c:v>San José Acatempa</c:v>
                </c:pt>
                <c:pt idx="14">
                  <c:v>Santa Catarina Mita</c:v>
                </c:pt>
                <c:pt idx="15">
                  <c:v>Yupiltepeque</c:v>
                </c:pt>
                <c:pt idx="16">
                  <c:v>Zapotitlán</c:v>
                </c:pt>
              </c:strCache>
            </c:strRef>
          </c:cat>
          <c:val>
            <c:numRef>
              <c:f>Resumen!$I$134:$I$150</c:f>
              <c:numCache>
                <c:formatCode>0</c:formatCode>
                <c:ptCount val="17"/>
                <c:pt idx="0">
                  <c:v>67</c:v>
                </c:pt>
                <c:pt idx="1">
                  <c:v>126</c:v>
                </c:pt>
                <c:pt idx="2">
                  <c:v>36</c:v>
                </c:pt>
                <c:pt idx="3">
                  <c:v>63</c:v>
                </c:pt>
                <c:pt idx="4">
                  <c:v>46</c:v>
                </c:pt>
                <c:pt idx="5">
                  <c:v>18</c:v>
                </c:pt>
                <c:pt idx="6">
                  <c:v>71</c:v>
                </c:pt>
                <c:pt idx="7">
                  <c:v>92</c:v>
                </c:pt>
                <c:pt idx="8">
                  <c:v>8</c:v>
                </c:pt>
                <c:pt idx="9">
                  <c:v>242</c:v>
                </c:pt>
                <c:pt idx="10">
                  <c:v>138</c:v>
                </c:pt>
                <c:pt idx="11">
                  <c:v>54</c:v>
                </c:pt>
                <c:pt idx="12">
                  <c:v>61</c:v>
                </c:pt>
                <c:pt idx="13">
                  <c:v>49</c:v>
                </c:pt>
                <c:pt idx="14">
                  <c:v>88</c:v>
                </c:pt>
                <c:pt idx="15">
                  <c:v>28</c:v>
                </c:pt>
                <c:pt idx="1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A58-4E4B-A46A-0BB5539D4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632960"/>
        <c:axId val="1142771968"/>
      </c:lineChart>
      <c:catAx>
        <c:axId val="114363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2771968"/>
        <c:crosses val="autoZero"/>
        <c:auto val="1"/>
        <c:lblAlgn val="ctr"/>
        <c:lblOffset val="100"/>
        <c:noMultiLvlLbl val="0"/>
      </c:catAx>
      <c:valAx>
        <c:axId val="11427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363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El Petén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Resumen!$C$4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Resumen!$B$151:$B$165</c:f>
              <c:strCache>
                <c:ptCount val="15"/>
                <c:pt idx="0">
                  <c:v>Dolores</c:v>
                </c:pt>
                <c:pt idx="1">
                  <c:v>El Chal</c:v>
                </c:pt>
                <c:pt idx="2">
                  <c:v>Flores</c:v>
                </c:pt>
                <c:pt idx="3">
                  <c:v>La Libertad</c:v>
                </c:pt>
                <c:pt idx="4">
                  <c:v>Las Cruces</c:v>
                </c:pt>
                <c:pt idx="5">
                  <c:v>Melchor de Mencos</c:v>
                </c:pt>
                <c:pt idx="6">
                  <c:v>Poptún</c:v>
                </c:pt>
                <c:pt idx="7">
                  <c:v>San Andrés</c:v>
                </c:pt>
                <c:pt idx="8">
                  <c:v>San Benito</c:v>
                </c:pt>
                <c:pt idx="9">
                  <c:v>San Francisco</c:v>
                </c:pt>
                <c:pt idx="10">
                  <c:v>San José</c:v>
                </c:pt>
                <c:pt idx="11">
                  <c:v>San Luis</c:v>
                </c:pt>
                <c:pt idx="12">
                  <c:v>Santa Ana</c:v>
                </c:pt>
                <c:pt idx="13">
                  <c:v>Santa Elena</c:v>
                </c:pt>
                <c:pt idx="14">
                  <c:v>Sayaxché</c:v>
                </c:pt>
              </c:strCache>
            </c:strRef>
          </c:cat>
          <c:val>
            <c:numRef>
              <c:f>Resumen!$C$151:$C$165</c:f>
              <c:numCache>
                <c:formatCode>0</c:formatCode>
                <c:ptCount val="15"/>
                <c:pt idx="0">
                  <c:v>53</c:v>
                </c:pt>
                <c:pt idx="1">
                  <c:v>0</c:v>
                </c:pt>
                <c:pt idx="2">
                  <c:v>73</c:v>
                </c:pt>
                <c:pt idx="3">
                  <c:v>160</c:v>
                </c:pt>
                <c:pt idx="4">
                  <c:v>0</c:v>
                </c:pt>
                <c:pt idx="5">
                  <c:v>26</c:v>
                </c:pt>
                <c:pt idx="6">
                  <c:v>56</c:v>
                </c:pt>
                <c:pt idx="7">
                  <c:v>25</c:v>
                </c:pt>
                <c:pt idx="8">
                  <c:v>66</c:v>
                </c:pt>
                <c:pt idx="9">
                  <c:v>40</c:v>
                </c:pt>
                <c:pt idx="10">
                  <c:v>7</c:v>
                </c:pt>
                <c:pt idx="11">
                  <c:v>93</c:v>
                </c:pt>
                <c:pt idx="12">
                  <c:v>56</c:v>
                </c:pt>
                <c:pt idx="13">
                  <c:v>1</c:v>
                </c:pt>
                <c:pt idx="14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9B-45B1-BBEC-F9F7D3216078}"/>
            </c:ext>
          </c:extLst>
        </c:ser>
        <c:ser>
          <c:idx val="1"/>
          <c:order val="1"/>
          <c:tx>
            <c:strRef>
              <c:f>Resumen!$D$4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Resumen!$B$151:$B$165</c:f>
              <c:strCache>
                <c:ptCount val="15"/>
                <c:pt idx="0">
                  <c:v>Dolores</c:v>
                </c:pt>
                <c:pt idx="1">
                  <c:v>El Chal</c:v>
                </c:pt>
                <c:pt idx="2">
                  <c:v>Flores</c:v>
                </c:pt>
                <c:pt idx="3">
                  <c:v>La Libertad</c:v>
                </c:pt>
                <c:pt idx="4">
                  <c:v>Las Cruces</c:v>
                </c:pt>
                <c:pt idx="5">
                  <c:v>Melchor de Mencos</c:v>
                </c:pt>
                <c:pt idx="6">
                  <c:v>Poptún</c:v>
                </c:pt>
                <c:pt idx="7">
                  <c:v>San Andrés</c:v>
                </c:pt>
                <c:pt idx="8">
                  <c:v>San Benito</c:v>
                </c:pt>
                <c:pt idx="9">
                  <c:v>San Francisco</c:v>
                </c:pt>
                <c:pt idx="10">
                  <c:v>San José</c:v>
                </c:pt>
                <c:pt idx="11">
                  <c:v>San Luis</c:v>
                </c:pt>
                <c:pt idx="12">
                  <c:v>Santa Ana</c:v>
                </c:pt>
                <c:pt idx="13">
                  <c:v>Santa Elena</c:v>
                </c:pt>
                <c:pt idx="14">
                  <c:v>Sayaxché</c:v>
                </c:pt>
              </c:strCache>
            </c:strRef>
          </c:cat>
          <c:val>
            <c:numRef>
              <c:f>Resumen!$D$151:$D$165</c:f>
              <c:numCache>
                <c:formatCode>0</c:formatCode>
                <c:ptCount val="15"/>
                <c:pt idx="0">
                  <c:v>55</c:v>
                </c:pt>
                <c:pt idx="1">
                  <c:v>0</c:v>
                </c:pt>
                <c:pt idx="2">
                  <c:v>71</c:v>
                </c:pt>
                <c:pt idx="3">
                  <c:v>167</c:v>
                </c:pt>
                <c:pt idx="4">
                  <c:v>0</c:v>
                </c:pt>
                <c:pt idx="5">
                  <c:v>27</c:v>
                </c:pt>
                <c:pt idx="6">
                  <c:v>56</c:v>
                </c:pt>
                <c:pt idx="7">
                  <c:v>25</c:v>
                </c:pt>
                <c:pt idx="8">
                  <c:v>63</c:v>
                </c:pt>
                <c:pt idx="9">
                  <c:v>39</c:v>
                </c:pt>
                <c:pt idx="10">
                  <c:v>9</c:v>
                </c:pt>
                <c:pt idx="11">
                  <c:v>96</c:v>
                </c:pt>
                <c:pt idx="12">
                  <c:v>60</c:v>
                </c:pt>
                <c:pt idx="13">
                  <c:v>1</c:v>
                </c:pt>
                <c:pt idx="1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9B-45B1-BBEC-F9F7D3216078}"/>
            </c:ext>
          </c:extLst>
        </c:ser>
        <c:ser>
          <c:idx val="2"/>
          <c:order val="2"/>
          <c:tx>
            <c:strRef>
              <c:f>Resumen!$E$4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Resumen!$B$151:$B$165</c:f>
              <c:strCache>
                <c:ptCount val="15"/>
                <c:pt idx="0">
                  <c:v>Dolores</c:v>
                </c:pt>
                <c:pt idx="1">
                  <c:v>El Chal</c:v>
                </c:pt>
                <c:pt idx="2">
                  <c:v>Flores</c:v>
                </c:pt>
                <c:pt idx="3">
                  <c:v>La Libertad</c:v>
                </c:pt>
                <c:pt idx="4">
                  <c:v>Las Cruces</c:v>
                </c:pt>
                <c:pt idx="5">
                  <c:v>Melchor de Mencos</c:v>
                </c:pt>
                <c:pt idx="6">
                  <c:v>Poptún</c:v>
                </c:pt>
                <c:pt idx="7">
                  <c:v>San Andrés</c:v>
                </c:pt>
                <c:pt idx="8">
                  <c:v>San Benito</c:v>
                </c:pt>
                <c:pt idx="9">
                  <c:v>San Francisco</c:v>
                </c:pt>
                <c:pt idx="10">
                  <c:v>San José</c:v>
                </c:pt>
                <c:pt idx="11">
                  <c:v>San Luis</c:v>
                </c:pt>
                <c:pt idx="12">
                  <c:v>Santa Ana</c:v>
                </c:pt>
                <c:pt idx="13">
                  <c:v>Santa Elena</c:v>
                </c:pt>
                <c:pt idx="14">
                  <c:v>Sayaxché</c:v>
                </c:pt>
              </c:strCache>
            </c:strRef>
          </c:cat>
          <c:val>
            <c:numRef>
              <c:f>Resumen!$E$151:$E$165</c:f>
              <c:numCache>
                <c:formatCode>0</c:formatCode>
                <c:ptCount val="15"/>
                <c:pt idx="0">
                  <c:v>42</c:v>
                </c:pt>
                <c:pt idx="1">
                  <c:v>14</c:v>
                </c:pt>
                <c:pt idx="2">
                  <c:v>52</c:v>
                </c:pt>
                <c:pt idx="3">
                  <c:v>32</c:v>
                </c:pt>
                <c:pt idx="4">
                  <c:v>5</c:v>
                </c:pt>
                <c:pt idx="5">
                  <c:v>38</c:v>
                </c:pt>
                <c:pt idx="6">
                  <c:v>48</c:v>
                </c:pt>
                <c:pt idx="7">
                  <c:v>50</c:v>
                </c:pt>
                <c:pt idx="8">
                  <c:v>50</c:v>
                </c:pt>
                <c:pt idx="9">
                  <c:v>31</c:v>
                </c:pt>
                <c:pt idx="10">
                  <c:v>61</c:v>
                </c:pt>
                <c:pt idx="11">
                  <c:v>61</c:v>
                </c:pt>
                <c:pt idx="12">
                  <c:v>49</c:v>
                </c:pt>
                <c:pt idx="13">
                  <c:v>23</c:v>
                </c:pt>
                <c:pt idx="14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9B-45B1-BBEC-F9F7D3216078}"/>
            </c:ext>
          </c:extLst>
        </c:ser>
        <c:ser>
          <c:idx val="3"/>
          <c:order val="3"/>
          <c:tx>
            <c:strRef>
              <c:f>Resumen!$F$4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Resumen!$B$151:$B$165</c:f>
              <c:strCache>
                <c:ptCount val="15"/>
                <c:pt idx="0">
                  <c:v>Dolores</c:v>
                </c:pt>
                <c:pt idx="1">
                  <c:v>El Chal</c:v>
                </c:pt>
                <c:pt idx="2">
                  <c:v>Flores</c:v>
                </c:pt>
                <c:pt idx="3">
                  <c:v>La Libertad</c:v>
                </c:pt>
                <c:pt idx="4">
                  <c:v>Las Cruces</c:v>
                </c:pt>
                <c:pt idx="5">
                  <c:v>Melchor de Mencos</c:v>
                </c:pt>
                <c:pt idx="6">
                  <c:v>Poptún</c:v>
                </c:pt>
                <c:pt idx="7">
                  <c:v>San Andrés</c:v>
                </c:pt>
                <c:pt idx="8">
                  <c:v>San Benito</c:v>
                </c:pt>
                <c:pt idx="9">
                  <c:v>San Francisco</c:v>
                </c:pt>
                <c:pt idx="10">
                  <c:v>San José</c:v>
                </c:pt>
                <c:pt idx="11">
                  <c:v>San Luis</c:v>
                </c:pt>
                <c:pt idx="12">
                  <c:v>Santa Ana</c:v>
                </c:pt>
                <c:pt idx="13">
                  <c:v>Santa Elena</c:v>
                </c:pt>
                <c:pt idx="14">
                  <c:v>Sayaxché</c:v>
                </c:pt>
              </c:strCache>
            </c:strRef>
          </c:cat>
          <c:val>
            <c:numRef>
              <c:f>Resumen!$F$151:$F$165</c:f>
              <c:numCache>
                <c:formatCode>0</c:formatCode>
                <c:ptCount val="15"/>
                <c:pt idx="0">
                  <c:v>26</c:v>
                </c:pt>
                <c:pt idx="1">
                  <c:v>23</c:v>
                </c:pt>
                <c:pt idx="2">
                  <c:v>56</c:v>
                </c:pt>
                <c:pt idx="3">
                  <c:v>69</c:v>
                </c:pt>
                <c:pt idx="4">
                  <c:v>36</c:v>
                </c:pt>
                <c:pt idx="5">
                  <c:v>30</c:v>
                </c:pt>
                <c:pt idx="6">
                  <c:v>35</c:v>
                </c:pt>
                <c:pt idx="7">
                  <c:v>30</c:v>
                </c:pt>
                <c:pt idx="8">
                  <c:v>45</c:v>
                </c:pt>
                <c:pt idx="9">
                  <c:v>21</c:v>
                </c:pt>
                <c:pt idx="10">
                  <c:v>15</c:v>
                </c:pt>
                <c:pt idx="11">
                  <c:v>52</c:v>
                </c:pt>
                <c:pt idx="12">
                  <c:v>34</c:v>
                </c:pt>
                <c:pt idx="13">
                  <c:v>13</c:v>
                </c:pt>
                <c:pt idx="14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9B-45B1-BBEC-F9F7D3216078}"/>
            </c:ext>
          </c:extLst>
        </c:ser>
        <c:ser>
          <c:idx val="4"/>
          <c:order val="4"/>
          <c:tx>
            <c:strRef>
              <c:f>Resumen!$G$4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Resumen!$B$151:$B$165</c:f>
              <c:strCache>
                <c:ptCount val="15"/>
                <c:pt idx="0">
                  <c:v>Dolores</c:v>
                </c:pt>
                <c:pt idx="1">
                  <c:v>El Chal</c:v>
                </c:pt>
                <c:pt idx="2">
                  <c:v>Flores</c:v>
                </c:pt>
                <c:pt idx="3">
                  <c:v>La Libertad</c:v>
                </c:pt>
                <c:pt idx="4">
                  <c:v>Las Cruces</c:v>
                </c:pt>
                <c:pt idx="5">
                  <c:v>Melchor de Mencos</c:v>
                </c:pt>
                <c:pt idx="6">
                  <c:v>Poptún</c:v>
                </c:pt>
                <c:pt idx="7">
                  <c:v>San Andrés</c:v>
                </c:pt>
                <c:pt idx="8">
                  <c:v>San Benito</c:v>
                </c:pt>
                <c:pt idx="9">
                  <c:v>San Francisco</c:v>
                </c:pt>
                <c:pt idx="10">
                  <c:v>San José</c:v>
                </c:pt>
                <c:pt idx="11">
                  <c:v>San Luis</c:v>
                </c:pt>
                <c:pt idx="12">
                  <c:v>Santa Ana</c:v>
                </c:pt>
                <c:pt idx="13">
                  <c:v>Santa Elena</c:v>
                </c:pt>
                <c:pt idx="14">
                  <c:v>Sayaxché</c:v>
                </c:pt>
              </c:strCache>
            </c:strRef>
          </c:cat>
          <c:val>
            <c:numRef>
              <c:f>Resumen!$G$151:$G$165</c:f>
              <c:numCache>
                <c:formatCode>0</c:formatCode>
                <c:ptCount val="15"/>
                <c:pt idx="0">
                  <c:v>32</c:v>
                </c:pt>
                <c:pt idx="1">
                  <c:v>31</c:v>
                </c:pt>
                <c:pt idx="2">
                  <c:v>45</c:v>
                </c:pt>
                <c:pt idx="3">
                  <c:v>75</c:v>
                </c:pt>
                <c:pt idx="4">
                  <c:v>40</c:v>
                </c:pt>
                <c:pt idx="5">
                  <c:v>32</c:v>
                </c:pt>
                <c:pt idx="6">
                  <c:v>41</c:v>
                </c:pt>
                <c:pt idx="7">
                  <c:v>31</c:v>
                </c:pt>
                <c:pt idx="8">
                  <c:v>43</c:v>
                </c:pt>
                <c:pt idx="9">
                  <c:v>23</c:v>
                </c:pt>
                <c:pt idx="10">
                  <c:v>15</c:v>
                </c:pt>
                <c:pt idx="11">
                  <c:v>67</c:v>
                </c:pt>
                <c:pt idx="12">
                  <c:v>35</c:v>
                </c:pt>
                <c:pt idx="13">
                  <c:v>14</c:v>
                </c:pt>
                <c:pt idx="14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9B-45B1-BBEC-F9F7D3216078}"/>
            </c:ext>
          </c:extLst>
        </c:ser>
        <c:ser>
          <c:idx val="5"/>
          <c:order val="5"/>
          <c:tx>
            <c:strRef>
              <c:f>Resumen!$H$4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Resumen!$B$151:$B$165</c:f>
              <c:strCache>
                <c:ptCount val="15"/>
                <c:pt idx="0">
                  <c:v>Dolores</c:v>
                </c:pt>
                <c:pt idx="1">
                  <c:v>El Chal</c:v>
                </c:pt>
                <c:pt idx="2">
                  <c:v>Flores</c:v>
                </c:pt>
                <c:pt idx="3">
                  <c:v>La Libertad</c:v>
                </c:pt>
                <c:pt idx="4">
                  <c:v>Las Cruces</c:v>
                </c:pt>
                <c:pt idx="5">
                  <c:v>Melchor de Mencos</c:v>
                </c:pt>
                <c:pt idx="6">
                  <c:v>Poptún</c:v>
                </c:pt>
                <c:pt idx="7">
                  <c:v>San Andrés</c:v>
                </c:pt>
                <c:pt idx="8">
                  <c:v>San Benito</c:v>
                </c:pt>
                <c:pt idx="9">
                  <c:v>San Francisco</c:v>
                </c:pt>
                <c:pt idx="10">
                  <c:v>San José</c:v>
                </c:pt>
                <c:pt idx="11">
                  <c:v>San Luis</c:v>
                </c:pt>
                <c:pt idx="12">
                  <c:v>Santa Ana</c:v>
                </c:pt>
                <c:pt idx="13">
                  <c:v>Santa Elena</c:v>
                </c:pt>
                <c:pt idx="14">
                  <c:v>Sayaxché</c:v>
                </c:pt>
              </c:strCache>
            </c:strRef>
          </c:cat>
          <c:val>
            <c:numRef>
              <c:f>Resumen!$H$151:$H$165</c:f>
              <c:numCache>
                <c:formatCode>0</c:formatCode>
                <c:ptCount val="15"/>
                <c:pt idx="0">
                  <c:v>32</c:v>
                </c:pt>
                <c:pt idx="1">
                  <c:v>30</c:v>
                </c:pt>
                <c:pt idx="2">
                  <c:v>44</c:v>
                </c:pt>
                <c:pt idx="3">
                  <c:v>75</c:v>
                </c:pt>
                <c:pt idx="4">
                  <c:v>40</c:v>
                </c:pt>
                <c:pt idx="5">
                  <c:v>32</c:v>
                </c:pt>
                <c:pt idx="6">
                  <c:v>41</c:v>
                </c:pt>
                <c:pt idx="7">
                  <c:v>31</c:v>
                </c:pt>
                <c:pt idx="8">
                  <c:v>43</c:v>
                </c:pt>
                <c:pt idx="9">
                  <c:v>23</c:v>
                </c:pt>
                <c:pt idx="10">
                  <c:v>15</c:v>
                </c:pt>
                <c:pt idx="11">
                  <c:v>66</c:v>
                </c:pt>
                <c:pt idx="12">
                  <c:v>35</c:v>
                </c:pt>
                <c:pt idx="13">
                  <c:v>14</c:v>
                </c:pt>
                <c:pt idx="14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9B-45B1-BBEC-F9F7D3216078}"/>
            </c:ext>
          </c:extLst>
        </c:ser>
        <c:ser>
          <c:idx val="6"/>
          <c:order val="6"/>
          <c:tx>
            <c:strRef>
              <c:f>Resumen!$I$4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Resumen!$B$151:$B$165</c:f>
              <c:strCache>
                <c:ptCount val="15"/>
                <c:pt idx="0">
                  <c:v>Dolores</c:v>
                </c:pt>
                <c:pt idx="1">
                  <c:v>El Chal</c:v>
                </c:pt>
                <c:pt idx="2">
                  <c:v>Flores</c:v>
                </c:pt>
                <c:pt idx="3">
                  <c:v>La Libertad</c:v>
                </c:pt>
                <c:pt idx="4">
                  <c:v>Las Cruces</c:v>
                </c:pt>
                <c:pt idx="5">
                  <c:v>Melchor de Mencos</c:v>
                </c:pt>
                <c:pt idx="6">
                  <c:v>Poptún</c:v>
                </c:pt>
                <c:pt idx="7">
                  <c:v>San Andrés</c:v>
                </c:pt>
                <c:pt idx="8">
                  <c:v>San Benito</c:v>
                </c:pt>
                <c:pt idx="9">
                  <c:v>San Francisco</c:v>
                </c:pt>
                <c:pt idx="10">
                  <c:v>San José</c:v>
                </c:pt>
                <c:pt idx="11">
                  <c:v>San Luis</c:v>
                </c:pt>
                <c:pt idx="12">
                  <c:v>Santa Ana</c:v>
                </c:pt>
                <c:pt idx="13">
                  <c:v>Santa Elena</c:v>
                </c:pt>
                <c:pt idx="14">
                  <c:v>Sayaxché</c:v>
                </c:pt>
              </c:strCache>
            </c:strRef>
          </c:cat>
          <c:val>
            <c:numRef>
              <c:f>Resumen!$I$151:$I$165</c:f>
              <c:numCache>
                <c:formatCode>0</c:formatCode>
                <c:ptCount val="15"/>
                <c:pt idx="0">
                  <c:v>103</c:v>
                </c:pt>
                <c:pt idx="1">
                  <c:v>20</c:v>
                </c:pt>
                <c:pt idx="2">
                  <c:v>88</c:v>
                </c:pt>
                <c:pt idx="3">
                  <c:v>293</c:v>
                </c:pt>
                <c:pt idx="4">
                  <c:v>47</c:v>
                </c:pt>
                <c:pt idx="5">
                  <c:v>54</c:v>
                </c:pt>
                <c:pt idx="6">
                  <c:v>77</c:v>
                </c:pt>
                <c:pt idx="7">
                  <c:v>29</c:v>
                </c:pt>
                <c:pt idx="8">
                  <c:v>115</c:v>
                </c:pt>
                <c:pt idx="9">
                  <c:v>64</c:v>
                </c:pt>
                <c:pt idx="10">
                  <c:v>18</c:v>
                </c:pt>
                <c:pt idx="11">
                  <c:v>186</c:v>
                </c:pt>
                <c:pt idx="12">
                  <c:v>111</c:v>
                </c:pt>
                <c:pt idx="13">
                  <c:v>0</c:v>
                </c:pt>
                <c:pt idx="14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B9B-45B1-BBEC-F9F7D3216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632960"/>
        <c:axId val="1142771968"/>
      </c:lineChart>
      <c:catAx>
        <c:axId val="114363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2771968"/>
        <c:crosses val="autoZero"/>
        <c:auto val="1"/>
        <c:lblAlgn val="ctr"/>
        <c:lblOffset val="100"/>
        <c:noMultiLvlLbl val="0"/>
      </c:catAx>
      <c:valAx>
        <c:axId val="11427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363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El Progreso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Resumen!$C$4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Resumen!$B$166:$B$173</c:f>
              <c:strCache>
                <c:ptCount val="8"/>
                <c:pt idx="0">
                  <c:v>El Jicaro</c:v>
                </c:pt>
                <c:pt idx="1">
                  <c:v>Guastatoya</c:v>
                </c:pt>
                <c:pt idx="2">
                  <c:v>Morazán</c:v>
                </c:pt>
                <c:pt idx="3">
                  <c:v>San Agustín Acasaguastlán</c:v>
                </c:pt>
                <c:pt idx="4">
                  <c:v>San Antonio La Paz</c:v>
                </c:pt>
                <c:pt idx="5">
                  <c:v>San Cristobál Acasaguastlán</c:v>
                </c:pt>
                <c:pt idx="6">
                  <c:v>Sanarate</c:v>
                </c:pt>
                <c:pt idx="7">
                  <c:v>Sansare</c:v>
                </c:pt>
              </c:strCache>
            </c:strRef>
          </c:cat>
          <c:val>
            <c:numRef>
              <c:f>Resumen!$C$166:$C$173</c:f>
              <c:numCache>
                <c:formatCode>0</c:formatCode>
                <c:ptCount val="8"/>
                <c:pt idx="0">
                  <c:v>24</c:v>
                </c:pt>
                <c:pt idx="1">
                  <c:v>69</c:v>
                </c:pt>
                <c:pt idx="2">
                  <c:v>24</c:v>
                </c:pt>
                <c:pt idx="3">
                  <c:v>56</c:v>
                </c:pt>
                <c:pt idx="4">
                  <c:v>36</c:v>
                </c:pt>
                <c:pt idx="5">
                  <c:v>15</c:v>
                </c:pt>
                <c:pt idx="6">
                  <c:v>66</c:v>
                </c:pt>
                <c:pt idx="7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0C-4665-80AA-E36373ACFCD7}"/>
            </c:ext>
          </c:extLst>
        </c:ser>
        <c:ser>
          <c:idx val="1"/>
          <c:order val="1"/>
          <c:tx>
            <c:strRef>
              <c:f>Resumen!$D$4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Resumen!$B$166:$B$173</c:f>
              <c:strCache>
                <c:ptCount val="8"/>
                <c:pt idx="0">
                  <c:v>El Jicaro</c:v>
                </c:pt>
                <c:pt idx="1">
                  <c:v>Guastatoya</c:v>
                </c:pt>
                <c:pt idx="2">
                  <c:v>Morazán</c:v>
                </c:pt>
                <c:pt idx="3">
                  <c:v>San Agustín Acasaguastlán</c:v>
                </c:pt>
                <c:pt idx="4">
                  <c:v>San Antonio La Paz</c:v>
                </c:pt>
                <c:pt idx="5">
                  <c:v>San Cristobál Acasaguastlán</c:v>
                </c:pt>
                <c:pt idx="6">
                  <c:v>Sanarate</c:v>
                </c:pt>
                <c:pt idx="7">
                  <c:v>Sansare</c:v>
                </c:pt>
              </c:strCache>
            </c:strRef>
          </c:cat>
          <c:val>
            <c:numRef>
              <c:f>Resumen!$D$166:$D$173</c:f>
              <c:numCache>
                <c:formatCode>0</c:formatCode>
                <c:ptCount val="8"/>
                <c:pt idx="0">
                  <c:v>25</c:v>
                </c:pt>
                <c:pt idx="1">
                  <c:v>66</c:v>
                </c:pt>
                <c:pt idx="2">
                  <c:v>29</c:v>
                </c:pt>
                <c:pt idx="3">
                  <c:v>55</c:v>
                </c:pt>
                <c:pt idx="4">
                  <c:v>36</c:v>
                </c:pt>
                <c:pt idx="5">
                  <c:v>15</c:v>
                </c:pt>
                <c:pt idx="6">
                  <c:v>73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0C-4665-80AA-E36373ACFCD7}"/>
            </c:ext>
          </c:extLst>
        </c:ser>
        <c:ser>
          <c:idx val="2"/>
          <c:order val="2"/>
          <c:tx>
            <c:strRef>
              <c:f>Resumen!$E$4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Resumen!$B$166:$B$173</c:f>
              <c:strCache>
                <c:ptCount val="8"/>
                <c:pt idx="0">
                  <c:v>El Jicaro</c:v>
                </c:pt>
                <c:pt idx="1">
                  <c:v>Guastatoya</c:v>
                </c:pt>
                <c:pt idx="2">
                  <c:v>Morazán</c:v>
                </c:pt>
                <c:pt idx="3">
                  <c:v>San Agustín Acasaguastlán</c:v>
                </c:pt>
                <c:pt idx="4">
                  <c:v>San Antonio La Paz</c:v>
                </c:pt>
                <c:pt idx="5">
                  <c:v>San Cristobál Acasaguastlán</c:v>
                </c:pt>
                <c:pt idx="6">
                  <c:v>Sanarate</c:v>
                </c:pt>
                <c:pt idx="7">
                  <c:v>Sansare</c:v>
                </c:pt>
              </c:strCache>
            </c:strRef>
          </c:cat>
          <c:val>
            <c:numRef>
              <c:f>Resumen!$E$166:$E$173</c:f>
              <c:numCache>
                <c:formatCode>0</c:formatCode>
                <c:ptCount val="8"/>
                <c:pt idx="0">
                  <c:v>62</c:v>
                </c:pt>
                <c:pt idx="1">
                  <c:v>80</c:v>
                </c:pt>
                <c:pt idx="2">
                  <c:v>35</c:v>
                </c:pt>
                <c:pt idx="3">
                  <c:v>57</c:v>
                </c:pt>
                <c:pt idx="4">
                  <c:v>37</c:v>
                </c:pt>
                <c:pt idx="5">
                  <c:v>27</c:v>
                </c:pt>
                <c:pt idx="6">
                  <c:v>42</c:v>
                </c:pt>
                <c:pt idx="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0C-4665-80AA-E36373ACFCD7}"/>
            </c:ext>
          </c:extLst>
        </c:ser>
        <c:ser>
          <c:idx val="3"/>
          <c:order val="3"/>
          <c:tx>
            <c:strRef>
              <c:f>Resumen!$F$4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Resumen!$B$166:$B$173</c:f>
              <c:strCache>
                <c:ptCount val="8"/>
                <c:pt idx="0">
                  <c:v>El Jicaro</c:v>
                </c:pt>
                <c:pt idx="1">
                  <c:v>Guastatoya</c:v>
                </c:pt>
                <c:pt idx="2">
                  <c:v>Morazán</c:v>
                </c:pt>
                <c:pt idx="3">
                  <c:v>San Agustín Acasaguastlán</c:v>
                </c:pt>
                <c:pt idx="4">
                  <c:v>San Antonio La Paz</c:v>
                </c:pt>
                <c:pt idx="5">
                  <c:v>San Cristobál Acasaguastlán</c:v>
                </c:pt>
                <c:pt idx="6">
                  <c:v>Sanarate</c:v>
                </c:pt>
                <c:pt idx="7">
                  <c:v>Sansare</c:v>
                </c:pt>
              </c:strCache>
            </c:strRef>
          </c:cat>
          <c:val>
            <c:numRef>
              <c:f>Resumen!$F$166:$F$173</c:f>
              <c:numCache>
                <c:formatCode>0</c:formatCode>
                <c:ptCount val="8"/>
                <c:pt idx="0">
                  <c:v>39</c:v>
                </c:pt>
                <c:pt idx="1">
                  <c:v>49</c:v>
                </c:pt>
                <c:pt idx="2">
                  <c:v>20</c:v>
                </c:pt>
                <c:pt idx="3">
                  <c:v>37</c:v>
                </c:pt>
                <c:pt idx="4">
                  <c:v>24</c:v>
                </c:pt>
                <c:pt idx="5">
                  <c:v>15</c:v>
                </c:pt>
                <c:pt idx="6">
                  <c:v>39</c:v>
                </c:pt>
                <c:pt idx="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0C-4665-80AA-E36373ACFCD7}"/>
            </c:ext>
          </c:extLst>
        </c:ser>
        <c:ser>
          <c:idx val="4"/>
          <c:order val="4"/>
          <c:tx>
            <c:strRef>
              <c:f>Resumen!$G$4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Resumen!$B$166:$B$173</c:f>
              <c:strCache>
                <c:ptCount val="8"/>
                <c:pt idx="0">
                  <c:v>El Jicaro</c:v>
                </c:pt>
                <c:pt idx="1">
                  <c:v>Guastatoya</c:v>
                </c:pt>
                <c:pt idx="2">
                  <c:v>Morazán</c:v>
                </c:pt>
                <c:pt idx="3">
                  <c:v>San Agustín Acasaguastlán</c:v>
                </c:pt>
                <c:pt idx="4">
                  <c:v>San Antonio La Paz</c:v>
                </c:pt>
                <c:pt idx="5">
                  <c:v>San Cristobál Acasaguastlán</c:v>
                </c:pt>
                <c:pt idx="6">
                  <c:v>Sanarate</c:v>
                </c:pt>
                <c:pt idx="7">
                  <c:v>Sansare</c:v>
                </c:pt>
              </c:strCache>
            </c:strRef>
          </c:cat>
          <c:val>
            <c:numRef>
              <c:f>Resumen!$G$166:$G$173</c:f>
              <c:numCache>
                <c:formatCode>0</c:formatCode>
                <c:ptCount val="8"/>
                <c:pt idx="0">
                  <c:v>44</c:v>
                </c:pt>
                <c:pt idx="1">
                  <c:v>52</c:v>
                </c:pt>
                <c:pt idx="2">
                  <c:v>25</c:v>
                </c:pt>
                <c:pt idx="3">
                  <c:v>38</c:v>
                </c:pt>
                <c:pt idx="4">
                  <c:v>27</c:v>
                </c:pt>
                <c:pt idx="5">
                  <c:v>21</c:v>
                </c:pt>
                <c:pt idx="6">
                  <c:v>40</c:v>
                </c:pt>
                <c:pt idx="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0C-4665-80AA-E36373ACFCD7}"/>
            </c:ext>
          </c:extLst>
        </c:ser>
        <c:ser>
          <c:idx val="5"/>
          <c:order val="5"/>
          <c:tx>
            <c:strRef>
              <c:f>Resumen!$H$4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Resumen!$B$166:$B$173</c:f>
              <c:strCache>
                <c:ptCount val="8"/>
                <c:pt idx="0">
                  <c:v>El Jicaro</c:v>
                </c:pt>
                <c:pt idx="1">
                  <c:v>Guastatoya</c:v>
                </c:pt>
                <c:pt idx="2">
                  <c:v>Morazán</c:v>
                </c:pt>
                <c:pt idx="3">
                  <c:v>San Agustín Acasaguastlán</c:v>
                </c:pt>
                <c:pt idx="4">
                  <c:v>San Antonio La Paz</c:v>
                </c:pt>
                <c:pt idx="5">
                  <c:v>San Cristobál Acasaguastlán</c:v>
                </c:pt>
                <c:pt idx="6">
                  <c:v>Sanarate</c:v>
                </c:pt>
                <c:pt idx="7">
                  <c:v>Sansare</c:v>
                </c:pt>
              </c:strCache>
            </c:strRef>
          </c:cat>
          <c:val>
            <c:numRef>
              <c:f>Resumen!$H$166:$H$173</c:f>
              <c:numCache>
                <c:formatCode>0</c:formatCode>
                <c:ptCount val="8"/>
                <c:pt idx="0">
                  <c:v>44</c:v>
                </c:pt>
                <c:pt idx="1">
                  <c:v>53</c:v>
                </c:pt>
                <c:pt idx="2">
                  <c:v>25</c:v>
                </c:pt>
                <c:pt idx="3">
                  <c:v>38</c:v>
                </c:pt>
                <c:pt idx="4">
                  <c:v>27</c:v>
                </c:pt>
                <c:pt idx="5">
                  <c:v>21</c:v>
                </c:pt>
                <c:pt idx="6">
                  <c:v>40</c:v>
                </c:pt>
                <c:pt idx="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0C-4665-80AA-E36373ACFCD7}"/>
            </c:ext>
          </c:extLst>
        </c:ser>
        <c:ser>
          <c:idx val="6"/>
          <c:order val="6"/>
          <c:tx>
            <c:strRef>
              <c:f>Resumen!$I$4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Resumen!$B$166:$B$173</c:f>
              <c:strCache>
                <c:ptCount val="8"/>
                <c:pt idx="0">
                  <c:v>El Jicaro</c:v>
                </c:pt>
                <c:pt idx="1">
                  <c:v>Guastatoya</c:v>
                </c:pt>
                <c:pt idx="2">
                  <c:v>Morazán</c:v>
                </c:pt>
                <c:pt idx="3">
                  <c:v>San Agustín Acasaguastlán</c:v>
                </c:pt>
                <c:pt idx="4">
                  <c:v>San Antonio La Paz</c:v>
                </c:pt>
                <c:pt idx="5">
                  <c:v>San Cristobál Acasaguastlán</c:v>
                </c:pt>
                <c:pt idx="6">
                  <c:v>Sanarate</c:v>
                </c:pt>
                <c:pt idx="7">
                  <c:v>Sansare</c:v>
                </c:pt>
              </c:strCache>
            </c:strRef>
          </c:cat>
          <c:val>
            <c:numRef>
              <c:f>Resumen!$I$166:$I$173</c:f>
              <c:numCache>
                <c:formatCode>0</c:formatCode>
                <c:ptCount val="8"/>
                <c:pt idx="0">
                  <c:v>46</c:v>
                </c:pt>
                <c:pt idx="1">
                  <c:v>112</c:v>
                </c:pt>
                <c:pt idx="2">
                  <c:v>42</c:v>
                </c:pt>
                <c:pt idx="3">
                  <c:v>88</c:v>
                </c:pt>
                <c:pt idx="4">
                  <c:v>62</c:v>
                </c:pt>
                <c:pt idx="5">
                  <c:v>31</c:v>
                </c:pt>
                <c:pt idx="6">
                  <c:v>112</c:v>
                </c:pt>
                <c:pt idx="7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70C-4665-80AA-E36373ACF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632960"/>
        <c:axId val="1142771968"/>
      </c:lineChart>
      <c:catAx>
        <c:axId val="114363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2771968"/>
        <c:crosses val="autoZero"/>
        <c:auto val="1"/>
        <c:lblAlgn val="ctr"/>
        <c:lblOffset val="100"/>
        <c:noMultiLvlLbl val="0"/>
      </c:catAx>
      <c:valAx>
        <c:axId val="11427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363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Quetzaltenango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Resumen!$C$4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Resumen!$B$174:$B$197</c:f>
              <c:strCache>
                <c:ptCount val="24"/>
                <c:pt idx="0">
                  <c:v>Almolonga</c:v>
                </c:pt>
                <c:pt idx="1">
                  <c:v>Cabricán</c:v>
                </c:pt>
                <c:pt idx="2">
                  <c:v>Cajolá</c:v>
                </c:pt>
                <c:pt idx="3">
                  <c:v>Cantel</c:v>
                </c:pt>
                <c:pt idx="4">
                  <c:v>Coatepeque</c:v>
                </c:pt>
                <c:pt idx="5">
                  <c:v>Colomba Costa Cuca</c:v>
                </c:pt>
                <c:pt idx="6">
                  <c:v>Concepción Chiquirichapa</c:v>
                </c:pt>
                <c:pt idx="7">
                  <c:v>El Palmar</c:v>
                </c:pt>
                <c:pt idx="8">
                  <c:v>Flores Costa Cuca</c:v>
                </c:pt>
                <c:pt idx="9">
                  <c:v>Génova</c:v>
                </c:pt>
                <c:pt idx="10">
                  <c:v>Huitán</c:v>
                </c:pt>
                <c:pt idx="11">
                  <c:v>La Esperanza</c:v>
                </c:pt>
                <c:pt idx="12">
                  <c:v>Olintepeque</c:v>
                </c:pt>
                <c:pt idx="13">
                  <c:v>Palestina de Los Altos</c:v>
                </c:pt>
                <c:pt idx="14">
                  <c:v>Quetzaltenango</c:v>
                </c:pt>
                <c:pt idx="15">
                  <c:v>Salcajá</c:v>
                </c:pt>
                <c:pt idx="16">
                  <c:v>San Carlos Sijá</c:v>
                </c:pt>
                <c:pt idx="17">
                  <c:v>San Francisco La Unión</c:v>
                </c:pt>
                <c:pt idx="18">
                  <c:v>San Juan Ostuncalco</c:v>
                </c:pt>
                <c:pt idx="19">
                  <c:v>San Martín Sacatepéquez</c:v>
                </c:pt>
                <c:pt idx="20">
                  <c:v>San Mateo</c:v>
                </c:pt>
                <c:pt idx="21">
                  <c:v>San Miguel Siguilá</c:v>
                </c:pt>
                <c:pt idx="22">
                  <c:v>Sibilia</c:v>
                </c:pt>
                <c:pt idx="23">
                  <c:v>Zunil</c:v>
                </c:pt>
              </c:strCache>
            </c:strRef>
          </c:cat>
          <c:val>
            <c:numRef>
              <c:f>Resumen!$C$174:$C$197</c:f>
              <c:numCache>
                <c:formatCode>0</c:formatCode>
                <c:ptCount val="24"/>
                <c:pt idx="0">
                  <c:v>15</c:v>
                </c:pt>
                <c:pt idx="1">
                  <c:v>17</c:v>
                </c:pt>
                <c:pt idx="2">
                  <c:v>10</c:v>
                </c:pt>
                <c:pt idx="3">
                  <c:v>30</c:v>
                </c:pt>
                <c:pt idx="4">
                  <c:v>146</c:v>
                </c:pt>
                <c:pt idx="5">
                  <c:v>54</c:v>
                </c:pt>
                <c:pt idx="6">
                  <c:v>17</c:v>
                </c:pt>
                <c:pt idx="7">
                  <c:v>18</c:v>
                </c:pt>
                <c:pt idx="8">
                  <c:v>22</c:v>
                </c:pt>
                <c:pt idx="9">
                  <c:v>38</c:v>
                </c:pt>
                <c:pt idx="10">
                  <c:v>12</c:v>
                </c:pt>
                <c:pt idx="11">
                  <c:v>24</c:v>
                </c:pt>
                <c:pt idx="12">
                  <c:v>30</c:v>
                </c:pt>
                <c:pt idx="13">
                  <c:v>17</c:v>
                </c:pt>
                <c:pt idx="14">
                  <c:v>377</c:v>
                </c:pt>
                <c:pt idx="15">
                  <c:v>22</c:v>
                </c:pt>
                <c:pt idx="16">
                  <c:v>58</c:v>
                </c:pt>
                <c:pt idx="17">
                  <c:v>7</c:v>
                </c:pt>
                <c:pt idx="18">
                  <c:v>49</c:v>
                </c:pt>
                <c:pt idx="19">
                  <c:v>29</c:v>
                </c:pt>
                <c:pt idx="20">
                  <c:v>11</c:v>
                </c:pt>
                <c:pt idx="21">
                  <c:v>5</c:v>
                </c:pt>
                <c:pt idx="22">
                  <c:v>14</c:v>
                </c:pt>
                <c:pt idx="2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06-46D5-9065-D157DA874931}"/>
            </c:ext>
          </c:extLst>
        </c:ser>
        <c:ser>
          <c:idx val="1"/>
          <c:order val="1"/>
          <c:tx>
            <c:strRef>
              <c:f>Resumen!$D$4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Resumen!$B$174:$B$197</c:f>
              <c:strCache>
                <c:ptCount val="24"/>
                <c:pt idx="0">
                  <c:v>Almolonga</c:v>
                </c:pt>
                <c:pt idx="1">
                  <c:v>Cabricán</c:v>
                </c:pt>
                <c:pt idx="2">
                  <c:v>Cajolá</c:v>
                </c:pt>
                <c:pt idx="3">
                  <c:v>Cantel</c:v>
                </c:pt>
                <c:pt idx="4">
                  <c:v>Coatepeque</c:v>
                </c:pt>
                <c:pt idx="5">
                  <c:v>Colomba Costa Cuca</c:v>
                </c:pt>
                <c:pt idx="6">
                  <c:v>Concepción Chiquirichapa</c:v>
                </c:pt>
                <c:pt idx="7">
                  <c:v>El Palmar</c:v>
                </c:pt>
                <c:pt idx="8">
                  <c:v>Flores Costa Cuca</c:v>
                </c:pt>
                <c:pt idx="9">
                  <c:v>Génova</c:v>
                </c:pt>
                <c:pt idx="10">
                  <c:v>Huitán</c:v>
                </c:pt>
                <c:pt idx="11">
                  <c:v>La Esperanza</c:v>
                </c:pt>
                <c:pt idx="12">
                  <c:v>Olintepeque</c:v>
                </c:pt>
                <c:pt idx="13">
                  <c:v>Palestina de Los Altos</c:v>
                </c:pt>
                <c:pt idx="14">
                  <c:v>Quetzaltenango</c:v>
                </c:pt>
                <c:pt idx="15">
                  <c:v>Salcajá</c:v>
                </c:pt>
                <c:pt idx="16">
                  <c:v>San Carlos Sijá</c:v>
                </c:pt>
                <c:pt idx="17">
                  <c:v>San Francisco La Unión</c:v>
                </c:pt>
                <c:pt idx="18">
                  <c:v>San Juan Ostuncalco</c:v>
                </c:pt>
                <c:pt idx="19">
                  <c:v>San Martín Sacatepéquez</c:v>
                </c:pt>
                <c:pt idx="20">
                  <c:v>San Mateo</c:v>
                </c:pt>
                <c:pt idx="21">
                  <c:v>San Miguel Siguilá</c:v>
                </c:pt>
                <c:pt idx="22">
                  <c:v>Sibilia</c:v>
                </c:pt>
                <c:pt idx="23">
                  <c:v>Zunil</c:v>
                </c:pt>
              </c:strCache>
            </c:strRef>
          </c:cat>
          <c:val>
            <c:numRef>
              <c:f>Resumen!$D$174:$D$197</c:f>
              <c:numCache>
                <c:formatCode>0</c:formatCode>
                <c:ptCount val="24"/>
                <c:pt idx="0">
                  <c:v>16</c:v>
                </c:pt>
                <c:pt idx="1">
                  <c:v>17</c:v>
                </c:pt>
                <c:pt idx="2">
                  <c:v>11</c:v>
                </c:pt>
                <c:pt idx="3">
                  <c:v>29</c:v>
                </c:pt>
                <c:pt idx="4">
                  <c:v>145</c:v>
                </c:pt>
                <c:pt idx="5">
                  <c:v>55</c:v>
                </c:pt>
                <c:pt idx="6">
                  <c:v>15</c:v>
                </c:pt>
                <c:pt idx="7">
                  <c:v>18</c:v>
                </c:pt>
                <c:pt idx="8">
                  <c:v>22</c:v>
                </c:pt>
                <c:pt idx="9">
                  <c:v>38</c:v>
                </c:pt>
                <c:pt idx="10">
                  <c:v>12</c:v>
                </c:pt>
                <c:pt idx="11">
                  <c:v>28</c:v>
                </c:pt>
                <c:pt idx="12">
                  <c:v>38</c:v>
                </c:pt>
                <c:pt idx="13">
                  <c:v>19</c:v>
                </c:pt>
                <c:pt idx="14">
                  <c:v>356</c:v>
                </c:pt>
                <c:pt idx="15">
                  <c:v>25</c:v>
                </c:pt>
                <c:pt idx="16">
                  <c:v>58</c:v>
                </c:pt>
                <c:pt idx="17">
                  <c:v>6</c:v>
                </c:pt>
                <c:pt idx="18">
                  <c:v>50</c:v>
                </c:pt>
                <c:pt idx="19">
                  <c:v>29</c:v>
                </c:pt>
                <c:pt idx="20">
                  <c:v>10</c:v>
                </c:pt>
                <c:pt idx="21">
                  <c:v>6</c:v>
                </c:pt>
                <c:pt idx="22">
                  <c:v>14</c:v>
                </c:pt>
                <c:pt idx="2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6-46D5-9065-D157DA874931}"/>
            </c:ext>
          </c:extLst>
        </c:ser>
        <c:ser>
          <c:idx val="2"/>
          <c:order val="2"/>
          <c:tx>
            <c:strRef>
              <c:f>Resumen!$E$4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Resumen!$B$174:$B$197</c:f>
              <c:strCache>
                <c:ptCount val="24"/>
                <c:pt idx="0">
                  <c:v>Almolonga</c:v>
                </c:pt>
                <c:pt idx="1">
                  <c:v>Cabricán</c:v>
                </c:pt>
                <c:pt idx="2">
                  <c:v>Cajolá</c:v>
                </c:pt>
                <c:pt idx="3">
                  <c:v>Cantel</c:v>
                </c:pt>
                <c:pt idx="4">
                  <c:v>Coatepeque</c:v>
                </c:pt>
                <c:pt idx="5">
                  <c:v>Colomba Costa Cuca</c:v>
                </c:pt>
                <c:pt idx="6">
                  <c:v>Concepción Chiquirichapa</c:v>
                </c:pt>
                <c:pt idx="7">
                  <c:v>El Palmar</c:v>
                </c:pt>
                <c:pt idx="8">
                  <c:v>Flores Costa Cuca</c:v>
                </c:pt>
                <c:pt idx="9">
                  <c:v>Génova</c:v>
                </c:pt>
                <c:pt idx="10">
                  <c:v>Huitán</c:v>
                </c:pt>
                <c:pt idx="11">
                  <c:v>La Esperanza</c:v>
                </c:pt>
                <c:pt idx="12">
                  <c:v>Olintepeque</c:v>
                </c:pt>
                <c:pt idx="13">
                  <c:v>Palestina de Los Altos</c:v>
                </c:pt>
                <c:pt idx="14">
                  <c:v>Quetzaltenango</c:v>
                </c:pt>
                <c:pt idx="15">
                  <c:v>Salcajá</c:v>
                </c:pt>
                <c:pt idx="16">
                  <c:v>San Carlos Sijá</c:v>
                </c:pt>
                <c:pt idx="17">
                  <c:v>San Francisco La Unión</c:v>
                </c:pt>
                <c:pt idx="18">
                  <c:v>San Juan Ostuncalco</c:v>
                </c:pt>
                <c:pt idx="19">
                  <c:v>San Martín Sacatepéquez</c:v>
                </c:pt>
                <c:pt idx="20">
                  <c:v>San Mateo</c:v>
                </c:pt>
                <c:pt idx="21">
                  <c:v>San Miguel Siguilá</c:v>
                </c:pt>
                <c:pt idx="22">
                  <c:v>Sibilia</c:v>
                </c:pt>
                <c:pt idx="23">
                  <c:v>Zunil</c:v>
                </c:pt>
              </c:strCache>
            </c:strRef>
          </c:cat>
          <c:val>
            <c:numRef>
              <c:f>Resumen!$E$174:$E$197</c:f>
              <c:numCache>
                <c:formatCode>0</c:formatCode>
                <c:ptCount val="24"/>
                <c:pt idx="0">
                  <c:v>17</c:v>
                </c:pt>
                <c:pt idx="1">
                  <c:v>16</c:v>
                </c:pt>
                <c:pt idx="2">
                  <c:v>11</c:v>
                </c:pt>
                <c:pt idx="3">
                  <c:v>30</c:v>
                </c:pt>
                <c:pt idx="4">
                  <c:v>161</c:v>
                </c:pt>
                <c:pt idx="5">
                  <c:v>55</c:v>
                </c:pt>
                <c:pt idx="6">
                  <c:v>16</c:v>
                </c:pt>
                <c:pt idx="7">
                  <c:v>17</c:v>
                </c:pt>
                <c:pt idx="8">
                  <c:v>14</c:v>
                </c:pt>
                <c:pt idx="9">
                  <c:v>38</c:v>
                </c:pt>
                <c:pt idx="10">
                  <c:v>12</c:v>
                </c:pt>
                <c:pt idx="11">
                  <c:v>30</c:v>
                </c:pt>
                <c:pt idx="12">
                  <c:v>43</c:v>
                </c:pt>
                <c:pt idx="13">
                  <c:v>19</c:v>
                </c:pt>
                <c:pt idx="14">
                  <c:v>647</c:v>
                </c:pt>
                <c:pt idx="15">
                  <c:v>29</c:v>
                </c:pt>
                <c:pt idx="16">
                  <c:v>58</c:v>
                </c:pt>
                <c:pt idx="17">
                  <c:v>6</c:v>
                </c:pt>
                <c:pt idx="18">
                  <c:v>51</c:v>
                </c:pt>
                <c:pt idx="19">
                  <c:v>30</c:v>
                </c:pt>
                <c:pt idx="20">
                  <c:v>11</c:v>
                </c:pt>
                <c:pt idx="21">
                  <c:v>6</c:v>
                </c:pt>
                <c:pt idx="22">
                  <c:v>14</c:v>
                </c:pt>
                <c:pt idx="2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6-46D5-9065-D157DA874931}"/>
            </c:ext>
          </c:extLst>
        </c:ser>
        <c:ser>
          <c:idx val="3"/>
          <c:order val="3"/>
          <c:tx>
            <c:strRef>
              <c:f>Resumen!$F$4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Resumen!$B$174:$B$197</c:f>
              <c:strCache>
                <c:ptCount val="24"/>
                <c:pt idx="0">
                  <c:v>Almolonga</c:v>
                </c:pt>
                <c:pt idx="1">
                  <c:v>Cabricán</c:v>
                </c:pt>
                <c:pt idx="2">
                  <c:v>Cajolá</c:v>
                </c:pt>
                <c:pt idx="3">
                  <c:v>Cantel</c:v>
                </c:pt>
                <c:pt idx="4">
                  <c:v>Coatepeque</c:v>
                </c:pt>
                <c:pt idx="5">
                  <c:v>Colomba Costa Cuca</c:v>
                </c:pt>
                <c:pt idx="6">
                  <c:v>Concepción Chiquirichapa</c:v>
                </c:pt>
                <c:pt idx="7">
                  <c:v>El Palmar</c:v>
                </c:pt>
                <c:pt idx="8">
                  <c:v>Flores Costa Cuca</c:v>
                </c:pt>
                <c:pt idx="9">
                  <c:v>Génova</c:v>
                </c:pt>
                <c:pt idx="10">
                  <c:v>Huitán</c:v>
                </c:pt>
                <c:pt idx="11">
                  <c:v>La Esperanza</c:v>
                </c:pt>
                <c:pt idx="12">
                  <c:v>Olintepeque</c:v>
                </c:pt>
                <c:pt idx="13">
                  <c:v>Palestina de Los Altos</c:v>
                </c:pt>
                <c:pt idx="14">
                  <c:v>Quetzaltenango</c:v>
                </c:pt>
                <c:pt idx="15">
                  <c:v>Salcajá</c:v>
                </c:pt>
                <c:pt idx="16">
                  <c:v>San Carlos Sijá</c:v>
                </c:pt>
                <c:pt idx="17">
                  <c:v>San Francisco La Unión</c:v>
                </c:pt>
                <c:pt idx="18">
                  <c:v>San Juan Ostuncalco</c:v>
                </c:pt>
                <c:pt idx="19">
                  <c:v>San Martín Sacatepéquez</c:v>
                </c:pt>
                <c:pt idx="20">
                  <c:v>San Mateo</c:v>
                </c:pt>
                <c:pt idx="21">
                  <c:v>San Miguel Siguilá</c:v>
                </c:pt>
                <c:pt idx="22">
                  <c:v>Sibilia</c:v>
                </c:pt>
                <c:pt idx="23">
                  <c:v>Zunil</c:v>
                </c:pt>
              </c:strCache>
            </c:strRef>
          </c:cat>
          <c:val>
            <c:numRef>
              <c:f>Resumen!$F$174:$F$197</c:f>
              <c:numCache>
                <c:formatCode>0</c:formatCode>
                <c:ptCount val="24"/>
                <c:pt idx="0">
                  <c:v>10</c:v>
                </c:pt>
                <c:pt idx="1">
                  <c:v>17</c:v>
                </c:pt>
                <c:pt idx="2">
                  <c:v>9</c:v>
                </c:pt>
                <c:pt idx="3">
                  <c:v>19</c:v>
                </c:pt>
                <c:pt idx="4">
                  <c:v>127</c:v>
                </c:pt>
                <c:pt idx="5">
                  <c:v>35</c:v>
                </c:pt>
                <c:pt idx="6">
                  <c:v>10</c:v>
                </c:pt>
                <c:pt idx="7">
                  <c:v>15</c:v>
                </c:pt>
                <c:pt idx="8">
                  <c:v>16</c:v>
                </c:pt>
                <c:pt idx="9">
                  <c:v>30</c:v>
                </c:pt>
                <c:pt idx="10">
                  <c:v>11</c:v>
                </c:pt>
                <c:pt idx="11">
                  <c:v>22</c:v>
                </c:pt>
                <c:pt idx="12">
                  <c:v>17</c:v>
                </c:pt>
                <c:pt idx="13">
                  <c:v>110</c:v>
                </c:pt>
                <c:pt idx="14">
                  <c:v>203</c:v>
                </c:pt>
                <c:pt idx="15">
                  <c:v>29</c:v>
                </c:pt>
                <c:pt idx="16">
                  <c:v>45</c:v>
                </c:pt>
                <c:pt idx="17">
                  <c:v>15</c:v>
                </c:pt>
                <c:pt idx="18">
                  <c:v>28</c:v>
                </c:pt>
                <c:pt idx="19">
                  <c:v>21</c:v>
                </c:pt>
                <c:pt idx="20">
                  <c:v>5</c:v>
                </c:pt>
                <c:pt idx="21">
                  <c:v>5</c:v>
                </c:pt>
                <c:pt idx="22">
                  <c:v>11</c:v>
                </c:pt>
                <c:pt idx="2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06-46D5-9065-D157DA874931}"/>
            </c:ext>
          </c:extLst>
        </c:ser>
        <c:ser>
          <c:idx val="4"/>
          <c:order val="4"/>
          <c:tx>
            <c:strRef>
              <c:f>Resumen!$G$4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Resumen!$B$174:$B$197</c:f>
              <c:strCache>
                <c:ptCount val="24"/>
                <c:pt idx="0">
                  <c:v>Almolonga</c:v>
                </c:pt>
                <c:pt idx="1">
                  <c:v>Cabricán</c:v>
                </c:pt>
                <c:pt idx="2">
                  <c:v>Cajolá</c:v>
                </c:pt>
                <c:pt idx="3">
                  <c:v>Cantel</c:v>
                </c:pt>
                <c:pt idx="4">
                  <c:v>Coatepeque</c:v>
                </c:pt>
                <c:pt idx="5">
                  <c:v>Colomba Costa Cuca</c:v>
                </c:pt>
                <c:pt idx="6">
                  <c:v>Concepción Chiquirichapa</c:v>
                </c:pt>
                <c:pt idx="7">
                  <c:v>El Palmar</c:v>
                </c:pt>
                <c:pt idx="8">
                  <c:v>Flores Costa Cuca</c:v>
                </c:pt>
                <c:pt idx="9">
                  <c:v>Génova</c:v>
                </c:pt>
                <c:pt idx="10">
                  <c:v>Huitán</c:v>
                </c:pt>
                <c:pt idx="11">
                  <c:v>La Esperanza</c:v>
                </c:pt>
                <c:pt idx="12">
                  <c:v>Olintepeque</c:v>
                </c:pt>
                <c:pt idx="13">
                  <c:v>Palestina de Los Altos</c:v>
                </c:pt>
                <c:pt idx="14">
                  <c:v>Quetzaltenango</c:v>
                </c:pt>
                <c:pt idx="15">
                  <c:v>Salcajá</c:v>
                </c:pt>
                <c:pt idx="16">
                  <c:v>San Carlos Sijá</c:v>
                </c:pt>
                <c:pt idx="17">
                  <c:v>San Francisco La Unión</c:v>
                </c:pt>
                <c:pt idx="18">
                  <c:v>San Juan Ostuncalco</c:v>
                </c:pt>
                <c:pt idx="19">
                  <c:v>San Martín Sacatepéquez</c:v>
                </c:pt>
                <c:pt idx="20">
                  <c:v>San Mateo</c:v>
                </c:pt>
                <c:pt idx="21">
                  <c:v>San Miguel Siguilá</c:v>
                </c:pt>
                <c:pt idx="22">
                  <c:v>Sibilia</c:v>
                </c:pt>
                <c:pt idx="23">
                  <c:v>Zunil</c:v>
                </c:pt>
              </c:strCache>
            </c:strRef>
          </c:cat>
          <c:val>
            <c:numRef>
              <c:f>Resumen!$G$174:$G$197</c:f>
              <c:numCache>
                <c:formatCode>0</c:formatCode>
                <c:ptCount val="24"/>
                <c:pt idx="0">
                  <c:v>10</c:v>
                </c:pt>
                <c:pt idx="1">
                  <c:v>15</c:v>
                </c:pt>
                <c:pt idx="2">
                  <c:v>7</c:v>
                </c:pt>
                <c:pt idx="3">
                  <c:v>21</c:v>
                </c:pt>
                <c:pt idx="4">
                  <c:v>123</c:v>
                </c:pt>
                <c:pt idx="5">
                  <c:v>36</c:v>
                </c:pt>
                <c:pt idx="6">
                  <c:v>13</c:v>
                </c:pt>
                <c:pt idx="7">
                  <c:v>13</c:v>
                </c:pt>
                <c:pt idx="8">
                  <c:v>15</c:v>
                </c:pt>
                <c:pt idx="9">
                  <c:v>30</c:v>
                </c:pt>
                <c:pt idx="10">
                  <c:v>9</c:v>
                </c:pt>
                <c:pt idx="11">
                  <c:v>21</c:v>
                </c:pt>
                <c:pt idx="12">
                  <c:v>20</c:v>
                </c:pt>
                <c:pt idx="13">
                  <c:v>12</c:v>
                </c:pt>
                <c:pt idx="14">
                  <c:v>277</c:v>
                </c:pt>
                <c:pt idx="15">
                  <c:v>15</c:v>
                </c:pt>
                <c:pt idx="16">
                  <c:v>54</c:v>
                </c:pt>
                <c:pt idx="17">
                  <c:v>6</c:v>
                </c:pt>
                <c:pt idx="18">
                  <c:v>30</c:v>
                </c:pt>
                <c:pt idx="19">
                  <c:v>23</c:v>
                </c:pt>
                <c:pt idx="20">
                  <c:v>6</c:v>
                </c:pt>
                <c:pt idx="21">
                  <c:v>4</c:v>
                </c:pt>
                <c:pt idx="22">
                  <c:v>10</c:v>
                </c:pt>
                <c:pt idx="2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06-46D5-9065-D157DA874931}"/>
            </c:ext>
          </c:extLst>
        </c:ser>
        <c:ser>
          <c:idx val="5"/>
          <c:order val="5"/>
          <c:tx>
            <c:strRef>
              <c:f>Resumen!$H$4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Resumen!$B$174:$B$197</c:f>
              <c:strCache>
                <c:ptCount val="24"/>
                <c:pt idx="0">
                  <c:v>Almolonga</c:v>
                </c:pt>
                <c:pt idx="1">
                  <c:v>Cabricán</c:v>
                </c:pt>
                <c:pt idx="2">
                  <c:v>Cajolá</c:v>
                </c:pt>
                <c:pt idx="3">
                  <c:v>Cantel</c:v>
                </c:pt>
                <c:pt idx="4">
                  <c:v>Coatepeque</c:v>
                </c:pt>
                <c:pt idx="5">
                  <c:v>Colomba Costa Cuca</c:v>
                </c:pt>
                <c:pt idx="6">
                  <c:v>Concepción Chiquirichapa</c:v>
                </c:pt>
                <c:pt idx="7">
                  <c:v>El Palmar</c:v>
                </c:pt>
                <c:pt idx="8">
                  <c:v>Flores Costa Cuca</c:v>
                </c:pt>
                <c:pt idx="9">
                  <c:v>Génova</c:v>
                </c:pt>
                <c:pt idx="10">
                  <c:v>Huitán</c:v>
                </c:pt>
                <c:pt idx="11">
                  <c:v>La Esperanza</c:v>
                </c:pt>
                <c:pt idx="12">
                  <c:v>Olintepeque</c:v>
                </c:pt>
                <c:pt idx="13">
                  <c:v>Palestina de Los Altos</c:v>
                </c:pt>
                <c:pt idx="14">
                  <c:v>Quetzaltenango</c:v>
                </c:pt>
                <c:pt idx="15">
                  <c:v>Salcajá</c:v>
                </c:pt>
                <c:pt idx="16">
                  <c:v>San Carlos Sijá</c:v>
                </c:pt>
                <c:pt idx="17">
                  <c:v>San Francisco La Unión</c:v>
                </c:pt>
                <c:pt idx="18">
                  <c:v>San Juan Ostuncalco</c:v>
                </c:pt>
                <c:pt idx="19">
                  <c:v>San Martín Sacatepéquez</c:v>
                </c:pt>
                <c:pt idx="20">
                  <c:v>San Mateo</c:v>
                </c:pt>
                <c:pt idx="21">
                  <c:v>San Miguel Siguilá</c:v>
                </c:pt>
                <c:pt idx="22">
                  <c:v>Sibilia</c:v>
                </c:pt>
                <c:pt idx="23">
                  <c:v>Zunil</c:v>
                </c:pt>
              </c:strCache>
            </c:strRef>
          </c:cat>
          <c:val>
            <c:numRef>
              <c:f>Resumen!$H$174:$H$197</c:f>
              <c:numCache>
                <c:formatCode>0</c:formatCode>
                <c:ptCount val="24"/>
                <c:pt idx="0">
                  <c:v>11</c:v>
                </c:pt>
                <c:pt idx="1">
                  <c:v>15</c:v>
                </c:pt>
                <c:pt idx="2">
                  <c:v>7</c:v>
                </c:pt>
                <c:pt idx="3">
                  <c:v>21</c:v>
                </c:pt>
                <c:pt idx="4">
                  <c:v>123</c:v>
                </c:pt>
                <c:pt idx="5">
                  <c:v>36</c:v>
                </c:pt>
                <c:pt idx="6">
                  <c:v>13</c:v>
                </c:pt>
                <c:pt idx="7">
                  <c:v>14</c:v>
                </c:pt>
                <c:pt idx="8">
                  <c:v>16</c:v>
                </c:pt>
                <c:pt idx="9">
                  <c:v>30</c:v>
                </c:pt>
                <c:pt idx="10">
                  <c:v>11</c:v>
                </c:pt>
                <c:pt idx="11">
                  <c:v>21</c:v>
                </c:pt>
                <c:pt idx="12">
                  <c:v>20</c:v>
                </c:pt>
                <c:pt idx="13">
                  <c:v>12</c:v>
                </c:pt>
                <c:pt idx="14">
                  <c:v>274</c:v>
                </c:pt>
                <c:pt idx="15">
                  <c:v>16</c:v>
                </c:pt>
                <c:pt idx="16">
                  <c:v>54</c:v>
                </c:pt>
                <c:pt idx="17">
                  <c:v>6</c:v>
                </c:pt>
                <c:pt idx="18">
                  <c:v>30</c:v>
                </c:pt>
                <c:pt idx="19">
                  <c:v>23</c:v>
                </c:pt>
                <c:pt idx="20">
                  <c:v>6</c:v>
                </c:pt>
                <c:pt idx="21">
                  <c:v>4</c:v>
                </c:pt>
                <c:pt idx="22">
                  <c:v>10</c:v>
                </c:pt>
                <c:pt idx="2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06-46D5-9065-D157DA874931}"/>
            </c:ext>
          </c:extLst>
        </c:ser>
        <c:ser>
          <c:idx val="6"/>
          <c:order val="6"/>
          <c:tx>
            <c:strRef>
              <c:f>Resumen!$I$4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Resumen!$B$174:$B$197</c:f>
              <c:strCache>
                <c:ptCount val="24"/>
                <c:pt idx="0">
                  <c:v>Almolonga</c:v>
                </c:pt>
                <c:pt idx="1">
                  <c:v>Cabricán</c:v>
                </c:pt>
                <c:pt idx="2">
                  <c:v>Cajolá</c:v>
                </c:pt>
                <c:pt idx="3">
                  <c:v>Cantel</c:v>
                </c:pt>
                <c:pt idx="4">
                  <c:v>Coatepeque</c:v>
                </c:pt>
                <c:pt idx="5">
                  <c:v>Colomba Costa Cuca</c:v>
                </c:pt>
                <c:pt idx="6">
                  <c:v>Concepción Chiquirichapa</c:v>
                </c:pt>
                <c:pt idx="7">
                  <c:v>El Palmar</c:v>
                </c:pt>
                <c:pt idx="8">
                  <c:v>Flores Costa Cuca</c:v>
                </c:pt>
                <c:pt idx="9">
                  <c:v>Génova</c:v>
                </c:pt>
                <c:pt idx="10">
                  <c:v>Huitán</c:v>
                </c:pt>
                <c:pt idx="11">
                  <c:v>La Esperanza</c:v>
                </c:pt>
                <c:pt idx="12">
                  <c:v>Olintepeque</c:v>
                </c:pt>
                <c:pt idx="13">
                  <c:v>Palestina de Los Altos</c:v>
                </c:pt>
                <c:pt idx="14">
                  <c:v>Quetzaltenango</c:v>
                </c:pt>
                <c:pt idx="15">
                  <c:v>Salcajá</c:v>
                </c:pt>
                <c:pt idx="16">
                  <c:v>San Carlos Sijá</c:v>
                </c:pt>
                <c:pt idx="17">
                  <c:v>San Francisco La Unión</c:v>
                </c:pt>
                <c:pt idx="18">
                  <c:v>San Juan Ostuncalco</c:v>
                </c:pt>
                <c:pt idx="19">
                  <c:v>San Martín Sacatepéquez</c:v>
                </c:pt>
                <c:pt idx="20">
                  <c:v>San Mateo</c:v>
                </c:pt>
                <c:pt idx="21">
                  <c:v>San Miguel Siguilá</c:v>
                </c:pt>
                <c:pt idx="22">
                  <c:v>Sibilia</c:v>
                </c:pt>
                <c:pt idx="23">
                  <c:v>Zunil</c:v>
                </c:pt>
              </c:strCache>
            </c:strRef>
          </c:cat>
          <c:val>
            <c:numRef>
              <c:f>Resumen!$I$174:$I$197</c:f>
              <c:numCache>
                <c:formatCode>0</c:formatCode>
                <c:ptCount val="24"/>
                <c:pt idx="0">
                  <c:v>24</c:v>
                </c:pt>
                <c:pt idx="1">
                  <c:v>31</c:v>
                </c:pt>
                <c:pt idx="2">
                  <c:v>15</c:v>
                </c:pt>
                <c:pt idx="3">
                  <c:v>51</c:v>
                </c:pt>
                <c:pt idx="4">
                  <c:v>298</c:v>
                </c:pt>
                <c:pt idx="5">
                  <c:v>80</c:v>
                </c:pt>
                <c:pt idx="6">
                  <c:v>29</c:v>
                </c:pt>
                <c:pt idx="7">
                  <c:v>30</c:v>
                </c:pt>
                <c:pt idx="8">
                  <c:v>39</c:v>
                </c:pt>
                <c:pt idx="9">
                  <c:v>70</c:v>
                </c:pt>
                <c:pt idx="10">
                  <c:v>23</c:v>
                </c:pt>
                <c:pt idx="11">
                  <c:v>45</c:v>
                </c:pt>
                <c:pt idx="12">
                  <c:v>46</c:v>
                </c:pt>
                <c:pt idx="13">
                  <c:v>24</c:v>
                </c:pt>
                <c:pt idx="14">
                  <c:v>581</c:v>
                </c:pt>
                <c:pt idx="15">
                  <c:v>33</c:v>
                </c:pt>
                <c:pt idx="16">
                  <c:v>124</c:v>
                </c:pt>
                <c:pt idx="17">
                  <c:v>14</c:v>
                </c:pt>
                <c:pt idx="18">
                  <c:v>80</c:v>
                </c:pt>
                <c:pt idx="19">
                  <c:v>51</c:v>
                </c:pt>
                <c:pt idx="20">
                  <c:v>10</c:v>
                </c:pt>
                <c:pt idx="21">
                  <c:v>8</c:v>
                </c:pt>
                <c:pt idx="22">
                  <c:v>26</c:v>
                </c:pt>
                <c:pt idx="23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306-46D5-9065-D157DA874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632960"/>
        <c:axId val="1142771968"/>
      </c:lineChart>
      <c:catAx>
        <c:axId val="114363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2771968"/>
        <c:crosses val="autoZero"/>
        <c:auto val="1"/>
        <c:lblAlgn val="ctr"/>
        <c:lblOffset val="100"/>
        <c:noMultiLvlLbl val="0"/>
      </c:catAx>
      <c:valAx>
        <c:axId val="11427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363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Quiché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Resumen!$C$4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Resumen!$B$198:$B$218</c:f>
              <c:strCache>
                <c:ptCount val="21"/>
                <c:pt idx="0">
                  <c:v>Canillá</c:v>
                </c:pt>
                <c:pt idx="1">
                  <c:v>Chajul</c:v>
                </c:pt>
                <c:pt idx="2">
                  <c:v>Chicamán</c:v>
                </c:pt>
                <c:pt idx="3">
                  <c:v>Chiché</c:v>
                </c:pt>
                <c:pt idx="4">
                  <c:v>Chichicastenango</c:v>
                </c:pt>
                <c:pt idx="5">
                  <c:v>Chinique</c:v>
                </c:pt>
                <c:pt idx="6">
                  <c:v>Cotzal</c:v>
                </c:pt>
                <c:pt idx="7">
                  <c:v>Cunen</c:v>
                </c:pt>
                <c:pt idx="8">
                  <c:v>Ixcán</c:v>
                </c:pt>
                <c:pt idx="9">
                  <c:v>Joyabaj</c:v>
                </c:pt>
                <c:pt idx="10">
                  <c:v>Nebaj</c:v>
                </c:pt>
                <c:pt idx="11">
                  <c:v>Pachalum</c:v>
                </c:pt>
                <c:pt idx="12">
                  <c:v>Patzité</c:v>
                </c:pt>
                <c:pt idx="13">
                  <c:v>Sacapulas</c:v>
                </c:pt>
                <c:pt idx="14">
                  <c:v>San Andrés Sajcabajá</c:v>
                </c:pt>
                <c:pt idx="15">
                  <c:v>San Antonio Ilotenango</c:v>
                </c:pt>
                <c:pt idx="16">
                  <c:v>San Bartolomé Jocotenango</c:v>
                </c:pt>
                <c:pt idx="17">
                  <c:v>San Pedro Jocopilas</c:v>
                </c:pt>
                <c:pt idx="18">
                  <c:v>Santa Cruz del Quiché</c:v>
                </c:pt>
                <c:pt idx="19">
                  <c:v>Uspantán</c:v>
                </c:pt>
                <c:pt idx="20">
                  <c:v>Zacualpa</c:v>
                </c:pt>
              </c:strCache>
            </c:strRef>
          </c:cat>
          <c:val>
            <c:numRef>
              <c:f>Resumen!$C$198:$C$218</c:f>
              <c:numCache>
                <c:formatCode>0</c:formatCode>
                <c:ptCount val="21"/>
                <c:pt idx="0">
                  <c:v>12</c:v>
                </c:pt>
                <c:pt idx="1">
                  <c:v>20</c:v>
                </c:pt>
                <c:pt idx="2">
                  <c:v>23</c:v>
                </c:pt>
                <c:pt idx="3">
                  <c:v>20</c:v>
                </c:pt>
                <c:pt idx="4">
                  <c:v>76</c:v>
                </c:pt>
                <c:pt idx="5">
                  <c:v>17</c:v>
                </c:pt>
                <c:pt idx="6">
                  <c:v>27</c:v>
                </c:pt>
                <c:pt idx="7">
                  <c:v>31</c:v>
                </c:pt>
                <c:pt idx="8">
                  <c:v>92</c:v>
                </c:pt>
                <c:pt idx="9">
                  <c:v>65</c:v>
                </c:pt>
                <c:pt idx="10">
                  <c:v>48</c:v>
                </c:pt>
                <c:pt idx="11">
                  <c:v>10</c:v>
                </c:pt>
                <c:pt idx="12">
                  <c:v>6</c:v>
                </c:pt>
                <c:pt idx="13">
                  <c:v>26</c:v>
                </c:pt>
                <c:pt idx="14">
                  <c:v>12</c:v>
                </c:pt>
                <c:pt idx="15">
                  <c:v>17</c:v>
                </c:pt>
                <c:pt idx="16">
                  <c:v>3</c:v>
                </c:pt>
                <c:pt idx="17">
                  <c:v>22</c:v>
                </c:pt>
                <c:pt idx="18">
                  <c:v>66</c:v>
                </c:pt>
                <c:pt idx="19">
                  <c:v>39</c:v>
                </c:pt>
                <c:pt idx="2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A2-42B3-A57D-F7A3F2ECF77A}"/>
            </c:ext>
          </c:extLst>
        </c:ser>
        <c:ser>
          <c:idx val="1"/>
          <c:order val="1"/>
          <c:tx>
            <c:strRef>
              <c:f>Resumen!$D$4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Resumen!$B$198:$B$218</c:f>
              <c:strCache>
                <c:ptCount val="21"/>
                <c:pt idx="0">
                  <c:v>Canillá</c:v>
                </c:pt>
                <c:pt idx="1">
                  <c:v>Chajul</c:v>
                </c:pt>
                <c:pt idx="2">
                  <c:v>Chicamán</c:v>
                </c:pt>
                <c:pt idx="3">
                  <c:v>Chiché</c:v>
                </c:pt>
                <c:pt idx="4">
                  <c:v>Chichicastenango</c:v>
                </c:pt>
                <c:pt idx="5">
                  <c:v>Chinique</c:v>
                </c:pt>
                <c:pt idx="6">
                  <c:v>Cotzal</c:v>
                </c:pt>
                <c:pt idx="7">
                  <c:v>Cunen</c:v>
                </c:pt>
                <c:pt idx="8">
                  <c:v>Ixcán</c:v>
                </c:pt>
                <c:pt idx="9">
                  <c:v>Joyabaj</c:v>
                </c:pt>
                <c:pt idx="10">
                  <c:v>Nebaj</c:v>
                </c:pt>
                <c:pt idx="11">
                  <c:v>Pachalum</c:v>
                </c:pt>
                <c:pt idx="12">
                  <c:v>Patzité</c:v>
                </c:pt>
                <c:pt idx="13">
                  <c:v>Sacapulas</c:v>
                </c:pt>
                <c:pt idx="14">
                  <c:v>San Andrés Sajcabajá</c:v>
                </c:pt>
                <c:pt idx="15">
                  <c:v>San Antonio Ilotenango</c:v>
                </c:pt>
                <c:pt idx="16">
                  <c:v>San Bartolomé Jocotenango</c:v>
                </c:pt>
                <c:pt idx="17">
                  <c:v>San Pedro Jocopilas</c:v>
                </c:pt>
                <c:pt idx="18">
                  <c:v>Santa Cruz del Quiché</c:v>
                </c:pt>
                <c:pt idx="19">
                  <c:v>Uspantán</c:v>
                </c:pt>
                <c:pt idx="20">
                  <c:v>Zacualpa</c:v>
                </c:pt>
              </c:strCache>
            </c:strRef>
          </c:cat>
          <c:val>
            <c:numRef>
              <c:f>Resumen!$D$198:$D$218</c:f>
              <c:numCache>
                <c:formatCode>0</c:formatCode>
                <c:ptCount val="21"/>
                <c:pt idx="0">
                  <c:v>12</c:v>
                </c:pt>
                <c:pt idx="1">
                  <c:v>21</c:v>
                </c:pt>
                <c:pt idx="2">
                  <c:v>24</c:v>
                </c:pt>
                <c:pt idx="3">
                  <c:v>20</c:v>
                </c:pt>
                <c:pt idx="4">
                  <c:v>77</c:v>
                </c:pt>
                <c:pt idx="5">
                  <c:v>17</c:v>
                </c:pt>
                <c:pt idx="6">
                  <c:v>27</c:v>
                </c:pt>
                <c:pt idx="7">
                  <c:v>33</c:v>
                </c:pt>
                <c:pt idx="8">
                  <c:v>95</c:v>
                </c:pt>
                <c:pt idx="9">
                  <c:v>65</c:v>
                </c:pt>
                <c:pt idx="10">
                  <c:v>48</c:v>
                </c:pt>
                <c:pt idx="11">
                  <c:v>10</c:v>
                </c:pt>
                <c:pt idx="12">
                  <c:v>6</c:v>
                </c:pt>
                <c:pt idx="13">
                  <c:v>26</c:v>
                </c:pt>
                <c:pt idx="14">
                  <c:v>13</c:v>
                </c:pt>
                <c:pt idx="15">
                  <c:v>17</c:v>
                </c:pt>
                <c:pt idx="16">
                  <c:v>3</c:v>
                </c:pt>
                <c:pt idx="17">
                  <c:v>23</c:v>
                </c:pt>
                <c:pt idx="18">
                  <c:v>65</c:v>
                </c:pt>
                <c:pt idx="19">
                  <c:v>41</c:v>
                </c:pt>
                <c:pt idx="2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A2-42B3-A57D-F7A3F2ECF77A}"/>
            </c:ext>
          </c:extLst>
        </c:ser>
        <c:ser>
          <c:idx val="2"/>
          <c:order val="2"/>
          <c:tx>
            <c:strRef>
              <c:f>Resumen!$E$4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Resumen!$B$198:$B$218</c:f>
              <c:strCache>
                <c:ptCount val="21"/>
                <c:pt idx="0">
                  <c:v>Canillá</c:v>
                </c:pt>
                <c:pt idx="1">
                  <c:v>Chajul</c:v>
                </c:pt>
                <c:pt idx="2">
                  <c:v>Chicamán</c:v>
                </c:pt>
                <c:pt idx="3">
                  <c:v>Chiché</c:v>
                </c:pt>
                <c:pt idx="4">
                  <c:v>Chichicastenango</c:v>
                </c:pt>
                <c:pt idx="5">
                  <c:v>Chinique</c:v>
                </c:pt>
                <c:pt idx="6">
                  <c:v>Cotzal</c:v>
                </c:pt>
                <c:pt idx="7">
                  <c:v>Cunen</c:v>
                </c:pt>
                <c:pt idx="8">
                  <c:v>Ixcán</c:v>
                </c:pt>
                <c:pt idx="9">
                  <c:v>Joyabaj</c:v>
                </c:pt>
                <c:pt idx="10">
                  <c:v>Nebaj</c:v>
                </c:pt>
                <c:pt idx="11">
                  <c:v>Pachalum</c:v>
                </c:pt>
                <c:pt idx="12">
                  <c:v>Patzité</c:v>
                </c:pt>
                <c:pt idx="13">
                  <c:v>Sacapulas</c:v>
                </c:pt>
                <c:pt idx="14">
                  <c:v>San Andrés Sajcabajá</c:v>
                </c:pt>
                <c:pt idx="15">
                  <c:v>San Antonio Ilotenango</c:v>
                </c:pt>
                <c:pt idx="16">
                  <c:v>San Bartolomé Jocotenango</c:v>
                </c:pt>
                <c:pt idx="17">
                  <c:v>San Pedro Jocopilas</c:v>
                </c:pt>
                <c:pt idx="18">
                  <c:v>Santa Cruz del Quiché</c:v>
                </c:pt>
                <c:pt idx="19">
                  <c:v>Uspantán</c:v>
                </c:pt>
                <c:pt idx="20">
                  <c:v>Zacualpa</c:v>
                </c:pt>
              </c:strCache>
            </c:strRef>
          </c:cat>
          <c:val>
            <c:numRef>
              <c:f>Resumen!$E$198:$E$218</c:f>
              <c:numCache>
                <c:formatCode>0</c:formatCode>
                <c:ptCount val="21"/>
                <c:pt idx="0">
                  <c:v>12</c:v>
                </c:pt>
                <c:pt idx="1">
                  <c:v>22</c:v>
                </c:pt>
                <c:pt idx="2">
                  <c:v>23</c:v>
                </c:pt>
                <c:pt idx="3">
                  <c:v>20</c:v>
                </c:pt>
                <c:pt idx="4">
                  <c:v>77</c:v>
                </c:pt>
                <c:pt idx="5">
                  <c:v>17</c:v>
                </c:pt>
                <c:pt idx="6">
                  <c:v>27</c:v>
                </c:pt>
                <c:pt idx="7">
                  <c:v>34</c:v>
                </c:pt>
                <c:pt idx="8">
                  <c:v>95</c:v>
                </c:pt>
                <c:pt idx="9">
                  <c:v>65</c:v>
                </c:pt>
                <c:pt idx="10">
                  <c:v>49</c:v>
                </c:pt>
                <c:pt idx="11">
                  <c:v>10</c:v>
                </c:pt>
                <c:pt idx="12">
                  <c:v>6</c:v>
                </c:pt>
                <c:pt idx="13">
                  <c:v>26</c:v>
                </c:pt>
                <c:pt idx="14">
                  <c:v>13</c:v>
                </c:pt>
                <c:pt idx="15">
                  <c:v>17</c:v>
                </c:pt>
                <c:pt idx="16">
                  <c:v>3</c:v>
                </c:pt>
                <c:pt idx="17">
                  <c:v>23</c:v>
                </c:pt>
                <c:pt idx="18">
                  <c:v>65</c:v>
                </c:pt>
                <c:pt idx="19">
                  <c:v>41</c:v>
                </c:pt>
                <c:pt idx="2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A2-42B3-A57D-F7A3F2ECF77A}"/>
            </c:ext>
          </c:extLst>
        </c:ser>
        <c:ser>
          <c:idx val="3"/>
          <c:order val="3"/>
          <c:tx>
            <c:strRef>
              <c:f>Resumen!$F$4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Resumen!$B$198:$B$218</c:f>
              <c:strCache>
                <c:ptCount val="21"/>
                <c:pt idx="0">
                  <c:v>Canillá</c:v>
                </c:pt>
                <c:pt idx="1">
                  <c:v>Chajul</c:v>
                </c:pt>
                <c:pt idx="2">
                  <c:v>Chicamán</c:v>
                </c:pt>
                <c:pt idx="3">
                  <c:v>Chiché</c:v>
                </c:pt>
                <c:pt idx="4">
                  <c:v>Chichicastenango</c:v>
                </c:pt>
                <c:pt idx="5">
                  <c:v>Chinique</c:v>
                </c:pt>
                <c:pt idx="6">
                  <c:v>Cotzal</c:v>
                </c:pt>
                <c:pt idx="7">
                  <c:v>Cunen</c:v>
                </c:pt>
                <c:pt idx="8">
                  <c:v>Ixcán</c:v>
                </c:pt>
                <c:pt idx="9">
                  <c:v>Joyabaj</c:v>
                </c:pt>
                <c:pt idx="10">
                  <c:v>Nebaj</c:v>
                </c:pt>
                <c:pt idx="11">
                  <c:v>Pachalum</c:v>
                </c:pt>
                <c:pt idx="12">
                  <c:v>Patzité</c:v>
                </c:pt>
                <c:pt idx="13">
                  <c:v>Sacapulas</c:v>
                </c:pt>
                <c:pt idx="14">
                  <c:v>San Andrés Sajcabajá</c:v>
                </c:pt>
                <c:pt idx="15">
                  <c:v>San Antonio Ilotenango</c:v>
                </c:pt>
                <c:pt idx="16">
                  <c:v>San Bartolomé Jocotenango</c:v>
                </c:pt>
                <c:pt idx="17">
                  <c:v>San Pedro Jocopilas</c:v>
                </c:pt>
                <c:pt idx="18">
                  <c:v>Santa Cruz del Quiché</c:v>
                </c:pt>
                <c:pt idx="19">
                  <c:v>Uspantán</c:v>
                </c:pt>
                <c:pt idx="20">
                  <c:v>Zacualpa</c:v>
                </c:pt>
              </c:strCache>
            </c:strRef>
          </c:cat>
          <c:val>
            <c:numRef>
              <c:f>Resumen!$F$198:$F$218</c:f>
              <c:numCache>
                <c:formatCode>0</c:formatCode>
                <c:ptCount val="21"/>
                <c:pt idx="0">
                  <c:v>10</c:v>
                </c:pt>
                <c:pt idx="1">
                  <c:v>14</c:v>
                </c:pt>
                <c:pt idx="2">
                  <c:v>21</c:v>
                </c:pt>
                <c:pt idx="3">
                  <c:v>18</c:v>
                </c:pt>
                <c:pt idx="4">
                  <c:v>73</c:v>
                </c:pt>
                <c:pt idx="5">
                  <c:v>11</c:v>
                </c:pt>
                <c:pt idx="6">
                  <c:v>15</c:v>
                </c:pt>
                <c:pt idx="7">
                  <c:v>22</c:v>
                </c:pt>
                <c:pt idx="8">
                  <c:v>65</c:v>
                </c:pt>
                <c:pt idx="9">
                  <c:v>56</c:v>
                </c:pt>
                <c:pt idx="10">
                  <c:v>50</c:v>
                </c:pt>
                <c:pt idx="11">
                  <c:v>6</c:v>
                </c:pt>
                <c:pt idx="12">
                  <c:v>5</c:v>
                </c:pt>
                <c:pt idx="13">
                  <c:v>25</c:v>
                </c:pt>
                <c:pt idx="14">
                  <c:v>8</c:v>
                </c:pt>
                <c:pt idx="15">
                  <c:v>15</c:v>
                </c:pt>
                <c:pt idx="16">
                  <c:v>3</c:v>
                </c:pt>
                <c:pt idx="17">
                  <c:v>18</c:v>
                </c:pt>
                <c:pt idx="18">
                  <c:v>50</c:v>
                </c:pt>
                <c:pt idx="19">
                  <c:v>29</c:v>
                </c:pt>
                <c:pt idx="2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A2-42B3-A57D-F7A3F2ECF77A}"/>
            </c:ext>
          </c:extLst>
        </c:ser>
        <c:ser>
          <c:idx val="4"/>
          <c:order val="4"/>
          <c:tx>
            <c:strRef>
              <c:f>Resumen!$G$4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Resumen!$B$198:$B$218</c:f>
              <c:strCache>
                <c:ptCount val="21"/>
                <c:pt idx="0">
                  <c:v>Canillá</c:v>
                </c:pt>
                <c:pt idx="1">
                  <c:v>Chajul</c:v>
                </c:pt>
                <c:pt idx="2">
                  <c:v>Chicamán</c:v>
                </c:pt>
                <c:pt idx="3">
                  <c:v>Chiché</c:v>
                </c:pt>
                <c:pt idx="4">
                  <c:v>Chichicastenango</c:v>
                </c:pt>
                <c:pt idx="5">
                  <c:v>Chinique</c:v>
                </c:pt>
                <c:pt idx="6">
                  <c:v>Cotzal</c:v>
                </c:pt>
                <c:pt idx="7">
                  <c:v>Cunen</c:v>
                </c:pt>
                <c:pt idx="8">
                  <c:v>Ixcán</c:v>
                </c:pt>
                <c:pt idx="9">
                  <c:v>Joyabaj</c:v>
                </c:pt>
                <c:pt idx="10">
                  <c:v>Nebaj</c:v>
                </c:pt>
                <c:pt idx="11">
                  <c:v>Pachalum</c:v>
                </c:pt>
                <c:pt idx="12">
                  <c:v>Patzité</c:v>
                </c:pt>
                <c:pt idx="13">
                  <c:v>Sacapulas</c:v>
                </c:pt>
                <c:pt idx="14">
                  <c:v>San Andrés Sajcabajá</c:v>
                </c:pt>
                <c:pt idx="15">
                  <c:v>San Antonio Ilotenango</c:v>
                </c:pt>
                <c:pt idx="16">
                  <c:v>San Bartolomé Jocotenango</c:v>
                </c:pt>
                <c:pt idx="17">
                  <c:v>San Pedro Jocopilas</c:v>
                </c:pt>
                <c:pt idx="18">
                  <c:v>Santa Cruz del Quiché</c:v>
                </c:pt>
                <c:pt idx="19">
                  <c:v>Uspantán</c:v>
                </c:pt>
                <c:pt idx="20">
                  <c:v>Zacualpa</c:v>
                </c:pt>
              </c:strCache>
            </c:strRef>
          </c:cat>
          <c:val>
            <c:numRef>
              <c:f>Resumen!$G$198:$G$218</c:f>
              <c:numCache>
                <c:formatCode>0</c:formatCode>
                <c:ptCount val="21"/>
                <c:pt idx="0">
                  <c:v>11</c:v>
                </c:pt>
                <c:pt idx="1">
                  <c:v>14</c:v>
                </c:pt>
                <c:pt idx="2">
                  <c:v>21</c:v>
                </c:pt>
                <c:pt idx="3">
                  <c:v>16</c:v>
                </c:pt>
                <c:pt idx="4">
                  <c:v>66</c:v>
                </c:pt>
                <c:pt idx="5">
                  <c:v>11</c:v>
                </c:pt>
                <c:pt idx="6">
                  <c:v>16</c:v>
                </c:pt>
                <c:pt idx="7">
                  <c:v>24</c:v>
                </c:pt>
                <c:pt idx="8">
                  <c:v>80</c:v>
                </c:pt>
                <c:pt idx="9">
                  <c:v>55</c:v>
                </c:pt>
                <c:pt idx="10">
                  <c:v>46</c:v>
                </c:pt>
                <c:pt idx="11">
                  <c:v>4</c:v>
                </c:pt>
                <c:pt idx="12">
                  <c:v>8</c:v>
                </c:pt>
                <c:pt idx="13">
                  <c:v>29</c:v>
                </c:pt>
                <c:pt idx="14">
                  <c:v>9</c:v>
                </c:pt>
                <c:pt idx="15">
                  <c:v>15</c:v>
                </c:pt>
                <c:pt idx="16">
                  <c:v>3</c:v>
                </c:pt>
                <c:pt idx="17">
                  <c:v>21</c:v>
                </c:pt>
                <c:pt idx="18">
                  <c:v>46</c:v>
                </c:pt>
                <c:pt idx="19">
                  <c:v>31</c:v>
                </c:pt>
                <c:pt idx="2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A2-42B3-A57D-F7A3F2ECF77A}"/>
            </c:ext>
          </c:extLst>
        </c:ser>
        <c:ser>
          <c:idx val="5"/>
          <c:order val="5"/>
          <c:tx>
            <c:strRef>
              <c:f>Resumen!$H$4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Resumen!$B$198:$B$218</c:f>
              <c:strCache>
                <c:ptCount val="21"/>
                <c:pt idx="0">
                  <c:v>Canillá</c:v>
                </c:pt>
                <c:pt idx="1">
                  <c:v>Chajul</c:v>
                </c:pt>
                <c:pt idx="2">
                  <c:v>Chicamán</c:v>
                </c:pt>
                <c:pt idx="3">
                  <c:v>Chiché</c:v>
                </c:pt>
                <c:pt idx="4">
                  <c:v>Chichicastenango</c:v>
                </c:pt>
                <c:pt idx="5">
                  <c:v>Chinique</c:v>
                </c:pt>
                <c:pt idx="6">
                  <c:v>Cotzal</c:v>
                </c:pt>
                <c:pt idx="7">
                  <c:v>Cunen</c:v>
                </c:pt>
                <c:pt idx="8">
                  <c:v>Ixcán</c:v>
                </c:pt>
                <c:pt idx="9">
                  <c:v>Joyabaj</c:v>
                </c:pt>
                <c:pt idx="10">
                  <c:v>Nebaj</c:v>
                </c:pt>
                <c:pt idx="11">
                  <c:v>Pachalum</c:v>
                </c:pt>
                <c:pt idx="12">
                  <c:v>Patzité</c:v>
                </c:pt>
                <c:pt idx="13">
                  <c:v>Sacapulas</c:v>
                </c:pt>
                <c:pt idx="14">
                  <c:v>San Andrés Sajcabajá</c:v>
                </c:pt>
                <c:pt idx="15">
                  <c:v>San Antonio Ilotenango</c:v>
                </c:pt>
                <c:pt idx="16">
                  <c:v>San Bartolomé Jocotenango</c:v>
                </c:pt>
                <c:pt idx="17">
                  <c:v>San Pedro Jocopilas</c:v>
                </c:pt>
                <c:pt idx="18">
                  <c:v>Santa Cruz del Quiché</c:v>
                </c:pt>
                <c:pt idx="19">
                  <c:v>Uspantán</c:v>
                </c:pt>
                <c:pt idx="20">
                  <c:v>Zacualpa</c:v>
                </c:pt>
              </c:strCache>
            </c:strRef>
          </c:cat>
          <c:val>
            <c:numRef>
              <c:f>Resumen!$H$198:$H$218</c:f>
              <c:numCache>
                <c:formatCode>0</c:formatCode>
                <c:ptCount val="21"/>
                <c:pt idx="0">
                  <c:v>11</c:v>
                </c:pt>
                <c:pt idx="1">
                  <c:v>15</c:v>
                </c:pt>
                <c:pt idx="2">
                  <c:v>21</c:v>
                </c:pt>
                <c:pt idx="3">
                  <c:v>16</c:v>
                </c:pt>
                <c:pt idx="4">
                  <c:v>67</c:v>
                </c:pt>
                <c:pt idx="5">
                  <c:v>12</c:v>
                </c:pt>
                <c:pt idx="6">
                  <c:v>17</c:v>
                </c:pt>
                <c:pt idx="7">
                  <c:v>25</c:v>
                </c:pt>
                <c:pt idx="8">
                  <c:v>80</c:v>
                </c:pt>
                <c:pt idx="9">
                  <c:v>55</c:v>
                </c:pt>
                <c:pt idx="10">
                  <c:v>46</c:v>
                </c:pt>
                <c:pt idx="11">
                  <c:v>4</c:v>
                </c:pt>
                <c:pt idx="12">
                  <c:v>8</c:v>
                </c:pt>
                <c:pt idx="13">
                  <c:v>29</c:v>
                </c:pt>
                <c:pt idx="14">
                  <c:v>9</c:v>
                </c:pt>
                <c:pt idx="15">
                  <c:v>16</c:v>
                </c:pt>
                <c:pt idx="16">
                  <c:v>3</c:v>
                </c:pt>
                <c:pt idx="17">
                  <c:v>22</c:v>
                </c:pt>
                <c:pt idx="18">
                  <c:v>49</c:v>
                </c:pt>
                <c:pt idx="19">
                  <c:v>31</c:v>
                </c:pt>
                <c:pt idx="2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A2-42B3-A57D-F7A3F2ECF77A}"/>
            </c:ext>
          </c:extLst>
        </c:ser>
        <c:ser>
          <c:idx val="6"/>
          <c:order val="6"/>
          <c:tx>
            <c:strRef>
              <c:f>Resumen!$I$4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Resumen!$B$198:$B$218</c:f>
              <c:strCache>
                <c:ptCount val="21"/>
                <c:pt idx="0">
                  <c:v>Canillá</c:v>
                </c:pt>
                <c:pt idx="1">
                  <c:v>Chajul</c:v>
                </c:pt>
                <c:pt idx="2">
                  <c:v>Chicamán</c:v>
                </c:pt>
                <c:pt idx="3">
                  <c:v>Chiché</c:v>
                </c:pt>
                <c:pt idx="4">
                  <c:v>Chichicastenango</c:v>
                </c:pt>
                <c:pt idx="5">
                  <c:v>Chinique</c:v>
                </c:pt>
                <c:pt idx="6">
                  <c:v>Cotzal</c:v>
                </c:pt>
                <c:pt idx="7">
                  <c:v>Cunen</c:v>
                </c:pt>
                <c:pt idx="8">
                  <c:v>Ixcán</c:v>
                </c:pt>
                <c:pt idx="9">
                  <c:v>Joyabaj</c:v>
                </c:pt>
                <c:pt idx="10">
                  <c:v>Nebaj</c:v>
                </c:pt>
                <c:pt idx="11">
                  <c:v>Pachalum</c:v>
                </c:pt>
                <c:pt idx="12">
                  <c:v>Patzité</c:v>
                </c:pt>
                <c:pt idx="13">
                  <c:v>Sacapulas</c:v>
                </c:pt>
                <c:pt idx="14">
                  <c:v>San Andrés Sajcabajá</c:v>
                </c:pt>
                <c:pt idx="15">
                  <c:v>San Antonio Ilotenango</c:v>
                </c:pt>
                <c:pt idx="16">
                  <c:v>San Bartolomé Jocotenango</c:v>
                </c:pt>
                <c:pt idx="17">
                  <c:v>San Pedro Jocopilas</c:v>
                </c:pt>
                <c:pt idx="18">
                  <c:v>Santa Cruz del Quiché</c:v>
                </c:pt>
                <c:pt idx="19">
                  <c:v>Uspantán</c:v>
                </c:pt>
                <c:pt idx="20">
                  <c:v>Zacualpa</c:v>
                </c:pt>
              </c:strCache>
            </c:strRef>
          </c:cat>
          <c:val>
            <c:numRef>
              <c:f>Resumen!$I$198:$I$218</c:f>
              <c:numCache>
                <c:formatCode>0</c:formatCode>
                <c:ptCount val="21"/>
                <c:pt idx="0">
                  <c:v>28</c:v>
                </c:pt>
                <c:pt idx="1">
                  <c:v>31</c:v>
                </c:pt>
                <c:pt idx="2">
                  <c:v>36</c:v>
                </c:pt>
                <c:pt idx="3">
                  <c:v>31</c:v>
                </c:pt>
                <c:pt idx="4">
                  <c:v>153</c:v>
                </c:pt>
                <c:pt idx="5">
                  <c:v>25</c:v>
                </c:pt>
                <c:pt idx="6">
                  <c:v>39</c:v>
                </c:pt>
                <c:pt idx="7">
                  <c:v>50</c:v>
                </c:pt>
                <c:pt idx="8">
                  <c:v>158</c:v>
                </c:pt>
                <c:pt idx="9">
                  <c:v>128</c:v>
                </c:pt>
                <c:pt idx="10">
                  <c:v>96</c:v>
                </c:pt>
                <c:pt idx="11">
                  <c:v>8</c:v>
                </c:pt>
                <c:pt idx="12">
                  <c:v>20</c:v>
                </c:pt>
                <c:pt idx="13">
                  <c:v>66</c:v>
                </c:pt>
                <c:pt idx="14">
                  <c:v>19</c:v>
                </c:pt>
                <c:pt idx="15">
                  <c:v>41</c:v>
                </c:pt>
                <c:pt idx="16">
                  <c:v>7</c:v>
                </c:pt>
                <c:pt idx="17">
                  <c:v>47</c:v>
                </c:pt>
                <c:pt idx="18">
                  <c:v>109</c:v>
                </c:pt>
                <c:pt idx="19">
                  <c:v>45</c:v>
                </c:pt>
                <c:pt idx="20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A2-42B3-A57D-F7A3F2ECF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632960"/>
        <c:axId val="1142771968"/>
      </c:lineChart>
      <c:catAx>
        <c:axId val="114363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2771968"/>
        <c:crosses val="autoZero"/>
        <c:auto val="1"/>
        <c:lblAlgn val="ctr"/>
        <c:lblOffset val="100"/>
        <c:noMultiLvlLbl val="0"/>
      </c:catAx>
      <c:valAx>
        <c:axId val="11427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363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Retalhuleu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Resumen!$C$4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Resumen!$B$219:$B$227</c:f>
              <c:strCache>
                <c:ptCount val="9"/>
                <c:pt idx="0">
                  <c:v>Champerico</c:v>
                </c:pt>
                <c:pt idx="1">
                  <c:v>El Asintal</c:v>
                </c:pt>
                <c:pt idx="2">
                  <c:v>Nuevo San Carlos</c:v>
                </c:pt>
                <c:pt idx="3">
                  <c:v>Retalhuleu</c:v>
                </c:pt>
                <c:pt idx="4">
                  <c:v>San Andrés Villa Seca</c:v>
                </c:pt>
                <c:pt idx="5">
                  <c:v>San Felipe Realhuleu</c:v>
                </c:pt>
                <c:pt idx="6">
                  <c:v>San Martín Zapotitlán</c:v>
                </c:pt>
                <c:pt idx="7">
                  <c:v>San Sebastián</c:v>
                </c:pt>
                <c:pt idx="8">
                  <c:v>Santa Cruz Mulúa</c:v>
                </c:pt>
              </c:strCache>
            </c:strRef>
          </c:cat>
          <c:val>
            <c:numRef>
              <c:f>Resumen!$C$219:$C$227</c:f>
              <c:numCache>
                <c:formatCode>0</c:formatCode>
                <c:ptCount val="9"/>
                <c:pt idx="0">
                  <c:v>43</c:v>
                </c:pt>
                <c:pt idx="1">
                  <c:v>43</c:v>
                </c:pt>
                <c:pt idx="2">
                  <c:v>38</c:v>
                </c:pt>
                <c:pt idx="3">
                  <c:v>140</c:v>
                </c:pt>
                <c:pt idx="4">
                  <c:v>28</c:v>
                </c:pt>
                <c:pt idx="5">
                  <c:v>36</c:v>
                </c:pt>
                <c:pt idx="6">
                  <c:v>20</c:v>
                </c:pt>
                <c:pt idx="7">
                  <c:v>28</c:v>
                </c:pt>
                <c:pt idx="8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2-40F5-82EA-214733BE5F29}"/>
            </c:ext>
          </c:extLst>
        </c:ser>
        <c:ser>
          <c:idx val="1"/>
          <c:order val="1"/>
          <c:tx>
            <c:strRef>
              <c:f>Resumen!$D$4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Resumen!$B$219:$B$227</c:f>
              <c:strCache>
                <c:ptCount val="9"/>
                <c:pt idx="0">
                  <c:v>Champerico</c:v>
                </c:pt>
                <c:pt idx="1">
                  <c:v>El Asintal</c:v>
                </c:pt>
                <c:pt idx="2">
                  <c:v>Nuevo San Carlos</c:v>
                </c:pt>
                <c:pt idx="3">
                  <c:v>Retalhuleu</c:v>
                </c:pt>
                <c:pt idx="4">
                  <c:v>San Andrés Villa Seca</c:v>
                </c:pt>
                <c:pt idx="5">
                  <c:v>San Felipe Realhuleu</c:v>
                </c:pt>
                <c:pt idx="6">
                  <c:v>San Martín Zapotitlán</c:v>
                </c:pt>
                <c:pt idx="7">
                  <c:v>San Sebastián</c:v>
                </c:pt>
                <c:pt idx="8">
                  <c:v>Santa Cruz Mulúa</c:v>
                </c:pt>
              </c:strCache>
            </c:strRef>
          </c:cat>
          <c:val>
            <c:numRef>
              <c:f>Resumen!$D$219:$D$227</c:f>
              <c:numCache>
                <c:formatCode>0</c:formatCode>
                <c:ptCount val="9"/>
                <c:pt idx="0">
                  <c:v>42</c:v>
                </c:pt>
                <c:pt idx="1">
                  <c:v>43</c:v>
                </c:pt>
                <c:pt idx="2">
                  <c:v>38</c:v>
                </c:pt>
                <c:pt idx="3">
                  <c:v>139</c:v>
                </c:pt>
                <c:pt idx="4">
                  <c:v>33</c:v>
                </c:pt>
                <c:pt idx="5">
                  <c:v>38</c:v>
                </c:pt>
                <c:pt idx="6">
                  <c:v>23</c:v>
                </c:pt>
                <c:pt idx="7">
                  <c:v>28</c:v>
                </c:pt>
                <c:pt idx="8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92-40F5-82EA-214733BE5F29}"/>
            </c:ext>
          </c:extLst>
        </c:ser>
        <c:ser>
          <c:idx val="2"/>
          <c:order val="2"/>
          <c:tx>
            <c:strRef>
              <c:f>Resumen!$E$4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Resumen!$B$219:$B$227</c:f>
              <c:strCache>
                <c:ptCount val="9"/>
                <c:pt idx="0">
                  <c:v>Champerico</c:v>
                </c:pt>
                <c:pt idx="1">
                  <c:v>El Asintal</c:v>
                </c:pt>
                <c:pt idx="2">
                  <c:v>Nuevo San Carlos</c:v>
                </c:pt>
                <c:pt idx="3">
                  <c:v>Retalhuleu</c:v>
                </c:pt>
                <c:pt idx="4">
                  <c:v>San Andrés Villa Seca</c:v>
                </c:pt>
                <c:pt idx="5">
                  <c:v>San Felipe Realhuleu</c:v>
                </c:pt>
                <c:pt idx="6">
                  <c:v>San Martín Zapotitlán</c:v>
                </c:pt>
                <c:pt idx="7">
                  <c:v>San Sebastián</c:v>
                </c:pt>
                <c:pt idx="8">
                  <c:v>Santa Cruz Mulúa</c:v>
                </c:pt>
              </c:strCache>
            </c:strRef>
          </c:cat>
          <c:val>
            <c:numRef>
              <c:f>Resumen!$E$219:$E$227</c:f>
              <c:numCache>
                <c:formatCode>0</c:formatCode>
                <c:ptCount val="9"/>
                <c:pt idx="0">
                  <c:v>42</c:v>
                </c:pt>
                <c:pt idx="1">
                  <c:v>43</c:v>
                </c:pt>
                <c:pt idx="2">
                  <c:v>37</c:v>
                </c:pt>
                <c:pt idx="3">
                  <c:v>262</c:v>
                </c:pt>
                <c:pt idx="4">
                  <c:v>33</c:v>
                </c:pt>
                <c:pt idx="5">
                  <c:v>38</c:v>
                </c:pt>
                <c:pt idx="6">
                  <c:v>23</c:v>
                </c:pt>
                <c:pt idx="7">
                  <c:v>28</c:v>
                </c:pt>
                <c:pt idx="8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92-40F5-82EA-214733BE5F29}"/>
            </c:ext>
          </c:extLst>
        </c:ser>
        <c:ser>
          <c:idx val="3"/>
          <c:order val="3"/>
          <c:tx>
            <c:strRef>
              <c:f>Resumen!$F$4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Resumen!$B$219:$B$227</c:f>
              <c:strCache>
                <c:ptCount val="9"/>
                <c:pt idx="0">
                  <c:v>Champerico</c:v>
                </c:pt>
                <c:pt idx="1">
                  <c:v>El Asintal</c:v>
                </c:pt>
                <c:pt idx="2">
                  <c:v>Nuevo San Carlos</c:v>
                </c:pt>
                <c:pt idx="3">
                  <c:v>Retalhuleu</c:v>
                </c:pt>
                <c:pt idx="4">
                  <c:v>San Andrés Villa Seca</c:v>
                </c:pt>
                <c:pt idx="5">
                  <c:v>San Felipe Realhuleu</c:v>
                </c:pt>
                <c:pt idx="6">
                  <c:v>San Martín Zapotitlán</c:v>
                </c:pt>
                <c:pt idx="7">
                  <c:v>San Sebastián</c:v>
                </c:pt>
                <c:pt idx="8">
                  <c:v>Santa Cruz Mulúa</c:v>
                </c:pt>
              </c:strCache>
            </c:strRef>
          </c:cat>
          <c:val>
            <c:numRef>
              <c:f>Resumen!$F$219:$F$227</c:f>
              <c:numCache>
                <c:formatCode>0</c:formatCode>
                <c:ptCount val="9"/>
                <c:pt idx="0">
                  <c:v>33</c:v>
                </c:pt>
                <c:pt idx="1">
                  <c:v>38</c:v>
                </c:pt>
                <c:pt idx="2">
                  <c:v>31</c:v>
                </c:pt>
                <c:pt idx="3">
                  <c:v>117</c:v>
                </c:pt>
                <c:pt idx="4">
                  <c:v>29</c:v>
                </c:pt>
                <c:pt idx="5">
                  <c:v>25</c:v>
                </c:pt>
                <c:pt idx="6">
                  <c:v>8</c:v>
                </c:pt>
                <c:pt idx="7">
                  <c:v>19</c:v>
                </c:pt>
                <c:pt idx="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92-40F5-82EA-214733BE5F29}"/>
            </c:ext>
          </c:extLst>
        </c:ser>
        <c:ser>
          <c:idx val="4"/>
          <c:order val="4"/>
          <c:tx>
            <c:strRef>
              <c:f>Resumen!$G$4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Resumen!$B$219:$B$227</c:f>
              <c:strCache>
                <c:ptCount val="9"/>
                <c:pt idx="0">
                  <c:v>Champerico</c:v>
                </c:pt>
                <c:pt idx="1">
                  <c:v>El Asintal</c:v>
                </c:pt>
                <c:pt idx="2">
                  <c:v>Nuevo San Carlos</c:v>
                </c:pt>
                <c:pt idx="3">
                  <c:v>Retalhuleu</c:v>
                </c:pt>
                <c:pt idx="4">
                  <c:v>San Andrés Villa Seca</c:v>
                </c:pt>
                <c:pt idx="5">
                  <c:v>San Felipe Realhuleu</c:v>
                </c:pt>
                <c:pt idx="6">
                  <c:v>San Martín Zapotitlán</c:v>
                </c:pt>
                <c:pt idx="7">
                  <c:v>San Sebastián</c:v>
                </c:pt>
                <c:pt idx="8">
                  <c:v>Santa Cruz Mulúa</c:v>
                </c:pt>
              </c:strCache>
            </c:strRef>
          </c:cat>
          <c:val>
            <c:numRef>
              <c:f>Resumen!$G$219:$G$227</c:f>
              <c:numCache>
                <c:formatCode>0</c:formatCode>
                <c:ptCount val="9"/>
                <c:pt idx="0">
                  <c:v>38</c:v>
                </c:pt>
                <c:pt idx="1">
                  <c:v>42</c:v>
                </c:pt>
                <c:pt idx="2">
                  <c:v>30</c:v>
                </c:pt>
                <c:pt idx="3">
                  <c:v>113</c:v>
                </c:pt>
                <c:pt idx="4">
                  <c:v>32</c:v>
                </c:pt>
                <c:pt idx="5">
                  <c:v>25</c:v>
                </c:pt>
                <c:pt idx="6">
                  <c:v>10</c:v>
                </c:pt>
                <c:pt idx="7">
                  <c:v>18</c:v>
                </c:pt>
                <c:pt idx="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92-40F5-82EA-214733BE5F29}"/>
            </c:ext>
          </c:extLst>
        </c:ser>
        <c:ser>
          <c:idx val="5"/>
          <c:order val="5"/>
          <c:tx>
            <c:strRef>
              <c:f>Resumen!$H$4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Resumen!$B$219:$B$227</c:f>
              <c:strCache>
                <c:ptCount val="9"/>
                <c:pt idx="0">
                  <c:v>Champerico</c:v>
                </c:pt>
                <c:pt idx="1">
                  <c:v>El Asintal</c:v>
                </c:pt>
                <c:pt idx="2">
                  <c:v>Nuevo San Carlos</c:v>
                </c:pt>
                <c:pt idx="3">
                  <c:v>Retalhuleu</c:v>
                </c:pt>
                <c:pt idx="4">
                  <c:v>San Andrés Villa Seca</c:v>
                </c:pt>
                <c:pt idx="5">
                  <c:v>San Felipe Realhuleu</c:v>
                </c:pt>
                <c:pt idx="6">
                  <c:v>San Martín Zapotitlán</c:v>
                </c:pt>
                <c:pt idx="7">
                  <c:v>San Sebastián</c:v>
                </c:pt>
                <c:pt idx="8">
                  <c:v>Santa Cruz Mulúa</c:v>
                </c:pt>
              </c:strCache>
            </c:strRef>
          </c:cat>
          <c:val>
            <c:numRef>
              <c:f>Resumen!$H$219:$H$227</c:f>
              <c:numCache>
                <c:formatCode>0</c:formatCode>
                <c:ptCount val="9"/>
                <c:pt idx="0">
                  <c:v>39</c:v>
                </c:pt>
                <c:pt idx="1">
                  <c:v>42</c:v>
                </c:pt>
                <c:pt idx="2">
                  <c:v>31</c:v>
                </c:pt>
                <c:pt idx="3">
                  <c:v>112</c:v>
                </c:pt>
                <c:pt idx="4">
                  <c:v>32</c:v>
                </c:pt>
                <c:pt idx="5">
                  <c:v>25</c:v>
                </c:pt>
                <c:pt idx="6">
                  <c:v>10</c:v>
                </c:pt>
                <c:pt idx="7">
                  <c:v>18</c:v>
                </c:pt>
                <c:pt idx="8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92-40F5-82EA-214733BE5F29}"/>
            </c:ext>
          </c:extLst>
        </c:ser>
        <c:ser>
          <c:idx val="6"/>
          <c:order val="6"/>
          <c:tx>
            <c:strRef>
              <c:f>Resumen!$I$4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Resumen!$B$219:$B$227</c:f>
              <c:strCache>
                <c:ptCount val="9"/>
                <c:pt idx="0">
                  <c:v>Champerico</c:v>
                </c:pt>
                <c:pt idx="1">
                  <c:v>El Asintal</c:v>
                </c:pt>
                <c:pt idx="2">
                  <c:v>Nuevo San Carlos</c:v>
                </c:pt>
                <c:pt idx="3">
                  <c:v>Retalhuleu</c:v>
                </c:pt>
                <c:pt idx="4">
                  <c:v>San Andrés Villa Seca</c:v>
                </c:pt>
                <c:pt idx="5">
                  <c:v>San Felipe Realhuleu</c:v>
                </c:pt>
                <c:pt idx="6">
                  <c:v>San Martín Zapotitlán</c:v>
                </c:pt>
                <c:pt idx="7">
                  <c:v>San Sebastián</c:v>
                </c:pt>
                <c:pt idx="8">
                  <c:v>Santa Cruz Mulúa</c:v>
                </c:pt>
              </c:strCache>
            </c:strRef>
          </c:cat>
          <c:val>
            <c:numRef>
              <c:f>Resumen!$I$219:$I$227</c:f>
              <c:numCache>
                <c:formatCode>0</c:formatCode>
                <c:ptCount val="9"/>
                <c:pt idx="0">
                  <c:v>90</c:v>
                </c:pt>
                <c:pt idx="1">
                  <c:v>94</c:v>
                </c:pt>
                <c:pt idx="2">
                  <c:v>70</c:v>
                </c:pt>
                <c:pt idx="3">
                  <c:v>259</c:v>
                </c:pt>
                <c:pt idx="4">
                  <c:v>39</c:v>
                </c:pt>
                <c:pt idx="5">
                  <c:v>59</c:v>
                </c:pt>
                <c:pt idx="6">
                  <c:v>26</c:v>
                </c:pt>
                <c:pt idx="7">
                  <c:v>42</c:v>
                </c:pt>
                <c:pt idx="8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592-40F5-82EA-214733BE5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632960"/>
        <c:axId val="1142771968"/>
      </c:lineChart>
      <c:catAx>
        <c:axId val="114363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2771968"/>
        <c:crosses val="autoZero"/>
        <c:auto val="1"/>
        <c:lblAlgn val="ctr"/>
        <c:lblOffset val="100"/>
        <c:noMultiLvlLbl val="0"/>
      </c:catAx>
      <c:valAx>
        <c:axId val="11427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363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Sacatepéquez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Resumen!$C$4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Resumen!$B$228:$B$243</c:f>
              <c:strCache>
                <c:ptCount val="16"/>
                <c:pt idx="0">
                  <c:v>Alotenango</c:v>
                </c:pt>
                <c:pt idx="1">
                  <c:v>Antigua Guatemala</c:v>
                </c:pt>
                <c:pt idx="2">
                  <c:v>Ciudad Vieja</c:v>
                </c:pt>
                <c:pt idx="3">
                  <c:v>Jocotenango</c:v>
                </c:pt>
                <c:pt idx="4">
                  <c:v>Magdalena Milpas Altas</c:v>
                </c:pt>
                <c:pt idx="5">
                  <c:v>Pastores</c:v>
                </c:pt>
                <c:pt idx="6">
                  <c:v>San Antonio Aguas Calientes</c:v>
                </c:pt>
                <c:pt idx="7">
                  <c:v>San Bartolomé Milpas Altas</c:v>
                </c:pt>
                <c:pt idx="8">
                  <c:v>San Lucas Sacatepéquez</c:v>
                </c:pt>
                <c:pt idx="9">
                  <c:v>San Miguel Dueñas</c:v>
                </c:pt>
                <c:pt idx="10">
                  <c:v>Santa Catarina Barahona</c:v>
                </c:pt>
                <c:pt idx="11">
                  <c:v>Santa Lucia Milpas Altas</c:v>
                </c:pt>
                <c:pt idx="12">
                  <c:v>Santa María de Jesús</c:v>
                </c:pt>
                <c:pt idx="13">
                  <c:v>Santiago Sacatepéquez</c:v>
                </c:pt>
                <c:pt idx="14">
                  <c:v>Santo Domingo Xenacoj</c:v>
                </c:pt>
                <c:pt idx="15">
                  <c:v>Sumpango</c:v>
                </c:pt>
              </c:strCache>
            </c:strRef>
          </c:cat>
          <c:val>
            <c:numRef>
              <c:f>Resumen!$C$228:$C$243</c:f>
              <c:numCache>
                <c:formatCode>0</c:formatCode>
                <c:ptCount val="16"/>
                <c:pt idx="0">
                  <c:v>23</c:v>
                </c:pt>
                <c:pt idx="1">
                  <c:v>157</c:v>
                </c:pt>
                <c:pt idx="2">
                  <c:v>21</c:v>
                </c:pt>
                <c:pt idx="3">
                  <c:v>27</c:v>
                </c:pt>
                <c:pt idx="4">
                  <c:v>10</c:v>
                </c:pt>
                <c:pt idx="5">
                  <c:v>19</c:v>
                </c:pt>
                <c:pt idx="6">
                  <c:v>4</c:v>
                </c:pt>
                <c:pt idx="7">
                  <c:v>13</c:v>
                </c:pt>
                <c:pt idx="8">
                  <c:v>73</c:v>
                </c:pt>
                <c:pt idx="9">
                  <c:v>8</c:v>
                </c:pt>
                <c:pt idx="10">
                  <c:v>7</c:v>
                </c:pt>
                <c:pt idx="11">
                  <c:v>29</c:v>
                </c:pt>
                <c:pt idx="12">
                  <c:v>7</c:v>
                </c:pt>
                <c:pt idx="13">
                  <c:v>46</c:v>
                </c:pt>
                <c:pt idx="14">
                  <c:v>15</c:v>
                </c:pt>
                <c:pt idx="1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F8-44A5-B2D2-4926281CB190}"/>
            </c:ext>
          </c:extLst>
        </c:ser>
        <c:ser>
          <c:idx val="1"/>
          <c:order val="1"/>
          <c:tx>
            <c:strRef>
              <c:f>Resumen!$D$4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Resumen!$B$228:$B$243</c:f>
              <c:strCache>
                <c:ptCount val="16"/>
                <c:pt idx="0">
                  <c:v>Alotenango</c:v>
                </c:pt>
                <c:pt idx="1">
                  <c:v>Antigua Guatemala</c:v>
                </c:pt>
                <c:pt idx="2">
                  <c:v>Ciudad Vieja</c:v>
                </c:pt>
                <c:pt idx="3">
                  <c:v>Jocotenango</c:v>
                </c:pt>
                <c:pt idx="4">
                  <c:v>Magdalena Milpas Altas</c:v>
                </c:pt>
                <c:pt idx="5">
                  <c:v>Pastores</c:v>
                </c:pt>
                <c:pt idx="6">
                  <c:v>San Antonio Aguas Calientes</c:v>
                </c:pt>
                <c:pt idx="7">
                  <c:v>San Bartolomé Milpas Altas</c:v>
                </c:pt>
                <c:pt idx="8">
                  <c:v>San Lucas Sacatepéquez</c:v>
                </c:pt>
                <c:pt idx="9">
                  <c:v>San Miguel Dueñas</c:v>
                </c:pt>
                <c:pt idx="10">
                  <c:v>Santa Catarina Barahona</c:v>
                </c:pt>
                <c:pt idx="11">
                  <c:v>Santa Lucia Milpas Altas</c:v>
                </c:pt>
                <c:pt idx="12">
                  <c:v>Santa María de Jesús</c:v>
                </c:pt>
                <c:pt idx="13">
                  <c:v>Santiago Sacatepéquez</c:v>
                </c:pt>
                <c:pt idx="14">
                  <c:v>Santo Domingo Xenacoj</c:v>
                </c:pt>
                <c:pt idx="15">
                  <c:v>Sumpango</c:v>
                </c:pt>
              </c:strCache>
            </c:strRef>
          </c:cat>
          <c:val>
            <c:numRef>
              <c:f>Resumen!$D$228:$D$243</c:f>
              <c:numCache>
                <c:formatCode>0</c:formatCode>
                <c:ptCount val="16"/>
                <c:pt idx="0">
                  <c:v>23</c:v>
                </c:pt>
                <c:pt idx="1">
                  <c:v>158</c:v>
                </c:pt>
                <c:pt idx="2">
                  <c:v>21</c:v>
                </c:pt>
                <c:pt idx="3">
                  <c:v>27</c:v>
                </c:pt>
                <c:pt idx="4">
                  <c:v>11</c:v>
                </c:pt>
                <c:pt idx="5">
                  <c:v>19</c:v>
                </c:pt>
                <c:pt idx="6">
                  <c:v>4</c:v>
                </c:pt>
                <c:pt idx="7">
                  <c:v>12</c:v>
                </c:pt>
                <c:pt idx="8">
                  <c:v>76</c:v>
                </c:pt>
                <c:pt idx="9">
                  <c:v>8</c:v>
                </c:pt>
                <c:pt idx="10">
                  <c:v>7</c:v>
                </c:pt>
                <c:pt idx="11">
                  <c:v>26</c:v>
                </c:pt>
                <c:pt idx="12">
                  <c:v>11</c:v>
                </c:pt>
                <c:pt idx="13">
                  <c:v>46</c:v>
                </c:pt>
                <c:pt idx="14">
                  <c:v>17</c:v>
                </c:pt>
                <c:pt idx="1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F8-44A5-B2D2-4926281CB190}"/>
            </c:ext>
          </c:extLst>
        </c:ser>
        <c:ser>
          <c:idx val="2"/>
          <c:order val="2"/>
          <c:tx>
            <c:strRef>
              <c:f>Resumen!$E$4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Resumen!$B$228:$B$243</c:f>
              <c:strCache>
                <c:ptCount val="16"/>
                <c:pt idx="0">
                  <c:v>Alotenango</c:v>
                </c:pt>
                <c:pt idx="1">
                  <c:v>Antigua Guatemala</c:v>
                </c:pt>
                <c:pt idx="2">
                  <c:v>Ciudad Vieja</c:v>
                </c:pt>
                <c:pt idx="3">
                  <c:v>Jocotenango</c:v>
                </c:pt>
                <c:pt idx="4">
                  <c:v>Magdalena Milpas Altas</c:v>
                </c:pt>
                <c:pt idx="5">
                  <c:v>Pastores</c:v>
                </c:pt>
                <c:pt idx="6">
                  <c:v>San Antonio Aguas Calientes</c:v>
                </c:pt>
                <c:pt idx="7">
                  <c:v>San Bartolomé Milpas Altas</c:v>
                </c:pt>
                <c:pt idx="8">
                  <c:v>San Lucas Sacatepéquez</c:v>
                </c:pt>
                <c:pt idx="9">
                  <c:v>San Miguel Dueñas</c:v>
                </c:pt>
                <c:pt idx="10">
                  <c:v>Santa Catarina Barahona</c:v>
                </c:pt>
                <c:pt idx="11">
                  <c:v>Santa Lucia Milpas Altas</c:v>
                </c:pt>
                <c:pt idx="12">
                  <c:v>Santa María de Jesús</c:v>
                </c:pt>
                <c:pt idx="13">
                  <c:v>Santiago Sacatepéquez</c:v>
                </c:pt>
                <c:pt idx="14">
                  <c:v>Santo Domingo Xenacoj</c:v>
                </c:pt>
                <c:pt idx="15">
                  <c:v>Sumpango</c:v>
                </c:pt>
              </c:strCache>
            </c:strRef>
          </c:cat>
          <c:val>
            <c:numRef>
              <c:f>Resumen!$E$228:$E$243</c:f>
              <c:numCache>
                <c:formatCode>0</c:formatCode>
                <c:ptCount val="16"/>
                <c:pt idx="0">
                  <c:v>26</c:v>
                </c:pt>
                <c:pt idx="1">
                  <c:v>162</c:v>
                </c:pt>
                <c:pt idx="2">
                  <c:v>24</c:v>
                </c:pt>
                <c:pt idx="3">
                  <c:v>40</c:v>
                </c:pt>
                <c:pt idx="4">
                  <c:v>10</c:v>
                </c:pt>
                <c:pt idx="5">
                  <c:v>21</c:v>
                </c:pt>
                <c:pt idx="6">
                  <c:v>5</c:v>
                </c:pt>
                <c:pt idx="7">
                  <c:v>11</c:v>
                </c:pt>
                <c:pt idx="8">
                  <c:v>81</c:v>
                </c:pt>
                <c:pt idx="9">
                  <c:v>7</c:v>
                </c:pt>
                <c:pt idx="10">
                  <c:v>8</c:v>
                </c:pt>
                <c:pt idx="11">
                  <c:v>31</c:v>
                </c:pt>
                <c:pt idx="12">
                  <c:v>10</c:v>
                </c:pt>
                <c:pt idx="13">
                  <c:v>48</c:v>
                </c:pt>
                <c:pt idx="14">
                  <c:v>18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F8-44A5-B2D2-4926281CB190}"/>
            </c:ext>
          </c:extLst>
        </c:ser>
        <c:ser>
          <c:idx val="3"/>
          <c:order val="3"/>
          <c:tx>
            <c:strRef>
              <c:f>Resumen!$F$4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Resumen!$B$228:$B$243</c:f>
              <c:strCache>
                <c:ptCount val="16"/>
                <c:pt idx="0">
                  <c:v>Alotenango</c:v>
                </c:pt>
                <c:pt idx="1">
                  <c:v>Antigua Guatemala</c:v>
                </c:pt>
                <c:pt idx="2">
                  <c:v>Ciudad Vieja</c:v>
                </c:pt>
                <c:pt idx="3">
                  <c:v>Jocotenango</c:v>
                </c:pt>
                <c:pt idx="4">
                  <c:v>Magdalena Milpas Altas</c:v>
                </c:pt>
                <c:pt idx="5">
                  <c:v>Pastores</c:v>
                </c:pt>
                <c:pt idx="6">
                  <c:v>San Antonio Aguas Calientes</c:v>
                </c:pt>
                <c:pt idx="7">
                  <c:v>San Bartolomé Milpas Altas</c:v>
                </c:pt>
                <c:pt idx="8">
                  <c:v>San Lucas Sacatepéquez</c:v>
                </c:pt>
                <c:pt idx="9">
                  <c:v>San Miguel Dueñas</c:v>
                </c:pt>
                <c:pt idx="10">
                  <c:v>Santa Catarina Barahona</c:v>
                </c:pt>
                <c:pt idx="11">
                  <c:v>Santa Lucia Milpas Altas</c:v>
                </c:pt>
                <c:pt idx="12">
                  <c:v>Santa María de Jesús</c:v>
                </c:pt>
                <c:pt idx="13">
                  <c:v>Santiago Sacatepéquez</c:v>
                </c:pt>
                <c:pt idx="14">
                  <c:v>Santo Domingo Xenacoj</c:v>
                </c:pt>
                <c:pt idx="15">
                  <c:v>Sumpango</c:v>
                </c:pt>
              </c:strCache>
            </c:strRef>
          </c:cat>
          <c:val>
            <c:numRef>
              <c:f>Resumen!$F$228:$F$243</c:f>
              <c:numCache>
                <c:formatCode>0</c:formatCode>
                <c:ptCount val="16"/>
                <c:pt idx="0">
                  <c:v>16</c:v>
                </c:pt>
                <c:pt idx="1">
                  <c:v>176</c:v>
                </c:pt>
                <c:pt idx="2">
                  <c:v>21</c:v>
                </c:pt>
                <c:pt idx="3">
                  <c:v>30</c:v>
                </c:pt>
                <c:pt idx="4">
                  <c:v>8</c:v>
                </c:pt>
                <c:pt idx="5">
                  <c:v>14</c:v>
                </c:pt>
                <c:pt idx="6">
                  <c:v>5</c:v>
                </c:pt>
                <c:pt idx="7">
                  <c:v>9</c:v>
                </c:pt>
                <c:pt idx="8">
                  <c:v>57</c:v>
                </c:pt>
                <c:pt idx="9">
                  <c:v>4</c:v>
                </c:pt>
                <c:pt idx="10">
                  <c:v>5</c:v>
                </c:pt>
                <c:pt idx="11">
                  <c:v>21</c:v>
                </c:pt>
                <c:pt idx="12">
                  <c:v>6</c:v>
                </c:pt>
                <c:pt idx="13">
                  <c:v>28</c:v>
                </c:pt>
                <c:pt idx="14">
                  <c:v>8</c:v>
                </c:pt>
                <c:pt idx="1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F8-44A5-B2D2-4926281CB190}"/>
            </c:ext>
          </c:extLst>
        </c:ser>
        <c:ser>
          <c:idx val="4"/>
          <c:order val="4"/>
          <c:tx>
            <c:strRef>
              <c:f>Resumen!$G$4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Resumen!$B$228:$B$243</c:f>
              <c:strCache>
                <c:ptCount val="16"/>
                <c:pt idx="0">
                  <c:v>Alotenango</c:v>
                </c:pt>
                <c:pt idx="1">
                  <c:v>Antigua Guatemala</c:v>
                </c:pt>
                <c:pt idx="2">
                  <c:v>Ciudad Vieja</c:v>
                </c:pt>
                <c:pt idx="3">
                  <c:v>Jocotenango</c:v>
                </c:pt>
                <c:pt idx="4">
                  <c:v>Magdalena Milpas Altas</c:v>
                </c:pt>
                <c:pt idx="5">
                  <c:v>Pastores</c:v>
                </c:pt>
                <c:pt idx="6">
                  <c:v>San Antonio Aguas Calientes</c:v>
                </c:pt>
                <c:pt idx="7">
                  <c:v>San Bartolomé Milpas Altas</c:v>
                </c:pt>
                <c:pt idx="8">
                  <c:v>San Lucas Sacatepéquez</c:v>
                </c:pt>
                <c:pt idx="9">
                  <c:v>San Miguel Dueñas</c:v>
                </c:pt>
                <c:pt idx="10">
                  <c:v>Santa Catarina Barahona</c:v>
                </c:pt>
                <c:pt idx="11">
                  <c:v>Santa Lucia Milpas Altas</c:v>
                </c:pt>
                <c:pt idx="12">
                  <c:v>Santa María de Jesús</c:v>
                </c:pt>
                <c:pt idx="13">
                  <c:v>Santiago Sacatepéquez</c:v>
                </c:pt>
                <c:pt idx="14">
                  <c:v>Santo Domingo Xenacoj</c:v>
                </c:pt>
                <c:pt idx="15">
                  <c:v>Sumpango</c:v>
                </c:pt>
              </c:strCache>
            </c:strRef>
          </c:cat>
          <c:val>
            <c:numRef>
              <c:f>Resumen!$G$228:$G$243</c:f>
              <c:numCache>
                <c:formatCode>0</c:formatCode>
                <c:ptCount val="16"/>
                <c:pt idx="0">
                  <c:v>23</c:v>
                </c:pt>
                <c:pt idx="1">
                  <c:v>146</c:v>
                </c:pt>
                <c:pt idx="2">
                  <c:v>19</c:v>
                </c:pt>
                <c:pt idx="3">
                  <c:v>27</c:v>
                </c:pt>
                <c:pt idx="4">
                  <c:v>10</c:v>
                </c:pt>
                <c:pt idx="5">
                  <c:v>17</c:v>
                </c:pt>
                <c:pt idx="6">
                  <c:v>4</c:v>
                </c:pt>
                <c:pt idx="7">
                  <c:v>8</c:v>
                </c:pt>
                <c:pt idx="8">
                  <c:v>56</c:v>
                </c:pt>
                <c:pt idx="9">
                  <c:v>5</c:v>
                </c:pt>
                <c:pt idx="10">
                  <c:v>5</c:v>
                </c:pt>
                <c:pt idx="11">
                  <c:v>25</c:v>
                </c:pt>
                <c:pt idx="12">
                  <c:v>6</c:v>
                </c:pt>
                <c:pt idx="13">
                  <c:v>31</c:v>
                </c:pt>
                <c:pt idx="14">
                  <c:v>7</c:v>
                </c:pt>
                <c:pt idx="1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F8-44A5-B2D2-4926281CB190}"/>
            </c:ext>
          </c:extLst>
        </c:ser>
        <c:ser>
          <c:idx val="5"/>
          <c:order val="5"/>
          <c:tx>
            <c:strRef>
              <c:f>Resumen!$H$4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Resumen!$B$228:$B$243</c:f>
              <c:strCache>
                <c:ptCount val="16"/>
                <c:pt idx="0">
                  <c:v>Alotenango</c:v>
                </c:pt>
                <c:pt idx="1">
                  <c:v>Antigua Guatemala</c:v>
                </c:pt>
                <c:pt idx="2">
                  <c:v>Ciudad Vieja</c:v>
                </c:pt>
                <c:pt idx="3">
                  <c:v>Jocotenango</c:v>
                </c:pt>
                <c:pt idx="4">
                  <c:v>Magdalena Milpas Altas</c:v>
                </c:pt>
                <c:pt idx="5">
                  <c:v>Pastores</c:v>
                </c:pt>
                <c:pt idx="6">
                  <c:v>San Antonio Aguas Calientes</c:v>
                </c:pt>
                <c:pt idx="7">
                  <c:v>San Bartolomé Milpas Altas</c:v>
                </c:pt>
                <c:pt idx="8">
                  <c:v>San Lucas Sacatepéquez</c:v>
                </c:pt>
                <c:pt idx="9">
                  <c:v>San Miguel Dueñas</c:v>
                </c:pt>
                <c:pt idx="10">
                  <c:v>Santa Catarina Barahona</c:v>
                </c:pt>
                <c:pt idx="11">
                  <c:v>Santa Lucia Milpas Altas</c:v>
                </c:pt>
                <c:pt idx="12">
                  <c:v>Santa María de Jesús</c:v>
                </c:pt>
                <c:pt idx="13">
                  <c:v>Santiago Sacatepéquez</c:v>
                </c:pt>
                <c:pt idx="14">
                  <c:v>Santo Domingo Xenacoj</c:v>
                </c:pt>
                <c:pt idx="15">
                  <c:v>Sumpango</c:v>
                </c:pt>
              </c:strCache>
            </c:strRef>
          </c:cat>
          <c:val>
            <c:numRef>
              <c:f>Resumen!$H$228:$H$243</c:f>
              <c:numCache>
                <c:formatCode>0</c:formatCode>
                <c:ptCount val="16"/>
                <c:pt idx="0">
                  <c:v>22</c:v>
                </c:pt>
                <c:pt idx="1">
                  <c:v>146</c:v>
                </c:pt>
                <c:pt idx="2">
                  <c:v>19</c:v>
                </c:pt>
                <c:pt idx="3">
                  <c:v>27</c:v>
                </c:pt>
                <c:pt idx="4">
                  <c:v>11</c:v>
                </c:pt>
                <c:pt idx="5">
                  <c:v>17</c:v>
                </c:pt>
                <c:pt idx="6">
                  <c:v>4</c:v>
                </c:pt>
                <c:pt idx="7">
                  <c:v>8</c:v>
                </c:pt>
                <c:pt idx="8">
                  <c:v>54</c:v>
                </c:pt>
                <c:pt idx="9">
                  <c:v>6</c:v>
                </c:pt>
                <c:pt idx="10">
                  <c:v>5</c:v>
                </c:pt>
                <c:pt idx="11">
                  <c:v>25</c:v>
                </c:pt>
                <c:pt idx="12">
                  <c:v>6</c:v>
                </c:pt>
                <c:pt idx="13">
                  <c:v>32</c:v>
                </c:pt>
                <c:pt idx="14">
                  <c:v>7</c:v>
                </c:pt>
                <c:pt idx="1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F8-44A5-B2D2-4926281CB190}"/>
            </c:ext>
          </c:extLst>
        </c:ser>
        <c:ser>
          <c:idx val="6"/>
          <c:order val="6"/>
          <c:tx>
            <c:strRef>
              <c:f>Resumen!$I$4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Resumen!$B$228:$B$243</c:f>
              <c:strCache>
                <c:ptCount val="16"/>
                <c:pt idx="0">
                  <c:v>Alotenango</c:v>
                </c:pt>
                <c:pt idx="1">
                  <c:v>Antigua Guatemala</c:v>
                </c:pt>
                <c:pt idx="2">
                  <c:v>Ciudad Vieja</c:v>
                </c:pt>
                <c:pt idx="3">
                  <c:v>Jocotenango</c:v>
                </c:pt>
                <c:pt idx="4">
                  <c:v>Magdalena Milpas Altas</c:v>
                </c:pt>
                <c:pt idx="5">
                  <c:v>Pastores</c:v>
                </c:pt>
                <c:pt idx="6">
                  <c:v>San Antonio Aguas Calientes</c:v>
                </c:pt>
                <c:pt idx="7">
                  <c:v>San Bartolomé Milpas Altas</c:v>
                </c:pt>
                <c:pt idx="8">
                  <c:v>San Lucas Sacatepéquez</c:v>
                </c:pt>
                <c:pt idx="9">
                  <c:v>San Miguel Dueñas</c:v>
                </c:pt>
                <c:pt idx="10">
                  <c:v>Santa Catarina Barahona</c:v>
                </c:pt>
                <c:pt idx="11">
                  <c:v>Santa Lucia Milpas Altas</c:v>
                </c:pt>
                <c:pt idx="12">
                  <c:v>Santa María de Jesús</c:v>
                </c:pt>
                <c:pt idx="13">
                  <c:v>Santiago Sacatepéquez</c:v>
                </c:pt>
                <c:pt idx="14">
                  <c:v>Santo Domingo Xenacoj</c:v>
                </c:pt>
                <c:pt idx="15">
                  <c:v>Sumpango</c:v>
                </c:pt>
              </c:strCache>
            </c:strRef>
          </c:cat>
          <c:val>
            <c:numRef>
              <c:f>Resumen!$I$228:$I$243</c:f>
              <c:numCache>
                <c:formatCode>0</c:formatCode>
                <c:ptCount val="16"/>
                <c:pt idx="0">
                  <c:v>47</c:v>
                </c:pt>
                <c:pt idx="1">
                  <c:v>334</c:v>
                </c:pt>
                <c:pt idx="2">
                  <c:v>41</c:v>
                </c:pt>
                <c:pt idx="3">
                  <c:v>49</c:v>
                </c:pt>
                <c:pt idx="4">
                  <c:v>21</c:v>
                </c:pt>
                <c:pt idx="5">
                  <c:v>37</c:v>
                </c:pt>
                <c:pt idx="6">
                  <c:v>8</c:v>
                </c:pt>
                <c:pt idx="7">
                  <c:v>10</c:v>
                </c:pt>
                <c:pt idx="8">
                  <c:v>135</c:v>
                </c:pt>
                <c:pt idx="9">
                  <c:v>10</c:v>
                </c:pt>
                <c:pt idx="10">
                  <c:v>13</c:v>
                </c:pt>
                <c:pt idx="11">
                  <c:v>52</c:v>
                </c:pt>
                <c:pt idx="12">
                  <c:v>12</c:v>
                </c:pt>
                <c:pt idx="13">
                  <c:v>74</c:v>
                </c:pt>
                <c:pt idx="14">
                  <c:v>15</c:v>
                </c:pt>
                <c:pt idx="15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4F8-44A5-B2D2-4926281CB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632960"/>
        <c:axId val="1142771968"/>
      </c:lineChart>
      <c:catAx>
        <c:axId val="114363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2771968"/>
        <c:crosses val="autoZero"/>
        <c:auto val="1"/>
        <c:lblAlgn val="ctr"/>
        <c:lblOffset val="100"/>
        <c:noMultiLvlLbl val="0"/>
      </c:catAx>
      <c:valAx>
        <c:axId val="11427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363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San</a:t>
            </a:r>
            <a:r>
              <a:rPr lang="es-GT" baseline="0"/>
              <a:t> Marcos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Resumen!$C$4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Resumen!$B$244:$B$273</c:f>
              <c:strCache>
                <c:ptCount val="30"/>
                <c:pt idx="0">
                  <c:v>Ayutla</c:v>
                </c:pt>
                <c:pt idx="1">
                  <c:v>Catarina</c:v>
                </c:pt>
                <c:pt idx="2">
                  <c:v>Comitancillo</c:v>
                </c:pt>
                <c:pt idx="3">
                  <c:v>Concepcion Tutuapa</c:v>
                </c:pt>
                <c:pt idx="4">
                  <c:v>El Quetzal</c:v>
                </c:pt>
                <c:pt idx="5">
                  <c:v>El Tumbador</c:v>
                </c:pt>
                <c:pt idx="6">
                  <c:v>Esquipulas Palo Gordo</c:v>
                </c:pt>
                <c:pt idx="7">
                  <c:v>Ixchiguan</c:v>
                </c:pt>
                <c:pt idx="8">
                  <c:v>La Blanca</c:v>
                </c:pt>
                <c:pt idx="9">
                  <c:v>La Reforma</c:v>
                </c:pt>
                <c:pt idx="10">
                  <c:v>Malacatán</c:v>
                </c:pt>
                <c:pt idx="11">
                  <c:v>Nuevo Progreso</c:v>
                </c:pt>
                <c:pt idx="12">
                  <c:v>Ocos</c:v>
                </c:pt>
                <c:pt idx="13">
                  <c:v>Pajapita</c:v>
                </c:pt>
                <c:pt idx="14">
                  <c:v>Rio Blanco</c:v>
                </c:pt>
                <c:pt idx="15">
                  <c:v>San Antonio Sacatepequez</c:v>
                </c:pt>
                <c:pt idx="16">
                  <c:v>San Cristobal Cucho</c:v>
                </c:pt>
                <c:pt idx="17">
                  <c:v>San Jose El Rodeo</c:v>
                </c:pt>
                <c:pt idx="18">
                  <c:v>San Jose Ojetenam</c:v>
                </c:pt>
                <c:pt idx="19">
                  <c:v>San Lorenzo</c:v>
                </c:pt>
                <c:pt idx="20">
                  <c:v>San Marcos</c:v>
                </c:pt>
                <c:pt idx="21">
                  <c:v>San Miguel Ixtahuacan</c:v>
                </c:pt>
                <c:pt idx="22">
                  <c:v>San Pablo</c:v>
                </c:pt>
                <c:pt idx="23">
                  <c:v>San Pedro Sacatepequez</c:v>
                </c:pt>
                <c:pt idx="24">
                  <c:v>San Rafael Pie De La Cuesta</c:v>
                </c:pt>
                <c:pt idx="25">
                  <c:v>Sibinal</c:v>
                </c:pt>
                <c:pt idx="26">
                  <c:v>Sipacapa</c:v>
                </c:pt>
                <c:pt idx="27">
                  <c:v>Tacana</c:v>
                </c:pt>
                <c:pt idx="28">
                  <c:v>Tajumulco</c:v>
                </c:pt>
                <c:pt idx="29">
                  <c:v>Tejutla</c:v>
                </c:pt>
              </c:strCache>
            </c:strRef>
          </c:cat>
          <c:val>
            <c:numRef>
              <c:f>Resumen!$C$244:$C$273</c:f>
              <c:numCache>
                <c:formatCode>0</c:formatCode>
                <c:ptCount val="30"/>
                <c:pt idx="0">
                  <c:v>60</c:v>
                </c:pt>
                <c:pt idx="1">
                  <c:v>36</c:v>
                </c:pt>
                <c:pt idx="2">
                  <c:v>25</c:v>
                </c:pt>
                <c:pt idx="3">
                  <c:v>49</c:v>
                </c:pt>
                <c:pt idx="4">
                  <c:v>19</c:v>
                </c:pt>
                <c:pt idx="5">
                  <c:v>31</c:v>
                </c:pt>
                <c:pt idx="6">
                  <c:v>17</c:v>
                </c:pt>
                <c:pt idx="7">
                  <c:v>21</c:v>
                </c:pt>
                <c:pt idx="8">
                  <c:v>0</c:v>
                </c:pt>
                <c:pt idx="9">
                  <c:v>16</c:v>
                </c:pt>
                <c:pt idx="10">
                  <c:v>102</c:v>
                </c:pt>
                <c:pt idx="11">
                  <c:v>21</c:v>
                </c:pt>
                <c:pt idx="12">
                  <c:v>39</c:v>
                </c:pt>
                <c:pt idx="13">
                  <c:v>29</c:v>
                </c:pt>
                <c:pt idx="14">
                  <c:v>6</c:v>
                </c:pt>
                <c:pt idx="15">
                  <c:v>17</c:v>
                </c:pt>
                <c:pt idx="16">
                  <c:v>15</c:v>
                </c:pt>
                <c:pt idx="17">
                  <c:v>26</c:v>
                </c:pt>
                <c:pt idx="18">
                  <c:v>27</c:v>
                </c:pt>
                <c:pt idx="19">
                  <c:v>16</c:v>
                </c:pt>
                <c:pt idx="20">
                  <c:v>60</c:v>
                </c:pt>
                <c:pt idx="21">
                  <c:v>31</c:v>
                </c:pt>
                <c:pt idx="22">
                  <c:v>30</c:v>
                </c:pt>
                <c:pt idx="23">
                  <c:v>73</c:v>
                </c:pt>
                <c:pt idx="24">
                  <c:v>18</c:v>
                </c:pt>
                <c:pt idx="25">
                  <c:v>11</c:v>
                </c:pt>
                <c:pt idx="26">
                  <c:v>14</c:v>
                </c:pt>
                <c:pt idx="27">
                  <c:v>56</c:v>
                </c:pt>
                <c:pt idx="28">
                  <c:v>35</c:v>
                </c:pt>
                <c:pt idx="2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4B-499C-8D74-ED74CE6189E4}"/>
            </c:ext>
          </c:extLst>
        </c:ser>
        <c:ser>
          <c:idx val="1"/>
          <c:order val="1"/>
          <c:tx>
            <c:strRef>
              <c:f>Resumen!$D$4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Resumen!$B$244:$B$273</c:f>
              <c:strCache>
                <c:ptCount val="30"/>
                <c:pt idx="0">
                  <c:v>Ayutla</c:v>
                </c:pt>
                <c:pt idx="1">
                  <c:v>Catarina</c:v>
                </c:pt>
                <c:pt idx="2">
                  <c:v>Comitancillo</c:v>
                </c:pt>
                <c:pt idx="3">
                  <c:v>Concepcion Tutuapa</c:v>
                </c:pt>
                <c:pt idx="4">
                  <c:v>El Quetzal</c:v>
                </c:pt>
                <c:pt idx="5">
                  <c:v>El Tumbador</c:v>
                </c:pt>
                <c:pt idx="6">
                  <c:v>Esquipulas Palo Gordo</c:v>
                </c:pt>
                <c:pt idx="7">
                  <c:v>Ixchiguan</c:v>
                </c:pt>
                <c:pt idx="8">
                  <c:v>La Blanca</c:v>
                </c:pt>
                <c:pt idx="9">
                  <c:v>La Reforma</c:v>
                </c:pt>
                <c:pt idx="10">
                  <c:v>Malacatán</c:v>
                </c:pt>
                <c:pt idx="11">
                  <c:v>Nuevo Progreso</c:v>
                </c:pt>
                <c:pt idx="12">
                  <c:v>Ocos</c:v>
                </c:pt>
                <c:pt idx="13">
                  <c:v>Pajapita</c:v>
                </c:pt>
                <c:pt idx="14">
                  <c:v>Rio Blanco</c:v>
                </c:pt>
                <c:pt idx="15">
                  <c:v>San Antonio Sacatepequez</c:v>
                </c:pt>
                <c:pt idx="16">
                  <c:v>San Cristobal Cucho</c:v>
                </c:pt>
                <c:pt idx="17">
                  <c:v>San Jose El Rodeo</c:v>
                </c:pt>
                <c:pt idx="18">
                  <c:v>San Jose Ojetenam</c:v>
                </c:pt>
                <c:pt idx="19">
                  <c:v>San Lorenzo</c:v>
                </c:pt>
                <c:pt idx="20">
                  <c:v>San Marcos</c:v>
                </c:pt>
                <c:pt idx="21">
                  <c:v>San Miguel Ixtahuacan</c:v>
                </c:pt>
                <c:pt idx="22">
                  <c:v>San Pablo</c:v>
                </c:pt>
                <c:pt idx="23">
                  <c:v>San Pedro Sacatepequez</c:v>
                </c:pt>
                <c:pt idx="24">
                  <c:v>San Rafael Pie De La Cuesta</c:v>
                </c:pt>
                <c:pt idx="25">
                  <c:v>Sibinal</c:v>
                </c:pt>
                <c:pt idx="26">
                  <c:v>Sipacapa</c:v>
                </c:pt>
                <c:pt idx="27">
                  <c:v>Tacana</c:v>
                </c:pt>
                <c:pt idx="28">
                  <c:v>Tajumulco</c:v>
                </c:pt>
                <c:pt idx="29">
                  <c:v>Tejutla</c:v>
                </c:pt>
              </c:strCache>
            </c:strRef>
          </c:cat>
          <c:val>
            <c:numRef>
              <c:f>Resumen!$D$244:$D$273</c:f>
              <c:numCache>
                <c:formatCode>0</c:formatCode>
                <c:ptCount val="30"/>
                <c:pt idx="0">
                  <c:v>60</c:v>
                </c:pt>
                <c:pt idx="1">
                  <c:v>36</c:v>
                </c:pt>
                <c:pt idx="2">
                  <c:v>27</c:v>
                </c:pt>
                <c:pt idx="3">
                  <c:v>50</c:v>
                </c:pt>
                <c:pt idx="4">
                  <c:v>19</c:v>
                </c:pt>
                <c:pt idx="5">
                  <c:v>33</c:v>
                </c:pt>
                <c:pt idx="6">
                  <c:v>17</c:v>
                </c:pt>
                <c:pt idx="7">
                  <c:v>21</c:v>
                </c:pt>
                <c:pt idx="8">
                  <c:v>0</c:v>
                </c:pt>
                <c:pt idx="9">
                  <c:v>16</c:v>
                </c:pt>
                <c:pt idx="10">
                  <c:v>100</c:v>
                </c:pt>
                <c:pt idx="11">
                  <c:v>21</c:v>
                </c:pt>
                <c:pt idx="12">
                  <c:v>39</c:v>
                </c:pt>
                <c:pt idx="13">
                  <c:v>28</c:v>
                </c:pt>
                <c:pt idx="14">
                  <c:v>6</c:v>
                </c:pt>
                <c:pt idx="15">
                  <c:v>17</c:v>
                </c:pt>
                <c:pt idx="16">
                  <c:v>15</c:v>
                </c:pt>
                <c:pt idx="17">
                  <c:v>25</c:v>
                </c:pt>
                <c:pt idx="18">
                  <c:v>28</c:v>
                </c:pt>
                <c:pt idx="19">
                  <c:v>15</c:v>
                </c:pt>
                <c:pt idx="20">
                  <c:v>63</c:v>
                </c:pt>
                <c:pt idx="21">
                  <c:v>31</c:v>
                </c:pt>
                <c:pt idx="22">
                  <c:v>31</c:v>
                </c:pt>
                <c:pt idx="23">
                  <c:v>73</c:v>
                </c:pt>
                <c:pt idx="24">
                  <c:v>17</c:v>
                </c:pt>
                <c:pt idx="25">
                  <c:v>11</c:v>
                </c:pt>
                <c:pt idx="26">
                  <c:v>15</c:v>
                </c:pt>
                <c:pt idx="27">
                  <c:v>56</c:v>
                </c:pt>
                <c:pt idx="28">
                  <c:v>36</c:v>
                </c:pt>
                <c:pt idx="2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4B-499C-8D74-ED74CE6189E4}"/>
            </c:ext>
          </c:extLst>
        </c:ser>
        <c:ser>
          <c:idx val="2"/>
          <c:order val="2"/>
          <c:tx>
            <c:strRef>
              <c:f>Resumen!$E$4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Resumen!$B$244:$B$273</c:f>
              <c:strCache>
                <c:ptCount val="30"/>
                <c:pt idx="0">
                  <c:v>Ayutla</c:v>
                </c:pt>
                <c:pt idx="1">
                  <c:v>Catarina</c:v>
                </c:pt>
                <c:pt idx="2">
                  <c:v>Comitancillo</c:v>
                </c:pt>
                <c:pt idx="3">
                  <c:v>Concepcion Tutuapa</c:v>
                </c:pt>
                <c:pt idx="4">
                  <c:v>El Quetzal</c:v>
                </c:pt>
                <c:pt idx="5">
                  <c:v>El Tumbador</c:v>
                </c:pt>
                <c:pt idx="6">
                  <c:v>Esquipulas Palo Gordo</c:v>
                </c:pt>
                <c:pt idx="7">
                  <c:v>Ixchiguan</c:v>
                </c:pt>
                <c:pt idx="8">
                  <c:v>La Blanca</c:v>
                </c:pt>
                <c:pt idx="9">
                  <c:v>La Reforma</c:v>
                </c:pt>
                <c:pt idx="10">
                  <c:v>Malacatán</c:v>
                </c:pt>
                <c:pt idx="11">
                  <c:v>Nuevo Progreso</c:v>
                </c:pt>
                <c:pt idx="12">
                  <c:v>Ocos</c:v>
                </c:pt>
                <c:pt idx="13">
                  <c:v>Pajapita</c:v>
                </c:pt>
                <c:pt idx="14">
                  <c:v>Rio Blanco</c:v>
                </c:pt>
                <c:pt idx="15">
                  <c:v>San Antonio Sacatepequez</c:v>
                </c:pt>
                <c:pt idx="16">
                  <c:v>San Cristobal Cucho</c:v>
                </c:pt>
                <c:pt idx="17">
                  <c:v>San Jose El Rodeo</c:v>
                </c:pt>
                <c:pt idx="18">
                  <c:v>San Jose Ojetenam</c:v>
                </c:pt>
                <c:pt idx="19">
                  <c:v>San Lorenzo</c:v>
                </c:pt>
                <c:pt idx="20">
                  <c:v>San Marcos</c:v>
                </c:pt>
                <c:pt idx="21">
                  <c:v>San Miguel Ixtahuacan</c:v>
                </c:pt>
                <c:pt idx="22">
                  <c:v>San Pablo</c:v>
                </c:pt>
                <c:pt idx="23">
                  <c:v>San Pedro Sacatepequez</c:v>
                </c:pt>
                <c:pt idx="24">
                  <c:v>San Rafael Pie De La Cuesta</c:v>
                </c:pt>
                <c:pt idx="25">
                  <c:v>Sibinal</c:v>
                </c:pt>
                <c:pt idx="26">
                  <c:v>Sipacapa</c:v>
                </c:pt>
                <c:pt idx="27">
                  <c:v>Tacana</c:v>
                </c:pt>
                <c:pt idx="28">
                  <c:v>Tajumulco</c:v>
                </c:pt>
                <c:pt idx="29">
                  <c:v>Tejutla</c:v>
                </c:pt>
              </c:strCache>
            </c:strRef>
          </c:cat>
          <c:val>
            <c:numRef>
              <c:f>Resumen!$E$244:$E$273</c:f>
              <c:numCache>
                <c:formatCode>0</c:formatCode>
                <c:ptCount val="30"/>
                <c:pt idx="0">
                  <c:v>60</c:v>
                </c:pt>
                <c:pt idx="1">
                  <c:v>34</c:v>
                </c:pt>
                <c:pt idx="2">
                  <c:v>26</c:v>
                </c:pt>
                <c:pt idx="3">
                  <c:v>50</c:v>
                </c:pt>
                <c:pt idx="4">
                  <c:v>18</c:v>
                </c:pt>
                <c:pt idx="5">
                  <c:v>31</c:v>
                </c:pt>
                <c:pt idx="6">
                  <c:v>20</c:v>
                </c:pt>
                <c:pt idx="7">
                  <c:v>20</c:v>
                </c:pt>
                <c:pt idx="8">
                  <c:v>0</c:v>
                </c:pt>
                <c:pt idx="9">
                  <c:v>16</c:v>
                </c:pt>
                <c:pt idx="10">
                  <c:v>101</c:v>
                </c:pt>
                <c:pt idx="11">
                  <c:v>21</c:v>
                </c:pt>
                <c:pt idx="12">
                  <c:v>37</c:v>
                </c:pt>
                <c:pt idx="13">
                  <c:v>28</c:v>
                </c:pt>
                <c:pt idx="14">
                  <c:v>5</c:v>
                </c:pt>
                <c:pt idx="15">
                  <c:v>17</c:v>
                </c:pt>
                <c:pt idx="16">
                  <c:v>14</c:v>
                </c:pt>
                <c:pt idx="17">
                  <c:v>25</c:v>
                </c:pt>
                <c:pt idx="18">
                  <c:v>26</c:v>
                </c:pt>
                <c:pt idx="19">
                  <c:v>15</c:v>
                </c:pt>
                <c:pt idx="20">
                  <c:v>540</c:v>
                </c:pt>
                <c:pt idx="21">
                  <c:v>30</c:v>
                </c:pt>
                <c:pt idx="22">
                  <c:v>33</c:v>
                </c:pt>
                <c:pt idx="23">
                  <c:v>64</c:v>
                </c:pt>
                <c:pt idx="24">
                  <c:v>17</c:v>
                </c:pt>
                <c:pt idx="25">
                  <c:v>10</c:v>
                </c:pt>
                <c:pt idx="26">
                  <c:v>15</c:v>
                </c:pt>
                <c:pt idx="27">
                  <c:v>56</c:v>
                </c:pt>
                <c:pt idx="28">
                  <c:v>35</c:v>
                </c:pt>
                <c:pt idx="2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4B-499C-8D74-ED74CE6189E4}"/>
            </c:ext>
          </c:extLst>
        </c:ser>
        <c:ser>
          <c:idx val="3"/>
          <c:order val="3"/>
          <c:tx>
            <c:strRef>
              <c:f>Resumen!$F$4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Resumen!$B$244:$B$273</c:f>
              <c:strCache>
                <c:ptCount val="30"/>
                <c:pt idx="0">
                  <c:v>Ayutla</c:v>
                </c:pt>
                <c:pt idx="1">
                  <c:v>Catarina</c:v>
                </c:pt>
                <c:pt idx="2">
                  <c:v>Comitancillo</c:v>
                </c:pt>
                <c:pt idx="3">
                  <c:v>Concepcion Tutuapa</c:v>
                </c:pt>
                <c:pt idx="4">
                  <c:v>El Quetzal</c:v>
                </c:pt>
                <c:pt idx="5">
                  <c:v>El Tumbador</c:v>
                </c:pt>
                <c:pt idx="6">
                  <c:v>Esquipulas Palo Gordo</c:v>
                </c:pt>
                <c:pt idx="7">
                  <c:v>Ixchiguan</c:v>
                </c:pt>
                <c:pt idx="8">
                  <c:v>La Blanca</c:v>
                </c:pt>
                <c:pt idx="9">
                  <c:v>La Reforma</c:v>
                </c:pt>
                <c:pt idx="10">
                  <c:v>Malacatán</c:v>
                </c:pt>
                <c:pt idx="11">
                  <c:v>Nuevo Progreso</c:v>
                </c:pt>
                <c:pt idx="12">
                  <c:v>Ocos</c:v>
                </c:pt>
                <c:pt idx="13">
                  <c:v>Pajapita</c:v>
                </c:pt>
                <c:pt idx="14">
                  <c:v>Rio Blanco</c:v>
                </c:pt>
                <c:pt idx="15">
                  <c:v>San Antonio Sacatepequez</c:v>
                </c:pt>
                <c:pt idx="16">
                  <c:v>San Cristobal Cucho</c:v>
                </c:pt>
                <c:pt idx="17">
                  <c:v>San Jose El Rodeo</c:v>
                </c:pt>
                <c:pt idx="18">
                  <c:v>San Jose Ojetenam</c:v>
                </c:pt>
                <c:pt idx="19">
                  <c:v>San Lorenzo</c:v>
                </c:pt>
                <c:pt idx="20">
                  <c:v>San Marcos</c:v>
                </c:pt>
                <c:pt idx="21">
                  <c:v>San Miguel Ixtahuacan</c:v>
                </c:pt>
                <c:pt idx="22">
                  <c:v>San Pablo</c:v>
                </c:pt>
                <c:pt idx="23">
                  <c:v>San Pedro Sacatepequez</c:v>
                </c:pt>
                <c:pt idx="24">
                  <c:v>San Rafael Pie De La Cuesta</c:v>
                </c:pt>
                <c:pt idx="25">
                  <c:v>Sibinal</c:v>
                </c:pt>
                <c:pt idx="26">
                  <c:v>Sipacapa</c:v>
                </c:pt>
                <c:pt idx="27">
                  <c:v>Tacana</c:v>
                </c:pt>
                <c:pt idx="28">
                  <c:v>Tajumulco</c:v>
                </c:pt>
                <c:pt idx="29">
                  <c:v>Tejutla</c:v>
                </c:pt>
              </c:strCache>
            </c:strRef>
          </c:cat>
          <c:val>
            <c:numRef>
              <c:f>Resumen!$F$244:$F$273</c:f>
              <c:numCache>
                <c:formatCode>0</c:formatCode>
                <c:ptCount val="30"/>
                <c:pt idx="0">
                  <c:v>42</c:v>
                </c:pt>
                <c:pt idx="1">
                  <c:v>33</c:v>
                </c:pt>
                <c:pt idx="2">
                  <c:v>25</c:v>
                </c:pt>
                <c:pt idx="3">
                  <c:v>35</c:v>
                </c:pt>
                <c:pt idx="4">
                  <c:v>14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17</c:v>
                </c:pt>
                <c:pt idx="9">
                  <c:v>9</c:v>
                </c:pt>
                <c:pt idx="10">
                  <c:v>85</c:v>
                </c:pt>
                <c:pt idx="11">
                  <c:v>19</c:v>
                </c:pt>
                <c:pt idx="12">
                  <c:v>13</c:v>
                </c:pt>
                <c:pt idx="13">
                  <c:v>24</c:v>
                </c:pt>
                <c:pt idx="14">
                  <c:v>5</c:v>
                </c:pt>
                <c:pt idx="15">
                  <c:v>15</c:v>
                </c:pt>
                <c:pt idx="16">
                  <c:v>14</c:v>
                </c:pt>
                <c:pt idx="17">
                  <c:v>24</c:v>
                </c:pt>
                <c:pt idx="18">
                  <c:v>19</c:v>
                </c:pt>
                <c:pt idx="19">
                  <c:v>8</c:v>
                </c:pt>
                <c:pt idx="20">
                  <c:v>54</c:v>
                </c:pt>
                <c:pt idx="21">
                  <c:v>28</c:v>
                </c:pt>
                <c:pt idx="22">
                  <c:v>27</c:v>
                </c:pt>
                <c:pt idx="23">
                  <c:v>44</c:v>
                </c:pt>
                <c:pt idx="24">
                  <c:v>18</c:v>
                </c:pt>
                <c:pt idx="25">
                  <c:v>8</c:v>
                </c:pt>
                <c:pt idx="26">
                  <c:v>11</c:v>
                </c:pt>
                <c:pt idx="27">
                  <c:v>47</c:v>
                </c:pt>
                <c:pt idx="28">
                  <c:v>19</c:v>
                </c:pt>
                <c:pt idx="2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4B-499C-8D74-ED74CE6189E4}"/>
            </c:ext>
          </c:extLst>
        </c:ser>
        <c:ser>
          <c:idx val="4"/>
          <c:order val="4"/>
          <c:tx>
            <c:strRef>
              <c:f>Resumen!$G$4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Resumen!$B$244:$B$273</c:f>
              <c:strCache>
                <c:ptCount val="30"/>
                <c:pt idx="0">
                  <c:v>Ayutla</c:v>
                </c:pt>
                <c:pt idx="1">
                  <c:v>Catarina</c:v>
                </c:pt>
                <c:pt idx="2">
                  <c:v>Comitancillo</c:v>
                </c:pt>
                <c:pt idx="3">
                  <c:v>Concepcion Tutuapa</c:v>
                </c:pt>
                <c:pt idx="4">
                  <c:v>El Quetzal</c:v>
                </c:pt>
                <c:pt idx="5">
                  <c:v>El Tumbador</c:v>
                </c:pt>
                <c:pt idx="6">
                  <c:v>Esquipulas Palo Gordo</c:v>
                </c:pt>
                <c:pt idx="7">
                  <c:v>Ixchiguan</c:v>
                </c:pt>
                <c:pt idx="8">
                  <c:v>La Blanca</c:v>
                </c:pt>
                <c:pt idx="9">
                  <c:v>La Reforma</c:v>
                </c:pt>
                <c:pt idx="10">
                  <c:v>Malacatán</c:v>
                </c:pt>
                <c:pt idx="11">
                  <c:v>Nuevo Progreso</c:v>
                </c:pt>
                <c:pt idx="12">
                  <c:v>Ocos</c:v>
                </c:pt>
                <c:pt idx="13">
                  <c:v>Pajapita</c:v>
                </c:pt>
                <c:pt idx="14">
                  <c:v>Rio Blanco</c:v>
                </c:pt>
                <c:pt idx="15">
                  <c:v>San Antonio Sacatepequez</c:v>
                </c:pt>
                <c:pt idx="16">
                  <c:v>San Cristobal Cucho</c:v>
                </c:pt>
                <c:pt idx="17">
                  <c:v>San Jose El Rodeo</c:v>
                </c:pt>
                <c:pt idx="18">
                  <c:v>San Jose Ojetenam</c:v>
                </c:pt>
                <c:pt idx="19">
                  <c:v>San Lorenzo</c:v>
                </c:pt>
                <c:pt idx="20">
                  <c:v>San Marcos</c:v>
                </c:pt>
                <c:pt idx="21">
                  <c:v>San Miguel Ixtahuacan</c:v>
                </c:pt>
                <c:pt idx="22">
                  <c:v>San Pablo</c:v>
                </c:pt>
                <c:pt idx="23">
                  <c:v>San Pedro Sacatepequez</c:v>
                </c:pt>
                <c:pt idx="24">
                  <c:v>San Rafael Pie De La Cuesta</c:v>
                </c:pt>
                <c:pt idx="25">
                  <c:v>Sibinal</c:v>
                </c:pt>
                <c:pt idx="26">
                  <c:v>Sipacapa</c:v>
                </c:pt>
                <c:pt idx="27">
                  <c:v>Tacana</c:v>
                </c:pt>
                <c:pt idx="28">
                  <c:v>Tajumulco</c:v>
                </c:pt>
                <c:pt idx="29">
                  <c:v>Tejutla</c:v>
                </c:pt>
              </c:strCache>
            </c:strRef>
          </c:cat>
          <c:val>
            <c:numRef>
              <c:f>Resumen!$G$244:$G$273</c:f>
              <c:numCache>
                <c:formatCode>0</c:formatCode>
                <c:ptCount val="30"/>
                <c:pt idx="0">
                  <c:v>42</c:v>
                </c:pt>
                <c:pt idx="1">
                  <c:v>30</c:v>
                </c:pt>
                <c:pt idx="2">
                  <c:v>26</c:v>
                </c:pt>
                <c:pt idx="3">
                  <c:v>33</c:v>
                </c:pt>
                <c:pt idx="4">
                  <c:v>14</c:v>
                </c:pt>
                <c:pt idx="5">
                  <c:v>24</c:v>
                </c:pt>
                <c:pt idx="6">
                  <c:v>19</c:v>
                </c:pt>
                <c:pt idx="7">
                  <c:v>19</c:v>
                </c:pt>
                <c:pt idx="8">
                  <c:v>17</c:v>
                </c:pt>
                <c:pt idx="9">
                  <c:v>10</c:v>
                </c:pt>
                <c:pt idx="10">
                  <c:v>81</c:v>
                </c:pt>
                <c:pt idx="11">
                  <c:v>20</c:v>
                </c:pt>
                <c:pt idx="12">
                  <c:v>12</c:v>
                </c:pt>
                <c:pt idx="13">
                  <c:v>25</c:v>
                </c:pt>
                <c:pt idx="14">
                  <c:v>5</c:v>
                </c:pt>
                <c:pt idx="15">
                  <c:v>14</c:v>
                </c:pt>
                <c:pt idx="16">
                  <c:v>13</c:v>
                </c:pt>
                <c:pt idx="17">
                  <c:v>24</c:v>
                </c:pt>
                <c:pt idx="18">
                  <c:v>19</c:v>
                </c:pt>
                <c:pt idx="19">
                  <c:v>8</c:v>
                </c:pt>
                <c:pt idx="20">
                  <c:v>50</c:v>
                </c:pt>
                <c:pt idx="21">
                  <c:v>27</c:v>
                </c:pt>
                <c:pt idx="22">
                  <c:v>25</c:v>
                </c:pt>
                <c:pt idx="23">
                  <c:v>42</c:v>
                </c:pt>
                <c:pt idx="24">
                  <c:v>17</c:v>
                </c:pt>
                <c:pt idx="25">
                  <c:v>8</c:v>
                </c:pt>
                <c:pt idx="26">
                  <c:v>11</c:v>
                </c:pt>
                <c:pt idx="27">
                  <c:v>49</c:v>
                </c:pt>
                <c:pt idx="28">
                  <c:v>19</c:v>
                </c:pt>
                <c:pt idx="2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4B-499C-8D74-ED74CE6189E4}"/>
            </c:ext>
          </c:extLst>
        </c:ser>
        <c:ser>
          <c:idx val="5"/>
          <c:order val="5"/>
          <c:tx>
            <c:strRef>
              <c:f>Resumen!$H$4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Resumen!$B$244:$B$273</c:f>
              <c:strCache>
                <c:ptCount val="30"/>
                <c:pt idx="0">
                  <c:v>Ayutla</c:v>
                </c:pt>
                <c:pt idx="1">
                  <c:v>Catarina</c:v>
                </c:pt>
                <c:pt idx="2">
                  <c:v>Comitancillo</c:v>
                </c:pt>
                <c:pt idx="3">
                  <c:v>Concepcion Tutuapa</c:v>
                </c:pt>
                <c:pt idx="4">
                  <c:v>El Quetzal</c:v>
                </c:pt>
                <c:pt idx="5">
                  <c:v>El Tumbador</c:v>
                </c:pt>
                <c:pt idx="6">
                  <c:v>Esquipulas Palo Gordo</c:v>
                </c:pt>
                <c:pt idx="7">
                  <c:v>Ixchiguan</c:v>
                </c:pt>
                <c:pt idx="8">
                  <c:v>La Blanca</c:v>
                </c:pt>
                <c:pt idx="9">
                  <c:v>La Reforma</c:v>
                </c:pt>
                <c:pt idx="10">
                  <c:v>Malacatán</c:v>
                </c:pt>
                <c:pt idx="11">
                  <c:v>Nuevo Progreso</c:v>
                </c:pt>
                <c:pt idx="12">
                  <c:v>Ocos</c:v>
                </c:pt>
                <c:pt idx="13">
                  <c:v>Pajapita</c:v>
                </c:pt>
                <c:pt idx="14">
                  <c:v>Rio Blanco</c:v>
                </c:pt>
                <c:pt idx="15">
                  <c:v>San Antonio Sacatepequez</c:v>
                </c:pt>
                <c:pt idx="16">
                  <c:v>San Cristobal Cucho</c:v>
                </c:pt>
                <c:pt idx="17">
                  <c:v>San Jose El Rodeo</c:v>
                </c:pt>
                <c:pt idx="18">
                  <c:v>San Jose Ojetenam</c:v>
                </c:pt>
                <c:pt idx="19">
                  <c:v>San Lorenzo</c:v>
                </c:pt>
                <c:pt idx="20">
                  <c:v>San Marcos</c:v>
                </c:pt>
                <c:pt idx="21">
                  <c:v>San Miguel Ixtahuacan</c:v>
                </c:pt>
                <c:pt idx="22">
                  <c:v>San Pablo</c:v>
                </c:pt>
                <c:pt idx="23">
                  <c:v>San Pedro Sacatepequez</c:v>
                </c:pt>
                <c:pt idx="24">
                  <c:v>San Rafael Pie De La Cuesta</c:v>
                </c:pt>
                <c:pt idx="25">
                  <c:v>Sibinal</c:v>
                </c:pt>
                <c:pt idx="26">
                  <c:v>Sipacapa</c:v>
                </c:pt>
                <c:pt idx="27">
                  <c:v>Tacana</c:v>
                </c:pt>
                <c:pt idx="28">
                  <c:v>Tajumulco</c:v>
                </c:pt>
                <c:pt idx="29">
                  <c:v>Tejutla</c:v>
                </c:pt>
              </c:strCache>
            </c:strRef>
          </c:cat>
          <c:val>
            <c:numRef>
              <c:f>Resumen!$H$244:$H$273</c:f>
              <c:numCache>
                <c:formatCode>0</c:formatCode>
                <c:ptCount val="30"/>
                <c:pt idx="0">
                  <c:v>42</c:v>
                </c:pt>
                <c:pt idx="1">
                  <c:v>30</c:v>
                </c:pt>
                <c:pt idx="2">
                  <c:v>26</c:v>
                </c:pt>
                <c:pt idx="3">
                  <c:v>33</c:v>
                </c:pt>
                <c:pt idx="4">
                  <c:v>14</c:v>
                </c:pt>
                <c:pt idx="5">
                  <c:v>26</c:v>
                </c:pt>
                <c:pt idx="6">
                  <c:v>19</c:v>
                </c:pt>
                <c:pt idx="7">
                  <c:v>19</c:v>
                </c:pt>
                <c:pt idx="8">
                  <c:v>17</c:v>
                </c:pt>
                <c:pt idx="9">
                  <c:v>10</c:v>
                </c:pt>
                <c:pt idx="10">
                  <c:v>81</c:v>
                </c:pt>
                <c:pt idx="11">
                  <c:v>20</c:v>
                </c:pt>
                <c:pt idx="12">
                  <c:v>13</c:v>
                </c:pt>
                <c:pt idx="13">
                  <c:v>25</c:v>
                </c:pt>
                <c:pt idx="14">
                  <c:v>5</c:v>
                </c:pt>
                <c:pt idx="15">
                  <c:v>14</c:v>
                </c:pt>
                <c:pt idx="16">
                  <c:v>13</c:v>
                </c:pt>
                <c:pt idx="17">
                  <c:v>24</c:v>
                </c:pt>
                <c:pt idx="18">
                  <c:v>19</c:v>
                </c:pt>
                <c:pt idx="19">
                  <c:v>8</c:v>
                </c:pt>
                <c:pt idx="20">
                  <c:v>50</c:v>
                </c:pt>
                <c:pt idx="21">
                  <c:v>27</c:v>
                </c:pt>
                <c:pt idx="22">
                  <c:v>25</c:v>
                </c:pt>
                <c:pt idx="23">
                  <c:v>44</c:v>
                </c:pt>
                <c:pt idx="24">
                  <c:v>17</c:v>
                </c:pt>
                <c:pt idx="25">
                  <c:v>8</c:v>
                </c:pt>
                <c:pt idx="26">
                  <c:v>12</c:v>
                </c:pt>
                <c:pt idx="27">
                  <c:v>49</c:v>
                </c:pt>
                <c:pt idx="28">
                  <c:v>19</c:v>
                </c:pt>
                <c:pt idx="2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4B-499C-8D74-ED74CE6189E4}"/>
            </c:ext>
          </c:extLst>
        </c:ser>
        <c:ser>
          <c:idx val="6"/>
          <c:order val="6"/>
          <c:tx>
            <c:strRef>
              <c:f>Resumen!$I$4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Resumen!$B$244:$B$273</c:f>
              <c:strCache>
                <c:ptCount val="30"/>
                <c:pt idx="0">
                  <c:v>Ayutla</c:v>
                </c:pt>
                <c:pt idx="1">
                  <c:v>Catarina</c:v>
                </c:pt>
                <c:pt idx="2">
                  <c:v>Comitancillo</c:v>
                </c:pt>
                <c:pt idx="3">
                  <c:v>Concepcion Tutuapa</c:v>
                </c:pt>
                <c:pt idx="4">
                  <c:v>El Quetzal</c:v>
                </c:pt>
                <c:pt idx="5">
                  <c:v>El Tumbador</c:v>
                </c:pt>
                <c:pt idx="6">
                  <c:v>Esquipulas Palo Gordo</c:v>
                </c:pt>
                <c:pt idx="7">
                  <c:v>Ixchiguan</c:v>
                </c:pt>
                <c:pt idx="8">
                  <c:v>La Blanca</c:v>
                </c:pt>
                <c:pt idx="9">
                  <c:v>La Reforma</c:v>
                </c:pt>
                <c:pt idx="10">
                  <c:v>Malacatán</c:v>
                </c:pt>
                <c:pt idx="11">
                  <c:v>Nuevo Progreso</c:v>
                </c:pt>
                <c:pt idx="12">
                  <c:v>Ocos</c:v>
                </c:pt>
                <c:pt idx="13">
                  <c:v>Pajapita</c:v>
                </c:pt>
                <c:pt idx="14">
                  <c:v>Rio Blanco</c:v>
                </c:pt>
                <c:pt idx="15">
                  <c:v>San Antonio Sacatepequez</c:v>
                </c:pt>
                <c:pt idx="16">
                  <c:v>San Cristobal Cucho</c:v>
                </c:pt>
                <c:pt idx="17">
                  <c:v>San Jose El Rodeo</c:v>
                </c:pt>
                <c:pt idx="18">
                  <c:v>San Jose Ojetenam</c:v>
                </c:pt>
                <c:pt idx="19">
                  <c:v>San Lorenzo</c:v>
                </c:pt>
                <c:pt idx="20">
                  <c:v>San Marcos</c:v>
                </c:pt>
                <c:pt idx="21">
                  <c:v>San Miguel Ixtahuacan</c:v>
                </c:pt>
                <c:pt idx="22">
                  <c:v>San Pablo</c:v>
                </c:pt>
                <c:pt idx="23">
                  <c:v>San Pedro Sacatepequez</c:v>
                </c:pt>
                <c:pt idx="24">
                  <c:v>San Rafael Pie De La Cuesta</c:v>
                </c:pt>
                <c:pt idx="25">
                  <c:v>Sibinal</c:v>
                </c:pt>
                <c:pt idx="26">
                  <c:v>Sipacapa</c:v>
                </c:pt>
                <c:pt idx="27">
                  <c:v>Tacana</c:v>
                </c:pt>
                <c:pt idx="28">
                  <c:v>Tajumulco</c:v>
                </c:pt>
                <c:pt idx="29">
                  <c:v>Tejutla</c:v>
                </c:pt>
              </c:strCache>
            </c:strRef>
          </c:cat>
          <c:val>
            <c:numRef>
              <c:f>Resumen!$I$244:$I$273</c:f>
              <c:numCache>
                <c:formatCode>0</c:formatCode>
                <c:ptCount val="30"/>
                <c:pt idx="0">
                  <c:v>100</c:v>
                </c:pt>
                <c:pt idx="1">
                  <c:v>67</c:v>
                </c:pt>
                <c:pt idx="2">
                  <c:v>59</c:v>
                </c:pt>
                <c:pt idx="3">
                  <c:v>73</c:v>
                </c:pt>
                <c:pt idx="4">
                  <c:v>30</c:v>
                </c:pt>
                <c:pt idx="5">
                  <c:v>56</c:v>
                </c:pt>
                <c:pt idx="6">
                  <c:v>39</c:v>
                </c:pt>
                <c:pt idx="7">
                  <c:v>43</c:v>
                </c:pt>
                <c:pt idx="8">
                  <c:v>11</c:v>
                </c:pt>
                <c:pt idx="9">
                  <c:v>22</c:v>
                </c:pt>
                <c:pt idx="10">
                  <c:v>174</c:v>
                </c:pt>
                <c:pt idx="11">
                  <c:v>48</c:v>
                </c:pt>
                <c:pt idx="12">
                  <c:v>62</c:v>
                </c:pt>
                <c:pt idx="13">
                  <c:v>58</c:v>
                </c:pt>
                <c:pt idx="14">
                  <c:v>13</c:v>
                </c:pt>
                <c:pt idx="15">
                  <c:v>31</c:v>
                </c:pt>
                <c:pt idx="16">
                  <c:v>25</c:v>
                </c:pt>
                <c:pt idx="17">
                  <c:v>56</c:v>
                </c:pt>
                <c:pt idx="18">
                  <c:v>40</c:v>
                </c:pt>
                <c:pt idx="19">
                  <c:v>16</c:v>
                </c:pt>
                <c:pt idx="20">
                  <c:v>102</c:v>
                </c:pt>
                <c:pt idx="21">
                  <c:v>59</c:v>
                </c:pt>
                <c:pt idx="22">
                  <c:v>57</c:v>
                </c:pt>
                <c:pt idx="23">
                  <c:v>84</c:v>
                </c:pt>
                <c:pt idx="24">
                  <c:v>41</c:v>
                </c:pt>
                <c:pt idx="25">
                  <c:v>16</c:v>
                </c:pt>
                <c:pt idx="26">
                  <c:v>25</c:v>
                </c:pt>
                <c:pt idx="27">
                  <c:v>113</c:v>
                </c:pt>
                <c:pt idx="28">
                  <c:v>29</c:v>
                </c:pt>
                <c:pt idx="2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04B-499C-8D74-ED74CE618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632960"/>
        <c:axId val="1142771968"/>
      </c:lineChart>
      <c:catAx>
        <c:axId val="114363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2771968"/>
        <c:crosses val="autoZero"/>
        <c:auto val="1"/>
        <c:lblAlgn val="ctr"/>
        <c:lblOffset val="100"/>
        <c:noMultiLvlLbl val="0"/>
      </c:catAx>
      <c:valAx>
        <c:axId val="11427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363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baseline="0"/>
              <a:t>Chiquimula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'Consolidado (2)'!$C$4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(2)'!$B$46:$B$56</c:f>
              <c:strCache>
                <c:ptCount val="11"/>
                <c:pt idx="0">
                  <c:v>Camotán</c:v>
                </c:pt>
                <c:pt idx="1">
                  <c:v>Chiquimula</c:v>
                </c:pt>
                <c:pt idx="2">
                  <c:v>Concepción las Minas</c:v>
                </c:pt>
                <c:pt idx="3">
                  <c:v>Esquipulas</c:v>
                </c:pt>
                <c:pt idx="4">
                  <c:v>Ipala</c:v>
                </c:pt>
                <c:pt idx="5">
                  <c:v>Jocotán</c:v>
                </c:pt>
                <c:pt idx="6">
                  <c:v>Olopa</c:v>
                </c:pt>
                <c:pt idx="7">
                  <c:v>Quezaltepeque</c:v>
                </c:pt>
                <c:pt idx="8">
                  <c:v>San Jacinto</c:v>
                </c:pt>
                <c:pt idx="9">
                  <c:v>San José la Arada</c:v>
                </c:pt>
                <c:pt idx="10">
                  <c:v>San Juan Ermita</c:v>
                </c:pt>
              </c:strCache>
            </c:strRef>
          </c:cat>
          <c:val>
            <c:numRef>
              <c:f>'Consolidado (2)'!$C$46:$C$56</c:f>
              <c:numCache>
                <c:formatCode>0</c:formatCode>
                <c:ptCount val="11"/>
                <c:pt idx="0">
                  <c:v>28</c:v>
                </c:pt>
                <c:pt idx="1">
                  <c:v>139</c:v>
                </c:pt>
                <c:pt idx="2">
                  <c:v>30</c:v>
                </c:pt>
                <c:pt idx="3">
                  <c:v>86</c:v>
                </c:pt>
                <c:pt idx="4">
                  <c:v>50</c:v>
                </c:pt>
                <c:pt idx="5">
                  <c:v>24</c:v>
                </c:pt>
                <c:pt idx="6">
                  <c:v>12</c:v>
                </c:pt>
                <c:pt idx="7">
                  <c:v>27</c:v>
                </c:pt>
                <c:pt idx="8">
                  <c:v>17</c:v>
                </c:pt>
                <c:pt idx="9">
                  <c:v>15</c:v>
                </c:pt>
                <c:pt idx="10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79-4EFB-8D62-D1D37FF38B04}"/>
            </c:ext>
          </c:extLst>
        </c:ser>
        <c:ser>
          <c:idx val="1"/>
          <c:order val="1"/>
          <c:tx>
            <c:strRef>
              <c:f>'Consolidado (2)'!$D$4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(2)'!$B$46:$B$56</c:f>
              <c:strCache>
                <c:ptCount val="11"/>
                <c:pt idx="0">
                  <c:v>Camotán</c:v>
                </c:pt>
                <c:pt idx="1">
                  <c:v>Chiquimula</c:v>
                </c:pt>
                <c:pt idx="2">
                  <c:v>Concepción las Minas</c:v>
                </c:pt>
                <c:pt idx="3">
                  <c:v>Esquipulas</c:v>
                </c:pt>
                <c:pt idx="4">
                  <c:v>Ipala</c:v>
                </c:pt>
                <c:pt idx="5">
                  <c:v>Jocotán</c:v>
                </c:pt>
                <c:pt idx="6">
                  <c:v>Olopa</c:v>
                </c:pt>
                <c:pt idx="7">
                  <c:v>Quezaltepeque</c:v>
                </c:pt>
                <c:pt idx="8">
                  <c:v>San Jacinto</c:v>
                </c:pt>
                <c:pt idx="9">
                  <c:v>San José la Arada</c:v>
                </c:pt>
                <c:pt idx="10">
                  <c:v>San Juan Ermita</c:v>
                </c:pt>
              </c:strCache>
            </c:strRef>
          </c:cat>
          <c:val>
            <c:numRef>
              <c:f>'Consolidado (2)'!$D$46:$D$56</c:f>
              <c:numCache>
                <c:formatCode>0</c:formatCode>
                <c:ptCount val="11"/>
                <c:pt idx="0">
                  <c:v>29</c:v>
                </c:pt>
                <c:pt idx="1">
                  <c:v>137</c:v>
                </c:pt>
                <c:pt idx="2">
                  <c:v>30</c:v>
                </c:pt>
                <c:pt idx="3">
                  <c:v>88</c:v>
                </c:pt>
                <c:pt idx="4">
                  <c:v>50</c:v>
                </c:pt>
                <c:pt idx="5">
                  <c:v>25</c:v>
                </c:pt>
                <c:pt idx="6">
                  <c:v>12</c:v>
                </c:pt>
                <c:pt idx="7">
                  <c:v>28</c:v>
                </c:pt>
                <c:pt idx="8">
                  <c:v>17</c:v>
                </c:pt>
                <c:pt idx="9">
                  <c:v>15</c:v>
                </c:pt>
                <c:pt idx="1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79-4EFB-8D62-D1D37FF38B04}"/>
            </c:ext>
          </c:extLst>
        </c:ser>
        <c:ser>
          <c:idx val="2"/>
          <c:order val="2"/>
          <c:tx>
            <c:strRef>
              <c:f>'Consolidado (2)'!$E$4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(2)'!$B$46:$B$56</c:f>
              <c:strCache>
                <c:ptCount val="11"/>
                <c:pt idx="0">
                  <c:v>Camotán</c:v>
                </c:pt>
                <c:pt idx="1">
                  <c:v>Chiquimula</c:v>
                </c:pt>
                <c:pt idx="2">
                  <c:v>Concepción las Minas</c:v>
                </c:pt>
                <c:pt idx="3">
                  <c:v>Esquipulas</c:v>
                </c:pt>
                <c:pt idx="4">
                  <c:v>Ipala</c:v>
                </c:pt>
                <c:pt idx="5">
                  <c:v>Jocotán</c:v>
                </c:pt>
                <c:pt idx="6">
                  <c:v>Olopa</c:v>
                </c:pt>
                <c:pt idx="7">
                  <c:v>Quezaltepeque</c:v>
                </c:pt>
                <c:pt idx="8">
                  <c:v>San Jacinto</c:v>
                </c:pt>
                <c:pt idx="9">
                  <c:v>San José la Arada</c:v>
                </c:pt>
                <c:pt idx="10">
                  <c:v>San Juan Ermita</c:v>
                </c:pt>
              </c:strCache>
            </c:strRef>
          </c:cat>
          <c:val>
            <c:numRef>
              <c:f>'Consolidado (2)'!$E$46:$E$56</c:f>
              <c:numCache>
                <c:formatCode>0</c:formatCode>
                <c:ptCount val="11"/>
                <c:pt idx="0">
                  <c:v>31</c:v>
                </c:pt>
                <c:pt idx="1">
                  <c:v>316</c:v>
                </c:pt>
                <c:pt idx="2">
                  <c:v>30</c:v>
                </c:pt>
                <c:pt idx="3">
                  <c:v>90</c:v>
                </c:pt>
                <c:pt idx="4">
                  <c:v>50</c:v>
                </c:pt>
                <c:pt idx="5">
                  <c:v>24</c:v>
                </c:pt>
                <c:pt idx="6">
                  <c:v>12</c:v>
                </c:pt>
                <c:pt idx="7">
                  <c:v>28</c:v>
                </c:pt>
                <c:pt idx="8">
                  <c:v>17</c:v>
                </c:pt>
                <c:pt idx="9">
                  <c:v>14</c:v>
                </c:pt>
                <c:pt idx="1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79-4EFB-8D62-D1D37FF38B04}"/>
            </c:ext>
          </c:extLst>
        </c:ser>
        <c:ser>
          <c:idx val="3"/>
          <c:order val="3"/>
          <c:tx>
            <c:strRef>
              <c:f>'Consolidado (2)'!$F$4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(2)'!$B$46:$B$56</c:f>
              <c:strCache>
                <c:ptCount val="11"/>
                <c:pt idx="0">
                  <c:v>Camotán</c:v>
                </c:pt>
                <c:pt idx="1">
                  <c:v>Chiquimula</c:v>
                </c:pt>
                <c:pt idx="2">
                  <c:v>Concepción las Minas</c:v>
                </c:pt>
                <c:pt idx="3">
                  <c:v>Esquipulas</c:v>
                </c:pt>
                <c:pt idx="4">
                  <c:v>Ipala</c:v>
                </c:pt>
                <c:pt idx="5">
                  <c:v>Jocotán</c:v>
                </c:pt>
                <c:pt idx="6">
                  <c:v>Olopa</c:v>
                </c:pt>
                <c:pt idx="7">
                  <c:v>Quezaltepeque</c:v>
                </c:pt>
                <c:pt idx="8">
                  <c:v>San Jacinto</c:v>
                </c:pt>
                <c:pt idx="9">
                  <c:v>San José la Arada</c:v>
                </c:pt>
                <c:pt idx="10">
                  <c:v>San Juan Ermita</c:v>
                </c:pt>
              </c:strCache>
            </c:strRef>
          </c:cat>
          <c:val>
            <c:numRef>
              <c:f>'Consolidado (2)'!$F$46:$F$56</c:f>
              <c:numCache>
                <c:formatCode>0</c:formatCode>
                <c:ptCount val="11"/>
                <c:pt idx="0">
                  <c:v>21</c:v>
                </c:pt>
                <c:pt idx="1">
                  <c:v>109</c:v>
                </c:pt>
                <c:pt idx="2">
                  <c:v>23</c:v>
                </c:pt>
                <c:pt idx="3">
                  <c:v>68</c:v>
                </c:pt>
                <c:pt idx="4">
                  <c:v>46</c:v>
                </c:pt>
                <c:pt idx="5">
                  <c:v>15</c:v>
                </c:pt>
                <c:pt idx="6">
                  <c:v>11</c:v>
                </c:pt>
                <c:pt idx="7">
                  <c:v>20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79-4EFB-8D62-D1D37FF38B04}"/>
            </c:ext>
          </c:extLst>
        </c:ser>
        <c:ser>
          <c:idx val="4"/>
          <c:order val="4"/>
          <c:tx>
            <c:strRef>
              <c:f>'Consolidado (2)'!$G$4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(2)'!$B$46:$B$56</c:f>
              <c:strCache>
                <c:ptCount val="11"/>
                <c:pt idx="0">
                  <c:v>Camotán</c:v>
                </c:pt>
                <c:pt idx="1">
                  <c:v>Chiquimula</c:v>
                </c:pt>
                <c:pt idx="2">
                  <c:v>Concepción las Minas</c:v>
                </c:pt>
                <c:pt idx="3">
                  <c:v>Esquipulas</c:v>
                </c:pt>
                <c:pt idx="4">
                  <c:v>Ipala</c:v>
                </c:pt>
                <c:pt idx="5">
                  <c:v>Jocotán</c:v>
                </c:pt>
                <c:pt idx="6">
                  <c:v>Olopa</c:v>
                </c:pt>
                <c:pt idx="7">
                  <c:v>Quezaltepeque</c:v>
                </c:pt>
                <c:pt idx="8">
                  <c:v>San Jacinto</c:v>
                </c:pt>
                <c:pt idx="9">
                  <c:v>San José la Arada</c:v>
                </c:pt>
                <c:pt idx="10">
                  <c:v>San Juan Ermita</c:v>
                </c:pt>
              </c:strCache>
            </c:strRef>
          </c:cat>
          <c:val>
            <c:numRef>
              <c:f>'Consolidado (2)'!$G$46:$G$56</c:f>
              <c:numCache>
                <c:formatCode>0</c:formatCode>
                <c:ptCount val="11"/>
                <c:pt idx="0">
                  <c:v>23</c:v>
                </c:pt>
                <c:pt idx="1">
                  <c:v>103</c:v>
                </c:pt>
                <c:pt idx="2">
                  <c:v>27</c:v>
                </c:pt>
                <c:pt idx="3">
                  <c:v>85</c:v>
                </c:pt>
                <c:pt idx="4">
                  <c:v>44</c:v>
                </c:pt>
                <c:pt idx="5">
                  <c:v>21</c:v>
                </c:pt>
                <c:pt idx="6">
                  <c:v>10</c:v>
                </c:pt>
                <c:pt idx="7">
                  <c:v>22</c:v>
                </c:pt>
                <c:pt idx="8">
                  <c:v>14</c:v>
                </c:pt>
                <c:pt idx="9">
                  <c:v>12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79-4EFB-8D62-D1D37FF38B04}"/>
            </c:ext>
          </c:extLst>
        </c:ser>
        <c:ser>
          <c:idx val="5"/>
          <c:order val="5"/>
          <c:tx>
            <c:strRef>
              <c:f>'Consolidado (2)'!$H$4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(2)'!$B$46:$B$56</c:f>
              <c:strCache>
                <c:ptCount val="11"/>
                <c:pt idx="0">
                  <c:v>Camotán</c:v>
                </c:pt>
                <c:pt idx="1">
                  <c:v>Chiquimula</c:v>
                </c:pt>
                <c:pt idx="2">
                  <c:v>Concepción las Minas</c:v>
                </c:pt>
                <c:pt idx="3">
                  <c:v>Esquipulas</c:v>
                </c:pt>
                <c:pt idx="4">
                  <c:v>Ipala</c:v>
                </c:pt>
                <c:pt idx="5">
                  <c:v>Jocotán</c:v>
                </c:pt>
                <c:pt idx="6">
                  <c:v>Olopa</c:v>
                </c:pt>
                <c:pt idx="7">
                  <c:v>Quezaltepeque</c:v>
                </c:pt>
                <c:pt idx="8">
                  <c:v>San Jacinto</c:v>
                </c:pt>
                <c:pt idx="9">
                  <c:v>San José la Arada</c:v>
                </c:pt>
                <c:pt idx="10">
                  <c:v>San Juan Ermita</c:v>
                </c:pt>
              </c:strCache>
            </c:strRef>
          </c:cat>
          <c:val>
            <c:numRef>
              <c:f>'Consolidado (2)'!$H$46:$H$56</c:f>
              <c:numCache>
                <c:formatCode>0</c:formatCode>
                <c:ptCount val="11"/>
                <c:pt idx="0">
                  <c:v>23</c:v>
                </c:pt>
                <c:pt idx="1">
                  <c:v>105</c:v>
                </c:pt>
                <c:pt idx="2">
                  <c:v>27</c:v>
                </c:pt>
                <c:pt idx="3">
                  <c:v>85</c:v>
                </c:pt>
                <c:pt idx="4">
                  <c:v>44</c:v>
                </c:pt>
                <c:pt idx="5">
                  <c:v>21</c:v>
                </c:pt>
                <c:pt idx="6">
                  <c:v>10</c:v>
                </c:pt>
                <c:pt idx="7">
                  <c:v>22</c:v>
                </c:pt>
                <c:pt idx="8">
                  <c:v>14</c:v>
                </c:pt>
                <c:pt idx="9">
                  <c:v>12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79-4EFB-8D62-D1D37FF38B04}"/>
            </c:ext>
          </c:extLst>
        </c:ser>
        <c:ser>
          <c:idx val="6"/>
          <c:order val="6"/>
          <c:tx>
            <c:strRef>
              <c:f>'Consolidado (2)'!$I$4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(2)'!$B$46:$B$56</c:f>
              <c:strCache>
                <c:ptCount val="11"/>
                <c:pt idx="0">
                  <c:v>Camotán</c:v>
                </c:pt>
                <c:pt idx="1">
                  <c:v>Chiquimula</c:v>
                </c:pt>
                <c:pt idx="2">
                  <c:v>Concepción las Minas</c:v>
                </c:pt>
                <c:pt idx="3">
                  <c:v>Esquipulas</c:v>
                </c:pt>
                <c:pt idx="4">
                  <c:v>Ipala</c:v>
                </c:pt>
                <c:pt idx="5">
                  <c:v>Jocotán</c:v>
                </c:pt>
                <c:pt idx="6">
                  <c:v>Olopa</c:v>
                </c:pt>
                <c:pt idx="7">
                  <c:v>Quezaltepeque</c:v>
                </c:pt>
                <c:pt idx="8">
                  <c:v>San Jacinto</c:v>
                </c:pt>
                <c:pt idx="9">
                  <c:v>San José la Arada</c:v>
                </c:pt>
                <c:pt idx="10">
                  <c:v>San Juan Ermita</c:v>
                </c:pt>
              </c:strCache>
            </c:strRef>
          </c:cat>
          <c:val>
            <c:numRef>
              <c:f>'Consolidado (2)'!$I$46:$I$56</c:f>
              <c:numCache>
                <c:formatCode>0</c:formatCode>
                <c:ptCount val="11"/>
                <c:pt idx="0">
                  <c:v>49</c:v>
                </c:pt>
                <c:pt idx="1">
                  <c:v>215</c:v>
                </c:pt>
                <c:pt idx="2">
                  <c:v>63</c:v>
                </c:pt>
                <c:pt idx="3">
                  <c:v>157</c:v>
                </c:pt>
                <c:pt idx="4">
                  <c:v>94</c:v>
                </c:pt>
                <c:pt idx="5">
                  <c:v>45</c:v>
                </c:pt>
                <c:pt idx="6">
                  <c:v>22</c:v>
                </c:pt>
                <c:pt idx="7">
                  <c:v>36</c:v>
                </c:pt>
                <c:pt idx="8">
                  <c:v>30</c:v>
                </c:pt>
                <c:pt idx="9">
                  <c:v>24</c:v>
                </c:pt>
                <c:pt idx="10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79-4EFB-8D62-D1D37FF3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632960"/>
        <c:axId val="1142771968"/>
      </c:lineChart>
      <c:catAx>
        <c:axId val="114363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2771968"/>
        <c:crosses val="autoZero"/>
        <c:auto val="1"/>
        <c:lblAlgn val="ctr"/>
        <c:lblOffset val="100"/>
        <c:noMultiLvlLbl val="0"/>
      </c:catAx>
      <c:valAx>
        <c:axId val="11427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363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San</a:t>
            </a:r>
            <a:r>
              <a:rPr lang="es-GT" baseline="0"/>
              <a:t>ta Rosa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Resumen!$C$4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Resumen!$B$274:$B$287</c:f>
              <c:strCache>
                <c:ptCount val="14"/>
                <c:pt idx="0">
                  <c:v>Barberena</c:v>
                </c:pt>
                <c:pt idx="1">
                  <c:v>Casillas</c:v>
                </c:pt>
                <c:pt idx="2">
                  <c:v>Chiquimulilla</c:v>
                </c:pt>
                <c:pt idx="3">
                  <c:v>Cuilapa</c:v>
                </c:pt>
                <c:pt idx="4">
                  <c:v>Guazacapan</c:v>
                </c:pt>
                <c:pt idx="5">
                  <c:v>Nueva Santa Rosa</c:v>
                </c:pt>
                <c:pt idx="6">
                  <c:v>Oratorio</c:v>
                </c:pt>
                <c:pt idx="7">
                  <c:v>Pueblo Nuevo Viñas</c:v>
                </c:pt>
                <c:pt idx="8">
                  <c:v>San Juan Tecuaco</c:v>
                </c:pt>
                <c:pt idx="9">
                  <c:v>San Rafael las Flores</c:v>
                </c:pt>
                <c:pt idx="10">
                  <c:v>Santa Cruz el Naranjo</c:v>
                </c:pt>
                <c:pt idx="11">
                  <c:v>Santa María Ixhuatan</c:v>
                </c:pt>
                <c:pt idx="12">
                  <c:v>Santa Rosa de Lima</c:v>
                </c:pt>
                <c:pt idx="13">
                  <c:v>Taxisco</c:v>
                </c:pt>
              </c:strCache>
            </c:strRef>
          </c:cat>
          <c:val>
            <c:numRef>
              <c:f>Resumen!$C$274:$C$287</c:f>
              <c:numCache>
                <c:formatCode>0</c:formatCode>
                <c:ptCount val="14"/>
                <c:pt idx="0">
                  <c:v>54</c:v>
                </c:pt>
                <c:pt idx="1">
                  <c:v>28</c:v>
                </c:pt>
                <c:pt idx="2">
                  <c:v>99</c:v>
                </c:pt>
                <c:pt idx="3">
                  <c:v>61</c:v>
                </c:pt>
                <c:pt idx="4">
                  <c:v>16</c:v>
                </c:pt>
                <c:pt idx="5">
                  <c:v>43</c:v>
                </c:pt>
                <c:pt idx="6">
                  <c:v>36</c:v>
                </c:pt>
                <c:pt idx="7">
                  <c:v>28</c:v>
                </c:pt>
                <c:pt idx="8">
                  <c:v>6</c:v>
                </c:pt>
                <c:pt idx="9">
                  <c:v>18</c:v>
                </c:pt>
                <c:pt idx="10">
                  <c:v>21</c:v>
                </c:pt>
                <c:pt idx="11">
                  <c:v>21</c:v>
                </c:pt>
                <c:pt idx="12">
                  <c:v>33</c:v>
                </c:pt>
                <c:pt idx="13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76-4A0E-BD2B-78B3DEEAB08A}"/>
            </c:ext>
          </c:extLst>
        </c:ser>
        <c:ser>
          <c:idx val="1"/>
          <c:order val="1"/>
          <c:tx>
            <c:strRef>
              <c:f>Resumen!$D$4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Resumen!$B$274:$B$287</c:f>
              <c:strCache>
                <c:ptCount val="14"/>
                <c:pt idx="0">
                  <c:v>Barberena</c:v>
                </c:pt>
                <c:pt idx="1">
                  <c:v>Casillas</c:v>
                </c:pt>
                <c:pt idx="2">
                  <c:v>Chiquimulilla</c:v>
                </c:pt>
                <c:pt idx="3">
                  <c:v>Cuilapa</c:v>
                </c:pt>
                <c:pt idx="4">
                  <c:v>Guazacapan</c:v>
                </c:pt>
                <c:pt idx="5">
                  <c:v>Nueva Santa Rosa</c:v>
                </c:pt>
                <c:pt idx="6">
                  <c:v>Oratorio</c:v>
                </c:pt>
                <c:pt idx="7">
                  <c:v>Pueblo Nuevo Viñas</c:v>
                </c:pt>
                <c:pt idx="8">
                  <c:v>San Juan Tecuaco</c:v>
                </c:pt>
                <c:pt idx="9">
                  <c:v>San Rafael las Flores</c:v>
                </c:pt>
                <c:pt idx="10">
                  <c:v>Santa Cruz el Naranjo</c:v>
                </c:pt>
                <c:pt idx="11">
                  <c:v>Santa María Ixhuatan</c:v>
                </c:pt>
                <c:pt idx="12">
                  <c:v>Santa Rosa de Lima</c:v>
                </c:pt>
                <c:pt idx="13">
                  <c:v>Taxisco</c:v>
                </c:pt>
              </c:strCache>
            </c:strRef>
          </c:cat>
          <c:val>
            <c:numRef>
              <c:f>Resumen!$D$274:$D$287</c:f>
              <c:numCache>
                <c:formatCode>0</c:formatCode>
                <c:ptCount val="14"/>
                <c:pt idx="0">
                  <c:v>54</c:v>
                </c:pt>
                <c:pt idx="1">
                  <c:v>29</c:v>
                </c:pt>
                <c:pt idx="2">
                  <c:v>99</c:v>
                </c:pt>
                <c:pt idx="3">
                  <c:v>62</c:v>
                </c:pt>
                <c:pt idx="4">
                  <c:v>16</c:v>
                </c:pt>
                <c:pt idx="5">
                  <c:v>43</c:v>
                </c:pt>
                <c:pt idx="6">
                  <c:v>34</c:v>
                </c:pt>
                <c:pt idx="7">
                  <c:v>28</c:v>
                </c:pt>
                <c:pt idx="8">
                  <c:v>6</c:v>
                </c:pt>
                <c:pt idx="9">
                  <c:v>18</c:v>
                </c:pt>
                <c:pt idx="10">
                  <c:v>22</c:v>
                </c:pt>
                <c:pt idx="11">
                  <c:v>21</c:v>
                </c:pt>
                <c:pt idx="12">
                  <c:v>33</c:v>
                </c:pt>
                <c:pt idx="13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76-4A0E-BD2B-78B3DEEAB08A}"/>
            </c:ext>
          </c:extLst>
        </c:ser>
        <c:ser>
          <c:idx val="2"/>
          <c:order val="2"/>
          <c:tx>
            <c:strRef>
              <c:f>Resumen!$E$4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Resumen!$B$274:$B$287</c:f>
              <c:strCache>
                <c:ptCount val="14"/>
                <c:pt idx="0">
                  <c:v>Barberena</c:v>
                </c:pt>
                <c:pt idx="1">
                  <c:v>Casillas</c:v>
                </c:pt>
                <c:pt idx="2">
                  <c:v>Chiquimulilla</c:v>
                </c:pt>
                <c:pt idx="3">
                  <c:v>Cuilapa</c:v>
                </c:pt>
                <c:pt idx="4">
                  <c:v>Guazacapan</c:v>
                </c:pt>
                <c:pt idx="5">
                  <c:v>Nueva Santa Rosa</c:v>
                </c:pt>
                <c:pt idx="6">
                  <c:v>Oratorio</c:v>
                </c:pt>
                <c:pt idx="7">
                  <c:v>Pueblo Nuevo Viñas</c:v>
                </c:pt>
                <c:pt idx="8">
                  <c:v>San Juan Tecuaco</c:v>
                </c:pt>
                <c:pt idx="9">
                  <c:v>San Rafael las Flores</c:v>
                </c:pt>
                <c:pt idx="10">
                  <c:v>Santa Cruz el Naranjo</c:v>
                </c:pt>
                <c:pt idx="11">
                  <c:v>Santa María Ixhuatan</c:v>
                </c:pt>
                <c:pt idx="12">
                  <c:v>Santa Rosa de Lima</c:v>
                </c:pt>
                <c:pt idx="13">
                  <c:v>Taxisco</c:v>
                </c:pt>
              </c:strCache>
            </c:strRef>
          </c:cat>
          <c:val>
            <c:numRef>
              <c:f>Resumen!$E$274:$E$287</c:f>
              <c:numCache>
                <c:formatCode>0</c:formatCode>
                <c:ptCount val="14"/>
                <c:pt idx="0">
                  <c:v>54</c:v>
                </c:pt>
                <c:pt idx="1">
                  <c:v>29</c:v>
                </c:pt>
                <c:pt idx="2">
                  <c:v>99</c:v>
                </c:pt>
                <c:pt idx="3">
                  <c:v>62</c:v>
                </c:pt>
                <c:pt idx="4">
                  <c:v>16</c:v>
                </c:pt>
                <c:pt idx="5">
                  <c:v>44</c:v>
                </c:pt>
                <c:pt idx="6">
                  <c:v>34</c:v>
                </c:pt>
                <c:pt idx="7">
                  <c:v>28</c:v>
                </c:pt>
                <c:pt idx="8">
                  <c:v>6</c:v>
                </c:pt>
                <c:pt idx="9">
                  <c:v>19</c:v>
                </c:pt>
                <c:pt idx="10">
                  <c:v>22</c:v>
                </c:pt>
                <c:pt idx="11">
                  <c:v>21</c:v>
                </c:pt>
                <c:pt idx="12">
                  <c:v>34</c:v>
                </c:pt>
                <c:pt idx="13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76-4A0E-BD2B-78B3DEEAB08A}"/>
            </c:ext>
          </c:extLst>
        </c:ser>
        <c:ser>
          <c:idx val="3"/>
          <c:order val="3"/>
          <c:tx>
            <c:strRef>
              <c:f>Resumen!$F$4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Resumen!$B$274:$B$287</c:f>
              <c:strCache>
                <c:ptCount val="14"/>
                <c:pt idx="0">
                  <c:v>Barberena</c:v>
                </c:pt>
                <c:pt idx="1">
                  <c:v>Casillas</c:v>
                </c:pt>
                <c:pt idx="2">
                  <c:v>Chiquimulilla</c:v>
                </c:pt>
                <c:pt idx="3">
                  <c:v>Cuilapa</c:v>
                </c:pt>
                <c:pt idx="4">
                  <c:v>Guazacapan</c:v>
                </c:pt>
                <c:pt idx="5">
                  <c:v>Nueva Santa Rosa</c:v>
                </c:pt>
                <c:pt idx="6">
                  <c:v>Oratorio</c:v>
                </c:pt>
                <c:pt idx="7">
                  <c:v>Pueblo Nuevo Viñas</c:v>
                </c:pt>
                <c:pt idx="8">
                  <c:v>San Juan Tecuaco</c:v>
                </c:pt>
                <c:pt idx="9">
                  <c:v>San Rafael las Flores</c:v>
                </c:pt>
                <c:pt idx="10">
                  <c:v>Santa Cruz el Naranjo</c:v>
                </c:pt>
                <c:pt idx="11">
                  <c:v>Santa María Ixhuatan</c:v>
                </c:pt>
                <c:pt idx="12">
                  <c:v>Santa Rosa de Lima</c:v>
                </c:pt>
                <c:pt idx="13">
                  <c:v>Taxisco</c:v>
                </c:pt>
              </c:strCache>
            </c:strRef>
          </c:cat>
          <c:val>
            <c:numRef>
              <c:f>Resumen!$F$274:$F$287</c:f>
              <c:numCache>
                <c:formatCode>0</c:formatCode>
                <c:ptCount val="14"/>
                <c:pt idx="0">
                  <c:v>35</c:v>
                </c:pt>
                <c:pt idx="1">
                  <c:v>21</c:v>
                </c:pt>
                <c:pt idx="2">
                  <c:v>69</c:v>
                </c:pt>
                <c:pt idx="3">
                  <c:v>46</c:v>
                </c:pt>
                <c:pt idx="4">
                  <c:v>16</c:v>
                </c:pt>
                <c:pt idx="5">
                  <c:v>41</c:v>
                </c:pt>
                <c:pt idx="6">
                  <c:v>22</c:v>
                </c:pt>
                <c:pt idx="7">
                  <c:v>19</c:v>
                </c:pt>
                <c:pt idx="8">
                  <c:v>3</c:v>
                </c:pt>
                <c:pt idx="9">
                  <c:v>15</c:v>
                </c:pt>
                <c:pt idx="10">
                  <c:v>14</c:v>
                </c:pt>
                <c:pt idx="11">
                  <c:v>16</c:v>
                </c:pt>
                <c:pt idx="12">
                  <c:v>25</c:v>
                </c:pt>
                <c:pt idx="1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76-4A0E-BD2B-78B3DEEAB08A}"/>
            </c:ext>
          </c:extLst>
        </c:ser>
        <c:ser>
          <c:idx val="4"/>
          <c:order val="4"/>
          <c:tx>
            <c:strRef>
              <c:f>Resumen!$G$4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Resumen!$B$274:$B$287</c:f>
              <c:strCache>
                <c:ptCount val="14"/>
                <c:pt idx="0">
                  <c:v>Barberena</c:v>
                </c:pt>
                <c:pt idx="1">
                  <c:v>Casillas</c:v>
                </c:pt>
                <c:pt idx="2">
                  <c:v>Chiquimulilla</c:v>
                </c:pt>
                <c:pt idx="3">
                  <c:v>Cuilapa</c:v>
                </c:pt>
                <c:pt idx="4">
                  <c:v>Guazacapan</c:v>
                </c:pt>
                <c:pt idx="5">
                  <c:v>Nueva Santa Rosa</c:v>
                </c:pt>
                <c:pt idx="6">
                  <c:v>Oratorio</c:v>
                </c:pt>
                <c:pt idx="7">
                  <c:v>Pueblo Nuevo Viñas</c:v>
                </c:pt>
                <c:pt idx="8">
                  <c:v>San Juan Tecuaco</c:v>
                </c:pt>
                <c:pt idx="9">
                  <c:v>San Rafael las Flores</c:v>
                </c:pt>
                <c:pt idx="10">
                  <c:v>Santa Cruz el Naranjo</c:v>
                </c:pt>
                <c:pt idx="11">
                  <c:v>Santa María Ixhuatan</c:v>
                </c:pt>
                <c:pt idx="12">
                  <c:v>Santa Rosa de Lima</c:v>
                </c:pt>
                <c:pt idx="13">
                  <c:v>Taxisco</c:v>
                </c:pt>
              </c:strCache>
            </c:strRef>
          </c:cat>
          <c:val>
            <c:numRef>
              <c:f>Resumen!$G$274:$G$287</c:f>
              <c:numCache>
                <c:formatCode>0</c:formatCode>
                <c:ptCount val="14"/>
                <c:pt idx="0">
                  <c:v>36</c:v>
                </c:pt>
                <c:pt idx="1">
                  <c:v>25</c:v>
                </c:pt>
                <c:pt idx="2">
                  <c:v>80</c:v>
                </c:pt>
                <c:pt idx="3">
                  <c:v>48</c:v>
                </c:pt>
                <c:pt idx="4">
                  <c:v>19</c:v>
                </c:pt>
                <c:pt idx="5">
                  <c:v>40</c:v>
                </c:pt>
                <c:pt idx="6">
                  <c:v>27</c:v>
                </c:pt>
                <c:pt idx="7">
                  <c:v>25</c:v>
                </c:pt>
                <c:pt idx="8">
                  <c:v>3</c:v>
                </c:pt>
                <c:pt idx="9">
                  <c:v>15</c:v>
                </c:pt>
                <c:pt idx="10">
                  <c:v>13</c:v>
                </c:pt>
                <c:pt idx="11">
                  <c:v>16</c:v>
                </c:pt>
                <c:pt idx="12">
                  <c:v>25</c:v>
                </c:pt>
                <c:pt idx="13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76-4A0E-BD2B-78B3DEEAB08A}"/>
            </c:ext>
          </c:extLst>
        </c:ser>
        <c:ser>
          <c:idx val="5"/>
          <c:order val="5"/>
          <c:tx>
            <c:strRef>
              <c:f>Resumen!$H$4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Resumen!$B$274:$B$287</c:f>
              <c:strCache>
                <c:ptCount val="14"/>
                <c:pt idx="0">
                  <c:v>Barberena</c:v>
                </c:pt>
                <c:pt idx="1">
                  <c:v>Casillas</c:v>
                </c:pt>
                <c:pt idx="2">
                  <c:v>Chiquimulilla</c:v>
                </c:pt>
                <c:pt idx="3">
                  <c:v>Cuilapa</c:v>
                </c:pt>
                <c:pt idx="4">
                  <c:v>Guazacapan</c:v>
                </c:pt>
                <c:pt idx="5">
                  <c:v>Nueva Santa Rosa</c:v>
                </c:pt>
                <c:pt idx="6">
                  <c:v>Oratorio</c:v>
                </c:pt>
                <c:pt idx="7">
                  <c:v>Pueblo Nuevo Viñas</c:v>
                </c:pt>
                <c:pt idx="8">
                  <c:v>San Juan Tecuaco</c:v>
                </c:pt>
                <c:pt idx="9">
                  <c:v>San Rafael las Flores</c:v>
                </c:pt>
                <c:pt idx="10">
                  <c:v>Santa Cruz el Naranjo</c:v>
                </c:pt>
                <c:pt idx="11">
                  <c:v>Santa María Ixhuatan</c:v>
                </c:pt>
                <c:pt idx="12">
                  <c:v>Santa Rosa de Lima</c:v>
                </c:pt>
                <c:pt idx="13">
                  <c:v>Taxisco</c:v>
                </c:pt>
              </c:strCache>
            </c:strRef>
          </c:cat>
          <c:val>
            <c:numRef>
              <c:f>Resumen!$H$274:$H$287</c:f>
              <c:numCache>
                <c:formatCode>0</c:formatCode>
                <c:ptCount val="14"/>
                <c:pt idx="0">
                  <c:v>36</c:v>
                </c:pt>
                <c:pt idx="1">
                  <c:v>25</c:v>
                </c:pt>
                <c:pt idx="2">
                  <c:v>81</c:v>
                </c:pt>
                <c:pt idx="3">
                  <c:v>49</c:v>
                </c:pt>
                <c:pt idx="4">
                  <c:v>19</c:v>
                </c:pt>
                <c:pt idx="5">
                  <c:v>40</c:v>
                </c:pt>
                <c:pt idx="6">
                  <c:v>27</c:v>
                </c:pt>
                <c:pt idx="7">
                  <c:v>26</c:v>
                </c:pt>
                <c:pt idx="8">
                  <c:v>3</c:v>
                </c:pt>
                <c:pt idx="9">
                  <c:v>15</c:v>
                </c:pt>
                <c:pt idx="10">
                  <c:v>13</c:v>
                </c:pt>
                <c:pt idx="11">
                  <c:v>16</c:v>
                </c:pt>
                <c:pt idx="12">
                  <c:v>25</c:v>
                </c:pt>
                <c:pt idx="13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76-4A0E-BD2B-78B3DEEAB08A}"/>
            </c:ext>
          </c:extLst>
        </c:ser>
        <c:ser>
          <c:idx val="6"/>
          <c:order val="6"/>
          <c:tx>
            <c:strRef>
              <c:f>Resumen!$I$4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Resumen!$B$274:$B$287</c:f>
              <c:strCache>
                <c:ptCount val="14"/>
                <c:pt idx="0">
                  <c:v>Barberena</c:v>
                </c:pt>
                <c:pt idx="1">
                  <c:v>Casillas</c:v>
                </c:pt>
                <c:pt idx="2">
                  <c:v>Chiquimulilla</c:v>
                </c:pt>
                <c:pt idx="3">
                  <c:v>Cuilapa</c:v>
                </c:pt>
                <c:pt idx="4">
                  <c:v>Guazacapan</c:v>
                </c:pt>
                <c:pt idx="5">
                  <c:v>Nueva Santa Rosa</c:v>
                </c:pt>
                <c:pt idx="6">
                  <c:v>Oratorio</c:v>
                </c:pt>
                <c:pt idx="7">
                  <c:v>Pueblo Nuevo Viñas</c:v>
                </c:pt>
                <c:pt idx="8">
                  <c:v>San Juan Tecuaco</c:v>
                </c:pt>
                <c:pt idx="9">
                  <c:v>San Rafael las Flores</c:v>
                </c:pt>
                <c:pt idx="10">
                  <c:v>Santa Cruz el Naranjo</c:v>
                </c:pt>
                <c:pt idx="11">
                  <c:v>Santa María Ixhuatan</c:v>
                </c:pt>
                <c:pt idx="12">
                  <c:v>Santa Rosa de Lima</c:v>
                </c:pt>
                <c:pt idx="13">
                  <c:v>Taxisco</c:v>
                </c:pt>
              </c:strCache>
            </c:strRef>
          </c:cat>
          <c:val>
            <c:numRef>
              <c:f>Resumen!$I$274:$I$287</c:f>
              <c:numCache>
                <c:formatCode>0</c:formatCode>
                <c:ptCount val="14"/>
                <c:pt idx="0">
                  <c:v>80</c:v>
                </c:pt>
                <c:pt idx="1">
                  <c:v>49</c:v>
                </c:pt>
                <c:pt idx="2">
                  <c:v>200</c:v>
                </c:pt>
                <c:pt idx="3">
                  <c:v>118</c:v>
                </c:pt>
                <c:pt idx="4">
                  <c:v>47</c:v>
                </c:pt>
                <c:pt idx="5">
                  <c:v>80</c:v>
                </c:pt>
                <c:pt idx="6">
                  <c:v>63</c:v>
                </c:pt>
                <c:pt idx="7">
                  <c:v>58</c:v>
                </c:pt>
                <c:pt idx="8">
                  <c:v>7</c:v>
                </c:pt>
                <c:pt idx="9">
                  <c:v>34</c:v>
                </c:pt>
                <c:pt idx="10">
                  <c:v>29</c:v>
                </c:pt>
                <c:pt idx="11">
                  <c:v>40</c:v>
                </c:pt>
                <c:pt idx="12">
                  <c:v>53</c:v>
                </c:pt>
                <c:pt idx="13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476-4A0E-BD2B-78B3DEEAB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632960"/>
        <c:axId val="1142771968"/>
      </c:lineChart>
      <c:catAx>
        <c:axId val="114363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2771968"/>
        <c:crosses val="autoZero"/>
        <c:auto val="1"/>
        <c:lblAlgn val="ctr"/>
        <c:lblOffset val="100"/>
        <c:noMultiLvlLbl val="0"/>
      </c:catAx>
      <c:valAx>
        <c:axId val="11427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363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Sololá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Resumen!$C$4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Resumen!$B$288:$B$307</c:f>
              <c:strCache>
                <c:ptCount val="20"/>
                <c:pt idx="0">
                  <c:v>Concepción</c:v>
                </c:pt>
                <c:pt idx="1">
                  <c:v>Nahualá</c:v>
                </c:pt>
                <c:pt idx="2">
                  <c:v>Panajachel</c:v>
                </c:pt>
                <c:pt idx="3">
                  <c:v>San Andrés Semetabaj</c:v>
                </c:pt>
                <c:pt idx="4">
                  <c:v>San Antonio Palopó</c:v>
                </c:pt>
                <c:pt idx="5">
                  <c:v>San Jorge La Laguna</c:v>
                </c:pt>
                <c:pt idx="6">
                  <c:v>San José Chacayá</c:v>
                </c:pt>
                <c:pt idx="7">
                  <c:v>San Juan La Laguna</c:v>
                </c:pt>
                <c:pt idx="8">
                  <c:v>San Lucas Toliman</c:v>
                </c:pt>
                <c:pt idx="9">
                  <c:v>San Marcos La Laguna</c:v>
                </c:pt>
                <c:pt idx="10">
                  <c:v>San Pablo La Laguna</c:v>
                </c:pt>
                <c:pt idx="11">
                  <c:v>San Pedro La Laguna</c:v>
                </c:pt>
                <c:pt idx="12">
                  <c:v>Santa Catarina Ixtahuacán</c:v>
                </c:pt>
                <c:pt idx="13">
                  <c:v>Santa Catarina Palopó</c:v>
                </c:pt>
                <c:pt idx="14">
                  <c:v>Santa Clara La Laguna</c:v>
                </c:pt>
                <c:pt idx="15">
                  <c:v>Santa Cruz La Laguna</c:v>
                </c:pt>
                <c:pt idx="16">
                  <c:v>Santa Lucia Utatlán</c:v>
                </c:pt>
                <c:pt idx="17">
                  <c:v>Santa María Visitación</c:v>
                </c:pt>
                <c:pt idx="18">
                  <c:v>Santiago Atitlán</c:v>
                </c:pt>
                <c:pt idx="19">
                  <c:v>Sololá</c:v>
                </c:pt>
              </c:strCache>
            </c:strRef>
          </c:cat>
          <c:val>
            <c:numRef>
              <c:f>Resumen!$C$288:$C$307</c:f>
              <c:numCache>
                <c:formatCode>0</c:formatCode>
                <c:ptCount val="20"/>
                <c:pt idx="0">
                  <c:v>5</c:v>
                </c:pt>
                <c:pt idx="1">
                  <c:v>51</c:v>
                </c:pt>
                <c:pt idx="2">
                  <c:v>29</c:v>
                </c:pt>
                <c:pt idx="3">
                  <c:v>13</c:v>
                </c:pt>
                <c:pt idx="4">
                  <c:v>17</c:v>
                </c:pt>
                <c:pt idx="5">
                  <c:v>0</c:v>
                </c:pt>
                <c:pt idx="6">
                  <c:v>4</c:v>
                </c:pt>
                <c:pt idx="7">
                  <c:v>8</c:v>
                </c:pt>
                <c:pt idx="8">
                  <c:v>20</c:v>
                </c:pt>
                <c:pt idx="9">
                  <c:v>4</c:v>
                </c:pt>
                <c:pt idx="10">
                  <c:v>0</c:v>
                </c:pt>
                <c:pt idx="11">
                  <c:v>11</c:v>
                </c:pt>
                <c:pt idx="12">
                  <c:v>38</c:v>
                </c:pt>
                <c:pt idx="13">
                  <c:v>6</c:v>
                </c:pt>
                <c:pt idx="14">
                  <c:v>10</c:v>
                </c:pt>
                <c:pt idx="15">
                  <c:v>11</c:v>
                </c:pt>
                <c:pt idx="16">
                  <c:v>22</c:v>
                </c:pt>
                <c:pt idx="17">
                  <c:v>1</c:v>
                </c:pt>
                <c:pt idx="18">
                  <c:v>19</c:v>
                </c:pt>
                <c:pt idx="19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A2-4DAD-9615-54528EC12513}"/>
            </c:ext>
          </c:extLst>
        </c:ser>
        <c:ser>
          <c:idx val="1"/>
          <c:order val="1"/>
          <c:tx>
            <c:strRef>
              <c:f>Resumen!$D$4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Resumen!$B$288:$B$307</c:f>
              <c:strCache>
                <c:ptCount val="20"/>
                <c:pt idx="0">
                  <c:v>Concepción</c:v>
                </c:pt>
                <c:pt idx="1">
                  <c:v>Nahualá</c:v>
                </c:pt>
                <c:pt idx="2">
                  <c:v>Panajachel</c:v>
                </c:pt>
                <c:pt idx="3">
                  <c:v>San Andrés Semetabaj</c:v>
                </c:pt>
                <c:pt idx="4">
                  <c:v>San Antonio Palopó</c:v>
                </c:pt>
                <c:pt idx="5">
                  <c:v>San Jorge La Laguna</c:v>
                </c:pt>
                <c:pt idx="6">
                  <c:v>San José Chacayá</c:v>
                </c:pt>
                <c:pt idx="7">
                  <c:v>San Juan La Laguna</c:v>
                </c:pt>
                <c:pt idx="8">
                  <c:v>San Lucas Toliman</c:v>
                </c:pt>
                <c:pt idx="9">
                  <c:v>San Marcos La Laguna</c:v>
                </c:pt>
                <c:pt idx="10">
                  <c:v>San Pablo La Laguna</c:v>
                </c:pt>
                <c:pt idx="11">
                  <c:v>San Pedro La Laguna</c:v>
                </c:pt>
                <c:pt idx="12">
                  <c:v>Santa Catarina Ixtahuacán</c:v>
                </c:pt>
                <c:pt idx="13">
                  <c:v>Santa Catarina Palopó</c:v>
                </c:pt>
                <c:pt idx="14">
                  <c:v>Santa Clara La Laguna</c:v>
                </c:pt>
                <c:pt idx="15">
                  <c:v>Santa Cruz La Laguna</c:v>
                </c:pt>
                <c:pt idx="16">
                  <c:v>Santa Lucia Utatlán</c:v>
                </c:pt>
                <c:pt idx="17">
                  <c:v>Santa María Visitación</c:v>
                </c:pt>
                <c:pt idx="18">
                  <c:v>Santiago Atitlán</c:v>
                </c:pt>
                <c:pt idx="19">
                  <c:v>Sololá</c:v>
                </c:pt>
              </c:strCache>
            </c:strRef>
          </c:cat>
          <c:val>
            <c:numRef>
              <c:f>Resumen!$D$288:$D$307</c:f>
              <c:numCache>
                <c:formatCode>0</c:formatCode>
                <c:ptCount val="20"/>
                <c:pt idx="0">
                  <c:v>5</c:v>
                </c:pt>
                <c:pt idx="1">
                  <c:v>51</c:v>
                </c:pt>
                <c:pt idx="2">
                  <c:v>29</c:v>
                </c:pt>
                <c:pt idx="3">
                  <c:v>13</c:v>
                </c:pt>
                <c:pt idx="4">
                  <c:v>18</c:v>
                </c:pt>
                <c:pt idx="5">
                  <c:v>0</c:v>
                </c:pt>
                <c:pt idx="6">
                  <c:v>5</c:v>
                </c:pt>
                <c:pt idx="7">
                  <c:v>8</c:v>
                </c:pt>
                <c:pt idx="8">
                  <c:v>20</c:v>
                </c:pt>
                <c:pt idx="9">
                  <c:v>2</c:v>
                </c:pt>
                <c:pt idx="10">
                  <c:v>2</c:v>
                </c:pt>
                <c:pt idx="11">
                  <c:v>11</c:v>
                </c:pt>
                <c:pt idx="12">
                  <c:v>39</c:v>
                </c:pt>
                <c:pt idx="13">
                  <c:v>6</c:v>
                </c:pt>
                <c:pt idx="14">
                  <c:v>10</c:v>
                </c:pt>
                <c:pt idx="15">
                  <c:v>11</c:v>
                </c:pt>
                <c:pt idx="16">
                  <c:v>21</c:v>
                </c:pt>
                <c:pt idx="17">
                  <c:v>0</c:v>
                </c:pt>
                <c:pt idx="18">
                  <c:v>19</c:v>
                </c:pt>
                <c:pt idx="19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A2-4DAD-9615-54528EC12513}"/>
            </c:ext>
          </c:extLst>
        </c:ser>
        <c:ser>
          <c:idx val="2"/>
          <c:order val="2"/>
          <c:tx>
            <c:strRef>
              <c:f>Resumen!$E$4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Resumen!$B$288:$B$307</c:f>
              <c:strCache>
                <c:ptCount val="20"/>
                <c:pt idx="0">
                  <c:v>Concepción</c:v>
                </c:pt>
                <c:pt idx="1">
                  <c:v>Nahualá</c:v>
                </c:pt>
                <c:pt idx="2">
                  <c:v>Panajachel</c:v>
                </c:pt>
                <c:pt idx="3">
                  <c:v>San Andrés Semetabaj</c:v>
                </c:pt>
                <c:pt idx="4">
                  <c:v>San Antonio Palopó</c:v>
                </c:pt>
                <c:pt idx="5">
                  <c:v>San Jorge La Laguna</c:v>
                </c:pt>
                <c:pt idx="6">
                  <c:v>San José Chacayá</c:v>
                </c:pt>
                <c:pt idx="7">
                  <c:v>San Juan La Laguna</c:v>
                </c:pt>
                <c:pt idx="8">
                  <c:v>San Lucas Toliman</c:v>
                </c:pt>
                <c:pt idx="9">
                  <c:v>San Marcos La Laguna</c:v>
                </c:pt>
                <c:pt idx="10">
                  <c:v>San Pablo La Laguna</c:v>
                </c:pt>
                <c:pt idx="11">
                  <c:v>San Pedro La Laguna</c:v>
                </c:pt>
                <c:pt idx="12">
                  <c:v>Santa Catarina Ixtahuacán</c:v>
                </c:pt>
                <c:pt idx="13">
                  <c:v>Santa Catarina Palopó</c:v>
                </c:pt>
                <c:pt idx="14">
                  <c:v>Santa Clara La Laguna</c:v>
                </c:pt>
                <c:pt idx="15">
                  <c:v>Santa Cruz La Laguna</c:v>
                </c:pt>
                <c:pt idx="16">
                  <c:v>Santa Lucia Utatlán</c:v>
                </c:pt>
                <c:pt idx="17">
                  <c:v>Santa María Visitación</c:v>
                </c:pt>
                <c:pt idx="18">
                  <c:v>Santiago Atitlán</c:v>
                </c:pt>
                <c:pt idx="19">
                  <c:v>Sololá</c:v>
                </c:pt>
              </c:strCache>
            </c:strRef>
          </c:cat>
          <c:val>
            <c:numRef>
              <c:f>Resumen!$E$288:$E$307</c:f>
              <c:numCache>
                <c:formatCode>0</c:formatCode>
                <c:ptCount val="20"/>
                <c:pt idx="0">
                  <c:v>6</c:v>
                </c:pt>
                <c:pt idx="1">
                  <c:v>54</c:v>
                </c:pt>
                <c:pt idx="2">
                  <c:v>30</c:v>
                </c:pt>
                <c:pt idx="3">
                  <c:v>14</c:v>
                </c:pt>
                <c:pt idx="4">
                  <c:v>18</c:v>
                </c:pt>
                <c:pt idx="5">
                  <c:v>1</c:v>
                </c:pt>
                <c:pt idx="6">
                  <c:v>6</c:v>
                </c:pt>
                <c:pt idx="7">
                  <c:v>9</c:v>
                </c:pt>
                <c:pt idx="8">
                  <c:v>21</c:v>
                </c:pt>
                <c:pt idx="9">
                  <c:v>3</c:v>
                </c:pt>
                <c:pt idx="10">
                  <c:v>2</c:v>
                </c:pt>
                <c:pt idx="11">
                  <c:v>11</c:v>
                </c:pt>
                <c:pt idx="12">
                  <c:v>39</c:v>
                </c:pt>
                <c:pt idx="13">
                  <c:v>6</c:v>
                </c:pt>
                <c:pt idx="14">
                  <c:v>9</c:v>
                </c:pt>
                <c:pt idx="15">
                  <c:v>11</c:v>
                </c:pt>
                <c:pt idx="16">
                  <c:v>21</c:v>
                </c:pt>
                <c:pt idx="17">
                  <c:v>0</c:v>
                </c:pt>
                <c:pt idx="18">
                  <c:v>19</c:v>
                </c:pt>
                <c:pt idx="19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A2-4DAD-9615-54528EC12513}"/>
            </c:ext>
          </c:extLst>
        </c:ser>
        <c:ser>
          <c:idx val="3"/>
          <c:order val="3"/>
          <c:tx>
            <c:strRef>
              <c:f>Resumen!$F$4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Resumen!$B$288:$B$307</c:f>
              <c:strCache>
                <c:ptCount val="20"/>
                <c:pt idx="0">
                  <c:v>Concepción</c:v>
                </c:pt>
                <c:pt idx="1">
                  <c:v>Nahualá</c:v>
                </c:pt>
                <c:pt idx="2">
                  <c:v>Panajachel</c:v>
                </c:pt>
                <c:pt idx="3">
                  <c:v>San Andrés Semetabaj</c:v>
                </c:pt>
                <c:pt idx="4">
                  <c:v>San Antonio Palopó</c:v>
                </c:pt>
                <c:pt idx="5">
                  <c:v>San Jorge La Laguna</c:v>
                </c:pt>
                <c:pt idx="6">
                  <c:v>San José Chacayá</c:v>
                </c:pt>
                <c:pt idx="7">
                  <c:v>San Juan La Laguna</c:v>
                </c:pt>
                <c:pt idx="8">
                  <c:v>San Lucas Toliman</c:v>
                </c:pt>
                <c:pt idx="9">
                  <c:v>San Marcos La Laguna</c:v>
                </c:pt>
                <c:pt idx="10">
                  <c:v>San Pablo La Laguna</c:v>
                </c:pt>
                <c:pt idx="11">
                  <c:v>San Pedro La Laguna</c:v>
                </c:pt>
                <c:pt idx="12">
                  <c:v>Santa Catarina Ixtahuacán</c:v>
                </c:pt>
                <c:pt idx="13">
                  <c:v>Santa Catarina Palopó</c:v>
                </c:pt>
                <c:pt idx="14">
                  <c:v>Santa Clara La Laguna</c:v>
                </c:pt>
                <c:pt idx="15">
                  <c:v>Santa Cruz La Laguna</c:v>
                </c:pt>
                <c:pt idx="16">
                  <c:v>Santa Lucia Utatlán</c:v>
                </c:pt>
                <c:pt idx="17">
                  <c:v>Santa María Visitación</c:v>
                </c:pt>
                <c:pt idx="18">
                  <c:v>Santiago Atitlán</c:v>
                </c:pt>
                <c:pt idx="19">
                  <c:v>Sololá</c:v>
                </c:pt>
              </c:strCache>
            </c:strRef>
          </c:cat>
          <c:val>
            <c:numRef>
              <c:f>Resumen!$F$288:$F$307</c:f>
              <c:numCache>
                <c:formatCode>0</c:formatCode>
                <c:ptCount val="20"/>
                <c:pt idx="0">
                  <c:v>2</c:v>
                </c:pt>
                <c:pt idx="1">
                  <c:v>42</c:v>
                </c:pt>
                <c:pt idx="2">
                  <c:v>31</c:v>
                </c:pt>
                <c:pt idx="3">
                  <c:v>13</c:v>
                </c:pt>
                <c:pt idx="4">
                  <c:v>17</c:v>
                </c:pt>
                <c:pt idx="5">
                  <c:v>0</c:v>
                </c:pt>
                <c:pt idx="6">
                  <c:v>5</c:v>
                </c:pt>
                <c:pt idx="7">
                  <c:v>7</c:v>
                </c:pt>
                <c:pt idx="8">
                  <c:v>21</c:v>
                </c:pt>
                <c:pt idx="9">
                  <c:v>3</c:v>
                </c:pt>
                <c:pt idx="10">
                  <c:v>2</c:v>
                </c:pt>
                <c:pt idx="11">
                  <c:v>9</c:v>
                </c:pt>
                <c:pt idx="12">
                  <c:v>23</c:v>
                </c:pt>
                <c:pt idx="13">
                  <c:v>3</c:v>
                </c:pt>
                <c:pt idx="14">
                  <c:v>5</c:v>
                </c:pt>
                <c:pt idx="15">
                  <c:v>10</c:v>
                </c:pt>
                <c:pt idx="16">
                  <c:v>18</c:v>
                </c:pt>
                <c:pt idx="17">
                  <c:v>0</c:v>
                </c:pt>
                <c:pt idx="18">
                  <c:v>16</c:v>
                </c:pt>
                <c:pt idx="19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A2-4DAD-9615-54528EC12513}"/>
            </c:ext>
          </c:extLst>
        </c:ser>
        <c:ser>
          <c:idx val="4"/>
          <c:order val="4"/>
          <c:tx>
            <c:strRef>
              <c:f>Resumen!$G$4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Resumen!$B$288:$B$307</c:f>
              <c:strCache>
                <c:ptCount val="20"/>
                <c:pt idx="0">
                  <c:v>Concepción</c:v>
                </c:pt>
                <c:pt idx="1">
                  <c:v>Nahualá</c:v>
                </c:pt>
                <c:pt idx="2">
                  <c:v>Panajachel</c:v>
                </c:pt>
                <c:pt idx="3">
                  <c:v>San Andrés Semetabaj</c:v>
                </c:pt>
                <c:pt idx="4">
                  <c:v>San Antonio Palopó</c:v>
                </c:pt>
                <c:pt idx="5">
                  <c:v>San Jorge La Laguna</c:v>
                </c:pt>
                <c:pt idx="6">
                  <c:v>San José Chacayá</c:v>
                </c:pt>
                <c:pt idx="7">
                  <c:v>San Juan La Laguna</c:v>
                </c:pt>
                <c:pt idx="8">
                  <c:v>San Lucas Toliman</c:v>
                </c:pt>
                <c:pt idx="9">
                  <c:v>San Marcos La Laguna</c:v>
                </c:pt>
                <c:pt idx="10">
                  <c:v>San Pablo La Laguna</c:v>
                </c:pt>
                <c:pt idx="11">
                  <c:v>San Pedro La Laguna</c:v>
                </c:pt>
                <c:pt idx="12">
                  <c:v>Santa Catarina Ixtahuacán</c:v>
                </c:pt>
                <c:pt idx="13">
                  <c:v>Santa Catarina Palopó</c:v>
                </c:pt>
                <c:pt idx="14">
                  <c:v>Santa Clara La Laguna</c:v>
                </c:pt>
                <c:pt idx="15">
                  <c:v>Santa Cruz La Laguna</c:v>
                </c:pt>
                <c:pt idx="16">
                  <c:v>Santa Lucia Utatlán</c:v>
                </c:pt>
                <c:pt idx="17">
                  <c:v>Santa María Visitación</c:v>
                </c:pt>
                <c:pt idx="18">
                  <c:v>Santiago Atitlán</c:v>
                </c:pt>
                <c:pt idx="19">
                  <c:v>Sololá</c:v>
                </c:pt>
              </c:strCache>
            </c:strRef>
          </c:cat>
          <c:val>
            <c:numRef>
              <c:f>Resumen!$G$288:$G$307</c:f>
              <c:numCache>
                <c:formatCode>0</c:formatCode>
                <c:ptCount val="20"/>
                <c:pt idx="0">
                  <c:v>2</c:v>
                </c:pt>
                <c:pt idx="1">
                  <c:v>44</c:v>
                </c:pt>
                <c:pt idx="2">
                  <c:v>29</c:v>
                </c:pt>
                <c:pt idx="3">
                  <c:v>12</c:v>
                </c:pt>
                <c:pt idx="4">
                  <c:v>16</c:v>
                </c:pt>
                <c:pt idx="5">
                  <c:v>0</c:v>
                </c:pt>
                <c:pt idx="6">
                  <c:v>6</c:v>
                </c:pt>
                <c:pt idx="7">
                  <c:v>7</c:v>
                </c:pt>
                <c:pt idx="8">
                  <c:v>21</c:v>
                </c:pt>
                <c:pt idx="9">
                  <c:v>3</c:v>
                </c:pt>
                <c:pt idx="10">
                  <c:v>4</c:v>
                </c:pt>
                <c:pt idx="11">
                  <c:v>10</c:v>
                </c:pt>
                <c:pt idx="12">
                  <c:v>23</c:v>
                </c:pt>
                <c:pt idx="13">
                  <c:v>3</c:v>
                </c:pt>
                <c:pt idx="14">
                  <c:v>5</c:v>
                </c:pt>
                <c:pt idx="15">
                  <c:v>10</c:v>
                </c:pt>
                <c:pt idx="16">
                  <c:v>19</c:v>
                </c:pt>
                <c:pt idx="17">
                  <c:v>0</c:v>
                </c:pt>
                <c:pt idx="18">
                  <c:v>19</c:v>
                </c:pt>
                <c:pt idx="19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A2-4DAD-9615-54528EC12513}"/>
            </c:ext>
          </c:extLst>
        </c:ser>
        <c:ser>
          <c:idx val="5"/>
          <c:order val="5"/>
          <c:tx>
            <c:strRef>
              <c:f>Resumen!$H$4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Resumen!$B$288:$B$307</c:f>
              <c:strCache>
                <c:ptCount val="20"/>
                <c:pt idx="0">
                  <c:v>Concepción</c:v>
                </c:pt>
                <c:pt idx="1">
                  <c:v>Nahualá</c:v>
                </c:pt>
                <c:pt idx="2">
                  <c:v>Panajachel</c:v>
                </c:pt>
                <c:pt idx="3">
                  <c:v>San Andrés Semetabaj</c:v>
                </c:pt>
                <c:pt idx="4">
                  <c:v>San Antonio Palopó</c:v>
                </c:pt>
                <c:pt idx="5">
                  <c:v>San Jorge La Laguna</c:v>
                </c:pt>
                <c:pt idx="6">
                  <c:v>San José Chacayá</c:v>
                </c:pt>
                <c:pt idx="7">
                  <c:v>San Juan La Laguna</c:v>
                </c:pt>
                <c:pt idx="8">
                  <c:v>San Lucas Toliman</c:v>
                </c:pt>
                <c:pt idx="9">
                  <c:v>San Marcos La Laguna</c:v>
                </c:pt>
                <c:pt idx="10">
                  <c:v>San Pablo La Laguna</c:v>
                </c:pt>
                <c:pt idx="11">
                  <c:v>San Pedro La Laguna</c:v>
                </c:pt>
                <c:pt idx="12">
                  <c:v>Santa Catarina Ixtahuacán</c:v>
                </c:pt>
                <c:pt idx="13">
                  <c:v>Santa Catarina Palopó</c:v>
                </c:pt>
                <c:pt idx="14">
                  <c:v>Santa Clara La Laguna</c:v>
                </c:pt>
                <c:pt idx="15">
                  <c:v>Santa Cruz La Laguna</c:v>
                </c:pt>
                <c:pt idx="16">
                  <c:v>Santa Lucia Utatlán</c:v>
                </c:pt>
                <c:pt idx="17">
                  <c:v>Santa María Visitación</c:v>
                </c:pt>
                <c:pt idx="18">
                  <c:v>Santiago Atitlán</c:v>
                </c:pt>
                <c:pt idx="19">
                  <c:v>Sololá</c:v>
                </c:pt>
              </c:strCache>
            </c:strRef>
          </c:cat>
          <c:val>
            <c:numRef>
              <c:f>Resumen!$H$288:$H$307</c:f>
              <c:numCache>
                <c:formatCode>0</c:formatCode>
                <c:ptCount val="20"/>
                <c:pt idx="0">
                  <c:v>2</c:v>
                </c:pt>
                <c:pt idx="1">
                  <c:v>44</c:v>
                </c:pt>
                <c:pt idx="2">
                  <c:v>27</c:v>
                </c:pt>
                <c:pt idx="3">
                  <c:v>12</c:v>
                </c:pt>
                <c:pt idx="4">
                  <c:v>16</c:v>
                </c:pt>
                <c:pt idx="5">
                  <c:v>0</c:v>
                </c:pt>
                <c:pt idx="6">
                  <c:v>6</c:v>
                </c:pt>
                <c:pt idx="7">
                  <c:v>7</c:v>
                </c:pt>
                <c:pt idx="8">
                  <c:v>21</c:v>
                </c:pt>
                <c:pt idx="9">
                  <c:v>3</c:v>
                </c:pt>
                <c:pt idx="10">
                  <c:v>5</c:v>
                </c:pt>
                <c:pt idx="11">
                  <c:v>11</c:v>
                </c:pt>
                <c:pt idx="12">
                  <c:v>23</c:v>
                </c:pt>
                <c:pt idx="13">
                  <c:v>3</c:v>
                </c:pt>
                <c:pt idx="14">
                  <c:v>5</c:v>
                </c:pt>
                <c:pt idx="15">
                  <c:v>10</c:v>
                </c:pt>
                <c:pt idx="16">
                  <c:v>19</c:v>
                </c:pt>
                <c:pt idx="17">
                  <c:v>0</c:v>
                </c:pt>
                <c:pt idx="18">
                  <c:v>19</c:v>
                </c:pt>
                <c:pt idx="19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A2-4DAD-9615-54528EC12513}"/>
            </c:ext>
          </c:extLst>
        </c:ser>
        <c:ser>
          <c:idx val="6"/>
          <c:order val="6"/>
          <c:tx>
            <c:strRef>
              <c:f>Resumen!$I$4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Resumen!$B$288:$B$307</c:f>
              <c:strCache>
                <c:ptCount val="20"/>
                <c:pt idx="0">
                  <c:v>Concepción</c:v>
                </c:pt>
                <c:pt idx="1">
                  <c:v>Nahualá</c:v>
                </c:pt>
                <c:pt idx="2">
                  <c:v>Panajachel</c:v>
                </c:pt>
                <c:pt idx="3">
                  <c:v>San Andrés Semetabaj</c:v>
                </c:pt>
                <c:pt idx="4">
                  <c:v>San Antonio Palopó</c:v>
                </c:pt>
                <c:pt idx="5">
                  <c:v>San Jorge La Laguna</c:v>
                </c:pt>
                <c:pt idx="6">
                  <c:v>San José Chacayá</c:v>
                </c:pt>
                <c:pt idx="7">
                  <c:v>San Juan La Laguna</c:v>
                </c:pt>
                <c:pt idx="8">
                  <c:v>San Lucas Toliman</c:v>
                </c:pt>
                <c:pt idx="9">
                  <c:v>San Marcos La Laguna</c:v>
                </c:pt>
                <c:pt idx="10">
                  <c:v>San Pablo La Laguna</c:v>
                </c:pt>
                <c:pt idx="11">
                  <c:v>San Pedro La Laguna</c:v>
                </c:pt>
                <c:pt idx="12">
                  <c:v>Santa Catarina Ixtahuacán</c:v>
                </c:pt>
                <c:pt idx="13">
                  <c:v>Santa Catarina Palopó</c:v>
                </c:pt>
                <c:pt idx="14">
                  <c:v>Santa Clara La Laguna</c:v>
                </c:pt>
                <c:pt idx="15">
                  <c:v>Santa Cruz La Laguna</c:v>
                </c:pt>
                <c:pt idx="16">
                  <c:v>Santa Lucia Utatlán</c:v>
                </c:pt>
                <c:pt idx="17">
                  <c:v>Santa María Visitación</c:v>
                </c:pt>
                <c:pt idx="18">
                  <c:v>Santiago Atitlán</c:v>
                </c:pt>
                <c:pt idx="19">
                  <c:v>Sololá</c:v>
                </c:pt>
              </c:strCache>
            </c:strRef>
          </c:cat>
          <c:val>
            <c:numRef>
              <c:f>Resumen!$I$288:$I$307</c:f>
              <c:numCache>
                <c:formatCode>0</c:formatCode>
                <c:ptCount val="20"/>
                <c:pt idx="0">
                  <c:v>7</c:v>
                </c:pt>
                <c:pt idx="1">
                  <c:v>95</c:v>
                </c:pt>
                <c:pt idx="2">
                  <c:v>67</c:v>
                </c:pt>
                <c:pt idx="3">
                  <c:v>26</c:v>
                </c:pt>
                <c:pt idx="4">
                  <c:v>37</c:v>
                </c:pt>
                <c:pt idx="5">
                  <c:v>0</c:v>
                </c:pt>
                <c:pt idx="6">
                  <c:v>14</c:v>
                </c:pt>
                <c:pt idx="7">
                  <c:v>15</c:v>
                </c:pt>
                <c:pt idx="8">
                  <c:v>52</c:v>
                </c:pt>
                <c:pt idx="9">
                  <c:v>7</c:v>
                </c:pt>
                <c:pt idx="10">
                  <c:v>13</c:v>
                </c:pt>
                <c:pt idx="11">
                  <c:v>22</c:v>
                </c:pt>
                <c:pt idx="12">
                  <c:v>60</c:v>
                </c:pt>
                <c:pt idx="13">
                  <c:v>7</c:v>
                </c:pt>
                <c:pt idx="14">
                  <c:v>13</c:v>
                </c:pt>
                <c:pt idx="15">
                  <c:v>22</c:v>
                </c:pt>
                <c:pt idx="16">
                  <c:v>39</c:v>
                </c:pt>
                <c:pt idx="17">
                  <c:v>0</c:v>
                </c:pt>
                <c:pt idx="18">
                  <c:v>44</c:v>
                </c:pt>
                <c:pt idx="19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A2-4DAD-9615-54528EC12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632960"/>
        <c:axId val="1142771968"/>
      </c:lineChart>
      <c:catAx>
        <c:axId val="114363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2771968"/>
        <c:crosses val="autoZero"/>
        <c:auto val="1"/>
        <c:lblAlgn val="ctr"/>
        <c:lblOffset val="100"/>
        <c:noMultiLvlLbl val="0"/>
      </c:catAx>
      <c:valAx>
        <c:axId val="11427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363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Suchitepéquez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Resumen!$C$4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Resumen!$B$308:$B$328</c:f>
              <c:strCache>
                <c:ptCount val="21"/>
                <c:pt idx="0">
                  <c:v>Chicacao</c:v>
                </c:pt>
                <c:pt idx="1">
                  <c:v>Cuyotenango</c:v>
                </c:pt>
                <c:pt idx="2">
                  <c:v>Mazatenango</c:v>
                </c:pt>
                <c:pt idx="3">
                  <c:v>Patulul</c:v>
                </c:pt>
                <c:pt idx="4">
                  <c:v>Pueblo Nuevo</c:v>
                </c:pt>
                <c:pt idx="5">
                  <c:v>Río Bravo</c:v>
                </c:pt>
                <c:pt idx="6">
                  <c:v>Samayac</c:v>
                </c:pt>
                <c:pt idx="7">
                  <c:v>San Antonio Suchitepéquez</c:v>
                </c:pt>
                <c:pt idx="8">
                  <c:v>San Bernardino</c:v>
                </c:pt>
                <c:pt idx="9">
                  <c:v>San Francisco Zapotitlán</c:v>
                </c:pt>
                <c:pt idx="10">
                  <c:v>San Gabriel</c:v>
                </c:pt>
                <c:pt idx="11">
                  <c:v>San José El Ídolo</c:v>
                </c:pt>
                <c:pt idx="12">
                  <c:v>San José la Máquina</c:v>
                </c:pt>
                <c:pt idx="13">
                  <c:v>San Juan Bautista</c:v>
                </c:pt>
                <c:pt idx="14">
                  <c:v>San Lorenzo</c:v>
                </c:pt>
                <c:pt idx="15">
                  <c:v>San Miguel Panán</c:v>
                </c:pt>
                <c:pt idx="16">
                  <c:v>San Pablo Jocopilas</c:v>
                </c:pt>
                <c:pt idx="17">
                  <c:v>Santa Bárbara</c:v>
                </c:pt>
                <c:pt idx="18">
                  <c:v>Santo Domingo Suchitepéquez</c:v>
                </c:pt>
                <c:pt idx="19">
                  <c:v>Santo Tomás La Unión</c:v>
                </c:pt>
                <c:pt idx="20">
                  <c:v>Zunilito</c:v>
                </c:pt>
              </c:strCache>
            </c:strRef>
          </c:cat>
          <c:val>
            <c:numRef>
              <c:f>Resumen!$C$308:$C$328</c:f>
              <c:numCache>
                <c:formatCode>0</c:formatCode>
                <c:ptCount val="21"/>
                <c:pt idx="0">
                  <c:v>29</c:v>
                </c:pt>
                <c:pt idx="1">
                  <c:v>59</c:v>
                </c:pt>
                <c:pt idx="2">
                  <c:v>114</c:v>
                </c:pt>
                <c:pt idx="3">
                  <c:v>40</c:v>
                </c:pt>
                <c:pt idx="4">
                  <c:v>6</c:v>
                </c:pt>
                <c:pt idx="5">
                  <c:v>32</c:v>
                </c:pt>
                <c:pt idx="6">
                  <c:v>10</c:v>
                </c:pt>
                <c:pt idx="7">
                  <c:v>54</c:v>
                </c:pt>
                <c:pt idx="8">
                  <c:v>17</c:v>
                </c:pt>
                <c:pt idx="9">
                  <c:v>14</c:v>
                </c:pt>
                <c:pt idx="10">
                  <c:v>5</c:v>
                </c:pt>
                <c:pt idx="11">
                  <c:v>12</c:v>
                </c:pt>
                <c:pt idx="12">
                  <c:v>0</c:v>
                </c:pt>
                <c:pt idx="13">
                  <c:v>5</c:v>
                </c:pt>
                <c:pt idx="14">
                  <c:v>32</c:v>
                </c:pt>
                <c:pt idx="15">
                  <c:v>11</c:v>
                </c:pt>
                <c:pt idx="16">
                  <c:v>21</c:v>
                </c:pt>
                <c:pt idx="17">
                  <c:v>28</c:v>
                </c:pt>
                <c:pt idx="18">
                  <c:v>44</c:v>
                </c:pt>
                <c:pt idx="19">
                  <c:v>16</c:v>
                </c:pt>
                <c:pt idx="2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DC-49ED-8572-B9D622C5F0E2}"/>
            </c:ext>
          </c:extLst>
        </c:ser>
        <c:ser>
          <c:idx val="1"/>
          <c:order val="1"/>
          <c:tx>
            <c:strRef>
              <c:f>Resumen!$D$4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Resumen!$B$308:$B$328</c:f>
              <c:strCache>
                <c:ptCount val="21"/>
                <c:pt idx="0">
                  <c:v>Chicacao</c:v>
                </c:pt>
                <c:pt idx="1">
                  <c:v>Cuyotenango</c:v>
                </c:pt>
                <c:pt idx="2">
                  <c:v>Mazatenango</c:v>
                </c:pt>
                <c:pt idx="3">
                  <c:v>Patulul</c:v>
                </c:pt>
                <c:pt idx="4">
                  <c:v>Pueblo Nuevo</c:v>
                </c:pt>
                <c:pt idx="5">
                  <c:v>Río Bravo</c:v>
                </c:pt>
                <c:pt idx="6">
                  <c:v>Samayac</c:v>
                </c:pt>
                <c:pt idx="7">
                  <c:v>San Antonio Suchitepéquez</c:v>
                </c:pt>
                <c:pt idx="8">
                  <c:v>San Bernardino</c:v>
                </c:pt>
                <c:pt idx="9">
                  <c:v>San Francisco Zapotitlán</c:v>
                </c:pt>
                <c:pt idx="10">
                  <c:v>San Gabriel</c:v>
                </c:pt>
                <c:pt idx="11">
                  <c:v>San José El Ídolo</c:v>
                </c:pt>
                <c:pt idx="12">
                  <c:v>San José la Máquina</c:v>
                </c:pt>
                <c:pt idx="13">
                  <c:v>San Juan Bautista</c:v>
                </c:pt>
                <c:pt idx="14">
                  <c:v>San Lorenzo</c:v>
                </c:pt>
                <c:pt idx="15">
                  <c:v>San Miguel Panán</c:v>
                </c:pt>
                <c:pt idx="16">
                  <c:v>San Pablo Jocopilas</c:v>
                </c:pt>
                <c:pt idx="17">
                  <c:v>Santa Bárbara</c:v>
                </c:pt>
                <c:pt idx="18">
                  <c:v>Santo Domingo Suchitepéquez</c:v>
                </c:pt>
                <c:pt idx="19">
                  <c:v>Santo Tomás La Unión</c:v>
                </c:pt>
                <c:pt idx="20">
                  <c:v>Zunilito</c:v>
                </c:pt>
              </c:strCache>
            </c:strRef>
          </c:cat>
          <c:val>
            <c:numRef>
              <c:f>Resumen!$D$308:$D$328</c:f>
              <c:numCache>
                <c:formatCode>0</c:formatCode>
                <c:ptCount val="21"/>
                <c:pt idx="0">
                  <c:v>28</c:v>
                </c:pt>
                <c:pt idx="1">
                  <c:v>56</c:v>
                </c:pt>
                <c:pt idx="2">
                  <c:v>112</c:v>
                </c:pt>
                <c:pt idx="3">
                  <c:v>37</c:v>
                </c:pt>
                <c:pt idx="4">
                  <c:v>6</c:v>
                </c:pt>
                <c:pt idx="5">
                  <c:v>33</c:v>
                </c:pt>
                <c:pt idx="6">
                  <c:v>12</c:v>
                </c:pt>
                <c:pt idx="7">
                  <c:v>54</c:v>
                </c:pt>
                <c:pt idx="8">
                  <c:v>17</c:v>
                </c:pt>
                <c:pt idx="9">
                  <c:v>14</c:v>
                </c:pt>
                <c:pt idx="10">
                  <c:v>5</c:v>
                </c:pt>
                <c:pt idx="11">
                  <c:v>13</c:v>
                </c:pt>
                <c:pt idx="12">
                  <c:v>0</c:v>
                </c:pt>
                <c:pt idx="13">
                  <c:v>7</c:v>
                </c:pt>
                <c:pt idx="14">
                  <c:v>31</c:v>
                </c:pt>
                <c:pt idx="15">
                  <c:v>10</c:v>
                </c:pt>
                <c:pt idx="16">
                  <c:v>19</c:v>
                </c:pt>
                <c:pt idx="17">
                  <c:v>28</c:v>
                </c:pt>
                <c:pt idx="18">
                  <c:v>45</c:v>
                </c:pt>
                <c:pt idx="19">
                  <c:v>17</c:v>
                </c:pt>
                <c:pt idx="2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DC-49ED-8572-B9D622C5F0E2}"/>
            </c:ext>
          </c:extLst>
        </c:ser>
        <c:ser>
          <c:idx val="2"/>
          <c:order val="2"/>
          <c:tx>
            <c:strRef>
              <c:f>Resumen!$E$4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Resumen!$B$308:$B$328</c:f>
              <c:strCache>
                <c:ptCount val="21"/>
                <c:pt idx="0">
                  <c:v>Chicacao</c:v>
                </c:pt>
                <c:pt idx="1">
                  <c:v>Cuyotenango</c:v>
                </c:pt>
                <c:pt idx="2">
                  <c:v>Mazatenango</c:v>
                </c:pt>
                <c:pt idx="3">
                  <c:v>Patulul</c:v>
                </c:pt>
                <c:pt idx="4">
                  <c:v>Pueblo Nuevo</c:v>
                </c:pt>
                <c:pt idx="5">
                  <c:v>Río Bravo</c:v>
                </c:pt>
                <c:pt idx="6">
                  <c:v>Samayac</c:v>
                </c:pt>
                <c:pt idx="7">
                  <c:v>San Antonio Suchitepéquez</c:v>
                </c:pt>
                <c:pt idx="8">
                  <c:v>San Bernardino</c:v>
                </c:pt>
                <c:pt idx="9">
                  <c:v>San Francisco Zapotitlán</c:v>
                </c:pt>
                <c:pt idx="10">
                  <c:v>San Gabriel</c:v>
                </c:pt>
                <c:pt idx="11">
                  <c:v>San José El Ídolo</c:v>
                </c:pt>
                <c:pt idx="12">
                  <c:v>San José la Máquina</c:v>
                </c:pt>
                <c:pt idx="13">
                  <c:v>San Juan Bautista</c:v>
                </c:pt>
                <c:pt idx="14">
                  <c:v>San Lorenzo</c:v>
                </c:pt>
                <c:pt idx="15">
                  <c:v>San Miguel Panán</c:v>
                </c:pt>
                <c:pt idx="16">
                  <c:v>San Pablo Jocopilas</c:v>
                </c:pt>
                <c:pt idx="17">
                  <c:v>Santa Bárbara</c:v>
                </c:pt>
                <c:pt idx="18">
                  <c:v>Santo Domingo Suchitepéquez</c:v>
                </c:pt>
                <c:pt idx="19">
                  <c:v>Santo Tomás La Unión</c:v>
                </c:pt>
                <c:pt idx="20">
                  <c:v>Zunilito</c:v>
                </c:pt>
              </c:strCache>
            </c:strRef>
          </c:cat>
          <c:val>
            <c:numRef>
              <c:f>Resumen!$E$308:$E$328</c:f>
              <c:numCache>
                <c:formatCode>0</c:formatCode>
                <c:ptCount val="21"/>
                <c:pt idx="0">
                  <c:v>27</c:v>
                </c:pt>
                <c:pt idx="1">
                  <c:v>54</c:v>
                </c:pt>
                <c:pt idx="2">
                  <c:v>113</c:v>
                </c:pt>
                <c:pt idx="3">
                  <c:v>37</c:v>
                </c:pt>
                <c:pt idx="4">
                  <c:v>6</c:v>
                </c:pt>
                <c:pt idx="5">
                  <c:v>33</c:v>
                </c:pt>
                <c:pt idx="6">
                  <c:v>12</c:v>
                </c:pt>
                <c:pt idx="7">
                  <c:v>54</c:v>
                </c:pt>
                <c:pt idx="8">
                  <c:v>16</c:v>
                </c:pt>
                <c:pt idx="9">
                  <c:v>15</c:v>
                </c:pt>
                <c:pt idx="10">
                  <c:v>5</c:v>
                </c:pt>
                <c:pt idx="11">
                  <c:v>12</c:v>
                </c:pt>
                <c:pt idx="12">
                  <c:v>0</c:v>
                </c:pt>
                <c:pt idx="13">
                  <c:v>7</c:v>
                </c:pt>
                <c:pt idx="14">
                  <c:v>30</c:v>
                </c:pt>
                <c:pt idx="15">
                  <c:v>10</c:v>
                </c:pt>
                <c:pt idx="16">
                  <c:v>20</c:v>
                </c:pt>
                <c:pt idx="17">
                  <c:v>27</c:v>
                </c:pt>
                <c:pt idx="18">
                  <c:v>45</c:v>
                </c:pt>
                <c:pt idx="19">
                  <c:v>16</c:v>
                </c:pt>
                <c:pt idx="2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DC-49ED-8572-B9D622C5F0E2}"/>
            </c:ext>
          </c:extLst>
        </c:ser>
        <c:ser>
          <c:idx val="3"/>
          <c:order val="3"/>
          <c:tx>
            <c:strRef>
              <c:f>Resumen!$F$4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Resumen!$B$308:$B$328</c:f>
              <c:strCache>
                <c:ptCount val="21"/>
                <c:pt idx="0">
                  <c:v>Chicacao</c:v>
                </c:pt>
                <c:pt idx="1">
                  <c:v>Cuyotenango</c:v>
                </c:pt>
                <c:pt idx="2">
                  <c:v>Mazatenango</c:v>
                </c:pt>
                <c:pt idx="3">
                  <c:v>Patulul</c:v>
                </c:pt>
                <c:pt idx="4">
                  <c:v>Pueblo Nuevo</c:v>
                </c:pt>
                <c:pt idx="5">
                  <c:v>Río Bravo</c:v>
                </c:pt>
                <c:pt idx="6">
                  <c:v>Samayac</c:v>
                </c:pt>
                <c:pt idx="7">
                  <c:v>San Antonio Suchitepéquez</c:v>
                </c:pt>
                <c:pt idx="8">
                  <c:v>San Bernardino</c:v>
                </c:pt>
                <c:pt idx="9">
                  <c:v>San Francisco Zapotitlán</c:v>
                </c:pt>
                <c:pt idx="10">
                  <c:v>San Gabriel</c:v>
                </c:pt>
                <c:pt idx="11">
                  <c:v>San José El Ídolo</c:v>
                </c:pt>
                <c:pt idx="12">
                  <c:v>San José la Máquina</c:v>
                </c:pt>
                <c:pt idx="13">
                  <c:v>San Juan Bautista</c:v>
                </c:pt>
                <c:pt idx="14">
                  <c:v>San Lorenzo</c:v>
                </c:pt>
                <c:pt idx="15">
                  <c:v>San Miguel Panán</c:v>
                </c:pt>
                <c:pt idx="16">
                  <c:v>San Pablo Jocopilas</c:v>
                </c:pt>
                <c:pt idx="17">
                  <c:v>Santa Bárbara</c:v>
                </c:pt>
                <c:pt idx="18">
                  <c:v>Santo Domingo Suchitepéquez</c:v>
                </c:pt>
                <c:pt idx="19">
                  <c:v>Santo Tomás La Unión</c:v>
                </c:pt>
                <c:pt idx="20">
                  <c:v>Zunilito</c:v>
                </c:pt>
              </c:strCache>
            </c:strRef>
          </c:cat>
          <c:val>
            <c:numRef>
              <c:f>Resumen!$F$308:$F$328</c:f>
              <c:numCache>
                <c:formatCode>0</c:formatCode>
                <c:ptCount val="21"/>
                <c:pt idx="0">
                  <c:v>24</c:v>
                </c:pt>
                <c:pt idx="1">
                  <c:v>27</c:v>
                </c:pt>
                <c:pt idx="2">
                  <c:v>69</c:v>
                </c:pt>
                <c:pt idx="3">
                  <c:v>31</c:v>
                </c:pt>
                <c:pt idx="4">
                  <c:v>6</c:v>
                </c:pt>
                <c:pt idx="5">
                  <c:v>24</c:v>
                </c:pt>
                <c:pt idx="6">
                  <c:v>15</c:v>
                </c:pt>
                <c:pt idx="7">
                  <c:v>49</c:v>
                </c:pt>
                <c:pt idx="8">
                  <c:v>9</c:v>
                </c:pt>
                <c:pt idx="9">
                  <c:v>14</c:v>
                </c:pt>
                <c:pt idx="10">
                  <c:v>7</c:v>
                </c:pt>
                <c:pt idx="11">
                  <c:v>6</c:v>
                </c:pt>
                <c:pt idx="12">
                  <c:v>15</c:v>
                </c:pt>
                <c:pt idx="13">
                  <c:v>3</c:v>
                </c:pt>
                <c:pt idx="14">
                  <c:v>31</c:v>
                </c:pt>
                <c:pt idx="15">
                  <c:v>7</c:v>
                </c:pt>
                <c:pt idx="16">
                  <c:v>14</c:v>
                </c:pt>
                <c:pt idx="17">
                  <c:v>26</c:v>
                </c:pt>
                <c:pt idx="18">
                  <c:v>22</c:v>
                </c:pt>
                <c:pt idx="19">
                  <c:v>11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DC-49ED-8572-B9D622C5F0E2}"/>
            </c:ext>
          </c:extLst>
        </c:ser>
        <c:ser>
          <c:idx val="4"/>
          <c:order val="4"/>
          <c:tx>
            <c:strRef>
              <c:f>Resumen!$G$4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Resumen!$B$308:$B$328</c:f>
              <c:strCache>
                <c:ptCount val="21"/>
                <c:pt idx="0">
                  <c:v>Chicacao</c:v>
                </c:pt>
                <c:pt idx="1">
                  <c:v>Cuyotenango</c:v>
                </c:pt>
                <c:pt idx="2">
                  <c:v>Mazatenango</c:v>
                </c:pt>
                <c:pt idx="3">
                  <c:v>Patulul</c:v>
                </c:pt>
                <c:pt idx="4">
                  <c:v>Pueblo Nuevo</c:v>
                </c:pt>
                <c:pt idx="5">
                  <c:v>Río Bravo</c:v>
                </c:pt>
                <c:pt idx="6">
                  <c:v>Samayac</c:v>
                </c:pt>
                <c:pt idx="7">
                  <c:v>San Antonio Suchitepéquez</c:v>
                </c:pt>
                <c:pt idx="8">
                  <c:v>San Bernardino</c:v>
                </c:pt>
                <c:pt idx="9">
                  <c:v>San Francisco Zapotitlán</c:v>
                </c:pt>
                <c:pt idx="10">
                  <c:v>San Gabriel</c:v>
                </c:pt>
                <c:pt idx="11">
                  <c:v>San José El Ídolo</c:v>
                </c:pt>
                <c:pt idx="12">
                  <c:v>San José la Máquina</c:v>
                </c:pt>
                <c:pt idx="13">
                  <c:v>San Juan Bautista</c:v>
                </c:pt>
                <c:pt idx="14">
                  <c:v>San Lorenzo</c:v>
                </c:pt>
                <c:pt idx="15">
                  <c:v>San Miguel Panán</c:v>
                </c:pt>
                <c:pt idx="16">
                  <c:v>San Pablo Jocopilas</c:v>
                </c:pt>
                <c:pt idx="17">
                  <c:v>Santa Bárbara</c:v>
                </c:pt>
                <c:pt idx="18">
                  <c:v>Santo Domingo Suchitepéquez</c:v>
                </c:pt>
                <c:pt idx="19">
                  <c:v>Santo Tomás La Unión</c:v>
                </c:pt>
                <c:pt idx="20">
                  <c:v>Zunilito</c:v>
                </c:pt>
              </c:strCache>
            </c:strRef>
          </c:cat>
          <c:val>
            <c:numRef>
              <c:f>Resumen!$G$308:$G$328</c:f>
              <c:numCache>
                <c:formatCode>0</c:formatCode>
                <c:ptCount val="21"/>
                <c:pt idx="0">
                  <c:v>26</c:v>
                </c:pt>
                <c:pt idx="1">
                  <c:v>29</c:v>
                </c:pt>
                <c:pt idx="2">
                  <c:v>68</c:v>
                </c:pt>
                <c:pt idx="3">
                  <c:v>33</c:v>
                </c:pt>
                <c:pt idx="4">
                  <c:v>6</c:v>
                </c:pt>
                <c:pt idx="5">
                  <c:v>27</c:v>
                </c:pt>
                <c:pt idx="6">
                  <c:v>15</c:v>
                </c:pt>
                <c:pt idx="7">
                  <c:v>49</c:v>
                </c:pt>
                <c:pt idx="8">
                  <c:v>10</c:v>
                </c:pt>
                <c:pt idx="9">
                  <c:v>15</c:v>
                </c:pt>
                <c:pt idx="10">
                  <c:v>9</c:v>
                </c:pt>
                <c:pt idx="11">
                  <c:v>5</c:v>
                </c:pt>
                <c:pt idx="12">
                  <c:v>16</c:v>
                </c:pt>
                <c:pt idx="13">
                  <c:v>5</c:v>
                </c:pt>
                <c:pt idx="14">
                  <c:v>33</c:v>
                </c:pt>
                <c:pt idx="15">
                  <c:v>8</c:v>
                </c:pt>
                <c:pt idx="16">
                  <c:v>14</c:v>
                </c:pt>
                <c:pt idx="17">
                  <c:v>26</c:v>
                </c:pt>
                <c:pt idx="18">
                  <c:v>23</c:v>
                </c:pt>
                <c:pt idx="19">
                  <c:v>15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DC-49ED-8572-B9D622C5F0E2}"/>
            </c:ext>
          </c:extLst>
        </c:ser>
        <c:ser>
          <c:idx val="5"/>
          <c:order val="5"/>
          <c:tx>
            <c:strRef>
              <c:f>Resumen!$H$4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Resumen!$B$308:$B$328</c:f>
              <c:strCache>
                <c:ptCount val="21"/>
                <c:pt idx="0">
                  <c:v>Chicacao</c:v>
                </c:pt>
                <c:pt idx="1">
                  <c:v>Cuyotenango</c:v>
                </c:pt>
                <c:pt idx="2">
                  <c:v>Mazatenango</c:v>
                </c:pt>
                <c:pt idx="3">
                  <c:v>Patulul</c:v>
                </c:pt>
                <c:pt idx="4">
                  <c:v>Pueblo Nuevo</c:v>
                </c:pt>
                <c:pt idx="5">
                  <c:v>Río Bravo</c:v>
                </c:pt>
                <c:pt idx="6">
                  <c:v>Samayac</c:v>
                </c:pt>
                <c:pt idx="7">
                  <c:v>San Antonio Suchitepéquez</c:v>
                </c:pt>
                <c:pt idx="8">
                  <c:v>San Bernardino</c:v>
                </c:pt>
                <c:pt idx="9">
                  <c:v>San Francisco Zapotitlán</c:v>
                </c:pt>
                <c:pt idx="10">
                  <c:v>San Gabriel</c:v>
                </c:pt>
                <c:pt idx="11">
                  <c:v>San José El Ídolo</c:v>
                </c:pt>
                <c:pt idx="12">
                  <c:v>San José la Máquina</c:v>
                </c:pt>
                <c:pt idx="13">
                  <c:v>San Juan Bautista</c:v>
                </c:pt>
                <c:pt idx="14">
                  <c:v>San Lorenzo</c:v>
                </c:pt>
                <c:pt idx="15">
                  <c:v>San Miguel Panán</c:v>
                </c:pt>
                <c:pt idx="16">
                  <c:v>San Pablo Jocopilas</c:v>
                </c:pt>
                <c:pt idx="17">
                  <c:v>Santa Bárbara</c:v>
                </c:pt>
                <c:pt idx="18">
                  <c:v>Santo Domingo Suchitepéquez</c:v>
                </c:pt>
                <c:pt idx="19">
                  <c:v>Santo Tomás La Unión</c:v>
                </c:pt>
                <c:pt idx="20">
                  <c:v>Zunilito</c:v>
                </c:pt>
              </c:strCache>
            </c:strRef>
          </c:cat>
          <c:val>
            <c:numRef>
              <c:f>Resumen!$H$308:$H$328</c:f>
              <c:numCache>
                <c:formatCode>0</c:formatCode>
                <c:ptCount val="21"/>
                <c:pt idx="0">
                  <c:v>26</c:v>
                </c:pt>
                <c:pt idx="1">
                  <c:v>30</c:v>
                </c:pt>
                <c:pt idx="2">
                  <c:v>69</c:v>
                </c:pt>
                <c:pt idx="3">
                  <c:v>34</c:v>
                </c:pt>
                <c:pt idx="4">
                  <c:v>6</c:v>
                </c:pt>
                <c:pt idx="5">
                  <c:v>27</c:v>
                </c:pt>
                <c:pt idx="6">
                  <c:v>14</c:v>
                </c:pt>
                <c:pt idx="7">
                  <c:v>51</c:v>
                </c:pt>
                <c:pt idx="8">
                  <c:v>11</c:v>
                </c:pt>
                <c:pt idx="9">
                  <c:v>15</c:v>
                </c:pt>
                <c:pt idx="10">
                  <c:v>9</c:v>
                </c:pt>
                <c:pt idx="11">
                  <c:v>5</c:v>
                </c:pt>
                <c:pt idx="12">
                  <c:v>17</c:v>
                </c:pt>
                <c:pt idx="13">
                  <c:v>5</c:v>
                </c:pt>
                <c:pt idx="14">
                  <c:v>33</c:v>
                </c:pt>
                <c:pt idx="15">
                  <c:v>8</c:v>
                </c:pt>
                <c:pt idx="16">
                  <c:v>15</c:v>
                </c:pt>
                <c:pt idx="17">
                  <c:v>27</c:v>
                </c:pt>
                <c:pt idx="18">
                  <c:v>25</c:v>
                </c:pt>
                <c:pt idx="19">
                  <c:v>15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DC-49ED-8572-B9D622C5F0E2}"/>
            </c:ext>
          </c:extLst>
        </c:ser>
        <c:ser>
          <c:idx val="6"/>
          <c:order val="6"/>
          <c:tx>
            <c:strRef>
              <c:f>Resumen!$I$4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Resumen!$B$308:$B$328</c:f>
              <c:strCache>
                <c:ptCount val="21"/>
                <c:pt idx="0">
                  <c:v>Chicacao</c:v>
                </c:pt>
                <c:pt idx="1">
                  <c:v>Cuyotenango</c:v>
                </c:pt>
                <c:pt idx="2">
                  <c:v>Mazatenango</c:v>
                </c:pt>
                <c:pt idx="3">
                  <c:v>Patulul</c:v>
                </c:pt>
                <c:pt idx="4">
                  <c:v>Pueblo Nuevo</c:v>
                </c:pt>
                <c:pt idx="5">
                  <c:v>Río Bravo</c:v>
                </c:pt>
                <c:pt idx="6">
                  <c:v>Samayac</c:v>
                </c:pt>
                <c:pt idx="7">
                  <c:v>San Antonio Suchitepéquez</c:v>
                </c:pt>
                <c:pt idx="8">
                  <c:v>San Bernardino</c:v>
                </c:pt>
                <c:pt idx="9">
                  <c:v>San Francisco Zapotitlán</c:v>
                </c:pt>
                <c:pt idx="10">
                  <c:v>San Gabriel</c:v>
                </c:pt>
                <c:pt idx="11">
                  <c:v>San José El Ídolo</c:v>
                </c:pt>
                <c:pt idx="12">
                  <c:v>San José la Máquina</c:v>
                </c:pt>
                <c:pt idx="13">
                  <c:v>San Juan Bautista</c:v>
                </c:pt>
                <c:pt idx="14">
                  <c:v>San Lorenzo</c:v>
                </c:pt>
                <c:pt idx="15">
                  <c:v>San Miguel Panán</c:v>
                </c:pt>
                <c:pt idx="16">
                  <c:v>San Pablo Jocopilas</c:v>
                </c:pt>
                <c:pt idx="17">
                  <c:v>Santa Bárbara</c:v>
                </c:pt>
                <c:pt idx="18">
                  <c:v>Santo Domingo Suchitepéquez</c:v>
                </c:pt>
                <c:pt idx="19">
                  <c:v>Santo Tomás La Unión</c:v>
                </c:pt>
                <c:pt idx="20">
                  <c:v>Zunilito</c:v>
                </c:pt>
              </c:strCache>
            </c:strRef>
          </c:cat>
          <c:val>
            <c:numRef>
              <c:f>Resumen!$I$308:$I$328</c:f>
              <c:numCache>
                <c:formatCode>0</c:formatCode>
                <c:ptCount val="21"/>
                <c:pt idx="0">
                  <c:v>61</c:v>
                </c:pt>
                <c:pt idx="1">
                  <c:v>133</c:v>
                </c:pt>
                <c:pt idx="2">
                  <c:v>153</c:v>
                </c:pt>
                <c:pt idx="3">
                  <c:v>83</c:v>
                </c:pt>
                <c:pt idx="4">
                  <c:v>14</c:v>
                </c:pt>
                <c:pt idx="5">
                  <c:v>57</c:v>
                </c:pt>
                <c:pt idx="6">
                  <c:v>15</c:v>
                </c:pt>
                <c:pt idx="7">
                  <c:v>120</c:v>
                </c:pt>
                <c:pt idx="8">
                  <c:v>26</c:v>
                </c:pt>
                <c:pt idx="9">
                  <c:v>29</c:v>
                </c:pt>
                <c:pt idx="10">
                  <c:v>23</c:v>
                </c:pt>
                <c:pt idx="11">
                  <c:v>13</c:v>
                </c:pt>
                <c:pt idx="12">
                  <c:v>15</c:v>
                </c:pt>
                <c:pt idx="13">
                  <c:v>13</c:v>
                </c:pt>
                <c:pt idx="14">
                  <c:v>78</c:v>
                </c:pt>
                <c:pt idx="15">
                  <c:v>20</c:v>
                </c:pt>
                <c:pt idx="16">
                  <c:v>36</c:v>
                </c:pt>
                <c:pt idx="17">
                  <c:v>63</c:v>
                </c:pt>
                <c:pt idx="18">
                  <c:v>59</c:v>
                </c:pt>
                <c:pt idx="19">
                  <c:v>31</c:v>
                </c:pt>
                <c:pt idx="2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DC-49ED-8572-B9D622C5F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632960"/>
        <c:axId val="1142771968"/>
      </c:lineChart>
      <c:catAx>
        <c:axId val="114363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2771968"/>
        <c:crosses val="autoZero"/>
        <c:auto val="1"/>
        <c:lblAlgn val="ctr"/>
        <c:lblOffset val="100"/>
        <c:noMultiLvlLbl val="0"/>
      </c:catAx>
      <c:valAx>
        <c:axId val="11427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363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Totonicapán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Resumen!$C$4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Resumen!$B$329:$B$336</c:f>
              <c:strCache>
                <c:ptCount val="8"/>
                <c:pt idx="0">
                  <c:v>Momostenango</c:v>
                </c:pt>
                <c:pt idx="1">
                  <c:v>San Andres Xecul</c:v>
                </c:pt>
                <c:pt idx="2">
                  <c:v>San Bartolo Aguas Calientes</c:v>
                </c:pt>
                <c:pt idx="3">
                  <c:v>San Cristobal Totonicapán</c:v>
                </c:pt>
                <c:pt idx="4">
                  <c:v>San Francisco El Alto</c:v>
                </c:pt>
                <c:pt idx="5">
                  <c:v>Santa Lucia La Reforma</c:v>
                </c:pt>
                <c:pt idx="6">
                  <c:v>Santa Maria Chiquimula</c:v>
                </c:pt>
                <c:pt idx="7">
                  <c:v>Totonicapán</c:v>
                </c:pt>
              </c:strCache>
            </c:strRef>
          </c:cat>
          <c:val>
            <c:numRef>
              <c:f>Resumen!$C$329:$C$336</c:f>
              <c:numCache>
                <c:formatCode>0</c:formatCode>
                <c:ptCount val="8"/>
                <c:pt idx="0">
                  <c:v>84</c:v>
                </c:pt>
                <c:pt idx="1">
                  <c:v>8</c:v>
                </c:pt>
                <c:pt idx="2">
                  <c:v>7</c:v>
                </c:pt>
                <c:pt idx="3">
                  <c:v>31</c:v>
                </c:pt>
                <c:pt idx="4">
                  <c:v>36</c:v>
                </c:pt>
                <c:pt idx="5">
                  <c:v>9</c:v>
                </c:pt>
                <c:pt idx="6">
                  <c:v>30</c:v>
                </c:pt>
                <c:pt idx="7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42-451B-AD80-A89667856D46}"/>
            </c:ext>
          </c:extLst>
        </c:ser>
        <c:ser>
          <c:idx val="1"/>
          <c:order val="1"/>
          <c:tx>
            <c:strRef>
              <c:f>Resumen!$D$4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Resumen!$B$329:$B$336</c:f>
              <c:strCache>
                <c:ptCount val="8"/>
                <c:pt idx="0">
                  <c:v>Momostenango</c:v>
                </c:pt>
                <c:pt idx="1">
                  <c:v>San Andres Xecul</c:v>
                </c:pt>
                <c:pt idx="2">
                  <c:v>San Bartolo Aguas Calientes</c:v>
                </c:pt>
                <c:pt idx="3">
                  <c:v>San Cristobal Totonicapán</c:v>
                </c:pt>
                <c:pt idx="4">
                  <c:v>San Francisco El Alto</c:v>
                </c:pt>
                <c:pt idx="5">
                  <c:v>Santa Lucia La Reforma</c:v>
                </c:pt>
                <c:pt idx="6">
                  <c:v>Santa Maria Chiquimula</c:v>
                </c:pt>
                <c:pt idx="7">
                  <c:v>Totonicapán</c:v>
                </c:pt>
              </c:strCache>
            </c:strRef>
          </c:cat>
          <c:val>
            <c:numRef>
              <c:f>Resumen!$D$329:$D$336</c:f>
              <c:numCache>
                <c:formatCode>0</c:formatCode>
                <c:ptCount val="8"/>
                <c:pt idx="0">
                  <c:v>83</c:v>
                </c:pt>
                <c:pt idx="1">
                  <c:v>8</c:v>
                </c:pt>
                <c:pt idx="2">
                  <c:v>7</c:v>
                </c:pt>
                <c:pt idx="3">
                  <c:v>25</c:v>
                </c:pt>
                <c:pt idx="4">
                  <c:v>32</c:v>
                </c:pt>
                <c:pt idx="5">
                  <c:v>20</c:v>
                </c:pt>
                <c:pt idx="6">
                  <c:v>31</c:v>
                </c:pt>
                <c:pt idx="7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42-451B-AD80-A89667856D46}"/>
            </c:ext>
          </c:extLst>
        </c:ser>
        <c:ser>
          <c:idx val="2"/>
          <c:order val="2"/>
          <c:tx>
            <c:strRef>
              <c:f>Resumen!$E$4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Resumen!$B$329:$B$336</c:f>
              <c:strCache>
                <c:ptCount val="8"/>
                <c:pt idx="0">
                  <c:v>Momostenango</c:v>
                </c:pt>
                <c:pt idx="1">
                  <c:v>San Andres Xecul</c:v>
                </c:pt>
                <c:pt idx="2">
                  <c:v>San Bartolo Aguas Calientes</c:v>
                </c:pt>
                <c:pt idx="3">
                  <c:v>San Cristobal Totonicapán</c:v>
                </c:pt>
                <c:pt idx="4">
                  <c:v>San Francisco El Alto</c:v>
                </c:pt>
                <c:pt idx="5">
                  <c:v>Santa Lucia La Reforma</c:v>
                </c:pt>
                <c:pt idx="6">
                  <c:v>Santa Maria Chiquimula</c:v>
                </c:pt>
                <c:pt idx="7">
                  <c:v>Totonicapán</c:v>
                </c:pt>
              </c:strCache>
            </c:strRef>
          </c:cat>
          <c:val>
            <c:numRef>
              <c:f>Resumen!$E$329:$E$336</c:f>
              <c:numCache>
                <c:formatCode>0</c:formatCode>
                <c:ptCount val="8"/>
                <c:pt idx="0">
                  <c:v>81</c:v>
                </c:pt>
                <c:pt idx="1">
                  <c:v>9</c:v>
                </c:pt>
                <c:pt idx="2">
                  <c:v>6</c:v>
                </c:pt>
                <c:pt idx="3">
                  <c:v>28</c:v>
                </c:pt>
                <c:pt idx="4">
                  <c:v>39</c:v>
                </c:pt>
                <c:pt idx="5">
                  <c:v>9</c:v>
                </c:pt>
                <c:pt idx="6">
                  <c:v>31</c:v>
                </c:pt>
                <c:pt idx="7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42-451B-AD80-A89667856D46}"/>
            </c:ext>
          </c:extLst>
        </c:ser>
        <c:ser>
          <c:idx val="3"/>
          <c:order val="3"/>
          <c:tx>
            <c:strRef>
              <c:f>Resumen!$F$4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Resumen!$B$329:$B$336</c:f>
              <c:strCache>
                <c:ptCount val="8"/>
                <c:pt idx="0">
                  <c:v>Momostenango</c:v>
                </c:pt>
                <c:pt idx="1">
                  <c:v>San Andres Xecul</c:v>
                </c:pt>
                <c:pt idx="2">
                  <c:v>San Bartolo Aguas Calientes</c:v>
                </c:pt>
                <c:pt idx="3">
                  <c:v>San Cristobal Totonicapán</c:v>
                </c:pt>
                <c:pt idx="4">
                  <c:v>San Francisco El Alto</c:v>
                </c:pt>
                <c:pt idx="5">
                  <c:v>Santa Lucia La Reforma</c:v>
                </c:pt>
                <c:pt idx="6">
                  <c:v>Santa Maria Chiquimula</c:v>
                </c:pt>
                <c:pt idx="7">
                  <c:v>Totonicapán</c:v>
                </c:pt>
              </c:strCache>
            </c:strRef>
          </c:cat>
          <c:val>
            <c:numRef>
              <c:f>Resumen!$F$329:$F$336</c:f>
              <c:numCache>
                <c:formatCode>0</c:formatCode>
                <c:ptCount val="8"/>
                <c:pt idx="0">
                  <c:v>67</c:v>
                </c:pt>
                <c:pt idx="1">
                  <c:v>11</c:v>
                </c:pt>
                <c:pt idx="2">
                  <c:v>7</c:v>
                </c:pt>
                <c:pt idx="3">
                  <c:v>29</c:v>
                </c:pt>
                <c:pt idx="4">
                  <c:v>29</c:v>
                </c:pt>
                <c:pt idx="5">
                  <c:v>4</c:v>
                </c:pt>
                <c:pt idx="6">
                  <c:v>24</c:v>
                </c:pt>
                <c:pt idx="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42-451B-AD80-A89667856D46}"/>
            </c:ext>
          </c:extLst>
        </c:ser>
        <c:ser>
          <c:idx val="4"/>
          <c:order val="4"/>
          <c:tx>
            <c:strRef>
              <c:f>Resumen!$G$4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Resumen!$B$329:$B$336</c:f>
              <c:strCache>
                <c:ptCount val="8"/>
                <c:pt idx="0">
                  <c:v>Momostenango</c:v>
                </c:pt>
                <c:pt idx="1">
                  <c:v>San Andres Xecul</c:v>
                </c:pt>
                <c:pt idx="2">
                  <c:v>San Bartolo Aguas Calientes</c:v>
                </c:pt>
                <c:pt idx="3">
                  <c:v>San Cristobal Totonicapán</c:v>
                </c:pt>
                <c:pt idx="4">
                  <c:v>San Francisco El Alto</c:v>
                </c:pt>
                <c:pt idx="5">
                  <c:v>Santa Lucia La Reforma</c:v>
                </c:pt>
                <c:pt idx="6">
                  <c:v>Santa Maria Chiquimula</c:v>
                </c:pt>
                <c:pt idx="7">
                  <c:v>Totonicapán</c:v>
                </c:pt>
              </c:strCache>
            </c:strRef>
          </c:cat>
          <c:val>
            <c:numRef>
              <c:f>Resumen!$G$329:$G$336</c:f>
              <c:numCache>
                <c:formatCode>0</c:formatCode>
                <c:ptCount val="8"/>
                <c:pt idx="0">
                  <c:v>66</c:v>
                </c:pt>
                <c:pt idx="1">
                  <c:v>7</c:v>
                </c:pt>
                <c:pt idx="2">
                  <c:v>8</c:v>
                </c:pt>
                <c:pt idx="3">
                  <c:v>26</c:v>
                </c:pt>
                <c:pt idx="4">
                  <c:v>26</c:v>
                </c:pt>
                <c:pt idx="5">
                  <c:v>4</c:v>
                </c:pt>
                <c:pt idx="6">
                  <c:v>26</c:v>
                </c:pt>
                <c:pt idx="7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42-451B-AD80-A89667856D46}"/>
            </c:ext>
          </c:extLst>
        </c:ser>
        <c:ser>
          <c:idx val="5"/>
          <c:order val="5"/>
          <c:tx>
            <c:strRef>
              <c:f>Resumen!$H$4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Resumen!$B$329:$B$336</c:f>
              <c:strCache>
                <c:ptCount val="8"/>
                <c:pt idx="0">
                  <c:v>Momostenango</c:v>
                </c:pt>
                <c:pt idx="1">
                  <c:v>San Andres Xecul</c:v>
                </c:pt>
                <c:pt idx="2">
                  <c:v>San Bartolo Aguas Calientes</c:v>
                </c:pt>
                <c:pt idx="3">
                  <c:v>San Cristobal Totonicapán</c:v>
                </c:pt>
                <c:pt idx="4">
                  <c:v>San Francisco El Alto</c:v>
                </c:pt>
                <c:pt idx="5">
                  <c:v>Santa Lucia La Reforma</c:v>
                </c:pt>
                <c:pt idx="6">
                  <c:v>Santa Maria Chiquimula</c:v>
                </c:pt>
                <c:pt idx="7">
                  <c:v>Totonicapán</c:v>
                </c:pt>
              </c:strCache>
            </c:strRef>
          </c:cat>
          <c:val>
            <c:numRef>
              <c:f>Resumen!$H$329:$H$336</c:f>
              <c:numCache>
                <c:formatCode>0</c:formatCode>
                <c:ptCount val="8"/>
                <c:pt idx="0">
                  <c:v>67</c:v>
                </c:pt>
                <c:pt idx="1">
                  <c:v>7</c:v>
                </c:pt>
                <c:pt idx="2">
                  <c:v>9</c:v>
                </c:pt>
                <c:pt idx="3">
                  <c:v>27</c:v>
                </c:pt>
                <c:pt idx="4">
                  <c:v>28</c:v>
                </c:pt>
                <c:pt idx="5">
                  <c:v>3</c:v>
                </c:pt>
                <c:pt idx="6">
                  <c:v>26</c:v>
                </c:pt>
                <c:pt idx="7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42-451B-AD80-A89667856D46}"/>
            </c:ext>
          </c:extLst>
        </c:ser>
        <c:ser>
          <c:idx val="6"/>
          <c:order val="6"/>
          <c:tx>
            <c:strRef>
              <c:f>Resumen!$I$4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Resumen!$B$329:$B$336</c:f>
              <c:strCache>
                <c:ptCount val="8"/>
                <c:pt idx="0">
                  <c:v>Momostenango</c:v>
                </c:pt>
                <c:pt idx="1">
                  <c:v>San Andres Xecul</c:v>
                </c:pt>
                <c:pt idx="2">
                  <c:v>San Bartolo Aguas Calientes</c:v>
                </c:pt>
                <c:pt idx="3">
                  <c:v>San Cristobal Totonicapán</c:v>
                </c:pt>
                <c:pt idx="4">
                  <c:v>San Francisco El Alto</c:v>
                </c:pt>
                <c:pt idx="5">
                  <c:v>Santa Lucia La Reforma</c:v>
                </c:pt>
                <c:pt idx="6">
                  <c:v>Santa Maria Chiquimula</c:v>
                </c:pt>
                <c:pt idx="7">
                  <c:v>Totonicapán</c:v>
                </c:pt>
              </c:strCache>
            </c:strRef>
          </c:cat>
          <c:val>
            <c:numRef>
              <c:f>Resumen!$I$329:$I$336</c:f>
              <c:numCache>
                <c:formatCode>0</c:formatCode>
                <c:ptCount val="8"/>
                <c:pt idx="0">
                  <c:v>152</c:v>
                </c:pt>
                <c:pt idx="1">
                  <c:v>15</c:v>
                </c:pt>
                <c:pt idx="2">
                  <c:v>22</c:v>
                </c:pt>
                <c:pt idx="3">
                  <c:v>57</c:v>
                </c:pt>
                <c:pt idx="4">
                  <c:v>56</c:v>
                </c:pt>
                <c:pt idx="5">
                  <c:v>8</c:v>
                </c:pt>
                <c:pt idx="6">
                  <c:v>60</c:v>
                </c:pt>
                <c:pt idx="7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242-451B-AD80-A89667856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632960"/>
        <c:axId val="1142771968"/>
      </c:lineChart>
      <c:catAx>
        <c:axId val="114363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2771968"/>
        <c:crosses val="autoZero"/>
        <c:auto val="1"/>
        <c:lblAlgn val="ctr"/>
        <c:lblOffset val="100"/>
        <c:noMultiLvlLbl val="0"/>
      </c:catAx>
      <c:valAx>
        <c:axId val="11427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363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Zacapa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Resumen!$C$4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Resumen!$B$337:$B$347</c:f>
              <c:strCache>
                <c:ptCount val="11"/>
                <c:pt idx="0">
                  <c:v>Cabañas</c:v>
                </c:pt>
                <c:pt idx="1">
                  <c:v>Estanzuela</c:v>
                </c:pt>
                <c:pt idx="2">
                  <c:v>Gualán</c:v>
                </c:pt>
                <c:pt idx="3">
                  <c:v>Huité</c:v>
                </c:pt>
                <c:pt idx="4">
                  <c:v>La Unión</c:v>
                </c:pt>
                <c:pt idx="5">
                  <c:v>Río Hondo</c:v>
                </c:pt>
                <c:pt idx="6">
                  <c:v>San Diego</c:v>
                </c:pt>
                <c:pt idx="7">
                  <c:v>San Jorge</c:v>
                </c:pt>
                <c:pt idx="8">
                  <c:v>Teculután</c:v>
                </c:pt>
                <c:pt idx="9">
                  <c:v>Usumatlán</c:v>
                </c:pt>
                <c:pt idx="10">
                  <c:v>Zacapa</c:v>
                </c:pt>
              </c:strCache>
            </c:strRef>
          </c:cat>
          <c:val>
            <c:numRef>
              <c:f>Resumen!$C$337:$C$347</c:f>
              <c:numCache>
                <c:formatCode>0</c:formatCode>
                <c:ptCount val="11"/>
                <c:pt idx="0">
                  <c:v>16</c:v>
                </c:pt>
                <c:pt idx="1">
                  <c:v>14</c:v>
                </c:pt>
                <c:pt idx="2">
                  <c:v>78</c:v>
                </c:pt>
                <c:pt idx="3">
                  <c:v>14</c:v>
                </c:pt>
                <c:pt idx="4">
                  <c:v>11</c:v>
                </c:pt>
                <c:pt idx="5">
                  <c:v>58</c:v>
                </c:pt>
                <c:pt idx="6">
                  <c:v>11</c:v>
                </c:pt>
                <c:pt idx="7">
                  <c:v>0</c:v>
                </c:pt>
                <c:pt idx="8">
                  <c:v>23</c:v>
                </c:pt>
                <c:pt idx="9">
                  <c:v>25</c:v>
                </c:pt>
                <c:pt idx="10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83-4D32-901F-2F52F3252BB5}"/>
            </c:ext>
          </c:extLst>
        </c:ser>
        <c:ser>
          <c:idx val="1"/>
          <c:order val="1"/>
          <c:tx>
            <c:strRef>
              <c:f>Resumen!$D$4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Resumen!$B$337:$B$347</c:f>
              <c:strCache>
                <c:ptCount val="11"/>
                <c:pt idx="0">
                  <c:v>Cabañas</c:v>
                </c:pt>
                <c:pt idx="1">
                  <c:v>Estanzuela</c:v>
                </c:pt>
                <c:pt idx="2">
                  <c:v>Gualán</c:v>
                </c:pt>
                <c:pt idx="3">
                  <c:v>Huité</c:v>
                </c:pt>
                <c:pt idx="4">
                  <c:v>La Unión</c:v>
                </c:pt>
                <c:pt idx="5">
                  <c:v>Río Hondo</c:v>
                </c:pt>
                <c:pt idx="6">
                  <c:v>San Diego</c:v>
                </c:pt>
                <c:pt idx="7">
                  <c:v>San Jorge</c:v>
                </c:pt>
                <c:pt idx="8">
                  <c:v>Teculután</c:v>
                </c:pt>
                <c:pt idx="9">
                  <c:v>Usumatlán</c:v>
                </c:pt>
                <c:pt idx="10">
                  <c:v>Zacapa</c:v>
                </c:pt>
              </c:strCache>
            </c:strRef>
          </c:cat>
          <c:val>
            <c:numRef>
              <c:f>Resumen!$D$337:$D$347</c:f>
              <c:numCache>
                <c:formatCode>0</c:formatCode>
                <c:ptCount val="11"/>
                <c:pt idx="0">
                  <c:v>16</c:v>
                </c:pt>
                <c:pt idx="1">
                  <c:v>14</c:v>
                </c:pt>
                <c:pt idx="2">
                  <c:v>80</c:v>
                </c:pt>
                <c:pt idx="3">
                  <c:v>14</c:v>
                </c:pt>
                <c:pt idx="4">
                  <c:v>11</c:v>
                </c:pt>
                <c:pt idx="5">
                  <c:v>57</c:v>
                </c:pt>
                <c:pt idx="6">
                  <c:v>11</c:v>
                </c:pt>
                <c:pt idx="7">
                  <c:v>0</c:v>
                </c:pt>
                <c:pt idx="8">
                  <c:v>23</c:v>
                </c:pt>
                <c:pt idx="9">
                  <c:v>25</c:v>
                </c:pt>
                <c:pt idx="10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83-4D32-901F-2F52F3252BB5}"/>
            </c:ext>
          </c:extLst>
        </c:ser>
        <c:ser>
          <c:idx val="2"/>
          <c:order val="2"/>
          <c:tx>
            <c:strRef>
              <c:f>Resumen!$E$4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Resumen!$B$337:$B$347</c:f>
              <c:strCache>
                <c:ptCount val="11"/>
                <c:pt idx="0">
                  <c:v>Cabañas</c:v>
                </c:pt>
                <c:pt idx="1">
                  <c:v>Estanzuela</c:v>
                </c:pt>
                <c:pt idx="2">
                  <c:v>Gualán</c:v>
                </c:pt>
                <c:pt idx="3">
                  <c:v>Huité</c:v>
                </c:pt>
                <c:pt idx="4">
                  <c:v>La Unión</c:v>
                </c:pt>
                <c:pt idx="5">
                  <c:v>Río Hondo</c:v>
                </c:pt>
                <c:pt idx="6">
                  <c:v>San Diego</c:v>
                </c:pt>
                <c:pt idx="7">
                  <c:v>San Jorge</c:v>
                </c:pt>
                <c:pt idx="8">
                  <c:v>Teculután</c:v>
                </c:pt>
                <c:pt idx="9">
                  <c:v>Usumatlán</c:v>
                </c:pt>
                <c:pt idx="10">
                  <c:v>Zacapa</c:v>
                </c:pt>
              </c:strCache>
            </c:strRef>
          </c:cat>
          <c:val>
            <c:numRef>
              <c:f>Resumen!$E$337:$E$347</c:f>
              <c:numCache>
                <c:formatCode>0</c:formatCode>
                <c:ptCount val="11"/>
                <c:pt idx="0">
                  <c:v>16</c:v>
                </c:pt>
                <c:pt idx="1">
                  <c:v>14</c:v>
                </c:pt>
                <c:pt idx="2">
                  <c:v>78</c:v>
                </c:pt>
                <c:pt idx="3">
                  <c:v>14</c:v>
                </c:pt>
                <c:pt idx="4">
                  <c:v>11</c:v>
                </c:pt>
                <c:pt idx="5">
                  <c:v>57</c:v>
                </c:pt>
                <c:pt idx="6">
                  <c:v>11</c:v>
                </c:pt>
                <c:pt idx="7">
                  <c:v>0</c:v>
                </c:pt>
                <c:pt idx="8">
                  <c:v>23</c:v>
                </c:pt>
                <c:pt idx="9">
                  <c:v>25</c:v>
                </c:pt>
                <c:pt idx="10">
                  <c:v>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83-4D32-901F-2F52F3252BB5}"/>
            </c:ext>
          </c:extLst>
        </c:ser>
        <c:ser>
          <c:idx val="3"/>
          <c:order val="3"/>
          <c:tx>
            <c:strRef>
              <c:f>Resumen!$F$4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Resumen!$B$337:$B$347</c:f>
              <c:strCache>
                <c:ptCount val="11"/>
                <c:pt idx="0">
                  <c:v>Cabañas</c:v>
                </c:pt>
                <c:pt idx="1">
                  <c:v>Estanzuela</c:v>
                </c:pt>
                <c:pt idx="2">
                  <c:v>Gualán</c:v>
                </c:pt>
                <c:pt idx="3">
                  <c:v>Huité</c:v>
                </c:pt>
                <c:pt idx="4">
                  <c:v>La Unión</c:v>
                </c:pt>
                <c:pt idx="5">
                  <c:v>Río Hondo</c:v>
                </c:pt>
                <c:pt idx="6">
                  <c:v>San Diego</c:v>
                </c:pt>
                <c:pt idx="7">
                  <c:v>San Jorge</c:v>
                </c:pt>
                <c:pt idx="8">
                  <c:v>Teculután</c:v>
                </c:pt>
                <c:pt idx="9">
                  <c:v>Usumatlán</c:v>
                </c:pt>
                <c:pt idx="10">
                  <c:v>Zacapa</c:v>
                </c:pt>
              </c:strCache>
            </c:strRef>
          </c:cat>
          <c:val>
            <c:numRef>
              <c:f>Resumen!$F$337:$F$347</c:f>
              <c:numCache>
                <c:formatCode>0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52</c:v>
                </c:pt>
                <c:pt idx="3">
                  <c:v>12</c:v>
                </c:pt>
                <c:pt idx="4">
                  <c:v>10</c:v>
                </c:pt>
                <c:pt idx="5">
                  <c:v>44</c:v>
                </c:pt>
                <c:pt idx="6">
                  <c:v>5</c:v>
                </c:pt>
                <c:pt idx="7">
                  <c:v>12</c:v>
                </c:pt>
                <c:pt idx="8">
                  <c:v>22</c:v>
                </c:pt>
                <c:pt idx="9">
                  <c:v>16</c:v>
                </c:pt>
                <c:pt idx="10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83-4D32-901F-2F52F3252BB5}"/>
            </c:ext>
          </c:extLst>
        </c:ser>
        <c:ser>
          <c:idx val="4"/>
          <c:order val="4"/>
          <c:tx>
            <c:strRef>
              <c:f>Resumen!$G$4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Resumen!$B$337:$B$347</c:f>
              <c:strCache>
                <c:ptCount val="11"/>
                <c:pt idx="0">
                  <c:v>Cabañas</c:v>
                </c:pt>
                <c:pt idx="1">
                  <c:v>Estanzuela</c:v>
                </c:pt>
                <c:pt idx="2">
                  <c:v>Gualán</c:v>
                </c:pt>
                <c:pt idx="3">
                  <c:v>Huité</c:v>
                </c:pt>
                <c:pt idx="4">
                  <c:v>La Unión</c:v>
                </c:pt>
                <c:pt idx="5">
                  <c:v>Río Hondo</c:v>
                </c:pt>
                <c:pt idx="6">
                  <c:v>San Diego</c:v>
                </c:pt>
                <c:pt idx="7">
                  <c:v>San Jorge</c:v>
                </c:pt>
                <c:pt idx="8">
                  <c:v>Teculután</c:v>
                </c:pt>
                <c:pt idx="9">
                  <c:v>Usumatlán</c:v>
                </c:pt>
                <c:pt idx="10">
                  <c:v>Zacapa</c:v>
                </c:pt>
              </c:strCache>
            </c:strRef>
          </c:cat>
          <c:val>
            <c:numRef>
              <c:f>Resumen!$G$337:$G$347</c:f>
              <c:numCache>
                <c:formatCode>0</c:formatCode>
                <c:ptCount val="11"/>
                <c:pt idx="0">
                  <c:v>9</c:v>
                </c:pt>
                <c:pt idx="1">
                  <c:v>10</c:v>
                </c:pt>
                <c:pt idx="2">
                  <c:v>53</c:v>
                </c:pt>
                <c:pt idx="3">
                  <c:v>11</c:v>
                </c:pt>
                <c:pt idx="4">
                  <c:v>9</c:v>
                </c:pt>
                <c:pt idx="5">
                  <c:v>43</c:v>
                </c:pt>
                <c:pt idx="6">
                  <c:v>9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83-4D32-901F-2F52F3252BB5}"/>
            </c:ext>
          </c:extLst>
        </c:ser>
        <c:ser>
          <c:idx val="5"/>
          <c:order val="5"/>
          <c:tx>
            <c:strRef>
              <c:f>Resumen!$H$4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Resumen!$B$337:$B$347</c:f>
              <c:strCache>
                <c:ptCount val="11"/>
                <c:pt idx="0">
                  <c:v>Cabañas</c:v>
                </c:pt>
                <c:pt idx="1">
                  <c:v>Estanzuela</c:v>
                </c:pt>
                <c:pt idx="2">
                  <c:v>Gualán</c:v>
                </c:pt>
                <c:pt idx="3">
                  <c:v>Huité</c:v>
                </c:pt>
                <c:pt idx="4">
                  <c:v>La Unión</c:v>
                </c:pt>
                <c:pt idx="5">
                  <c:v>Río Hondo</c:v>
                </c:pt>
                <c:pt idx="6">
                  <c:v>San Diego</c:v>
                </c:pt>
                <c:pt idx="7">
                  <c:v>San Jorge</c:v>
                </c:pt>
                <c:pt idx="8">
                  <c:v>Teculután</c:v>
                </c:pt>
                <c:pt idx="9">
                  <c:v>Usumatlán</c:v>
                </c:pt>
                <c:pt idx="10">
                  <c:v>Zacapa</c:v>
                </c:pt>
              </c:strCache>
            </c:strRef>
          </c:cat>
          <c:val>
            <c:numRef>
              <c:f>Resumen!$H$337:$H$347</c:f>
              <c:numCache>
                <c:formatCode>0</c:formatCode>
                <c:ptCount val="11"/>
                <c:pt idx="0">
                  <c:v>9</c:v>
                </c:pt>
                <c:pt idx="1">
                  <c:v>9</c:v>
                </c:pt>
                <c:pt idx="2">
                  <c:v>53</c:v>
                </c:pt>
                <c:pt idx="3">
                  <c:v>11</c:v>
                </c:pt>
                <c:pt idx="4">
                  <c:v>9</c:v>
                </c:pt>
                <c:pt idx="5">
                  <c:v>43</c:v>
                </c:pt>
                <c:pt idx="6">
                  <c:v>10</c:v>
                </c:pt>
                <c:pt idx="7">
                  <c:v>14</c:v>
                </c:pt>
                <c:pt idx="8">
                  <c:v>18</c:v>
                </c:pt>
                <c:pt idx="9">
                  <c:v>16</c:v>
                </c:pt>
                <c:pt idx="10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83-4D32-901F-2F52F3252BB5}"/>
            </c:ext>
          </c:extLst>
        </c:ser>
        <c:ser>
          <c:idx val="6"/>
          <c:order val="6"/>
          <c:tx>
            <c:strRef>
              <c:f>Resumen!$I$4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Resumen!$B$337:$B$347</c:f>
              <c:strCache>
                <c:ptCount val="11"/>
                <c:pt idx="0">
                  <c:v>Cabañas</c:v>
                </c:pt>
                <c:pt idx="1">
                  <c:v>Estanzuela</c:v>
                </c:pt>
                <c:pt idx="2">
                  <c:v>Gualán</c:v>
                </c:pt>
                <c:pt idx="3">
                  <c:v>Huité</c:v>
                </c:pt>
                <c:pt idx="4">
                  <c:v>La Unión</c:v>
                </c:pt>
                <c:pt idx="5">
                  <c:v>Río Hondo</c:v>
                </c:pt>
                <c:pt idx="6">
                  <c:v>San Diego</c:v>
                </c:pt>
                <c:pt idx="7">
                  <c:v>San Jorge</c:v>
                </c:pt>
                <c:pt idx="8">
                  <c:v>Teculután</c:v>
                </c:pt>
                <c:pt idx="9">
                  <c:v>Usumatlán</c:v>
                </c:pt>
                <c:pt idx="10">
                  <c:v>Zacapa</c:v>
                </c:pt>
              </c:strCache>
            </c:strRef>
          </c:cat>
          <c:val>
            <c:numRef>
              <c:f>Resumen!$I$337:$I$347</c:f>
              <c:numCache>
                <c:formatCode>0</c:formatCode>
                <c:ptCount val="11"/>
                <c:pt idx="0">
                  <c:v>21</c:v>
                </c:pt>
                <c:pt idx="1">
                  <c:v>21</c:v>
                </c:pt>
                <c:pt idx="2">
                  <c:v>119</c:v>
                </c:pt>
                <c:pt idx="3">
                  <c:v>27</c:v>
                </c:pt>
                <c:pt idx="4">
                  <c:v>21</c:v>
                </c:pt>
                <c:pt idx="5">
                  <c:v>89</c:v>
                </c:pt>
                <c:pt idx="6">
                  <c:v>18</c:v>
                </c:pt>
                <c:pt idx="7">
                  <c:v>10</c:v>
                </c:pt>
                <c:pt idx="8">
                  <c:v>34</c:v>
                </c:pt>
                <c:pt idx="9">
                  <c:v>36</c:v>
                </c:pt>
                <c:pt idx="10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483-4D32-901F-2F52F3252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632960"/>
        <c:axId val="1142771968"/>
      </c:lineChart>
      <c:catAx>
        <c:axId val="114363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2771968"/>
        <c:crosses val="autoZero"/>
        <c:auto val="1"/>
        <c:lblAlgn val="ctr"/>
        <c:lblOffset val="100"/>
        <c:noMultiLvlLbl val="0"/>
      </c:catAx>
      <c:valAx>
        <c:axId val="11427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363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baseline="0"/>
              <a:t>Escuintla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'Consolidado (2)'!$C$4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(2)'!$B$57:$B$70</c:f>
              <c:strCache>
                <c:ptCount val="14"/>
                <c:pt idx="0">
                  <c:v>Escuintla</c:v>
                </c:pt>
                <c:pt idx="1">
                  <c:v>Guanagazapa</c:v>
                </c:pt>
                <c:pt idx="2">
                  <c:v>Iztapa</c:v>
                </c:pt>
                <c:pt idx="3">
                  <c:v>La Democracia</c:v>
                </c:pt>
                <c:pt idx="4">
                  <c:v>La Gomera</c:v>
                </c:pt>
                <c:pt idx="5">
                  <c:v>Masagua</c:v>
                </c:pt>
                <c:pt idx="6">
                  <c:v>Nueva Concepción</c:v>
                </c:pt>
                <c:pt idx="7">
                  <c:v>Palín</c:v>
                </c:pt>
                <c:pt idx="8">
                  <c:v>San José</c:v>
                </c:pt>
                <c:pt idx="9">
                  <c:v>San Vicente Pacaya</c:v>
                </c:pt>
                <c:pt idx="10">
                  <c:v>Santa Lucía Cotzumalguapa</c:v>
                </c:pt>
                <c:pt idx="11">
                  <c:v>Sipacate</c:v>
                </c:pt>
                <c:pt idx="12">
                  <c:v>Siquinalá</c:v>
                </c:pt>
                <c:pt idx="13">
                  <c:v>Tiquisate</c:v>
                </c:pt>
              </c:strCache>
            </c:strRef>
          </c:cat>
          <c:val>
            <c:numRef>
              <c:f>'Consolidado (2)'!$C$57:$C$70</c:f>
              <c:numCache>
                <c:formatCode>0</c:formatCode>
                <c:ptCount val="14"/>
                <c:pt idx="0">
                  <c:v>272</c:v>
                </c:pt>
                <c:pt idx="1">
                  <c:v>22</c:v>
                </c:pt>
                <c:pt idx="2">
                  <c:v>41</c:v>
                </c:pt>
                <c:pt idx="3">
                  <c:v>32</c:v>
                </c:pt>
                <c:pt idx="4">
                  <c:v>67</c:v>
                </c:pt>
                <c:pt idx="5">
                  <c:v>79</c:v>
                </c:pt>
                <c:pt idx="6">
                  <c:v>97</c:v>
                </c:pt>
                <c:pt idx="7">
                  <c:v>75</c:v>
                </c:pt>
                <c:pt idx="8">
                  <c:v>151</c:v>
                </c:pt>
                <c:pt idx="9">
                  <c:v>16</c:v>
                </c:pt>
                <c:pt idx="10">
                  <c:v>118</c:v>
                </c:pt>
                <c:pt idx="11">
                  <c:v>0</c:v>
                </c:pt>
                <c:pt idx="12">
                  <c:v>39</c:v>
                </c:pt>
                <c:pt idx="13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FB-4609-A08A-BE0F89FE6276}"/>
            </c:ext>
          </c:extLst>
        </c:ser>
        <c:ser>
          <c:idx val="1"/>
          <c:order val="1"/>
          <c:tx>
            <c:strRef>
              <c:f>'Consolidado (2)'!$D$4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(2)'!$B$57:$B$70</c:f>
              <c:strCache>
                <c:ptCount val="14"/>
                <c:pt idx="0">
                  <c:v>Escuintla</c:v>
                </c:pt>
                <c:pt idx="1">
                  <c:v>Guanagazapa</c:v>
                </c:pt>
                <c:pt idx="2">
                  <c:v>Iztapa</c:v>
                </c:pt>
                <c:pt idx="3">
                  <c:v>La Democracia</c:v>
                </c:pt>
                <c:pt idx="4">
                  <c:v>La Gomera</c:v>
                </c:pt>
                <c:pt idx="5">
                  <c:v>Masagua</c:v>
                </c:pt>
                <c:pt idx="6">
                  <c:v>Nueva Concepción</c:v>
                </c:pt>
                <c:pt idx="7">
                  <c:v>Palín</c:v>
                </c:pt>
                <c:pt idx="8">
                  <c:v>San José</c:v>
                </c:pt>
                <c:pt idx="9">
                  <c:v>San Vicente Pacaya</c:v>
                </c:pt>
                <c:pt idx="10">
                  <c:v>Santa Lucía Cotzumalguapa</c:v>
                </c:pt>
                <c:pt idx="11">
                  <c:v>Sipacate</c:v>
                </c:pt>
                <c:pt idx="12">
                  <c:v>Siquinalá</c:v>
                </c:pt>
                <c:pt idx="13">
                  <c:v>Tiquisate</c:v>
                </c:pt>
              </c:strCache>
            </c:strRef>
          </c:cat>
          <c:val>
            <c:numRef>
              <c:f>'Consolidado (2)'!$D$57:$D$70</c:f>
              <c:numCache>
                <c:formatCode>0</c:formatCode>
                <c:ptCount val="14"/>
                <c:pt idx="0">
                  <c:v>277</c:v>
                </c:pt>
                <c:pt idx="1">
                  <c:v>22</c:v>
                </c:pt>
                <c:pt idx="2">
                  <c:v>41</c:v>
                </c:pt>
                <c:pt idx="3">
                  <c:v>31</c:v>
                </c:pt>
                <c:pt idx="4">
                  <c:v>66</c:v>
                </c:pt>
                <c:pt idx="5">
                  <c:v>81</c:v>
                </c:pt>
                <c:pt idx="6">
                  <c:v>98</c:v>
                </c:pt>
                <c:pt idx="7">
                  <c:v>73</c:v>
                </c:pt>
                <c:pt idx="8">
                  <c:v>149</c:v>
                </c:pt>
                <c:pt idx="9">
                  <c:v>16</c:v>
                </c:pt>
                <c:pt idx="10">
                  <c:v>113</c:v>
                </c:pt>
                <c:pt idx="11">
                  <c:v>0</c:v>
                </c:pt>
                <c:pt idx="12">
                  <c:v>39</c:v>
                </c:pt>
                <c:pt idx="13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FB-4609-A08A-BE0F89FE6276}"/>
            </c:ext>
          </c:extLst>
        </c:ser>
        <c:ser>
          <c:idx val="2"/>
          <c:order val="2"/>
          <c:tx>
            <c:strRef>
              <c:f>'Consolidado (2)'!$E$4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(2)'!$B$57:$B$70</c:f>
              <c:strCache>
                <c:ptCount val="14"/>
                <c:pt idx="0">
                  <c:v>Escuintla</c:v>
                </c:pt>
                <c:pt idx="1">
                  <c:v>Guanagazapa</c:v>
                </c:pt>
                <c:pt idx="2">
                  <c:v>Iztapa</c:v>
                </c:pt>
                <c:pt idx="3">
                  <c:v>La Democracia</c:v>
                </c:pt>
                <c:pt idx="4">
                  <c:v>La Gomera</c:v>
                </c:pt>
                <c:pt idx="5">
                  <c:v>Masagua</c:v>
                </c:pt>
                <c:pt idx="6">
                  <c:v>Nueva Concepción</c:v>
                </c:pt>
                <c:pt idx="7">
                  <c:v>Palín</c:v>
                </c:pt>
                <c:pt idx="8">
                  <c:v>San José</c:v>
                </c:pt>
                <c:pt idx="9">
                  <c:v>San Vicente Pacaya</c:v>
                </c:pt>
                <c:pt idx="10">
                  <c:v>Santa Lucía Cotzumalguapa</c:v>
                </c:pt>
                <c:pt idx="11">
                  <c:v>Sipacate</c:v>
                </c:pt>
                <c:pt idx="12">
                  <c:v>Siquinalá</c:v>
                </c:pt>
                <c:pt idx="13">
                  <c:v>Tiquisate</c:v>
                </c:pt>
              </c:strCache>
            </c:strRef>
          </c:cat>
          <c:val>
            <c:numRef>
              <c:f>'Consolidado (2)'!$E$57:$E$70</c:f>
              <c:numCache>
                <c:formatCode>0</c:formatCode>
                <c:ptCount val="14"/>
                <c:pt idx="0">
                  <c:v>540</c:v>
                </c:pt>
                <c:pt idx="1">
                  <c:v>17</c:v>
                </c:pt>
                <c:pt idx="2">
                  <c:v>56</c:v>
                </c:pt>
                <c:pt idx="3">
                  <c:v>91</c:v>
                </c:pt>
                <c:pt idx="4">
                  <c:v>45</c:v>
                </c:pt>
                <c:pt idx="5">
                  <c:v>64</c:v>
                </c:pt>
                <c:pt idx="6">
                  <c:v>81</c:v>
                </c:pt>
                <c:pt idx="7">
                  <c:v>68</c:v>
                </c:pt>
                <c:pt idx="8">
                  <c:v>131</c:v>
                </c:pt>
                <c:pt idx="9">
                  <c:v>29</c:v>
                </c:pt>
                <c:pt idx="10">
                  <c:v>90</c:v>
                </c:pt>
                <c:pt idx="11">
                  <c:v>0</c:v>
                </c:pt>
                <c:pt idx="12">
                  <c:v>63</c:v>
                </c:pt>
                <c:pt idx="13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FB-4609-A08A-BE0F89FE6276}"/>
            </c:ext>
          </c:extLst>
        </c:ser>
        <c:ser>
          <c:idx val="3"/>
          <c:order val="3"/>
          <c:tx>
            <c:strRef>
              <c:f>'Consolidado (2)'!$F$4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(2)'!$B$57:$B$70</c:f>
              <c:strCache>
                <c:ptCount val="14"/>
                <c:pt idx="0">
                  <c:v>Escuintla</c:v>
                </c:pt>
                <c:pt idx="1">
                  <c:v>Guanagazapa</c:v>
                </c:pt>
                <c:pt idx="2">
                  <c:v>Iztapa</c:v>
                </c:pt>
                <c:pt idx="3">
                  <c:v>La Democracia</c:v>
                </c:pt>
                <c:pt idx="4">
                  <c:v>La Gomera</c:v>
                </c:pt>
                <c:pt idx="5">
                  <c:v>Masagua</c:v>
                </c:pt>
                <c:pt idx="6">
                  <c:v>Nueva Concepción</c:v>
                </c:pt>
                <c:pt idx="7">
                  <c:v>Palín</c:v>
                </c:pt>
                <c:pt idx="8">
                  <c:v>San José</c:v>
                </c:pt>
                <c:pt idx="9">
                  <c:v>San Vicente Pacaya</c:v>
                </c:pt>
                <c:pt idx="10">
                  <c:v>Santa Lucía Cotzumalguapa</c:v>
                </c:pt>
                <c:pt idx="11">
                  <c:v>Sipacate</c:v>
                </c:pt>
                <c:pt idx="12">
                  <c:v>Siquinalá</c:v>
                </c:pt>
                <c:pt idx="13">
                  <c:v>Tiquisate</c:v>
                </c:pt>
              </c:strCache>
            </c:strRef>
          </c:cat>
          <c:val>
            <c:numRef>
              <c:f>'Consolidado (2)'!$F$57:$F$70</c:f>
              <c:numCache>
                <c:formatCode>0</c:formatCode>
                <c:ptCount val="14"/>
                <c:pt idx="0">
                  <c:v>123</c:v>
                </c:pt>
                <c:pt idx="1">
                  <c:v>16</c:v>
                </c:pt>
                <c:pt idx="2">
                  <c:v>25</c:v>
                </c:pt>
                <c:pt idx="3">
                  <c:v>37</c:v>
                </c:pt>
                <c:pt idx="4">
                  <c:v>57</c:v>
                </c:pt>
                <c:pt idx="5">
                  <c:v>51</c:v>
                </c:pt>
                <c:pt idx="6">
                  <c:v>56</c:v>
                </c:pt>
                <c:pt idx="7">
                  <c:v>41</c:v>
                </c:pt>
                <c:pt idx="8">
                  <c:v>91</c:v>
                </c:pt>
                <c:pt idx="9">
                  <c:v>18</c:v>
                </c:pt>
                <c:pt idx="10">
                  <c:v>67</c:v>
                </c:pt>
                <c:pt idx="11">
                  <c:v>28</c:v>
                </c:pt>
                <c:pt idx="12">
                  <c:v>36</c:v>
                </c:pt>
                <c:pt idx="13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FB-4609-A08A-BE0F89FE6276}"/>
            </c:ext>
          </c:extLst>
        </c:ser>
        <c:ser>
          <c:idx val="4"/>
          <c:order val="4"/>
          <c:tx>
            <c:strRef>
              <c:f>'Consolidado (2)'!$G$4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(2)'!$B$57:$B$70</c:f>
              <c:strCache>
                <c:ptCount val="14"/>
                <c:pt idx="0">
                  <c:v>Escuintla</c:v>
                </c:pt>
                <c:pt idx="1">
                  <c:v>Guanagazapa</c:v>
                </c:pt>
                <c:pt idx="2">
                  <c:v>Iztapa</c:v>
                </c:pt>
                <c:pt idx="3">
                  <c:v>La Democracia</c:v>
                </c:pt>
                <c:pt idx="4">
                  <c:v>La Gomera</c:v>
                </c:pt>
                <c:pt idx="5">
                  <c:v>Masagua</c:v>
                </c:pt>
                <c:pt idx="6">
                  <c:v>Nueva Concepción</c:v>
                </c:pt>
                <c:pt idx="7">
                  <c:v>Palín</c:v>
                </c:pt>
                <c:pt idx="8">
                  <c:v>San José</c:v>
                </c:pt>
                <c:pt idx="9">
                  <c:v>San Vicente Pacaya</c:v>
                </c:pt>
                <c:pt idx="10">
                  <c:v>Santa Lucía Cotzumalguapa</c:v>
                </c:pt>
                <c:pt idx="11">
                  <c:v>Sipacate</c:v>
                </c:pt>
                <c:pt idx="12">
                  <c:v>Siquinalá</c:v>
                </c:pt>
                <c:pt idx="13">
                  <c:v>Tiquisate</c:v>
                </c:pt>
              </c:strCache>
            </c:strRef>
          </c:cat>
          <c:val>
            <c:numRef>
              <c:f>'Consolidado (2)'!$G$57:$G$70</c:f>
              <c:numCache>
                <c:formatCode>0</c:formatCode>
                <c:ptCount val="14"/>
                <c:pt idx="0">
                  <c:v>130</c:v>
                </c:pt>
                <c:pt idx="1">
                  <c:v>18</c:v>
                </c:pt>
                <c:pt idx="2">
                  <c:v>25</c:v>
                </c:pt>
                <c:pt idx="3">
                  <c:v>37</c:v>
                </c:pt>
                <c:pt idx="4">
                  <c:v>60</c:v>
                </c:pt>
                <c:pt idx="5">
                  <c:v>49</c:v>
                </c:pt>
                <c:pt idx="6">
                  <c:v>57</c:v>
                </c:pt>
                <c:pt idx="7">
                  <c:v>42</c:v>
                </c:pt>
                <c:pt idx="8">
                  <c:v>87</c:v>
                </c:pt>
                <c:pt idx="9">
                  <c:v>17</c:v>
                </c:pt>
                <c:pt idx="10">
                  <c:v>65</c:v>
                </c:pt>
                <c:pt idx="11">
                  <c:v>28</c:v>
                </c:pt>
                <c:pt idx="12">
                  <c:v>39</c:v>
                </c:pt>
                <c:pt idx="13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FB-4609-A08A-BE0F89FE6276}"/>
            </c:ext>
          </c:extLst>
        </c:ser>
        <c:ser>
          <c:idx val="5"/>
          <c:order val="5"/>
          <c:tx>
            <c:strRef>
              <c:f>'Consolidado (2)'!$H$4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(2)'!$B$57:$B$70</c:f>
              <c:strCache>
                <c:ptCount val="14"/>
                <c:pt idx="0">
                  <c:v>Escuintla</c:v>
                </c:pt>
                <c:pt idx="1">
                  <c:v>Guanagazapa</c:v>
                </c:pt>
                <c:pt idx="2">
                  <c:v>Iztapa</c:v>
                </c:pt>
                <c:pt idx="3">
                  <c:v>La Democracia</c:v>
                </c:pt>
                <c:pt idx="4">
                  <c:v>La Gomera</c:v>
                </c:pt>
                <c:pt idx="5">
                  <c:v>Masagua</c:v>
                </c:pt>
                <c:pt idx="6">
                  <c:v>Nueva Concepción</c:v>
                </c:pt>
                <c:pt idx="7">
                  <c:v>Palín</c:v>
                </c:pt>
                <c:pt idx="8">
                  <c:v>San José</c:v>
                </c:pt>
                <c:pt idx="9">
                  <c:v>San Vicente Pacaya</c:v>
                </c:pt>
                <c:pt idx="10">
                  <c:v>Santa Lucía Cotzumalguapa</c:v>
                </c:pt>
                <c:pt idx="11">
                  <c:v>Sipacate</c:v>
                </c:pt>
                <c:pt idx="12">
                  <c:v>Siquinalá</c:v>
                </c:pt>
                <c:pt idx="13">
                  <c:v>Tiquisate</c:v>
                </c:pt>
              </c:strCache>
            </c:strRef>
          </c:cat>
          <c:val>
            <c:numRef>
              <c:f>'Consolidado (2)'!$H$57:$H$70</c:f>
              <c:numCache>
                <c:formatCode>0</c:formatCode>
                <c:ptCount val="14"/>
                <c:pt idx="0">
                  <c:v>132</c:v>
                </c:pt>
                <c:pt idx="1">
                  <c:v>18</c:v>
                </c:pt>
                <c:pt idx="2">
                  <c:v>26</c:v>
                </c:pt>
                <c:pt idx="3">
                  <c:v>37</c:v>
                </c:pt>
                <c:pt idx="4">
                  <c:v>61</c:v>
                </c:pt>
                <c:pt idx="5">
                  <c:v>50</c:v>
                </c:pt>
                <c:pt idx="6">
                  <c:v>58</c:v>
                </c:pt>
                <c:pt idx="7">
                  <c:v>42</c:v>
                </c:pt>
                <c:pt idx="8">
                  <c:v>87</c:v>
                </c:pt>
                <c:pt idx="9">
                  <c:v>17</c:v>
                </c:pt>
                <c:pt idx="10">
                  <c:v>66</c:v>
                </c:pt>
                <c:pt idx="11">
                  <c:v>28</c:v>
                </c:pt>
                <c:pt idx="12">
                  <c:v>39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FB-4609-A08A-BE0F89FE6276}"/>
            </c:ext>
          </c:extLst>
        </c:ser>
        <c:ser>
          <c:idx val="6"/>
          <c:order val="6"/>
          <c:tx>
            <c:strRef>
              <c:f>'Consolidado (2)'!$I$4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(2)'!$B$57:$B$70</c:f>
              <c:strCache>
                <c:ptCount val="14"/>
                <c:pt idx="0">
                  <c:v>Escuintla</c:v>
                </c:pt>
                <c:pt idx="1">
                  <c:v>Guanagazapa</c:v>
                </c:pt>
                <c:pt idx="2">
                  <c:v>Iztapa</c:v>
                </c:pt>
                <c:pt idx="3">
                  <c:v>La Democracia</c:v>
                </c:pt>
                <c:pt idx="4">
                  <c:v>La Gomera</c:v>
                </c:pt>
                <c:pt idx="5">
                  <c:v>Masagua</c:v>
                </c:pt>
                <c:pt idx="6">
                  <c:v>Nueva Concepción</c:v>
                </c:pt>
                <c:pt idx="7">
                  <c:v>Palín</c:v>
                </c:pt>
                <c:pt idx="8">
                  <c:v>San José</c:v>
                </c:pt>
                <c:pt idx="9">
                  <c:v>San Vicente Pacaya</c:v>
                </c:pt>
                <c:pt idx="10">
                  <c:v>Santa Lucía Cotzumalguapa</c:v>
                </c:pt>
                <c:pt idx="11">
                  <c:v>Sipacate</c:v>
                </c:pt>
                <c:pt idx="12">
                  <c:v>Siquinalá</c:v>
                </c:pt>
                <c:pt idx="13">
                  <c:v>Tiquisate</c:v>
                </c:pt>
              </c:strCache>
            </c:strRef>
          </c:cat>
          <c:val>
            <c:numRef>
              <c:f>'Consolidado (2)'!$I$57:$I$70</c:f>
              <c:numCache>
                <c:formatCode>0</c:formatCode>
                <c:ptCount val="14"/>
                <c:pt idx="0">
                  <c:v>423</c:v>
                </c:pt>
                <c:pt idx="1">
                  <c:v>32</c:v>
                </c:pt>
                <c:pt idx="2">
                  <c:v>50</c:v>
                </c:pt>
                <c:pt idx="3">
                  <c:v>48</c:v>
                </c:pt>
                <c:pt idx="4">
                  <c:v>149</c:v>
                </c:pt>
                <c:pt idx="5">
                  <c:v>144</c:v>
                </c:pt>
                <c:pt idx="6">
                  <c:v>149</c:v>
                </c:pt>
                <c:pt idx="7">
                  <c:v>105</c:v>
                </c:pt>
                <c:pt idx="8">
                  <c:v>237</c:v>
                </c:pt>
                <c:pt idx="9">
                  <c:v>36</c:v>
                </c:pt>
                <c:pt idx="10">
                  <c:v>213</c:v>
                </c:pt>
                <c:pt idx="11">
                  <c:v>8</c:v>
                </c:pt>
                <c:pt idx="12">
                  <c:v>79</c:v>
                </c:pt>
                <c:pt idx="13">
                  <c:v>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8FB-4609-A08A-BE0F89FE6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632960"/>
        <c:axId val="1142771968"/>
      </c:lineChart>
      <c:catAx>
        <c:axId val="114363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2771968"/>
        <c:crosses val="autoZero"/>
        <c:auto val="1"/>
        <c:lblAlgn val="ctr"/>
        <c:lblOffset val="100"/>
        <c:noMultiLvlLbl val="0"/>
      </c:catAx>
      <c:valAx>
        <c:axId val="11427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363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baseline="0"/>
              <a:t>Guatemala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'Consolidado (2)'!$C$4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(2)'!$B$71:$B$87</c:f>
              <c:strCache>
                <c:ptCount val="17"/>
                <c:pt idx="0">
                  <c:v>Amatitlán</c:v>
                </c:pt>
                <c:pt idx="1">
                  <c:v>Chinautla</c:v>
                </c:pt>
                <c:pt idx="2">
                  <c:v>Chuarrancho</c:v>
                </c:pt>
                <c:pt idx="3">
                  <c:v>Fraijanes</c:v>
                </c:pt>
                <c:pt idx="4">
                  <c:v>Guatemala</c:v>
                </c:pt>
                <c:pt idx="5">
                  <c:v>Mixco</c:v>
                </c:pt>
                <c:pt idx="6">
                  <c:v>Palencia</c:v>
                </c:pt>
                <c:pt idx="7">
                  <c:v>Petapa</c:v>
                </c:pt>
                <c:pt idx="8">
                  <c:v>San José del Golfo</c:v>
                </c:pt>
                <c:pt idx="9">
                  <c:v>San José Pinula</c:v>
                </c:pt>
                <c:pt idx="10">
                  <c:v>San Juan Sacatepéquez</c:v>
                </c:pt>
                <c:pt idx="11">
                  <c:v>San Pedro Ayampuc</c:v>
                </c:pt>
                <c:pt idx="12">
                  <c:v>San Pedro Sacatepéquez</c:v>
                </c:pt>
                <c:pt idx="13">
                  <c:v>San Raymundo</c:v>
                </c:pt>
                <c:pt idx="14">
                  <c:v>Santa Catarina Pinula</c:v>
                </c:pt>
                <c:pt idx="15">
                  <c:v>Villa Canales</c:v>
                </c:pt>
                <c:pt idx="16">
                  <c:v>Villa Nueva</c:v>
                </c:pt>
              </c:strCache>
            </c:strRef>
          </c:cat>
          <c:val>
            <c:numRef>
              <c:f>'Consolidado (2)'!$C$71:$C$87</c:f>
              <c:numCache>
                <c:formatCode>0</c:formatCode>
                <c:ptCount val="17"/>
                <c:pt idx="0">
                  <c:v>163</c:v>
                </c:pt>
                <c:pt idx="1">
                  <c:v>104</c:v>
                </c:pt>
                <c:pt idx="2">
                  <c:v>24</c:v>
                </c:pt>
                <c:pt idx="3">
                  <c:v>165</c:v>
                </c:pt>
                <c:pt idx="4">
                  <c:v>3414</c:v>
                </c:pt>
                <c:pt idx="5">
                  <c:v>966</c:v>
                </c:pt>
                <c:pt idx="6">
                  <c:v>71</c:v>
                </c:pt>
                <c:pt idx="7">
                  <c:v>202</c:v>
                </c:pt>
                <c:pt idx="8">
                  <c:v>13</c:v>
                </c:pt>
                <c:pt idx="9">
                  <c:v>121</c:v>
                </c:pt>
                <c:pt idx="10">
                  <c:v>196</c:v>
                </c:pt>
                <c:pt idx="11">
                  <c:v>51</c:v>
                </c:pt>
                <c:pt idx="12">
                  <c:v>77</c:v>
                </c:pt>
                <c:pt idx="13">
                  <c:v>55</c:v>
                </c:pt>
                <c:pt idx="14">
                  <c:v>414</c:v>
                </c:pt>
                <c:pt idx="15">
                  <c:v>226</c:v>
                </c:pt>
                <c:pt idx="16">
                  <c:v>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04-4EF7-A7E2-D557C596036D}"/>
            </c:ext>
          </c:extLst>
        </c:ser>
        <c:ser>
          <c:idx val="1"/>
          <c:order val="1"/>
          <c:tx>
            <c:strRef>
              <c:f>'Consolidado (2)'!$D$4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(2)'!$B$71:$B$87</c:f>
              <c:strCache>
                <c:ptCount val="17"/>
                <c:pt idx="0">
                  <c:v>Amatitlán</c:v>
                </c:pt>
                <c:pt idx="1">
                  <c:v>Chinautla</c:v>
                </c:pt>
                <c:pt idx="2">
                  <c:v>Chuarrancho</c:v>
                </c:pt>
                <c:pt idx="3">
                  <c:v>Fraijanes</c:v>
                </c:pt>
                <c:pt idx="4">
                  <c:v>Guatemala</c:v>
                </c:pt>
                <c:pt idx="5">
                  <c:v>Mixco</c:v>
                </c:pt>
                <c:pt idx="6">
                  <c:v>Palencia</c:v>
                </c:pt>
                <c:pt idx="7">
                  <c:v>Petapa</c:v>
                </c:pt>
                <c:pt idx="8">
                  <c:v>San José del Golfo</c:v>
                </c:pt>
                <c:pt idx="9">
                  <c:v>San José Pinula</c:v>
                </c:pt>
                <c:pt idx="10">
                  <c:v>San Juan Sacatepéquez</c:v>
                </c:pt>
                <c:pt idx="11">
                  <c:v>San Pedro Ayampuc</c:v>
                </c:pt>
                <c:pt idx="12">
                  <c:v>San Pedro Sacatepéquez</c:v>
                </c:pt>
                <c:pt idx="13">
                  <c:v>San Raymundo</c:v>
                </c:pt>
                <c:pt idx="14">
                  <c:v>Santa Catarina Pinula</c:v>
                </c:pt>
                <c:pt idx="15">
                  <c:v>Villa Canales</c:v>
                </c:pt>
                <c:pt idx="16">
                  <c:v>Villa Nueva</c:v>
                </c:pt>
              </c:strCache>
            </c:strRef>
          </c:cat>
          <c:val>
            <c:numRef>
              <c:f>'Consolidado (2)'!$D$71:$D$87</c:f>
              <c:numCache>
                <c:formatCode>0</c:formatCode>
                <c:ptCount val="17"/>
                <c:pt idx="0">
                  <c:v>164</c:v>
                </c:pt>
                <c:pt idx="1">
                  <c:v>103</c:v>
                </c:pt>
                <c:pt idx="2">
                  <c:v>24</c:v>
                </c:pt>
                <c:pt idx="3">
                  <c:v>163</c:v>
                </c:pt>
                <c:pt idx="4">
                  <c:v>3361</c:v>
                </c:pt>
                <c:pt idx="5">
                  <c:v>974</c:v>
                </c:pt>
                <c:pt idx="6">
                  <c:v>74</c:v>
                </c:pt>
                <c:pt idx="7">
                  <c:v>198</c:v>
                </c:pt>
                <c:pt idx="8">
                  <c:v>13</c:v>
                </c:pt>
                <c:pt idx="9">
                  <c:v>122</c:v>
                </c:pt>
                <c:pt idx="10">
                  <c:v>199</c:v>
                </c:pt>
                <c:pt idx="11">
                  <c:v>51</c:v>
                </c:pt>
                <c:pt idx="12">
                  <c:v>77</c:v>
                </c:pt>
                <c:pt idx="13">
                  <c:v>56</c:v>
                </c:pt>
                <c:pt idx="14">
                  <c:v>414</c:v>
                </c:pt>
                <c:pt idx="15">
                  <c:v>228</c:v>
                </c:pt>
                <c:pt idx="16">
                  <c:v>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04-4EF7-A7E2-D557C596036D}"/>
            </c:ext>
          </c:extLst>
        </c:ser>
        <c:ser>
          <c:idx val="2"/>
          <c:order val="2"/>
          <c:tx>
            <c:strRef>
              <c:f>'Consolidado (2)'!$E$4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(2)'!$B$71:$B$87</c:f>
              <c:strCache>
                <c:ptCount val="17"/>
                <c:pt idx="0">
                  <c:v>Amatitlán</c:v>
                </c:pt>
                <c:pt idx="1">
                  <c:v>Chinautla</c:v>
                </c:pt>
                <c:pt idx="2">
                  <c:v>Chuarrancho</c:v>
                </c:pt>
                <c:pt idx="3">
                  <c:v>Fraijanes</c:v>
                </c:pt>
                <c:pt idx="4">
                  <c:v>Guatemala</c:v>
                </c:pt>
                <c:pt idx="5">
                  <c:v>Mixco</c:v>
                </c:pt>
                <c:pt idx="6">
                  <c:v>Palencia</c:v>
                </c:pt>
                <c:pt idx="7">
                  <c:v>Petapa</c:v>
                </c:pt>
                <c:pt idx="8">
                  <c:v>San José del Golfo</c:v>
                </c:pt>
                <c:pt idx="9">
                  <c:v>San José Pinula</c:v>
                </c:pt>
                <c:pt idx="10">
                  <c:v>San Juan Sacatepéquez</c:v>
                </c:pt>
                <c:pt idx="11">
                  <c:v>San Pedro Ayampuc</c:v>
                </c:pt>
                <c:pt idx="12">
                  <c:v>San Pedro Sacatepéquez</c:v>
                </c:pt>
                <c:pt idx="13">
                  <c:v>San Raymundo</c:v>
                </c:pt>
                <c:pt idx="14">
                  <c:v>Santa Catarina Pinula</c:v>
                </c:pt>
                <c:pt idx="15">
                  <c:v>Villa Canales</c:v>
                </c:pt>
                <c:pt idx="16">
                  <c:v>Villa Nueva</c:v>
                </c:pt>
              </c:strCache>
            </c:strRef>
          </c:cat>
          <c:val>
            <c:numRef>
              <c:f>'Consolidado (2)'!$E$71:$E$87</c:f>
              <c:numCache>
                <c:formatCode>0</c:formatCode>
                <c:ptCount val="17"/>
                <c:pt idx="0">
                  <c:v>122</c:v>
                </c:pt>
                <c:pt idx="1">
                  <c:v>105</c:v>
                </c:pt>
                <c:pt idx="2">
                  <c:v>26</c:v>
                </c:pt>
                <c:pt idx="3">
                  <c:v>145</c:v>
                </c:pt>
                <c:pt idx="4">
                  <c:v>2946</c:v>
                </c:pt>
                <c:pt idx="5">
                  <c:v>578</c:v>
                </c:pt>
                <c:pt idx="6">
                  <c:v>61</c:v>
                </c:pt>
                <c:pt idx="7">
                  <c:v>119</c:v>
                </c:pt>
                <c:pt idx="8">
                  <c:v>45</c:v>
                </c:pt>
                <c:pt idx="9">
                  <c:v>98</c:v>
                </c:pt>
                <c:pt idx="10">
                  <c:v>284</c:v>
                </c:pt>
                <c:pt idx="11">
                  <c:v>46</c:v>
                </c:pt>
                <c:pt idx="12">
                  <c:v>70</c:v>
                </c:pt>
                <c:pt idx="13">
                  <c:v>52</c:v>
                </c:pt>
                <c:pt idx="14">
                  <c:v>271</c:v>
                </c:pt>
                <c:pt idx="15">
                  <c:v>181</c:v>
                </c:pt>
                <c:pt idx="16">
                  <c:v>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04-4EF7-A7E2-D557C596036D}"/>
            </c:ext>
          </c:extLst>
        </c:ser>
        <c:ser>
          <c:idx val="3"/>
          <c:order val="3"/>
          <c:tx>
            <c:strRef>
              <c:f>'Consolidado (2)'!$F$4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(2)'!$B$71:$B$87</c:f>
              <c:strCache>
                <c:ptCount val="17"/>
                <c:pt idx="0">
                  <c:v>Amatitlán</c:v>
                </c:pt>
                <c:pt idx="1">
                  <c:v>Chinautla</c:v>
                </c:pt>
                <c:pt idx="2">
                  <c:v>Chuarrancho</c:v>
                </c:pt>
                <c:pt idx="3">
                  <c:v>Fraijanes</c:v>
                </c:pt>
                <c:pt idx="4">
                  <c:v>Guatemala</c:v>
                </c:pt>
                <c:pt idx="5">
                  <c:v>Mixco</c:v>
                </c:pt>
                <c:pt idx="6">
                  <c:v>Palencia</c:v>
                </c:pt>
                <c:pt idx="7">
                  <c:v>Petapa</c:v>
                </c:pt>
                <c:pt idx="8">
                  <c:v>San José del Golfo</c:v>
                </c:pt>
                <c:pt idx="9">
                  <c:v>San José Pinula</c:v>
                </c:pt>
                <c:pt idx="10">
                  <c:v>San Juan Sacatepéquez</c:v>
                </c:pt>
                <c:pt idx="11">
                  <c:v>San Pedro Ayampuc</c:v>
                </c:pt>
                <c:pt idx="12">
                  <c:v>San Pedro Sacatepéquez</c:v>
                </c:pt>
                <c:pt idx="13">
                  <c:v>San Raymundo</c:v>
                </c:pt>
                <c:pt idx="14">
                  <c:v>Santa Catarina Pinula</c:v>
                </c:pt>
                <c:pt idx="15">
                  <c:v>Villa Canales</c:v>
                </c:pt>
                <c:pt idx="16">
                  <c:v>Villa Nueva</c:v>
                </c:pt>
              </c:strCache>
            </c:strRef>
          </c:cat>
          <c:val>
            <c:numRef>
              <c:f>'Consolidado (2)'!$F$71:$F$87</c:f>
              <c:numCache>
                <c:formatCode>0</c:formatCode>
                <c:ptCount val="17"/>
                <c:pt idx="0">
                  <c:v>103</c:v>
                </c:pt>
                <c:pt idx="1">
                  <c:v>61</c:v>
                </c:pt>
                <c:pt idx="2">
                  <c:v>29</c:v>
                </c:pt>
                <c:pt idx="3">
                  <c:v>81</c:v>
                </c:pt>
                <c:pt idx="4">
                  <c:v>1599</c:v>
                </c:pt>
                <c:pt idx="5">
                  <c:v>425</c:v>
                </c:pt>
                <c:pt idx="6">
                  <c:v>46</c:v>
                </c:pt>
                <c:pt idx="7">
                  <c:v>104</c:v>
                </c:pt>
                <c:pt idx="8">
                  <c:v>14</c:v>
                </c:pt>
                <c:pt idx="9">
                  <c:v>118</c:v>
                </c:pt>
                <c:pt idx="10">
                  <c:v>114</c:v>
                </c:pt>
                <c:pt idx="11">
                  <c:v>38</c:v>
                </c:pt>
                <c:pt idx="12">
                  <c:v>45</c:v>
                </c:pt>
                <c:pt idx="13">
                  <c:v>45</c:v>
                </c:pt>
                <c:pt idx="14">
                  <c:v>245</c:v>
                </c:pt>
                <c:pt idx="15">
                  <c:v>145</c:v>
                </c:pt>
                <c:pt idx="16">
                  <c:v>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04-4EF7-A7E2-D557C596036D}"/>
            </c:ext>
          </c:extLst>
        </c:ser>
        <c:ser>
          <c:idx val="4"/>
          <c:order val="4"/>
          <c:tx>
            <c:strRef>
              <c:f>'Consolidado (2)'!$G$4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(2)'!$B$71:$B$87</c:f>
              <c:strCache>
                <c:ptCount val="17"/>
                <c:pt idx="0">
                  <c:v>Amatitlán</c:v>
                </c:pt>
                <c:pt idx="1">
                  <c:v>Chinautla</c:v>
                </c:pt>
                <c:pt idx="2">
                  <c:v>Chuarrancho</c:v>
                </c:pt>
                <c:pt idx="3">
                  <c:v>Fraijanes</c:v>
                </c:pt>
                <c:pt idx="4">
                  <c:v>Guatemala</c:v>
                </c:pt>
                <c:pt idx="5">
                  <c:v>Mixco</c:v>
                </c:pt>
                <c:pt idx="6">
                  <c:v>Palencia</c:v>
                </c:pt>
                <c:pt idx="7">
                  <c:v>Petapa</c:v>
                </c:pt>
                <c:pt idx="8">
                  <c:v>San José del Golfo</c:v>
                </c:pt>
                <c:pt idx="9">
                  <c:v>San José Pinula</c:v>
                </c:pt>
                <c:pt idx="10">
                  <c:v>San Juan Sacatepéquez</c:v>
                </c:pt>
                <c:pt idx="11">
                  <c:v>San Pedro Ayampuc</c:v>
                </c:pt>
                <c:pt idx="12">
                  <c:v>San Pedro Sacatepéquez</c:v>
                </c:pt>
                <c:pt idx="13">
                  <c:v>San Raymundo</c:v>
                </c:pt>
                <c:pt idx="14">
                  <c:v>Santa Catarina Pinula</c:v>
                </c:pt>
                <c:pt idx="15">
                  <c:v>Villa Canales</c:v>
                </c:pt>
                <c:pt idx="16">
                  <c:v>Villa Nueva</c:v>
                </c:pt>
              </c:strCache>
            </c:strRef>
          </c:cat>
          <c:val>
            <c:numRef>
              <c:f>'Consolidado (2)'!$G$71:$G$87</c:f>
              <c:numCache>
                <c:formatCode>0</c:formatCode>
                <c:ptCount val="17"/>
                <c:pt idx="0">
                  <c:v>106</c:v>
                </c:pt>
                <c:pt idx="1">
                  <c:v>64</c:v>
                </c:pt>
                <c:pt idx="2">
                  <c:v>28</c:v>
                </c:pt>
                <c:pt idx="3">
                  <c:v>85</c:v>
                </c:pt>
                <c:pt idx="4">
                  <c:v>1397</c:v>
                </c:pt>
                <c:pt idx="5">
                  <c:v>407</c:v>
                </c:pt>
                <c:pt idx="6">
                  <c:v>52</c:v>
                </c:pt>
                <c:pt idx="7">
                  <c:v>105</c:v>
                </c:pt>
                <c:pt idx="8">
                  <c:v>15</c:v>
                </c:pt>
                <c:pt idx="9">
                  <c:v>130</c:v>
                </c:pt>
                <c:pt idx="10">
                  <c:v>119</c:v>
                </c:pt>
                <c:pt idx="11">
                  <c:v>38</c:v>
                </c:pt>
                <c:pt idx="12">
                  <c:v>49</c:v>
                </c:pt>
                <c:pt idx="13">
                  <c:v>45</c:v>
                </c:pt>
                <c:pt idx="14">
                  <c:v>205</c:v>
                </c:pt>
                <c:pt idx="15">
                  <c:v>140</c:v>
                </c:pt>
                <c:pt idx="16">
                  <c:v>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04-4EF7-A7E2-D557C596036D}"/>
            </c:ext>
          </c:extLst>
        </c:ser>
        <c:ser>
          <c:idx val="5"/>
          <c:order val="5"/>
          <c:tx>
            <c:strRef>
              <c:f>'Consolidado (2)'!$H$4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(2)'!$B$71:$B$87</c:f>
              <c:strCache>
                <c:ptCount val="17"/>
                <c:pt idx="0">
                  <c:v>Amatitlán</c:v>
                </c:pt>
                <c:pt idx="1">
                  <c:v>Chinautla</c:v>
                </c:pt>
                <c:pt idx="2">
                  <c:v>Chuarrancho</c:v>
                </c:pt>
                <c:pt idx="3">
                  <c:v>Fraijanes</c:v>
                </c:pt>
                <c:pt idx="4">
                  <c:v>Guatemala</c:v>
                </c:pt>
                <c:pt idx="5">
                  <c:v>Mixco</c:v>
                </c:pt>
                <c:pt idx="6">
                  <c:v>Palencia</c:v>
                </c:pt>
                <c:pt idx="7">
                  <c:v>Petapa</c:v>
                </c:pt>
                <c:pt idx="8">
                  <c:v>San José del Golfo</c:v>
                </c:pt>
                <c:pt idx="9">
                  <c:v>San José Pinula</c:v>
                </c:pt>
                <c:pt idx="10">
                  <c:v>San Juan Sacatepéquez</c:v>
                </c:pt>
                <c:pt idx="11">
                  <c:v>San Pedro Ayampuc</c:v>
                </c:pt>
                <c:pt idx="12">
                  <c:v>San Pedro Sacatepéquez</c:v>
                </c:pt>
                <c:pt idx="13">
                  <c:v>San Raymundo</c:v>
                </c:pt>
                <c:pt idx="14">
                  <c:v>Santa Catarina Pinula</c:v>
                </c:pt>
                <c:pt idx="15">
                  <c:v>Villa Canales</c:v>
                </c:pt>
                <c:pt idx="16">
                  <c:v>Villa Nueva</c:v>
                </c:pt>
              </c:strCache>
            </c:strRef>
          </c:cat>
          <c:val>
            <c:numRef>
              <c:f>'Consolidado (2)'!$H$71:$H$87</c:f>
              <c:numCache>
                <c:formatCode>0</c:formatCode>
                <c:ptCount val="17"/>
                <c:pt idx="0">
                  <c:v>105</c:v>
                </c:pt>
                <c:pt idx="1">
                  <c:v>63</c:v>
                </c:pt>
                <c:pt idx="2">
                  <c:v>28</c:v>
                </c:pt>
                <c:pt idx="3">
                  <c:v>86</c:v>
                </c:pt>
                <c:pt idx="4">
                  <c:v>1389</c:v>
                </c:pt>
                <c:pt idx="5">
                  <c:v>407</c:v>
                </c:pt>
                <c:pt idx="6">
                  <c:v>52</c:v>
                </c:pt>
                <c:pt idx="7">
                  <c:v>105</c:v>
                </c:pt>
                <c:pt idx="8">
                  <c:v>15</c:v>
                </c:pt>
                <c:pt idx="9">
                  <c:v>131</c:v>
                </c:pt>
                <c:pt idx="10">
                  <c:v>119</c:v>
                </c:pt>
                <c:pt idx="11">
                  <c:v>37</c:v>
                </c:pt>
                <c:pt idx="12">
                  <c:v>50</c:v>
                </c:pt>
                <c:pt idx="13">
                  <c:v>47</c:v>
                </c:pt>
                <c:pt idx="14">
                  <c:v>206</c:v>
                </c:pt>
                <c:pt idx="15">
                  <c:v>141</c:v>
                </c:pt>
                <c:pt idx="16">
                  <c:v>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004-4EF7-A7E2-D557C596036D}"/>
            </c:ext>
          </c:extLst>
        </c:ser>
        <c:ser>
          <c:idx val="6"/>
          <c:order val="6"/>
          <c:tx>
            <c:strRef>
              <c:f>'Consolidado (2)'!$I$4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(2)'!$B$71:$B$87</c:f>
              <c:strCache>
                <c:ptCount val="17"/>
                <c:pt idx="0">
                  <c:v>Amatitlán</c:v>
                </c:pt>
                <c:pt idx="1">
                  <c:v>Chinautla</c:v>
                </c:pt>
                <c:pt idx="2">
                  <c:v>Chuarrancho</c:v>
                </c:pt>
                <c:pt idx="3">
                  <c:v>Fraijanes</c:v>
                </c:pt>
                <c:pt idx="4">
                  <c:v>Guatemala</c:v>
                </c:pt>
                <c:pt idx="5">
                  <c:v>Mixco</c:v>
                </c:pt>
                <c:pt idx="6">
                  <c:v>Palencia</c:v>
                </c:pt>
                <c:pt idx="7">
                  <c:v>Petapa</c:v>
                </c:pt>
                <c:pt idx="8">
                  <c:v>San José del Golfo</c:v>
                </c:pt>
                <c:pt idx="9">
                  <c:v>San José Pinula</c:v>
                </c:pt>
                <c:pt idx="10">
                  <c:v>San Juan Sacatepéquez</c:v>
                </c:pt>
                <c:pt idx="11">
                  <c:v>San Pedro Ayampuc</c:v>
                </c:pt>
                <c:pt idx="12">
                  <c:v>San Pedro Sacatepéquez</c:v>
                </c:pt>
                <c:pt idx="13">
                  <c:v>San Raymundo</c:v>
                </c:pt>
                <c:pt idx="14">
                  <c:v>Santa Catarina Pinula</c:v>
                </c:pt>
                <c:pt idx="15">
                  <c:v>Villa Canales</c:v>
                </c:pt>
                <c:pt idx="16">
                  <c:v>Villa Nueva</c:v>
                </c:pt>
              </c:strCache>
            </c:strRef>
          </c:cat>
          <c:val>
            <c:numRef>
              <c:f>'Consolidado (2)'!$I$71:$I$87</c:f>
              <c:numCache>
                <c:formatCode>0</c:formatCode>
                <c:ptCount val="17"/>
                <c:pt idx="0">
                  <c:v>281</c:v>
                </c:pt>
                <c:pt idx="1">
                  <c:v>175</c:v>
                </c:pt>
                <c:pt idx="2">
                  <c:v>42</c:v>
                </c:pt>
                <c:pt idx="3">
                  <c:v>257</c:v>
                </c:pt>
                <c:pt idx="4">
                  <c:v>4680</c:v>
                </c:pt>
                <c:pt idx="5">
                  <c:v>1328</c:v>
                </c:pt>
                <c:pt idx="6">
                  <c:v>151</c:v>
                </c:pt>
                <c:pt idx="7">
                  <c:v>310</c:v>
                </c:pt>
                <c:pt idx="8">
                  <c:v>24</c:v>
                </c:pt>
                <c:pt idx="9">
                  <c:v>181</c:v>
                </c:pt>
                <c:pt idx="10">
                  <c:v>343</c:v>
                </c:pt>
                <c:pt idx="11">
                  <c:v>89</c:v>
                </c:pt>
                <c:pt idx="12">
                  <c:v>141</c:v>
                </c:pt>
                <c:pt idx="13">
                  <c:v>94</c:v>
                </c:pt>
                <c:pt idx="14">
                  <c:v>619</c:v>
                </c:pt>
                <c:pt idx="15">
                  <c:v>401</c:v>
                </c:pt>
                <c:pt idx="16">
                  <c:v>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04-4EF7-A7E2-D557C5960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632960"/>
        <c:axId val="1142771968"/>
      </c:lineChart>
      <c:catAx>
        <c:axId val="114363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2771968"/>
        <c:crosses val="autoZero"/>
        <c:auto val="1"/>
        <c:lblAlgn val="ctr"/>
        <c:lblOffset val="100"/>
        <c:noMultiLvlLbl val="0"/>
      </c:catAx>
      <c:valAx>
        <c:axId val="11427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363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baseline="0"/>
              <a:t>Huehuetenango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'Consolidado (2)'!$C$4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(2)'!$B$88:$B$120</c:f>
              <c:strCache>
                <c:ptCount val="33"/>
                <c:pt idx="0">
                  <c:v>Aguacatán</c:v>
                </c:pt>
                <c:pt idx="1">
                  <c:v>Chiantla</c:v>
                </c:pt>
                <c:pt idx="2">
                  <c:v>Colotenango</c:v>
                </c:pt>
                <c:pt idx="3">
                  <c:v>Concepción Huista</c:v>
                </c:pt>
                <c:pt idx="4">
                  <c:v>Cuilco</c:v>
                </c:pt>
                <c:pt idx="5">
                  <c:v>Huehuetenango</c:v>
                </c:pt>
                <c:pt idx="6">
                  <c:v>Jacaltenango</c:v>
                </c:pt>
                <c:pt idx="7">
                  <c:v>La Democracia</c:v>
                </c:pt>
                <c:pt idx="8">
                  <c:v>La Libertad</c:v>
                </c:pt>
                <c:pt idx="9">
                  <c:v>Malacatancito</c:v>
                </c:pt>
                <c:pt idx="10">
                  <c:v>Nentón</c:v>
                </c:pt>
                <c:pt idx="11">
                  <c:v>Petatán</c:v>
                </c:pt>
                <c:pt idx="12">
                  <c:v>San Antonio Huista</c:v>
                </c:pt>
                <c:pt idx="13">
                  <c:v>San Gaspar Ixchil</c:v>
                </c:pt>
                <c:pt idx="14">
                  <c:v>San Idelfonso Ixtahuacán</c:v>
                </c:pt>
                <c:pt idx="15">
                  <c:v>San Juan Atitán</c:v>
                </c:pt>
                <c:pt idx="16">
                  <c:v>San Juan Ixcoy</c:v>
                </c:pt>
                <c:pt idx="17">
                  <c:v>San Mateo Ixtatán</c:v>
                </c:pt>
                <c:pt idx="18">
                  <c:v>San Miguel Acatán</c:v>
                </c:pt>
                <c:pt idx="19">
                  <c:v>San Pedro Necta</c:v>
                </c:pt>
                <c:pt idx="20">
                  <c:v>San Pedro Soloma</c:v>
                </c:pt>
                <c:pt idx="21">
                  <c:v>San Rafael Petzal</c:v>
                </c:pt>
                <c:pt idx="22">
                  <c:v>San Rafel la Independencia</c:v>
                </c:pt>
                <c:pt idx="23">
                  <c:v>San Sebastián Coatán</c:v>
                </c:pt>
                <c:pt idx="24">
                  <c:v>San Sebastián Huehuetenango</c:v>
                </c:pt>
                <c:pt idx="25">
                  <c:v>Santa Ana Huista</c:v>
                </c:pt>
                <c:pt idx="26">
                  <c:v>Santa Bárbara</c:v>
                </c:pt>
                <c:pt idx="27">
                  <c:v>Santa Cruz Barillas</c:v>
                </c:pt>
                <c:pt idx="28">
                  <c:v>Santa Eulalia</c:v>
                </c:pt>
                <c:pt idx="29">
                  <c:v>Santiago Chimaltenango</c:v>
                </c:pt>
                <c:pt idx="30">
                  <c:v>Tectitán</c:v>
                </c:pt>
                <c:pt idx="31">
                  <c:v>Todos Santos Cuchumatán</c:v>
                </c:pt>
                <c:pt idx="32">
                  <c:v>Unión Cantinil</c:v>
                </c:pt>
              </c:strCache>
            </c:strRef>
          </c:cat>
          <c:val>
            <c:numRef>
              <c:f>'Consolidado (2)'!$C$88:$C$120</c:f>
              <c:numCache>
                <c:formatCode>0</c:formatCode>
                <c:ptCount val="33"/>
                <c:pt idx="0">
                  <c:v>29</c:v>
                </c:pt>
                <c:pt idx="1">
                  <c:v>64</c:v>
                </c:pt>
                <c:pt idx="2">
                  <c:v>11</c:v>
                </c:pt>
                <c:pt idx="3">
                  <c:v>25</c:v>
                </c:pt>
                <c:pt idx="4">
                  <c:v>38</c:v>
                </c:pt>
                <c:pt idx="5">
                  <c:v>181</c:v>
                </c:pt>
                <c:pt idx="6">
                  <c:v>17</c:v>
                </c:pt>
                <c:pt idx="7">
                  <c:v>67</c:v>
                </c:pt>
                <c:pt idx="8">
                  <c:v>35</c:v>
                </c:pt>
                <c:pt idx="9">
                  <c:v>65</c:v>
                </c:pt>
                <c:pt idx="10">
                  <c:v>63</c:v>
                </c:pt>
                <c:pt idx="11">
                  <c:v>0</c:v>
                </c:pt>
                <c:pt idx="12">
                  <c:v>23</c:v>
                </c:pt>
                <c:pt idx="13">
                  <c:v>8</c:v>
                </c:pt>
                <c:pt idx="14">
                  <c:v>27</c:v>
                </c:pt>
                <c:pt idx="15">
                  <c:v>15</c:v>
                </c:pt>
                <c:pt idx="16">
                  <c:v>24</c:v>
                </c:pt>
                <c:pt idx="17">
                  <c:v>21</c:v>
                </c:pt>
                <c:pt idx="18">
                  <c:v>20</c:v>
                </c:pt>
                <c:pt idx="19">
                  <c:v>15</c:v>
                </c:pt>
                <c:pt idx="20">
                  <c:v>40</c:v>
                </c:pt>
                <c:pt idx="21">
                  <c:v>10</c:v>
                </c:pt>
                <c:pt idx="22">
                  <c:v>11</c:v>
                </c:pt>
                <c:pt idx="23">
                  <c:v>15</c:v>
                </c:pt>
                <c:pt idx="24">
                  <c:v>24</c:v>
                </c:pt>
                <c:pt idx="25">
                  <c:v>34</c:v>
                </c:pt>
                <c:pt idx="26">
                  <c:v>19</c:v>
                </c:pt>
                <c:pt idx="27">
                  <c:v>69</c:v>
                </c:pt>
                <c:pt idx="28">
                  <c:v>23</c:v>
                </c:pt>
                <c:pt idx="29">
                  <c:v>7</c:v>
                </c:pt>
                <c:pt idx="30">
                  <c:v>10</c:v>
                </c:pt>
                <c:pt idx="31">
                  <c:v>23</c:v>
                </c:pt>
                <c:pt idx="3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E7-4410-AACD-349891AECA98}"/>
            </c:ext>
          </c:extLst>
        </c:ser>
        <c:ser>
          <c:idx val="1"/>
          <c:order val="1"/>
          <c:tx>
            <c:strRef>
              <c:f>'Consolidado (2)'!$D$4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(2)'!$B$88:$B$120</c:f>
              <c:strCache>
                <c:ptCount val="33"/>
                <c:pt idx="0">
                  <c:v>Aguacatán</c:v>
                </c:pt>
                <c:pt idx="1">
                  <c:v>Chiantla</c:v>
                </c:pt>
                <c:pt idx="2">
                  <c:v>Colotenango</c:v>
                </c:pt>
                <c:pt idx="3">
                  <c:v>Concepción Huista</c:v>
                </c:pt>
                <c:pt idx="4">
                  <c:v>Cuilco</c:v>
                </c:pt>
                <c:pt idx="5">
                  <c:v>Huehuetenango</c:v>
                </c:pt>
                <c:pt idx="6">
                  <c:v>Jacaltenango</c:v>
                </c:pt>
                <c:pt idx="7">
                  <c:v>La Democracia</c:v>
                </c:pt>
                <c:pt idx="8">
                  <c:v>La Libertad</c:v>
                </c:pt>
                <c:pt idx="9">
                  <c:v>Malacatancito</c:v>
                </c:pt>
                <c:pt idx="10">
                  <c:v>Nentón</c:v>
                </c:pt>
                <c:pt idx="11">
                  <c:v>Petatán</c:v>
                </c:pt>
                <c:pt idx="12">
                  <c:v>San Antonio Huista</c:v>
                </c:pt>
                <c:pt idx="13">
                  <c:v>San Gaspar Ixchil</c:v>
                </c:pt>
                <c:pt idx="14">
                  <c:v>San Idelfonso Ixtahuacán</c:v>
                </c:pt>
                <c:pt idx="15">
                  <c:v>San Juan Atitán</c:v>
                </c:pt>
                <c:pt idx="16">
                  <c:v>San Juan Ixcoy</c:v>
                </c:pt>
                <c:pt idx="17">
                  <c:v>San Mateo Ixtatán</c:v>
                </c:pt>
                <c:pt idx="18">
                  <c:v>San Miguel Acatán</c:v>
                </c:pt>
                <c:pt idx="19">
                  <c:v>San Pedro Necta</c:v>
                </c:pt>
                <c:pt idx="20">
                  <c:v>San Pedro Soloma</c:v>
                </c:pt>
                <c:pt idx="21">
                  <c:v>San Rafael Petzal</c:v>
                </c:pt>
                <c:pt idx="22">
                  <c:v>San Rafel la Independencia</c:v>
                </c:pt>
                <c:pt idx="23">
                  <c:v>San Sebastián Coatán</c:v>
                </c:pt>
                <c:pt idx="24">
                  <c:v>San Sebastián Huehuetenango</c:v>
                </c:pt>
                <c:pt idx="25">
                  <c:v>Santa Ana Huista</c:v>
                </c:pt>
                <c:pt idx="26">
                  <c:v>Santa Bárbara</c:v>
                </c:pt>
                <c:pt idx="27">
                  <c:v>Santa Cruz Barillas</c:v>
                </c:pt>
                <c:pt idx="28">
                  <c:v>Santa Eulalia</c:v>
                </c:pt>
                <c:pt idx="29">
                  <c:v>Santiago Chimaltenango</c:v>
                </c:pt>
                <c:pt idx="30">
                  <c:v>Tectitán</c:v>
                </c:pt>
                <c:pt idx="31">
                  <c:v>Todos Santos Cuchumatán</c:v>
                </c:pt>
                <c:pt idx="32">
                  <c:v>Unión Cantinil</c:v>
                </c:pt>
              </c:strCache>
            </c:strRef>
          </c:cat>
          <c:val>
            <c:numRef>
              <c:f>'Consolidado (2)'!$D$88:$D$120</c:f>
              <c:numCache>
                <c:formatCode>0</c:formatCode>
                <c:ptCount val="33"/>
                <c:pt idx="0">
                  <c:v>30</c:v>
                </c:pt>
                <c:pt idx="1">
                  <c:v>62</c:v>
                </c:pt>
                <c:pt idx="2">
                  <c:v>12</c:v>
                </c:pt>
                <c:pt idx="3">
                  <c:v>25</c:v>
                </c:pt>
                <c:pt idx="4">
                  <c:v>38</c:v>
                </c:pt>
                <c:pt idx="5">
                  <c:v>146</c:v>
                </c:pt>
                <c:pt idx="6">
                  <c:v>18</c:v>
                </c:pt>
                <c:pt idx="7">
                  <c:v>67</c:v>
                </c:pt>
                <c:pt idx="8">
                  <c:v>35</c:v>
                </c:pt>
                <c:pt idx="9">
                  <c:v>93</c:v>
                </c:pt>
                <c:pt idx="10">
                  <c:v>67</c:v>
                </c:pt>
                <c:pt idx="11">
                  <c:v>0</c:v>
                </c:pt>
                <c:pt idx="12">
                  <c:v>23</c:v>
                </c:pt>
                <c:pt idx="13">
                  <c:v>8</c:v>
                </c:pt>
                <c:pt idx="14">
                  <c:v>27</c:v>
                </c:pt>
                <c:pt idx="15">
                  <c:v>15</c:v>
                </c:pt>
                <c:pt idx="16">
                  <c:v>24</c:v>
                </c:pt>
                <c:pt idx="17">
                  <c:v>23</c:v>
                </c:pt>
                <c:pt idx="18">
                  <c:v>20</c:v>
                </c:pt>
                <c:pt idx="19">
                  <c:v>15</c:v>
                </c:pt>
                <c:pt idx="20">
                  <c:v>40</c:v>
                </c:pt>
                <c:pt idx="21">
                  <c:v>11</c:v>
                </c:pt>
                <c:pt idx="22">
                  <c:v>11</c:v>
                </c:pt>
                <c:pt idx="23">
                  <c:v>16</c:v>
                </c:pt>
                <c:pt idx="24">
                  <c:v>23</c:v>
                </c:pt>
                <c:pt idx="25">
                  <c:v>34</c:v>
                </c:pt>
                <c:pt idx="26">
                  <c:v>18</c:v>
                </c:pt>
                <c:pt idx="27">
                  <c:v>73</c:v>
                </c:pt>
                <c:pt idx="28">
                  <c:v>22</c:v>
                </c:pt>
                <c:pt idx="29">
                  <c:v>7</c:v>
                </c:pt>
                <c:pt idx="30">
                  <c:v>10</c:v>
                </c:pt>
                <c:pt idx="31">
                  <c:v>23</c:v>
                </c:pt>
                <c:pt idx="3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E7-4410-AACD-349891AECA98}"/>
            </c:ext>
          </c:extLst>
        </c:ser>
        <c:ser>
          <c:idx val="2"/>
          <c:order val="2"/>
          <c:tx>
            <c:strRef>
              <c:f>'Consolidado (2)'!$E$4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(2)'!$B$88:$B$120</c:f>
              <c:strCache>
                <c:ptCount val="33"/>
                <c:pt idx="0">
                  <c:v>Aguacatán</c:v>
                </c:pt>
                <c:pt idx="1">
                  <c:v>Chiantla</c:v>
                </c:pt>
                <c:pt idx="2">
                  <c:v>Colotenango</c:v>
                </c:pt>
                <c:pt idx="3">
                  <c:v>Concepción Huista</c:v>
                </c:pt>
                <c:pt idx="4">
                  <c:v>Cuilco</c:v>
                </c:pt>
                <c:pt idx="5">
                  <c:v>Huehuetenango</c:v>
                </c:pt>
                <c:pt idx="6">
                  <c:v>Jacaltenango</c:v>
                </c:pt>
                <c:pt idx="7">
                  <c:v>La Democracia</c:v>
                </c:pt>
                <c:pt idx="8">
                  <c:v>La Libertad</c:v>
                </c:pt>
                <c:pt idx="9">
                  <c:v>Malacatancito</c:v>
                </c:pt>
                <c:pt idx="10">
                  <c:v>Nentón</c:v>
                </c:pt>
                <c:pt idx="11">
                  <c:v>Petatán</c:v>
                </c:pt>
                <c:pt idx="12">
                  <c:v>San Antonio Huista</c:v>
                </c:pt>
                <c:pt idx="13">
                  <c:v>San Gaspar Ixchil</c:v>
                </c:pt>
                <c:pt idx="14">
                  <c:v>San Idelfonso Ixtahuacán</c:v>
                </c:pt>
                <c:pt idx="15">
                  <c:v>San Juan Atitán</c:v>
                </c:pt>
                <c:pt idx="16">
                  <c:v>San Juan Ixcoy</c:v>
                </c:pt>
                <c:pt idx="17">
                  <c:v>San Mateo Ixtatán</c:v>
                </c:pt>
                <c:pt idx="18">
                  <c:v>San Miguel Acatán</c:v>
                </c:pt>
                <c:pt idx="19">
                  <c:v>San Pedro Necta</c:v>
                </c:pt>
                <c:pt idx="20">
                  <c:v>San Pedro Soloma</c:v>
                </c:pt>
                <c:pt idx="21">
                  <c:v>San Rafael Petzal</c:v>
                </c:pt>
                <c:pt idx="22">
                  <c:v>San Rafel la Independencia</c:v>
                </c:pt>
                <c:pt idx="23">
                  <c:v>San Sebastián Coatán</c:v>
                </c:pt>
                <c:pt idx="24">
                  <c:v>San Sebastián Huehuetenango</c:v>
                </c:pt>
                <c:pt idx="25">
                  <c:v>Santa Ana Huista</c:v>
                </c:pt>
                <c:pt idx="26">
                  <c:v>Santa Bárbara</c:v>
                </c:pt>
                <c:pt idx="27">
                  <c:v>Santa Cruz Barillas</c:v>
                </c:pt>
                <c:pt idx="28">
                  <c:v>Santa Eulalia</c:v>
                </c:pt>
                <c:pt idx="29">
                  <c:v>Santiago Chimaltenango</c:v>
                </c:pt>
                <c:pt idx="30">
                  <c:v>Tectitán</c:v>
                </c:pt>
                <c:pt idx="31">
                  <c:v>Todos Santos Cuchumatán</c:v>
                </c:pt>
                <c:pt idx="32">
                  <c:v>Unión Cantinil</c:v>
                </c:pt>
              </c:strCache>
            </c:strRef>
          </c:cat>
          <c:val>
            <c:numRef>
              <c:f>'Consolidado (2)'!$E$88:$E$120</c:f>
              <c:numCache>
                <c:formatCode>0</c:formatCode>
                <c:ptCount val="33"/>
                <c:pt idx="0">
                  <c:v>42</c:v>
                </c:pt>
                <c:pt idx="1">
                  <c:v>63</c:v>
                </c:pt>
                <c:pt idx="2">
                  <c:v>13</c:v>
                </c:pt>
                <c:pt idx="3">
                  <c:v>25</c:v>
                </c:pt>
                <c:pt idx="4">
                  <c:v>36</c:v>
                </c:pt>
                <c:pt idx="5">
                  <c:v>103</c:v>
                </c:pt>
                <c:pt idx="6">
                  <c:v>65</c:v>
                </c:pt>
                <c:pt idx="7">
                  <c:v>56</c:v>
                </c:pt>
                <c:pt idx="8">
                  <c:v>30</c:v>
                </c:pt>
                <c:pt idx="9">
                  <c:v>79</c:v>
                </c:pt>
                <c:pt idx="10">
                  <c:v>45</c:v>
                </c:pt>
                <c:pt idx="11">
                  <c:v>0</c:v>
                </c:pt>
                <c:pt idx="12">
                  <c:v>23</c:v>
                </c:pt>
                <c:pt idx="13">
                  <c:v>26</c:v>
                </c:pt>
                <c:pt idx="14">
                  <c:v>27</c:v>
                </c:pt>
                <c:pt idx="15">
                  <c:v>12</c:v>
                </c:pt>
                <c:pt idx="16">
                  <c:v>47</c:v>
                </c:pt>
                <c:pt idx="17">
                  <c:v>22</c:v>
                </c:pt>
                <c:pt idx="18">
                  <c:v>24</c:v>
                </c:pt>
                <c:pt idx="19">
                  <c:v>36</c:v>
                </c:pt>
                <c:pt idx="20">
                  <c:v>40</c:v>
                </c:pt>
                <c:pt idx="21">
                  <c:v>10.5</c:v>
                </c:pt>
                <c:pt idx="22">
                  <c:v>11</c:v>
                </c:pt>
                <c:pt idx="23">
                  <c:v>15.5</c:v>
                </c:pt>
                <c:pt idx="24">
                  <c:v>24</c:v>
                </c:pt>
                <c:pt idx="25">
                  <c:v>34</c:v>
                </c:pt>
                <c:pt idx="26">
                  <c:v>17</c:v>
                </c:pt>
                <c:pt idx="27">
                  <c:v>60</c:v>
                </c:pt>
                <c:pt idx="28">
                  <c:v>28</c:v>
                </c:pt>
                <c:pt idx="29">
                  <c:v>53</c:v>
                </c:pt>
                <c:pt idx="30">
                  <c:v>7</c:v>
                </c:pt>
                <c:pt idx="31">
                  <c:v>35</c:v>
                </c:pt>
                <c:pt idx="3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E7-4410-AACD-349891AECA98}"/>
            </c:ext>
          </c:extLst>
        </c:ser>
        <c:ser>
          <c:idx val="3"/>
          <c:order val="3"/>
          <c:tx>
            <c:strRef>
              <c:f>'Consolidado (2)'!$F$4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(2)'!$B$88:$B$120</c:f>
              <c:strCache>
                <c:ptCount val="33"/>
                <c:pt idx="0">
                  <c:v>Aguacatán</c:v>
                </c:pt>
                <c:pt idx="1">
                  <c:v>Chiantla</c:v>
                </c:pt>
                <c:pt idx="2">
                  <c:v>Colotenango</c:v>
                </c:pt>
                <c:pt idx="3">
                  <c:v>Concepción Huista</c:v>
                </c:pt>
                <c:pt idx="4">
                  <c:v>Cuilco</c:v>
                </c:pt>
                <c:pt idx="5">
                  <c:v>Huehuetenango</c:v>
                </c:pt>
                <c:pt idx="6">
                  <c:v>Jacaltenango</c:v>
                </c:pt>
                <c:pt idx="7">
                  <c:v>La Democracia</c:v>
                </c:pt>
                <c:pt idx="8">
                  <c:v>La Libertad</c:v>
                </c:pt>
                <c:pt idx="9">
                  <c:v>Malacatancito</c:v>
                </c:pt>
                <c:pt idx="10">
                  <c:v>Nentón</c:v>
                </c:pt>
                <c:pt idx="11">
                  <c:v>Petatán</c:v>
                </c:pt>
                <c:pt idx="12">
                  <c:v>San Antonio Huista</c:v>
                </c:pt>
                <c:pt idx="13">
                  <c:v>San Gaspar Ixchil</c:v>
                </c:pt>
                <c:pt idx="14">
                  <c:v>San Idelfonso Ixtahuacán</c:v>
                </c:pt>
                <c:pt idx="15">
                  <c:v>San Juan Atitán</c:v>
                </c:pt>
                <c:pt idx="16">
                  <c:v>San Juan Ixcoy</c:v>
                </c:pt>
                <c:pt idx="17">
                  <c:v>San Mateo Ixtatán</c:v>
                </c:pt>
                <c:pt idx="18">
                  <c:v>San Miguel Acatán</c:v>
                </c:pt>
                <c:pt idx="19">
                  <c:v>San Pedro Necta</c:v>
                </c:pt>
                <c:pt idx="20">
                  <c:v>San Pedro Soloma</c:v>
                </c:pt>
                <c:pt idx="21">
                  <c:v>San Rafael Petzal</c:v>
                </c:pt>
                <c:pt idx="22">
                  <c:v>San Rafel la Independencia</c:v>
                </c:pt>
                <c:pt idx="23">
                  <c:v>San Sebastián Coatán</c:v>
                </c:pt>
                <c:pt idx="24">
                  <c:v>San Sebastián Huehuetenango</c:v>
                </c:pt>
                <c:pt idx="25">
                  <c:v>Santa Ana Huista</c:v>
                </c:pt>
                <c:pt idx="26">
                  <c:v>Santa Bárbara</c:v>
                </c:pt>
                <c:pt idx="27">
                  <c:v>Santa Cruz Barillas</c:v>
                </c:pt>
                <c:pt idx="28">
                  <c:v>Santa Eulalia</c:v>
                </c:pt>
                <c:pt idx="29">
                  <c:v>Santiago Chimaltenango</c:v>
                </c:pt>
                <c:pt idx="30">
                  <c:v>Tectitán</c:v>
                </c:pt>
                <c:pt idx="31">
                  <c:v>Todos Santos Cuchumatán</c:v>
                </c:pt>
                <c:pt idx="32">
                  <c:v>Unión Cantinil</c:v>
                </c:pt>
              </c:strCache>
            </c:strRef>
          </c:cat>
          <c:val>
            <c:numRef>
              <c:f>'Consolidado (2)'!$F$88:$F$120</c:f>
              <c:numCache>
                <c:formatCode>0</c:formatCode>
                <c:ptCount val="33"/>
                <c:pt idx="0">
                  <c:v>53</c:v>
                </c:pt>
                <c:pt idx="1">
                  <c:v>38</c:v>
                </c:pt>
                <c:pt idx="2">
                  <c:v>23</c:v>
                </c:pt>
                <c:pt idx="3">
                  <c:v>14</c:v>
                </c:pt>
                <c:pt idx="4">
                  <c:v>38</c:v>
                </c:pt>
                <c:pt idx="5">
                  <c:v>0</c:v>
                </c:pt>
                <c:pt idx="6">
                  <c:v>68</c:v>
                </c:pt>
                <c:pt idx="7">
                  <c:v>55</c:v>
                </c:pt>
                <c:pt idx="8">
                  <c:v>53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33</c:v>
                </c:pt>
                <c:pt idx="13">
                  <c:v>14</c:v>
                </c:pt>
                <c:pt idx="14">
                  <c:v>18</c:v>
                </c:pt>
                <c:pt idx="15">
                  <c:v>14</c:v>
                </c:pt>
                <c:pt idx="16">
                  <c:v>51</c:v>
                </c:pt>
                <c:pt idx="17">
                  <c:v>23</c:v>
                </c:pt>
                <c:pt idx="18">
                  <c:v>27</c:v>
                </c:pt>
                <c:pt idx="19">
                  <c:v>16</c:v>
                </c:pt>
                <c:pt idx="20">
                  <c:v>40</c:v>
                </c:pt>
                <c:pt idx="21">
                  <c:v>10.5</c:v>
                </c:pt>
                <c:pt idx="22">
                  <c:v>11</c:v>
                </c:pt>
                <c:pt idx="23">
                  <c:v>16</c:v>
                </c:pt>
                <c:pt idx="24">
                  <c:v>23</c:v>
                </c:pt>
                <c:pt idx="25">
                  <c:v>16</c:v>
                </c:pt>
                <c:pt idx="26">
                  <c:v>27</c:v>
                </c:pt>
                <c:pt idx="27">
                  <c:v>49</c:v>
                </c:pt>
                <c:pt idx="28">
                  <c:v>30</c:v>
                </c:pt>
                <c:pt idx="29">
                  <c:v>3</c:v>
                </c:pt>
                <c:pt idx="30">
                  <c:v>30</c:v>
                </c:pt>
                <c:pt idx="31">
                  <c:v>19</c:v>
                </c:pt>
                <c:pt idx="3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E7-4410-AACD-349891AECA98}"/>
            </c:ext>
          </c:extLst>
        </c:ser>
        <c:ser>
          <c:idx val="4"/>
          <c:order val="4"/>
          <c:tx>
            <c:strRef>
              <c:f>'Consolidado (2)'!$G$4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(2)'!$B$88:$B$120</c:f>
              <c:strCache>
                <c:ptCount val="33"/>
                <c:pt idx="0">
                  <c:v>Aguacatán</c:v>
                </c:pt>
                <c:pt idx="1">
                  <c:v>Chiantla</c:v>
                </c:pt>
                <c:pt idx="2">
                  <c:v>Colotenango</c:v>
                </c:pt>
                <c:pt idx="3">
                  <c:v>Concepción Huista</c:v>
                </c:pt>
                <c:pt idx="4">
                  <c:v>Cuilco</c:v>
                </c:pt>
                <c:pt idx="5">
                  <c:v>Huehuetenango</c:v>
                </c:pt>
                <c:pt idx="6">
                  <c:v>Jacaltenango</c:v>
                </c:pt>
                <c:pt idx="7">
                  <c:v>La Democracia</c:v>
                </c:pt>
                <c:pt idx="8">
                  <c:v>La Libertad</c:v>
                </c:pt>
                <c:pt idx="9">
                  <c:v>Malacatancito</c:v>
                </c:pt>
                <c:pt idx="10">
                  <c:v>Nentón</c:v>
                </c:pt>
                <c:pt idx="11">
                  <c:v>Petatán</c:v>
                </c:pt>
                <c:pt idx="12">
                  <c:v>San Antonio Huista</c:v>
                </c:pt>
                <c:pt idx="13">
                  <c:v>San Gaspar Ixchil</c:v>
                </c:pt>
                <c:pt idx="14">
                  <c:v>San Idelfonso Ixtahuacán</c:v>
                </c:pt>
                <c:pt idx="15">
                  <c:v>San Juan Atitán</c:v>
                </c:pt>
                <c:pt idx="16">
                  <c:v>San Juan Ixcoy</c:v>
                </c:pt>
                <c:pt idx="17">
                  <c:v>San Mateo Ixtatán</c:v>
                </c:pt>
                <c:pt idx="18">
                  <c:v>San Miguel Acatán</c:v>
                </c:pt>
                <c:pt idx="19">
                  <c:v>San Pedro Necta</c:v>
                </c:pt>
                <c:pt idx="20">
                  <c:v>San Pedro Soloma</c:v>
                </c:pt>
                <c:pt idx="21">
                  <c:v>San Rafael Petzal</c:v>
                </c:pt>
                <c:pt idx="22">
                  <c:v>San Rafel la Independencia</c:v>
                </c:pt>
                <c:pt idx="23">
                  <c:v>San Sebastián Coatán</c:v>
                </c:pt>
                <c:pt idx="24">
                  <c:v>San Sebastián Huehuetenango</c:v>
                </c:pt>
                <c:pt idx="25">
                  <c:v>Santa Ana Huista</c:v>
                </c:pt>
                <c:pt idx="26">
                  <c:v>Santa Bárbara</c:v>
                </c:pt>
                <c:pt idx="27">
                  <c:v>Santa Cruz Barillas</c:v>
                </c:pt>
                <c:pt idx="28">
                  <c:v>Santa Eulalia</c:v>
                </c:pt>
                <c:pt idx="29">
                  <c:v>Santiago Chimaltenango</c:v>
                </c:pt>
                <c:pt idx="30">
                  <c:v>Tectitán</c:v>
                </c:pt>
                <c:pt idx="31">
                  <c:v>Todos Santos Cuchumatán</c:v>
                </c:pt>
                <c:pt idx="32">
                  <c:v>Unión Cantinil</c:v>
                </c:pt>
              </c:strCache>
            </c:strRef>
          </c:cat>
          <c:val>
            <c:numRef>
              <c:f>'Consolidado (2)'!$G$88:$G$120</c:f>
              <c:numCache>
                <c:formatCode>0</c:formatCode>
                <c:ptCount val="33"/>
                <c:pt idx="0">
                  <c:v>0</c:v>
                </c:pt>
                <c:pt idx="1">
                  <c:v>42</c:v>
                </c:pt>
                <c:pt idx="2">
                  <c:v>0</c:v>
                </c:pt>
                <c:pt idx="3">
                  <c:v>15</c:v>
                </c:pt>
                <c:pt idx="4">
                  <c:v>38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35</c:v>
                </c:pt>
                <c:pt idx="13">
                  <c:v>14</c:v>
                </c:pt>
                <c:pt idx="14">
                  <c:v>19</c:v>
                </c:pt>
                <c:pt idx="15">
                  <c:v>36</c:v>
                </c:pt>
                <c:pt idx="16">
                  <c:v>36.5</c:v>
                </c:pt>
                <c:pt idx="17">
                  <c:v>24</c:v>
                </c:pt>
                <c:pt idx="18">
                  <c:v>36</c:v>
                </c:pt>
                <c:pt idx="19">
                  <c:v>18</c:v>
                </c:pt>
                <c:pt idx="20">
                  <c:v>40</c:v>
                </c:pt>
                <c:pt idx="21">
                  <c:v>10.5</c:v>
                </c:pt>
                <c:pt idx="22">
                  <c:v>11</c:v>
                </c:pt>
                <c:pt idx="23">
                  <c:v>16</c:v>
                </c:pt>
                <c:pt idx="24">
                  <c:v>26</c:v>
                </c:pt>
                <c:pt idx="25">
                  <c:v>24</c:v>
                </c:pt>
                <c:pt idx="26">
                  <c:v>19</c:v>
                </c:pt>
                <c:pt idx="27">
                  <c:v>54</c:v>
                </c:pt>
                <c:pt idx="28">
                  <c:v>33</c:v>
                </c:pt>
                <c:pt idx="29">
                  <c:v>6</c:v>
                </c:pt>
                <c:pt idx="30">
                  <c:v>29</c:v>
                </c:pt>
                <c:pt idx="31">
                  <c:v>29</c:v>
                </c:pt>
                <c:pt idx="32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E7-4410-AACD-349891AECA98}"/>
            </c:ext>
          </c:extLst>
        </c:ser>
        <c:ser>
          <c:idx val="5"/>
          <c:order val="5"/>
          <c:tx>
            <c:strRef>
              <c:f>'Consolidado (2)'!$H$4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(2)'!$B$88:$B$120</c:f>
              <c:strCache>
                <c:ptCount val="33"/>
                <c:pt idx="0">
                  <c:v>Aguacatán</c:v>
                </c:pt>
                <c:pt idx="1">
                  <c:v>Chiantla</c:v>
                </c:pt>
                <c:pt idx="2">
                  <c:v>Colotenango</c:v>
                </c:pt>
                <c:pt idx="3">
                  <c:v>Concepción Huista</c:v>
                </c:pt>
                <c:pt idx="4">
                  <c:v>Cuilco</c:v>
                </c:pt>
                <c:pt idx="5">
                  <c:v>Huehuetenango</c:v>
                </c:pt>
                <c:pt idx="6">
                  <c:v>Jacaltenango</c:v>
                </c:pt>
                <c:pt idx="7">
                  <c:v>La Democracia</c:v>
                </c:pt>
                <c:pt idx="8">
                  <c:v>La Libertad</c:v>
                </c:pt>
                <c:pt idx="9">
                  <c:v>Malacatancito</c:v>
                </c:pt>
                <c:pt idx="10">
                  <c:v>Nentón</c:v>
                </c:pt>
                <c:pt idx="11">
                  <c:v>Petatán</c:v>
                </c:pt>
                <c:pt idx="12">
                  <c:v>San Antonio Huista</c:v>
                </c:pt>
                <c:pt idx="13">
                  <c:v>San Gaspar Ixchil</c:v>
                </c:pt>
                <c:pt idx="14">
                  <c:v>San Idelfonso Ixtahuacán</c:v>
                </c:pt>
                <c:pt idx="15">
                  <c:v>San Juan Atitán</c:v>
                </c:pt>
                <c:pt idx="16">
                  <c:v>San Juan Ixcoy</c:v>
                </c:pt>
                <c:pt idx="17">
                  <c:v>San Mateo Ixtatán</c:v>
                </c:pt>
                <c:pt idx="18">
                  <c:v>San Miguel Acatán</c:v>
                </c:pt>
                <c:pt idx="19">
                  <c:v>San Pedro Necta</c:v>
                </c:pt>
                <c:pt idx="20">
                  <c:v>San Pedro Soloma</c:v>
                </c:pt>
                <c:pt idx="21">
                  <c:v>San Rafael Petzal</c:v>
                </c:pt>
                <c:pt idx="22">
                  <c:v>San Rafel la Independencia</c:v>
                </c:pt>
                <c:pt idx="23">
                  <c:v>San Sebastián Coatán</c:v>
                </c:pt>
                <c:pt idx="24">
                  <c:v>San Sebastián Huehuetenango</c:v>
                </c:pt>
                <c:pt idx="25">
                  <c:v>Santa Ana Huista</c:v>
                </c:pt>
                <c:pt idx="26">
                  <c:v>Santa Bárbara</c:v>
                </c:pt>
                <c:pt idx="27">
                  <c:v>Santa Cruz Barillas</c:v>
                </c:pt>
                <c:pt idx="28">
                  <c:v>Santa Eulalia</c:v>
                </c:pt>
                <c:pt idx="29">
                  <c:v>Santiago Chimaltenango</c:v>
                </c:pt>
                <c:pt idx="30">
                  <c:v>Tectitán</c:v>
                </c:pt>
                <c:pt idx="31">
                  <c:v>Todos Santos Cuchumatán</c:v>
                </c:pt>
                <c:pt idx="32">
                  <c:v>Unión Cantinil</c:v>
                </c:pt>
              </c:strCache>
            </c:strRef>
          </c:cat>
          <c:val>
            <c:numRef>
              <c:f>'Consolidado (2)'!$H$88:$H$120</c:f>
              <c:numCache>
                <c:formatCode>0</c:formatCode>
                <c:ptCount val="33"/>
                <c:pt idx="0">
                  <c:v>0</c:v>
                </c:pt>
                <c:pt idx="1">
                  <c:v>42</c:v>
                </c:pt>
                <c:pt idx="2">
                  <c:v>0</c:v>
                </c:pt>
                <c:pt idx="3">
                  <c:v>15</c:v>
                </c:pt>
                <c:pt idx="4">
                  <c:v>38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35</c:v>
                </c:pt>
                <c:pt idx="13">
                  <c:v>14</c:v>
                </c:pt>
                <c:pt idx="14">
                  <c:v>19</c:v>
                </c:pt>
                <c:pt idx="15">
                  <c:v>36</c:v>
                </c:pt>
                <c:pt idx="16">
                  <c:v>36.5</c:v>
                </c:pt>
                <c:pt idx="17">
                  <c:v>23</c:v>
                </c:pt>
                <c:pt idx="18">
                  <c:v>36</c:v>
                </c:pt>
                <c:pt idx="19">
                  <c:v>18</c:v>
                </c:pt>
                <c:pt idx="20">
                  <c:v>40</c:v>
                </c:pt>
                <c:pt idx="21">
                  <c:v>10.5</c:v>
                </c:pt>
                <c:pt idx="22">
                  <c:v>11</c:v>
                </c:pt>
                <c:pt idx="23">
                  <c:v>16</c:v>
                </c:pt>
                <c:pt idx="24">
                  <c:v>28</c:v>
                </c:pt>
                <c:pt idx="25">
                  <c:v>24</c:v>
                </c:pt>
                <c:pt idx="26">
                  <c:v>19</c:v>
                </c:pt>
                <c:pt idx="27">
                  <c:v>54</c:v>
                </c:pt>
                <c:pt idx="28">
                  <c:v>33</c:v>
                </c:pt>
                <c:pt idx="29">
                  <c:v>6</c:v>
                </c:pt>
                <c:pt idx="30">
                  <c:v>29</c:v>
                </c:pt>
                <c:pt idx="31">
                  <c:v>29</c:v>
                </c:pt>
                <c:pt idx="3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E7-4410-AACD-349891AECA98}"/>
            </c:ext>
          </c:extLst>
        </c:ser>
        <c:ser>
          <c:idx val="6"/>
          <c:order val="6"/>
          <c:tx>
            <c:strRef>
              <c:f>'Consolidado (2)'!$I$4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(2)'!$B$88:$B$120</c:f>
              <c:strCache>
                <c:ptCount val="33"/>
                <c:pt idx="0">
                  <c:v>Aguacatán</c:v>
                </c:pt>
                <c:pt idx="1">
                  <c:v>Chiantla</c:v>
                </c:pt>
                <c:pt idx="2">
                  <c:v>Colotenango</c:v>
                </c:pt>
                <c:pt idx="3">
                  <c:v>Concepción Huista</c:v>
                </c:pt>
                <c:pt idx="4">
                  <c:v>Cuilco</c:v>
                </c:pt>
                <c:pt idx="5">
                  <c:v>Huehuetenango</c:v>
                </c:pt>
                <c:pt idx="6">
                  <c:v>Jacaltenango</c:v>
                </c:pt>
                <c:pt idx="7">
                  <c:v>La Democracia</c:v>
                </c:pt>
                <c:pt idx="8">
                  <c:v>La Libertad</c:v>
                </c:pt>
                <c:pt idx="9">
                  <c:v>Malacatancito</c:v>
                </c:pt>
                <c:pt idx="10">
                  <c:v>Nentón</c:v>
                </c:pt>
                <c:pt idx="11">
                  <c:v>Petatán</c:v>
                </c:pt>
                <c:pt idx="12">
                  <c:v>San Antonio Huista</c:v>
                </c:pt>
                <c:pt idx="13">
                  <c:v>San Gaspar Ixchil</c:v>
                </c:pt>
                <c:pt idx="14">
                  <c:v>San Idelfonso Ixtahuacán</c:v>
                </c:pt>
                <c:pt idx="15">
                  <c:v>San Juan Atitán</c:v>
                </c:pt>
                <c:pt idx="16">
                  <c:v>San Juan Ixcoy</c:v>
                </c:pt>
                <c:pt idx="17">
                  <c:v>San Mateo Ixtatán</c:v>
                </c:pt>
                <c:pt idx="18">
                  <c:v>San Miguel Acatán</c:v>
                </c:pt>
                <c:pt idx="19">
                  <c:v>San Pedro Necta</c:v>
                </c:pt>
                <c:pt idx="20">
                  <c:v>San Pedro Soloma</c:v>
                </c:pt>
                <c:pt idx="21">
                  <c:v>San Rafael Petzal</c:v>
                </c:pt>
                <c:pt idx="22">
                  <c:v>San Rafel la Independencia</c:v>
                </c:pt>
                <c:pt idx="23">
                  <c:v>San Sebastián Coatán</c:v>
                </c:pt>
                <c:pt idx="24">
                  <c:v>San Sebastián Huehuetenango</c:v>
                </c:pt>
                <c:pt idx="25">
                  <c:v>Santa Ana Huista</c:v>
                </c:pt>
                <c:pt idx="26">
                  <c:v>Santa Bárbara</c:v>
                </c:pt>
                <c:pt idx="27">
                  <c:v>Santa Cruz Barillas</c:v>
                </c:pt>
                <c:pt idx="28">
                  <c:v>Santa Eulalia</c:v>
                </c:pt>
                <c:pt idx="29">
                  <c:v>Santiago Chimaltenango</c:v>
                </c:pt>
                <c:pt idx="30">
                  <c:v>Tectitán</c:v>
                </c:pt>
                <c:pt idx="31">
                  <c:v>Todos Santos Cuchumatán</c:v>
                </c:pt>
                <c:pt idx="32">
                  <c:v>Unión Cantinil</c:v>
                </c:pt>
              </c:strCache>
            </c:strRef>
          </c:cat>
          <c:val>
            <c:numRef>
              <c:f>'Consolidado (2)'!$I$88:$I$120</c:f>
              <c:numCache>
                <c:formatCode>0</c:formatCode>
                <c:ptCount val="33"/>
                <c:pt idx="0">
                  <c:v>68</c:v>
                </c:pt>
                <c:pt idx="1">
                  <c:v>102</c:v>
                </c:pt>
                <c:pt idx="2">
                  <c:v>23</c:v>
                </c:pt>
                <c:pt idx="3">
                  <c:v>42</c:v>
                </c:pt>
                <c:pt idx="4">
                  <c:v>79</c:v>
                </c:pt>
                <c:pt idx="5">
                  <c:v>152</c:v>
                </c:pt>
                <c:pt idx="6">
                  <c:v>24</c:v>
                </c:pt>
                <c:pt idx="7">
                  <c:v>135</c:v>
                </c:pt>
                <c:pt idx="8">
                  <c:v>38</c:v>
                </c:pt>
                <c:pt idx="9">
                  <c:v>229</c:v>
                </c:pt>
                <c:pt idx="10">
                  <c:v>159</c:v>
                </c:pt>
                <c:pt idx="11">
                  <c:v>2</c:v>
                </c:pt>
                <c:pt idx="12">
                  <c:v>42</c:v>
                </c:pt>
                <c:pt idx="13">
                  <c:v>14</c:v>
                </c:pt>
                <c:pt idx="14">
                  <c:v>70</c:v>
                </c:pt>
                <c:pt idx="15">
                  <c:v>40</c:v>
                </c:pt>
                <c:pt idx="16">
                  <c:v>44</c:v>
                </c:pt>
                <c:pt idx="17">
                  <c:v>22</c:v>
                </c:pt>
                <c:pt idx="18">
                  <c:v>39</c:v>
                </c:pt>
                <c:pt idx="19">
                  <c:v>36</c:v>
                </c:pt>
                <c:pt idx="20">
                  <c:v>65</c:v>
                </c:pt>
                <c:pt idx="21">
                  <c:v>21</c:v>
                </c:pt>
                <c:pt idx="22">
                  <c:v>28</c:v>
                </c:pt>
                <c:pt idx="23">
                  <c:v>17</c:v>
                </c:pt>
                <c:pt idx="24">
                  <c:v>35</c:v>
                </c:pt>
                <c:pt idx="25">
                  <c:v>76</c:v>
                </c:pt>
                <c:pt idx="26">
                  <c:v>48</c:v>
                </c:pt>
                <c:pt idx="27">
                  <c:v>120</c:v>
                </c:pt>
                <c:pt idx="28">
                  <c:v>47</c:v>
                </c:pt>
                <c:pt idx="29">
                  <c:v>32</c:v>
                </c:pt>
                <c:pt idx="30">
                  <c:v>42</c:v>
                </c:pt>
                <c:pt idx="31">
                  <c:v>90</c:v>
                </c:pt>
                <c:pt idx="3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9E7-4410-AACD-349891AEC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632960"/>
        <c:axId val="1142771968"/>
      </c:lineChart>
      <c:catAx>
        <c:axId val="114363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2771968"/>
        <c:crosses val="autoZero"/>
        <c:auto val="1"/>
        <c:lblAlgn val="ctr"/>
        <c:lblOffset val="100"/>
        <c:noMultiLvlLbl val="0"/>
      </c:catAx>
      <c:valAx>
        <c:axId val="11427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363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Izabal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'Consolidado (2)'!$C$4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(2)'!$B$121:$B$126</c:f>
              <c:strCache>
                <c:ptCount val="6"/>
                <c:pt idx="0">
                  <c:v>El Estor</c:v>
                </c:pt>
                <c:pt idx="1">
                  <c:v>Livingston</c:v>
                </c:pt>
                <c:pt idx="2">
                  <c:v>Los Amates</c:v>
                </c:pt>
                <c:pt idx="3">
                  <c:v>Morales</c:v>
                </c:pt>
                <c:pt idx="4">
                  <c:v>Puerto Barrios</c:v>
                </c:pt>
                <c:pt idx="5">
                  <c:v>Santo Tomás de Castilla</c:v>
                </c:pt>
              </c:strCache>
            </c:strRef>
          </c:cat>
          <c:val>
            <c:numRef>
              <c:f>'Consolidado (2)'!$C$121:$C$126</c:f>
              <c:numCache>
                <c:formatCode>0</c:formatCode>
                <c:ptCount val="6"/>
                <c:pt idx="0">
                  <c:v>39</c:v>
                </c:pt>
                <c:pt idx="1">
                  <c:v>110</c:v>
                </c:pt>
                <c:pt idx="2">
                  <c:v>101</c:v>
                </c:pt>
                <c:pt idx="3">
                  <c:v>152</c:v>
                </c:pt>
                <c:pt idx="4">
                  <c:v>161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77-4B58-A23C-755FDA06C479}"/>
            </c:ext>
          </c:extLst>
        </c:ser>
        <c:ser>
          <c:idx val="1"/>
          <c:order val="1"/>
          <c:tx>
            <c:strRef>
              <c:f>'Consolidado (2)'!$D$4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(2)'!$B$121:$B$126</c:f>
              <c:strCache>
                <c:ptCount val="6"/>
                <c:pt idx="0">
                  <c:v>El Estor</c:v>
                </c:pt>
                <c:pt idx="1">
                  <c:v>Livingston</c:v>
                </c:pt>
                <c:pt idx="2">
                  <c:v>Los Amates</c:v>
                </c:pt>
                <c:pt idx="3">
                  <c:v>Morales</c:v>
                </c:pt>
                <c:pt idx="4">
                  <c:v>Puerto Barrios</c:v>
                </c:pt>
                <c:pt idx="5">
                  <c:v>Santo Tomás de Castilla</c:v>
                </c:pt>
              </c:strCache>
            </c:strRef>
          </c:cat>
          <c:val>
            <c:numRef>
              <c:f>'Consolidado (2)'!$D$121:$D$126</c:f>
              <c:numCache>
                <c:formatCode>0</c:formatCode>
                <c:ptCount val="6"/>
                <c:pt idx="0">
                  <c:v>42</c:v>
                </c:pt>
                <c:pt idx="1">
                  <c:v>114</c:v>
                </c:pt>
                <c:pt idx="2">
                  <c:v>104</c:v>
                </c:pt>
                <c:pt idx="3">
                  <c:v>153</c:v>
                </c:pt>
                <c:pt idx="4">
                  <c:v>157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77-4B58-A23C-755FDA06C479}"/>
            </c:ext>
          </c:extLst>
        </c:ser>
        <c:ser>
          <c:idx val="2"/>
          <c:order val="2"/>
          <c:tx>
            <c:strRef>
              <c:f>'Consolidado (2)'!$E$4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(2)'!$B$121:$B$126</c:f>
              <c:strCache>
                <c:ptCount val="6"/>
                <c:pt idx="0">
                  <c:v>El Estor</c:v>
                </c:pt>
                <c:pt idx="1">
                  <c:v>Livingston</c:v>
                </c:pt>
                <c:pt idx="2">
                  <c:v>Los Amates</c:v>
                </c:pt>
                <c:pt idx="3">
                  <c:v>Morales</c:v>
                </c:pt>
                <c:pt idx="4">
                  <c:v>Puerto Barrios</c:v>
                </c:pt>
                <c:pt idx="5">
                  <c:v>Santo Tomás de Castilla</c:v>
                </c:pt>
              </c:strCache>
            </c:strRef>
          </c:cat>
          <c:val>
            <c:numRef>
              <c:f>'Consolidado (2)'!$E$121:$E$126</c:f>
              <c:numCache>
                <c:formatCode>0</c:formatCode>
                <c:ptCount val="6"/>
                <c:pt idx="0">
                  <c:v>56</c:v>
                </c:pt>
                <c:pt idx="1">
                  <c:v>90</c:v>
                </c:pt>
                <c:pt idx="2">
                  <c:v>64</c:v>
                </c:pt>
                <c:pt idx="3">
                  <c:v>100</c:v>
                </c:pt>
                <c:pt idx="4">
                  <c:v>100</c:v>
                </c:pt>
                <c:pt idx="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77-4B58-A23C-755FDA06C479}"/>
            </c:ext>
          </c:extLst>
        </c:ser>
        <c:ser>
          <c:idx val="3"/>
          <c:order val="3"/>
          <c:tx>
            <c:strRef>
              <c:f>'Consolidado (2)'!$F$4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(2)'!$B$121:$B$126</c:f>
              <c:strCache>
                <c:ptCount val="6"/>
                <c:pt idx="0">
                  <c:v>El Estor</c:v>
                </c:pt>
                <c:pt idx="1">
                  <c:v>Livingston</c:v>
                </c:pt>
                <c:pt idx="2">
                  <c:v>Los Amates</c:v>
                </c:pt>
                <c:pt idx="3">
                  <c:v>Morales</c:v>
                </c:pt>
                <c:pt idx="4">
                  <c:v>Puerto Barrios</c:v>
                </c:pt>
                <c:pt idx="5">
                  <c:v>Santo Tomás de Castilla</c:v>
                </c:pt>
              </c:strCache>
            </c:strRef>
          </c:cat>
          <c:val>
            <c:numRef>
              <c:f>'Consolidado (2)'!$F$121:$F$126</c:f>
              <c:numCache>
                <c:formatCode>0</c:formatCode>
                <c:ptCount val="6"/>
                <c:pt idx="0">
                  <c:v>43</c:v>
                </c:pt>
                <c:pt idx="1">
                  <c:v>53</c:v>
                </c:pt>
                <c:pt idx="2">
                  <c:v>57</c:v>
                </c:pt>
                <c:pt idx="3">
                  <c:v>107</c:v>
                </c:pt>
                <c:pt idx="4">
                  <c:v>107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77-4B58-A23C-755FDA06C479}"/>
            </c:ext>
          </c:extLst>
        </c:ser>
        <c:ser>
          <c:idx val="4"/>
          <c:order val="4"/>
          <c:tx>
            <c:strRef>
              <c:f>'Consolidado (2)'!$G$4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(2)'!$B$121:$B$126</c:f>
              <c:strCache>
                <c:ptCount val="6"/>
                <c:pt idx="0">
                  <c:v>El Estor</c:v>
                </c:pt>
                <c:pt idx="1">
                  <c:v>Livingston</c:v>
                </c:pt>
                <c:pt idx="2">
                  <c:v>Los Amates</c:v>
                </c:pt>
                <c:pt idx="3">
                  <c:v>Morales</c:v>
                </c:pt>
                <c:pt idx="4">
                  <c:v>Puerto Barrios</c:v>
                </c:pt>
                <c:pt idx="5">
                  <c:v>Santo Tomás de Castilla</c:v>
                </c:pt>
              </c:strCache>
            </c:strRef>
          </c:cat>
          <c:val>
            <c:numRef>
              <c:f>'Consolidado (2)'!$G$121:$G$126</c:f>
              <c:numCache>
                <c:formatCode>0</c:formatCode>
                <c:ptCount val="6"/>
                <c:pt idx="0">
                  <c:v>47</c:v>
                </c:pt>
                <c:pt idx="1">
                  <c:v>64</c:v>
                </c:pt>
                <c:pt idx="2">
                  <c:v>61</c:v>
                </c:pt>
                <c:pt idx="3">
                  <c:v>100</c:v>
                </c:pt>
                <c:pt idx="4">
                  <c:v>96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77-4B58-A23C-755FDA06C479}"/>
            </c:ext>
          </c:extLst>
        </c:ser>
        <c:ser>
          <c:idx val="5"/>
          <c:order val="5"/>
          <c:tx>
            <c:strRef>
              <c:f>'Consolidado (2)'!$H$4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(2)'!$B$121:$B$126</c:f>
              <c:strCache>
                <c:ptCount val="6"/>
                <c:pt idx="0">
                  <c:v>El Estor</c:v>
                </c:pt>
                <c:pt idx="1">
                  <c:v>Livingston</c:v>
                </c:pt>
                <c:pt idx="2">
                  <c:v>Los Amates</c:v>
                </c:pt>
                <c:pt idx="3">
                  <c:v>Morales</c:v>
                </c:pt>
                <c:pt idx="4">
                  <c:v>Puerto Barrios</c:v>
                </c:pt>
                <c:pt idx="5">
                  <c:v>Santo Tomás de Castilla</c:v>
                </c:pt>
              </c:strCache>
            </c:strRef>
          </c:cat>
          <c:val>
            <c:numRef>
              <c:f>'Consolidado (2)'!$H$121:$H$126</c:f>
              <c:numCache>
                <c:formatCode>0</c:formatCode>
                <c:ptCount val="6"/>
                <c:pt idx="0">
                  <c:v>47</c:v>
                </c:pt>
                <c:pt idx="1">
                  <c:v>64</c:v>
                </c:pt>
                <c:pt idx="2">
                  <c:v>61</c:v>
                </c:pt>
                <c:pt idx="3">
                  <c:v>100</c:v>
                </c:pt>
                <c:pt idx="4">
                  <c:v>95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77-4B58-A23C-755FDA06C479}"/>
            </c:ext>
          </c:extLst>
        </c:ser>
        <c:ser>
          <c:idx val="6"/>
          <c:order val="6"/>
          <c:tx>
            <c:strRef>
              <c:f>'Consolidado (2)'!$I$4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(2)'!$B$121:$B$126</c:f>
              <c:strCache>
                <c:ptCount val="6"/>
                <c:pt idx="0">
                  <c:v>El Estor</c:v>
                </c:pt>
                <c:pt idx="1">
                  <c:v>Livingston</c:v>
                </c:pt>
                <c:pt idx="2">
                  <c:v>Los Amates</c:v>
                </c:pt>
                <c:pt idx="3">
                  <c:v>Morales</c:v>
                </c:pt>
                <c:pt idx="4">
                  <c:v>Puerto Barrios</c:v>
                </c:pt>
                <c:pt idx="5">
                  <c:v>Santo Tomás de Castilla</c:v>
                </c:pt>
              </c:strCache>
            </c:strRef>
          </c:cat>
          <c:val>
            <c:numRef>
              <c:f>'Consolidado (2)'!$I$121:$I$126</c:f>
              <c:numCache>
                <c:formatCode>0</c:formatCode>
                <c:ptCount val="6"/>
                <c:pt idx="0">
                  <c:v>77</c:v>
                </c:pt>
                <c:pt idx="1">
                  <c:v>196</c:v>
                </c:pt>
                <c:pt idx="2">
                  <c:v>171</c:v>
                </c:pt>
                <c:pt idx="3">
                  <c:v>307</c:v>
                </c:pt>
                <c:pt idx="4">
                  <c:v>268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F77-4B58-A23C-755FDA06C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632960"/>
        <c:axId val="1142771968"/>
      </c:lineChart>
      <c:catAx>
        <c:axId val="114363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2771968"/>
        <c:crosses val="autoZero"/>
        <c:auto val="1"/>
        <c:lblAlgn val="ctr"/>
        <c:lblOffset val="100"/>
        <c:noMultiLvlLbl val="0"/>
      </c:catAx>
      <c:valAx>
        <c:axId val="11427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363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Jalapa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'Consolidado (2)'!$C$4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(2)'!$B$127:$B$133</c:f>
              <c:strCache>
                <c:ptCount val="7"/>
                <c:pt idx="0">
                  <c:v>Jalapa</c:v>
                </c:pt>
                <c:pt idx="1">
                  <c:v>Mataquiescuintla</c:v>
                </c:pt>
                <c:pt idx="2">
                  <c:v>Monjas</c:v>
                </c:pt>
                <c:pt idx="3">
                  <c:v>San Carlos Alzatate</c:v>
                </c:pt>
                <c:pt idx="4">
                  <c:v>San Luis Jilotepeque</c:v>
                </c:pt>
                <c:pt idx="5">
                  <c:v>San Manuel Chaparron</c:v>
                </c:pt>
                <c:pt idx="6">
                  <c:v>San Pedro Pinula</c:v>
                </c:pt>
              </c:strCache>
            </c:strRef>
          </c:cat>
          <c:val>
            <c:numRef>
              <c:f>'Consolidado (2)'!$C$127:$C$133</c:f>
              <c:numCache>
                <c:formatCode>0</c:formatCode>
                <c:ptCount val="7"/>
                <c:pt idx="0">
                  <c:v>133</c:v>
                </c:pt>
                <c:pt idx="1">
                  <c:v>38</c:v>
                </c:pt>
                <c:pt idx="2">
                  <c:v>48</c:v>
                </c:pt>
                <c:pt idx="3">
                  <c:v>12</c:v>
                </c:pt>
                <c:pt idx="4">
                  <c:v>31</c:v>
                </c:pt>
                <c:pt idx="5">
                  <c:v>18</c:v>
                </c:pt>
                <c:pt idx="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25-4329-8062-84E366784522}"/>
            </c:ext>
          </c:extLst>
        </c:ser>
        <c:ser>
          <c:idx val="1"/>
          <c:order val="1"/>
          <c:tx>
            <c:strRef>
              <c:f>'Consolidado (2)'!$D$4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(2)'!$B$127:$B$133</c:f>
              <c:strCache>
                <c:ptCount val="7"/>
                <c:pt idx="0">
                  <c:v>Jalapa</c:v>
                </c:pt>
                <c:pt idx="1">
                  <c:v>Mataquiescuintla</c:v>
                </c:pt>
                <c:pt idx="2">
                  <c:v>Monjas</c:v>
                </c:pt>
                <c:pt idx="3">
                  <c:v>San Carlos Alzatate</c:v>
                </c:pt>
                <c:pt idx="4">
                  <c:v>San Luis Jilotepeque</c:v>
                </c:pt>
                <c:pt idx="5">
                  <c:v>San Manuel Chaparron</c:v>
                </c:pt>
                <c:pt idx="6">
                  <c:v>San Pedro Pinula</c:v>
                </c:pt>
              </c:strCache>
            </c:strRef>
          </c:cat>
          <c:val>
            <c:numRef>
              <c:f>'Consolidado (2)'!$D$127:$D$133</c:f>
              <c:numCache>
                <c:formatCode>0</c:formatCode>
                <c:ptCount val="7"/>
                <c:pt idx="0">
                  <c:v>133</c:v>
                </c:pt>
                <c:pt idx="1">
                  <c:v>39</c:v>
                </c:pt>
                <c:pt idx="2">
                  <c:v>47</c:v>
                </c:pt>
                <c:pt idx="3">
                  <c:v>12</c:v>
                </c:pt>
                <c:pt idx="4">
                  <c:v>32</c:v>
                </c:pt>
                <c:pt idx="5">
                  <c:v>19</c:v>
                </c:pt>
                <c:pt idx="6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25-4329-8062-84E366784522}"/>
            </c:ext>
          </c:extLst>
        </c:ser>
        <c:ser>
          <c:idx val="2"/>
          <c:order val="2"/>
          <c:tx>
            <c:strRef>
              <c:f>'Consolidado (2)'!$E$4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(2)'!$B$127:$B$133</c:f>
              <c:strCache>
                <c:ptCount val="7"/>
                <c:pt idx="0">
                  <c:v>Jalapa</c:v>
                </c:pt>
                <c:pt idx="1">
                  <c:v>Mataquiescuintla</c:v>
                </c:pt>
                <c:pt idx="2">
                  <c:v>Monjas</c:v>
                </c:pt>
                <c:pt idx="3">
                  <c:v>San Carlos Alzatate</c:v>
                </c:pt>
                <c:pt idx="4">
                  <c:v>San Luis Jilotepeque</c:v>
                </c:pt>
                <c:pt idx="5">
                  <c:v>San Manuel Chaparron</c:v>
                </c:pt>
                <c:pt idx="6">
                  <c:v>San Pedro Pinula</c:v>
                </c:pt>
              </c:strCache>
            </c:strRef>
          </c:cat>
          <c:val>
            <c:numRef>
              <c:f>'Consolidado (2)'!$E$127:$E$133</c:f>
              <c:numCache>
                <c:formatCode>0</c:formatCode>
                <c:ptCount val="7"/>
                <c:pt idx="0">
                  <c:v>220</c:v>
                </c:pt>
                <c:pt idx="1">
                  <c:v>33</c:v>
                </c:pt>
                <c:pt idx="2">
                  <c:v>40</c:v>
                </c:pt>
                <c:pt idx="3">
                  <c:v>11</c:v>
                </c:pt>
                <c:pt idx="4">
                  <c:v>34</c:v>
                </c:pt>
                <c:pt idx="5">
                  <c:v>19</c:v>
                </c:pt>
                <c:pt idx="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25-4329-8062-84E366784522}"/>
            </c:ext>
          </c:extLst>
        </c:ser>
        <c:ser>
          <c:idx val="3"/>
          <c:order val="3"/>
          <c:tx>
            <c:strRef>
              <c:f>'Consolidado (2)'!$F$4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(2)'!$B$127:$B$133</c:f>
              <c:strCache>
                <c:ptCount val="7"/>
                <c:pt idx="0">
                  <c:v>Jalapa</c:v>
                </c:pt>
                <c:pt idx="1">
                  <c:v>Mataquiescuintla</c:v>
                </c:pt>
                <c:pt idx="2">
                  <c:v>Monjas</c:v>
                </c:pt>
                <c:pt idx="3">
                  <c:v>San Carlos Alzatate</c:v>
                </c:pt>
                <c:pt idx="4">
                  <c:v>San Luis Jilotepeque</c:v>
                </c:pt>
                <c:pt idx="5">
                  <c:v>San Manuel Chaparron</c:v>
                </c:pt>
                <c:pt idx="6">
                  <c:v>San Pedro Pinula</c:v>
                </c:pt>
              </c:strCache>
            </c:strRef>
          </c:cat>
          <c:val>
            <c:numRef>
              <c:f>'Consolidado (2)'!$F$127:$F$133</c:f>
              <c:numCache>
                <c:formatCode>0</c:formatCode>
                <c:ptCount val="7"/>
                <c:pt idx="0">
                  <c:v>93</c:v>
                </c:pt>
                <c:pt idx="1">
                  <c:v>25</c:v>
                </c:pt>
                <c:pt idx="2">
                  <c:v>33</c:v>
                </c:pt>
                <c:pt idx="3">
                  <c:v>5</c:v>
                </c:pt>
                <c:pt idx="4">
                  <c:v>27</c:v>
                </c:pt>
                <c:pt idx="5">
                  <c:v>11</c:v>
                </c:pt>
                <c:pt idx="6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25-4329-8062-84E366784522}"/>
            </c:ext>
          </c:extLst>
        </c:ser>
        <c:ser>
          <c:idx val="4"/>
          <c:order val="4"/>
          <c:tx>
            <c:strRef>
              <c:f>'Consolidado (2)'!$G$4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(2)'!$B$127:$B$133</c:f>
              <c:strCache>
                <c:ptCount val="7"/>
                <c:pt idx="0">
                  <c:v>Jalapa</c:v>
                </c:pt>
                <c:pt idx="1">
                  <c:v>Mataquiescuintla</c:v>
                </c:pt>
                <c:pt idx="2">
                  <c:v>Monjas</c:v>
                </c:pt>
                <c:pt idx="3">
                  <c:v>San Carlos Alzatate</c:v>
                </c:pt>
                <c:pt idx="4">
                  <c:v>San Luis Jilotepeque</c:v>
                </c:pt>
                <c:pt idx="5">
                  <c:v>San Manuel Chaparron</c:v>
                </c:pt>
                <c:pt idx="6">
                  <c:v>San Pedro Pinula</c:v>
                </c:pt>
              </c:strCache>
            </c:strRef>
          </c:cat>
          <c:val>
            <c:numRef>
              <c:f>'Consolidado (2)'!$G$127:$G$133</c:f>
              <c:numCache>
                <c:formatCode>0</c:formatCode>
                <c:ptCount val="7"/>
                <c:pt idx="0">
                  <c:v>96</c:v>
                </c:pt>
                <c:pt idx="1">
                  <c:v>28</c:v>
                </c:pt>
                <c:pt idx="2">
                  <c:v>33</c:v>
                </c:pt>
                <c:pt idx="3">
                  <c:v>6</c:v>
                </c:pt>
                <c:pt idx="4">
                  <c:v>29</c:v>
                </c:pt>
                <c:pt idx="5">
                  <c:v>14</c:v>
                </c:pt>
                <c:pt idx="6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25-4329-8062-84E366784522}"/>
            </c:ext>
          </c:extLst>
        </c:ser>
        <c:ser>
          <c:idx val="5"/>
          <c:order val="5"/>
          <c:tx>
            <c:strRef>
              <c:f>'Consolidado (2)'!$H$4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(2)'!$B$127:$B$133</c:f>
              <c:strCache>
                <c:ptCount val="7"/>
                <c:pt idx="0">
                  <c:v>Jalapa</c:v>
                </c:pt>
                <c:pt idx="1">
                  <c:v>Mataquiescuintla</c:v>
                </c:pt>
                <c:pt idx="2">
                  <c:v>Monjas</c:v>
                </c:pt>
                <c:pt idx="3">
                  <c:v>San Carlos Alzatate</c:v>
                </c:pt>
                <c:pt idx="4">
                  <c:v>San Luis Jilotepeque</c:v>
                </c:pt>
                <c:pt idx="5">
                  <c:v>San Manuel Chaparron</c:v>
                </c:pt>
                <c:pt idx="6">
                  <c:v>San Pedro Pinula</c:v>
                </c:pt>
              </c:strCache>
            </c:strRef>
          </c:cat>
          <c:val>
            <c:numRef>
              <c:f>'Consolidado (2)'!$H$127:$H$133</c:f>
              <c:numCache>
                <c:formatCode>0</c:formatCode>
                <c:ptCount val="7"/>
                <c:pt idx="0">
                  <c:v>99</c:v>
                </c:pt>
                <c:pt idx="1">
                  <c:v>28</c:v>
                </c:pt>
                <c:pt idx="2">
                  <c:v>34</c:v>
                </c:pt>
                <c:pt idx="3">
                  <c:v>7</c:v>
                </c:pt>
                <c:pt idx="4">
                  <c:v>30</c:v>
                </c:pt>
                <c:pt idx="5">
                  <c:v>13</c:v>
                </c:pt>
                <c:pt idx="6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25-4329-8062-84E366784522}"/>
            </c:ext>
          </c:extLst>
        </c:ser>
        <c:ser>
          <c:idx val="6"/>
          <c:order val="6"/>
          <c:tx>
            <c:strRef>
              <c:f>'Consolidado (2)'!$I$4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(2)'!$B$127:$B$133</c:f>
              <c:strCache>
                <c:ptCount val="7"/>
                <c:pt idx="0">
                  <c:v>Jalapa</c:v>
                </c:pt>
                <c:pt idx="1">
                  <c:v>Mataquiescuintla</c:v>
                </c:pt>
                <c:pt idx="2">
                  <c:v>Monjas</c:v>
                </c:pt>
                <c:pt idx="3">
                  <c:v>San Carlos Alzatate</c:v>
                </c:pt>
                <c:pt idx="4">
                  <c:v>San Luis Jilotepeque</c:v>
                </c:pt>
                <c:pt idx="5">
                  <c:v>San Manuel Chaparron</c:v>
                </c:pt>
                <c:pt idx="6">
                  <c:v>San Pedro Pinula</c:v>
                </c:pt>
              </c:strCache>
            </c:strRef>
          </c:cat>
          <c:val>
            <c:numRef>
              <c:f>'Consolidado (2)'!$I$127:$I$133</c:f>
              <c:numCache>
                <c:formatCode>0</c:formatCode>
                <c:ptCount val="7"/>
                <c:pt idx="0">
                  <c:v>283</c:v>
                </c:pt>
                <c:pt idx="1">
                  <c:v>70</c:v>
                </c:pt>
                <c:pt idx="2">
                  <c:v>88</c:v>
                </c:pt>
                <c:pt idx="3">
                  <c:v>15</c:v>
                </c:pt>
                <c:pt idx="4">
                  <c:v>60</c:v>
                </c:pt>
                <c:pt idx="5">
                  <c:v>30</c:v>
                </c:pt>
                <c:pt idx="6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25-4329-8062-84E366784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632960"/>
        <c:axId val="1142771968"/>
      </c:lineChart>
      <c:catAx>
        <c:axId val="114363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2771968"/>
        <c:crosses val="autoZero"/>
        <c:auto val="1"/>
        <c:lblAlgn val="ctr"/>
        <c:lblOffset val="100"/>
        <c:noMultiLvlLbl val="0"/>
      </c:catAx>
      <c:valAx>
        <c:axId val="11427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363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13" Type="http://schemas.openxmlformats.org/officeDocument/2006/relationships/chart" Target="../charts/chart35.xml"/><Relationship Id="rId18" Type="http://schemas.openxmlformats.org/officeDocument/2006/relationships/chart" Target="../charts/chart40.xml"/><Relationship Id="rId3" Type="http://schemas.openxmlformats.org/officeDocument/2006/relationships/chart" Target="../charts/chart25.xml"/><Relationship Id="rId21" Type="http://schemas.openxmlformats.org/officeDocument/2006/relationships/chart" Target="../charts/chart43.xml"/><Relationship Id="rId7" Type="http://schemas.openxmlformats.org/officeDocument/2006/relationships/chart" Target="../charts/chart29.xml"/><Relationship Id="rId12" Type="http://schemas.openxmlformats.org/officeDocument/2006/relationships/chart" Target="../charts/chart34.xml"/><Relationship Id="rId17" Type="http://schemas.openxmlformats.org/officeDocument/2006/relationships/chart" Target="../charts/chart39.xml"/><Relationship Id="rId2" Type="http://schemas.openxmlformats.org/officeDocument/2006/relationships/chart" Target="../charts/chart24.xml"/><Relationship Id="rId16" Type="http://schemas.openxmlformats.org/officeDocument/2006/relationships/chart" Target="../charts/chart38.xml"/><Relationship Id="rId20" Type="http://schemas.openxmlformats.org/officeDocument/2006/relationships/chart" Target="../charts/chart42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5" Type="http://schemas.openxmlformats.org/officeDocument/2006/relationships/chart" Target="../charts/chart27.xml"/><Relationship Id="rId15" Type="http://schemas.openxmlformats.org/officeDocument/2006/relationships/chart" Target="../charts/chart37.xml"/><Relationship Id="rId10" Type="http://schemas.openxmlformats.org/officeDocument/2006/relationships/chart" Target="../charts/chart32.xml"/><Relationship Id="rId19" Type="http://schemas.openxmlformats.org/officeDocument/2006/relationships/chart" Target="../charts/chart41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Relationship Id="rId14" Type="http://schemas.openxmlformats.org/officeDocument/2006/relationships/chart" Target="../charts/chart36.xml"/><Relationship Id="rId22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</xdr:colOff>
      <xdr:row>4</xdr:row>
      <xdr:rowOff>163605</xdr:rowOff>
    </xdr:from>
    <xdr:to>
      <xdr:col>20</xdr:col>
      <xdr:colOff>403412</xdr:colOff>
      <xdr:row>18</xdr:row>
      <xdr:rowOff>179294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C156134-DABC-4366-BE6B-EDE46B511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18</xdr:row>
      <xdr:rowOff>179295</xdr:rowOff>
    </xdr:from>
    <xdr:to>
      <xdr:col>20</xdr:col>
      <xdr:colOff>403406</xdr:colOff>
      <xdr:row>33</xdr:row>
      <xdr:rowOff>4484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AD0D049-3249-4D70-BFA9-638F7DF3BC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761999</xdr:colOff>
      <xdr:row>33</xdr:row>
      <xdr:rowOff>0</xdr:rowOff>
    </xdr:from>
    <xdr:to>
      <xdr:col>20</xdr:col>
      <xdr:colOff>403405</xdr:colOff>
      <xdr:row>47</xdr:row>
      <xdr:rowOff>15689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C5434DB-3785-4625-82E2-CA6C01E8E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47</xdr:row>
      <xdr:rowOff>11204</xdr:rowOff>
    </xdr:from>
    <xdr:to>
      <xdr:col>20</xdr:col>
      <xdr:colOff>403406</xdr:colOff>
      <xdr:row>61</xdr:row>
      <xdr:rowOff>26893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0F59D87-AD5D-4525-A454-FB026E37F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61</xdr:row>
      <xdr:rowOff>22411</xdr:rowOff>
    </xdr:from>
    <xdr:to>
      <xdr:col>20</xdr:col>
      <xdr:colOff>403406</xdr:colOff>
      <xdr:row>75</xdr:row>
      <xdr:rowOff>38100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7E9E5ED-0C65-4424-8191-A44134463A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75</xdr:row>
      <xdr:rowOff>33614</xdr:rowOff>
    </xdr:from>
    <xdr:to>
      <xdr:col>20</xdr:col>
      <xdr:colOff>403406</xdr:colOff>
      <xdr:row>89</xdr:row>
      <xdr:rowOff>49303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8021427-6F3E-4205-83D7-8928ED08E5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761999</xdr:colOff>
      <xdr:row>89</xdr:row>
      <xdr:rowOff>44822</xdr:rowOff>
    </xdr:from>
    <xdr:to>
      <xdr:col>30</xdr:col>
      <xdr:colOff>369794</xdr:colOff>
      <xdr:row>114</xdr:row>
      <xdr:rowOff>190499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7F9F52D-8EF2-43AA-B551-BFAB1B1B5A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115</xdr:row>
      <xdr:rowOff>0</xdr:rowOff>
    </xdr:from>
    <xdr:to>
      <xdr:col>20</xdr:col>
      <xdr:colOff>403406</xdr:colOff>
      <xdr:row>129</xdr:row>
      <xdr:rowOff>15689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1335C58-E5F9-4266-ADA5-B8207D6788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129</xdr:row>
      <xdr:rowOff>0</xdr:rowOff>
    </xdr:from>
    <xdr:to>
      <xdr:col>20</xdr:col>
      <xdr:colOff>403406</xdr:colOff>
      <xdr:row>143</xdr:row>
      <xdr:rowOff>15689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90BC685-A3CA-45B1-AD63-D9160728AF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143</xdr:row>
      <xdr:rowOff>11206</xdr:rowOff>
    </xdr:from>
    <xdr:to>
      <xdr:col>20</xdr:col>
      <xdr:colOff>403406</xdr:colOff>
      <xdr:row>157</xdr:row>
      <xdr:rowOff>26895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32031DD3-0489-417A-82BE-47CEE5FC6B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157</xdr:row>
      <xdr:rowOff>22411</xdr:rowOff>
    </xdr:from>
    <xdr:to>
      <xdr:col>20</xdr:col>
      <xdr:colOff>403406</xdr:colOff>
      <xdr:row>171</xdr:row>
      <xdr:rowOff>38100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6E52E8B9-039B-4AC6-A5D4-298D84B981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171</xdr:row>
      <xdr:rowOff>33618</xdr:rowOff>
    </xdr:from>
    <xdr:to>
      <xdr:col>20</xdr:col>
      <xdr:colOff>403406</xdr:colOff>
      <xdr:row>185</xdr:row>
      <xdr:rowOff>49307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30B260D9-2399-4145-9733-577F138C41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0</xdr:colOff>
      <xdr:row>185</xdr:row>
      <xdr:rowOff>44820</xdr:rowOff>
    </xdr:from>
    <xdr:to>
      <xdr:col>20</xdr:col>
      <xdr:colOff>403406</xdr:colOff>
      <xdr:row>199</xdr:row>
      <xdr:rowOff>60509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89002328-BC95-482E-A6AE-2D72999CA7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0</xdr:colOff>
      <xdr:row>199</xdr:row>
      <xdr:rowOff>0</xdr:rowOff>
    </xdr:from>
    <xdr:to>
      <xdr:col>20</xdr:col>
      <xdr:colOff>403406</xdr:colOff>
      <xdr:row>213</xdr:row>
      <xdr:rowOff>15689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B5D80D14-0F8B-4B2C-A847-3F2F4E7CF3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0</xdr:colOff>
      <xdr:row>213</xdr:row>
      <xdr:rowOff>11206</xdr:rowOff>
    </xdr:from>
    <xdr:to>
      <xdr:col>20</xdr:col>
      <xdr:colOff>403406</xdr:colOff>
      <xdr:row>227</xdr:row>
      <xdr:rowOff>26895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44442EE3-0F4B-434D-A8A6-D738AE733B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0</xdr:colOff>
      <xdr:row>227</xdr:row>
      <xdr:rowOff>0</xdr:rowOff>
    </xdr:from>
    <xdr:to>
      <xdr:col>20</xdr:col>
      <xdr:colOff>403406</xdr:colOff>
      <xdr:row>241</xdr:row>
      <xdr:rowOff>15689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D7E314EB-C703-44B6-818F-EF082F3C6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0</xdr:colOff>
      <xdr:row>241</xdr:row>
      <xdr:rowOff>11206</xdr:rowOff>
    </xdr:from>
    <xdr:to>
      <xdr:col>20</xdr:col>
      <xdr:colOff>403406</xdr:colOff>
      <xdr:row>255</xdr:row>
      <xdr:rowOff>26895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F1C8DF92-660F-46AA-B2D6-6E7BA27114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255</xdr:row>
      <xdr:rowOff>0</xdr:rowOff>
    </xdr:from>
    <xdr:to>
      <xdr:col>20</xdr:col>
      <xdr:colOff>403406</xdr:colOff>
      <xdr:row>269</xdr:row>
      <xdr:rowOff>15689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8CAE9FE4-A94A-470D-8866-B49703382D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0</xdr:colOff>
      <xdr:row>269</xdr:row>
      <xdr:rowOff>0</xdr:rowOff>
    </xdr:from>
    <xdr:to>
      <xdr:col>20</xdr:col>
      <xdr:colOff>403406</xdr:colOff>
      <xdr:row>283</xdr:row>
      <xdr:rowOff>15689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03C94899-CDCD-43B9-9C86-22FF3EDDAA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0</xdr:colOff>
      <xdr:row>283</xdr:row>
      <xdr:rowOff>11206</xdr:rowOff>
    </xdr:from>
    <xdr:to>
      <xdr:col>20</xdr:col>
      <xdr:colOff>403406</xdr:colOff>
      <xdr:row>297</xdr:row>
      <xdr:rowOff>26895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685920F3-1F6B-47E2-808C-C24021B2EE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0</xdr:colOff>
      <xdr:row>297</xdr:row>
      <xdr:rowOff>0</xdr:rowOff>
    </xdr:from>
    <xdr:to>
      <xdr:col>20</xdr:col>
      <xdr:colOff>403406</xdr:colOff>
      <xdr:row>311</xdr:row>
      <xdr:rowOff>15689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C3E33196-7F95-42BA-9DDB-63F890E48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0</xdr:colOff>
      <xdr:row>311</xdr:row>
      <xdr:rowOff>11206</xdr:rowOff>
    </xdr:from>
    <xdr:to>
      <xdr:col>20</xdr:col>
      <xdr:colOff>403406</xdr:colOff>
      <xdr:row>325</xdr:row>
      <xdr:rowOff>26895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467E2F85-2B7C-4C11-AF9D-83ED8C501F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</xdr:colOff>
      <xdr:row>4</xdr:row>
      <xdr:rowOff>163605</xdr:rowOff>
    </xdr:from>
    <xdr:to>
      <xdr:col>18</xdr:col>
      <xdr:colOff>403412</xdr:colOff>
      <xdr:row>18</xdr:row>
      <xdr:rowOff>179294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38865EB-FDCE-4776-8044-E04F6E835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18</xdr:row>
      <xdr:rowOff>179295</xdr:rowOff>
    </xdr:from>
    <xdr:to>
      <xdr:col>18</xdr:col>
      <xdr:colOff>403406</xdr:colOff>
      <xdr:row>33</xdr:row>
      <xdr:rowOff>4484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F967407-97D3-4D73-AC7A-902B737BFD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761999</xdr:colOff>
      <xdr:row>33</xdr:row>
      <xdr:rowOff>0</xdr:rowOff>
    </xdr:from>
    <xdr:to>
      <xdr:col>18</xdr:col>
      <xdr:colOff>403405</xdr:colOff>
      <xdr:row>47</xdr:row>
      <xdr:rowOff>15689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5242C53-6F05-4E69-AE32-1C74181B8F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47</xdr:row>
      <xdr:rowOff>11204</xdr:rowOff>
    </xdr:from>
    <xdr:to>
      <xdr:col>18</xdr:col>
      <xdr:colOff>403406</xdr:colOff>
      <xdr:row>61</xdr:row>
      <xdr:rowOff>26893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03A8106-012D-4DAE-AEA6-0E057A698E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61</xdr:row>
      <xdr:rowOff>22411</xdr:rowOff>
    </xdr:from>
    <xdr:to>
      <xdr:col>18</xdr:col>
      <xdr:colOff>403406</xdr:colOff>
      <xdr:row>75</xdr:row>
      <xdr:rowOff>38100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DCEE7C6-2A29-4173-B12B-7C1F6A833E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75</xdr:row>
      <xdr:rowOff>33614</xdr:rowOff>
    </xdr:from>
    <xdr:to>
      <xdr:col>18</xdr:col>
      <xdr:colOff>403406</xdr:colOff>
      <xdr:row>89</xdr:row>
      <xdr:rowOff>49303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9D371E7-8F52-4A65-83F0-900FDF53C7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89</xdr:row>
      <xdr:rowOff>44822</xdr:rowOff>
    </xdr:from>
    <xdr:to>
      <xdr:col>18</xdr:col>
      <xdr:colOff>403406</xdr:colOff>
      <xdr:row>114</xdr:row>
      <xdr:rowOff>190499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56C6ADD-8146-459E-8AB1-4D5B9AFA5D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115</xdr:row>
      <xdr:rowOff>0</xdr:rowOff>
    </xdr:from>
    <xdr:to>
      <xdr:col>18</xdr:col>
      <xdr:colOff>403406</xdr:colOff>
      <xdr:row>129</xdr:row>
      <xdr:rowOff>15689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9585B022-B7D3-4C49-9C56-CF781A3AFC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129</xdr:row>
      <xdr:rowOff>0</xdr:rowOff>
    </xdr:from>
    <xdr:to>
      <xdr:col>18</xdr:col>
      <xdr:colOff>403406</xdr:colOff>
      <xdr:row>143</xdr:row>
      <xdr:rowOff>15689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FD2E5F58-155E-4C5D-825F-B07CFF56C8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143</xdr:row>
      <xdr:rowOff>11206</xdr:rowOff>
    </xdr:from>
    <xdr:to>
      <xdr:col>18</xdr:col>
      <xdr:colOff>403406</xdr:colOff>
      <xdr:row>157</xdr:row>
      <xdr:rowOff>26895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90FFB6FA-0FE0-4C94-AF45-32DC3DF7AD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157</xdr:row>
      <xdr:rowOff>22411</xdr:rowOff>
    </xdr:from>
    <xdr:to>
      <xdr:col>18</xdr:col>
      <xdr:colOff>403406</xdr:colOff>
      <xdr:row>171</xdr:row>
      <xdr:rowOff>38100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B25C9972-7DA3-46E4-85CF-3AD0FB1CE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171</xdr:row>
      <xdr:rowOff>33618</xdr:rowOff>
    </xdr:from>
    <xdr:to>
      <xdr:col>18</xdr:col>
      <xdr:colOff>403406</xdr:colOff>
      <xdr:row>185</xdr:row>
      <xdr:rowOff>49307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32FF8069-AB18-4562-81E0-4BE5829647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0</xdr:colOff>
      <xdr:row>185</xdr:row>
      <xdr:rowOff>44820</xdr:rowOff>
    </xdr:from>
    <xdr:to>
      <xdr:col>18</xdr:col>
      <xdr:colOff>403406</xdr:colOff>
      <xdr:row>199</xdr:row>
      <xdr:rowOff>60509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8A4017E6-7463-495D-BFCD-D4C0D9D754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199</xdr:row>
      <xdr:rowOff>0</xdr:rowOff>
    </xdr:from>
    <xdr:to>
      <xdr:col>18</xdr:col>
      <xdr:colOff>403406</xdr:colOff>
      <xdr:row>213</xdr:row>
      <xdr:rowOff>15689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928A68C2-272F-42C5-9B5A-114A9C520F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0</xdr:colOff>
      <xdr:row>213</xdr:row>
      <xdr:rowOff>11206</xdr:rowOff>
    </xdr:from>
    <xdr:to>
      <xdr:col>18</xdr:col>
      <xdr:colOff>403406</xdr:colOff>
      <xdr:row>227</xdr:row>
      <xdr:rowOff>26895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9A2C63C9-3AAD-439E-A1B2-CD9F7E67CF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227</xdr:row>
      <xdr:rowOff>0</xdr:rowOff>
    </xdr:from>
    <xdr:to>
      <xdr:col>18</xdr:col>
      <xdr:colOff>403406</xdr:colOff>
      <xdr:row>241</xdr:row>
      <xdr:rowOff>15689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65C567FC-D683-46C5-A4A2-D9278EA91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0</xdr:colOff>
      <xdr:row>241</xdr:row>
      <xdr:rowOff>11206</xdr:rowOff>
    </xdr:from>
    <xdr:to>
      <xdr:col>18</xdr:col>
      <xdr:colOff>403406</xdr:colOff>
      <xdr:row>255</xdr:row>
      <xdr:rowOff>26895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F5E844B0-4748-44F1-A4D5-2A50CFACF1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255</xdr:row>
      <xdr:rowOff>0</xdr:rowOff>
    </xdr:from>
    <xdr:to>
      <xdr:col>18</xdr:col>
      <xdr:colOff>403406</xdr:colOff>
      <xdr:row>269</xdr:row>
      <xdr:rowOff>15689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2A9C4E81-1947-463B-BF05-139198A14F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0</xdr:colOff>
      <xdr:row>269</xdr:row>
      <xdr:rowOff>0</xdr:rowOff>
    </xdr:from>
    <xdr:to>
      <xdr:col>18</xdr:col>
      <xdr:colOff>403406</xdr:colOff>
      <xdr:row>283</xdr:row>
      <xdr:rowOff>15689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F8E51752-1F4F-4D0D-B24A-384851D26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283</xdr:row>
      <xdr:rowOff>11206</xdr:rowOff>
    </xdr:from>
    <xdr:to>
      <xdr:col>18</xdr:col>
      <xdr:colOff>403406</xdr:colOff>
      <xdr:row>297</xdr:row>
      <xdr:rowOff>26895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DCA03034-D4C2-478C-8228-0CA52DD2CC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0</xdr:colOff>
      <xdr:row>297</xdr:row>
      <xdr:rowOff>0</xdr:rowOff>
    </xdr:from>
    <xdr:to>
      <xdr:col>18</xdr:col>
      <xdr:colOff>403406</xdr:colOff>
      <xdr:row>311</xdr:row>
      <xdr:rowOff>15689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88701709-7511-46A9-A39F-545B27874C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311</xdr:row>
      <xdr:rowOff>11206</xdr:rowOff>
    </xdr:from>
    <xdr:to>
      <xdr:col>18</xdr:col>
      <xdr:colOff>403406</xdr:colOff>
      <xdr:row>325</xdr:row>
      <xdr:rowOff>26895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C9985594-754D-4908-8403-10E8E6E1D5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E92E4-96EF-4450-A920-E29B5F94243F}">
  <dimension ref="A2:K351"/>
  <sheetViews>
    <sheetView topLeftCell="A4" zoomScale="85" zoomScaleNormal="85" workbookViewId="0">
      <pane xSplit="2" ySplit="1" topLeftCell="C185" activePane="bottomRight" state="frozen"/>
      <selection activeCell="A4" sqref="A4"/>
      <selection pane="topRight" activeCell="C4" sqref="C4"/>
      <selection pane="bottomLeft" activeCell="A5" sqref="A5"/>
      <selection pane="bottomRight" activeCell="G94" sqref="G94"/>
    </sheetView>
  </sheetViews>
  <sheetFormatPr baseColWidth="10" defaultRowHeight="15" x14ac:dyDescent="0.2"/>
  <cols>
    <col min="1" max="1" width="16" customWidth="1"/>
    <col min="2" max="2" width="29.6640625" customWidth="1"/>
    <col min="3" max="3" width="12" customWidth="1"/>
  </cols>
  <sheetData>
    <row r="2" spans="1:11" x14ac:dyDescent="0.2">
      <c r="A2" s="7" t="s">
        <v>124</v>
      </c>
    </row>
    <row r="3" spans="1:11" ht="15" customHeight="1" x14ac:dyDescent="0.2">
      <c r="B3" s="6"/>
      <c r="C3" s="6"/>
      <c r="D3" s="6"/>
    </row>
    <row r="4" spans="1:11" x14ac:dyDescent="0.2">
      <c r="A4" s="1" t="s">
        <v>125</v>
      </c>
      <c r="B4" s="2" t="s">
        <v>126</v>
      </c>
      <c r="C4" s="38">
        <v>2016</v>
      </c>
      <c r="D4" s="38">
        <v>2017</v>
      </c>
      <c r="E4" s="38">
        <v>2018</v>
      </c>
      <c r="F4" s="38">
        <v>2019</v>
      </c>
      <c r="G4" s="38">
        <v>2020</v>
      </c>
      <c r="H4" s="38">
        <v>2021</v>
      </c>
      <c r="I4" s="38">
        <v>2022</v>
      </c>
      <c r="J4" s="38">
        <v>2023</v>
      </c>
      <c r="K4" s="38">
        <v>2024</v>
      </c>
    </row>
    <row r="5" spans="1:11" x14ac:dyDescent="0.2">
      <c r="A5" s="8" t="s">
        <v>128</v>
      </c>
      <c r="B5" s="3" t="s">
        <v>129</v>
      </c>
      <c r="C5" s="5">
        <v>18</v>
      </c>
      <c r="D5" s="5">
        <v>21</v>
      </c>
      <c r="E5" s="5">
        <v>21</v>
      </c>
      <c r="F5" s="5">
        <v>13</v>
      </c>
      <c r="G5" s="5">
        <v>17</v>
      </c>
      <c r="H5" s="22">
        <v>17</v>
      </c>
      <c r="I5" s="22">
        <v>29</v>
      </c>
      <c r="J5" s="22"/>
      <c r="K5" s="22"/>
    </row>
    <row r="6" spans="1:11" x14ac:dyDescent="0.2">
      <c r="A6" s="8" t="s">
        <v>128</v>
      </c>
      <c r="B6" s="3" t="s">
        <v>130</v>
      </c>
      <c r="C6" s="5">
        <v>8</v>
      </c>
      <c r="D6" s="5">
        <v>9</v>
      </c>
      <c r="E6" s="5">
        <v>9</v>
      </c>
      <c r="F6" s="5">
        <v>9</v>
      </c>
      <c r="G6" s="5">
        <v>9</v>
      </c>
      <c r="H6" s="22">
        <v>9</v>
      </c>
      <c r="I6" s="22">
        <v>22</v>
      </c>
      <c r="J6" s="22"/>
      <c r="K6" s="22"/>
    </row>
    <row r="7" spans="1:11" x14ac:dyDescent="0.2">
      <c r="A7" s="8" t="s">
        <v>128</v>
      </c>
      <c r="B7" s="3" t="s">
        <v>131</v>
      </c>
      <c r="C7" s="5">
        <v>66</v>
      </c>
      <c r="D7" s="5">
        <v>70</v>
      </c>
      <c r="E7" s="5">
        <v>68</v>
      </c>
      <c r="F7" s="5">
        <v>42</v>
      </c>
      <c r="G7" s="5">
        <v>49</v>
      </c>
      <c r="H7" s="22">
        <v>49</v>
      </c>
      <c r="I7" s="22">
        <v>135</v>
      </c>
      <c r="J7" s="22"/>
      <c r="K7" s="22"/>
    </row>
    <row r="8" spans="1:11" x14ac:dyDescent="0.2">
      <c r="A8" s="8" t="s">
        <v>128</v>
      </c>
      <c r="B8" s="3" t="s">
        <v>132</v>
      </c>
      <c r="C8" s="5">
        <v>200</v>
      </c>
      <c r="D8" s="5">
        <v>207</v>
      </c>
      <c r="E8" s="5">
        <v>207</v>
      </c>
      <c r="F8" s="5">
        <v>144</v>
      </c>
      <c r="G8" s="5">
        <v>155</v>
      </c>
      <c r="H8" s="22">
        <v>153</v>
      </c>
      <c r="I8" s="22">
        <v>312</v>
      </c>
      <c r="J8" s="22"/>
      <c r="K8" s="22"/>
    </row>
    <row r="9" spans="1:11" x14ac:dyDescent="0.2">
      <c r="A9" s="8" t="s">
        <v>128</v>
      </c>
      <c r="B9" s="8" t="s">
        <v>133</v>
      </c>
      <c r="C9" s="5">
        <v>38</v>
      </c>
      <c r="D9" s="5">
        <v>40</v>
      </c>
      <c r="E9" s="5">
        <v>42</v>
      </c>
      <c r="F9" s="5">
        <v>34</v>
      </c>
      <c r="G9" s="5">
        <v>40</v>
      </c>
      <c r="H9" s="22">
        <v>40</v>
      </c>
      <c r="I9" s="22">
        <v>86</v>
      </c>
      <c r="J9" s="22"/>
      <c r="K9" s="22"/>
    </row>
    <row r="10" spans="1:11" x14ac:dyDescent="0.2">
      <c r="A10" s="8" t="s">
        <v>128</v>
      </c>
      <c r="B10" s="3" t="s">
        <v>134</v>
      </c>
      <c r="C10" s="5">
        <v>7</v>
      </c>
      <c r="D10" s="5">
        <v>8</v>
      </c>
      <c r="E10" s="5">
        <v>8</v>
      </c>
      <c r="F10" s="5">
        <v>8</v>
      </c>
      <c r="G10" s="5">
        <v>8</v>
      </c>
      <c r="H10" s="22">
        <v>9</v>
      </c>
      <c r="I10" s="22">
        <v>17</v>
      </c>
      <c r="J10" s="22"/>
      <c r="K10" s="22"/>
    </row>
    <row r="11" spans="1:11" x14ac:dyDescent="0.2">
      <c r="A11" s="8" t="s">
        <v>128</v>
      </c>
      <c r="B11" s="3" t="s">
        <v>135</v>
      </c>
      <c r="C11" s="5">
        <v>33</v>
      </c>
      <c r="D11" s="5">
        <v>34</v>
      </c>
      <c r="E11" s="5">
        <v>35</v>
      </c>
      <c r="F11" s="5">
        <v>20</v>
      </c>
      <c r="G11" s="5">
        <v>21</v>
      </c>
      <c r="H11" s="22">
        <v>21</v>
      </c>
      <c r="I11" s="22">
        <v>45</v>
      </c>
      <c r="J11" s="22"/>
      <c r="K11" s="22"/>
    </row>
    <row r="12" spans="1:11" x14ac:dyDescent="0.2">
      <c r="A12" s="8" t="s">
        <v>128</v>
      </c>
      <c r="B12" s="3" t="s">
        <v>136</v>
      </c>
      <c r="C12" s="5">
        <v>8</v>
      </c>
      <c r="D12" s="5">
        <v>9</v>
      </c>
      <c r="E12" s="5">
        <v>9</v>
      </c>
      <c r="F12" s="5">
        <v>19</v>
      </c>
      <c r="G12" s="5">
        <v>22</v>
      </c>
      <c r="H12" s="22">
        <v>23</v>
      </c>
      <c r="I12" s="22">
        <v>17</v>
      </c>
      <c r="J12" s="22"/>
      <c r="K12" s="22"/>
    </row>
    <row r="13" spans="1:11" x14ac:dyDescent="0.2">
      <c r="A13" s="8" t="s">
        <v>128</v>
      </c>
      <c r="B13" s="8" t="s">
        <v>137</v>
      </c>
      <c r="C13" s="5">
        <v>36</v>
      </c>
      <c r="D13" s="5">
        <v>37</v>
      </c>
      <c r="E13" s="5">
        <v>37</v>
      </c>
      <c r="F13" s="5">
        <v>23</v>
      </c>
      <c r="G13" s="5">
        <v>30</v>
      </c>
      <c r="H13" s="22">
        <v>30</v>
      </c>
      <c r="I13" s="22">
        <v>54</v>
      </c>
      <c r="J13" s="22"/>
      <c r="K13" s="22"/>
    </row>
    <row r="14" spans="1:11" x14ac:dyDescent="0.2">
      <c r="A14" s="8" t="s">
        <v>128</v>
      </c>
      <c r="B14" s="8" t="s">
        <v>138</v>
      </c>
      <c r="C14" s="5">
        <v>21</v>
      </c>
      <c r="D14" s="5">
        <v>22</v>
      </c>
      <c r="E14" s="5">
        <v>23</v>
      </c>
      <c r="F14" s="5">
        <v>13</v>
      </c>
      <c r="G14" s="5">
        <v>12</v>
      </c>
      <c r="H14" s="22">
        <v>12</v>
      </c>
      <c r="I14" s="22">
        <v>20</v>
      </c>
      <c r="J14" s="22"/>
      <c r="K14" s="22"/>
    </row>
    <row r="15" spans="1:11" x14ac:dyDescent="0.2">
      <c r="A15" s="8" t="s">
        <v>128</v>
      </c>
      <c r="B15" s="8" t="s">
        <v>139</v>
      </c>
      <c r="C15" s="5">
        <v>93</v>
      </c>
      <c r="D15" s="5">
        <v>95</v>
      </c>
      <c r="E15" s="5">
        <v>92</v>
      </c>
      <c r="F15" s="5">
        <v>64</v>
      </c>
      <c r="G15" s="5">
        <v>75</v>
      </c>
      <c r="H15" s="22">
        <v>77</v>
      </c>
      <c r="I15" s="22">
        <v>163</v>
      </c>
      <c r="J15" s="22"/>
      <c r="K15" s="22"/>
    </row>
    <row r="16" spans="1:11" x14ac:dyDescent="0.2">
      <c r="A16" s="8" t="s">
        <v>128</v>
      </c>
      <c r="B16" s="8" t="s">
        <v>140</v>
      </c>
      <c r="C16" s="5">
        <v>13</v>
      </c>
      <c r="D16" s="5">
        <v>13</v>
      </c>
      <c r="E16" s="5">
        <v>14</v>
      </c>
      <c r="F16" s="5">
        <v>18</v>
      </c>
      <c r="G16" s="5">
        <v>17</v>
      </c>
      <c r="H16" s="22">
        <v>17</v>
      </c>
      <c r="I16" s="22">
        <v>51</v>
      </c>
      <c r="J16" s="22"/>
      <c r="K16" s="22"/>
    </row>
    <row r="17" spans="1:11" x14ac:dyDescent="0.2">
      <c r="A17" s="8" t="s">
        <v>128</v>
      </c>
      <c r="B17" s="8" t="s">
        <v>141</v>
      </c>
      <c r="C17" s="5">
        <v>29</v>
      </c>
      <c r="D17" s="5">
        <v>31</v>
      </c>
      <c r="E17" s="5">
        <v>32</v>
      </c>
      <c r="F17" s="5">
        <v>21</v>
      </c>
      <c r="G17" s="5">
        <v>20</v>
      </c>
      <c r="H17" s="22">
        <v>20</v>
      </c>
      <c r="I17" s="22">
        <v>40</v>
      </c>
      <c r="J17" s="22"/>
      <c r="K17" s="22"/>
    </row>
    <row r="18" spans="1:11" x14ac:dyDescent="0.2">
      <c r="A18" s="8" t="s">
        <v>128</v>
      </c>
      <c r="B18" s="3" t="s">
        <v>142</v>
      </c>
      <c r="C18" s="5">
        <v>13</v>
      </c>
      <c r="D18" s="5">
        <v>14</v>
      </c>
      <c r="E18" s="5">
        <v>14</v>
      </c>
      <c r="F18" s="5">
        <v>11</v>
      </c>
      <c r="G18" s="5">
        <v>14</v>
      </c>
      <c r="H18" s="22">
        <v>14</v>
      </c>
      <c r="I18" s="22">
        <v>24</v>
      </c>
      <c r="J18" s="22"/>
      <c r="K18" s="22"/>
    </row>
    <row r="19" spans="1:11" x14ac:dyDescent="0.2">
      <c r="A19" s="8" t="s">
        <v>128</v>
      </c>
      <c r="B19" s="3" t="s">
        <v>143</v>
      </c>
      <c r="C19" s="5">
        <v>32</v>
      </c>
      <c r="D19" s="5">
        <v>33</v>
      </c>
      <c r="E19" s="5">
        <v>31</v>
      </c>
      <c r="F19" s="5">
        <v>27</v>
      </c>
      <c r="G19" s="5">
        <v>25</v>
      </c>
      <c r="H19" s="22">
        <v>26</v>
      </c>
      <c r="I19" s="22">
        <v>60</v>
      </c>
      <c r="J19" s="22"/>
      <c r="K19" s="22"/>
    </row>
    <row r="20" spans="1:11" x14ac:dyDescent="0.2">
      <c r="A20" s="8" t="s">
        <v>128</v>
      </c>
      <c r="B20" s="3" t="s">
        <v>144</v>
      </c>
      <c r="C20" s="5">
        <v>6</v>
      </c>
      <c r="D20" s="5">
        <v>7</v>
      </c>
      <c r="E20" s="5">
        <v>7</v>
      </c>
      <c r="F20" s="5">
        <v>14</v>
      </c>
      <c r="G20" s="5">
        <v>7</v>
      </c>
      <c r="H20" s="22">
        <v>7</v>
      </c>
      <c r="I20" s="22">
        <v>15</v>
      </c>
      <c r="J20" s="22"/>
      <c r="K20" s="22"/>
    </row>
    <row r="21" spans="1:11" x14ac:dyDescent="0.2">
      <c r="A21" s="8" t="s">
        <v>128</v>
      </c>
      <c r="B21" s="3" t="s">
        <v>145</v>
      </c>
      <c r="C21" s="5">
        <v>16</v>
      </c>
      <c r="D21" s="5">
        <v>18</v>
      </c>
      <c r="E21" s="5">
        <v>18</v>
      </c>
      <c r="F21" s="5">
        <v>15</v>
      </c>
      <c r="G21" s="5">
        <v>18</v>
      </c>
      <c r="H21" s="22">
        <v>18</v>
      </c>
      <c r="I21" s="22">
        <v>36</v>
      </c>
      <c r="J21" s="22"/>
      <c r="K21" s="22"/>
    </row>
    <row r="22" spans="1:11" x14ac:dyDescent="0.2">
      <c r="A22" s="8" t="s">
        <v>146</v>
      </c>
      <c r="B22" s="3" t="s">
        <v>147</v>
      </c>
      <c r="C22" s="5">
        <v>29</v>
      </c>
      <c r="D22" s="5">
        <v>29</v>
      </c>
      <c r="E22" s="5">
        <v>29</v>
      </c>
      <c r="F22" s="5">
        <v>21</v>
      </c>
      <c r="G22" s="5">
        <v>26</v>
      </c>
      <c r="H22" s="22">
        <v>27</v>
      </c>
      <c r="I22" s="22">
        <v>47</v>
      </c>
      <c r="J22" s="22"/>
      <c r="K22" s="22"/>
    </row>
    <row r="23" spans="1:11" x14ac:dyDescent="0.2">
      <c r="A23" s="8" t="s">
        <v>146</v>
      </c>
      <c r="B23" s="8" t="s">
        <v>148</v>
      </c>
      <c r="C23" s="5">
        <v>16</v>
      </c>
      <c r="D23" s="5">
        <v>16</v>
      </c>
      <c r="E23" s="5">
        <v>16</v>
      </c>
      <c r="F23" s="5">
        <v>13</v>
      </c>
      <c r="G23" s="5">
        <v>15</v>
      </c>
      <c r="H23" s="22">
        <v>15</v>
      </c>
      <c r="I23" s="22">
        <v>35</v>
      </c>
      <c r="J23" s="22"/>
      <c r="K23" s="22"/>
    </row>
    <row r="24" spans="1:11" x14ac:dyDescent="0.2">
      <c r="A24" s="8" t="s">
        <v>146</v>
      </c>
      <c r="B24" s="3" t="s">
        <v>149</v>
      </c>
      <c r="C24" s="5">
        <v>15</v>
      </c>
      <c r="D24" s="5">
        <v>16</v>
      </c>
      <c r="E24" s="5">
        <v>16</v>
      </c>
      <c r="F24" s="5">
        <v>12</v>
      </c>
      <c r="G24" s="5">
        <v>15</v>
      </c>
      <c r="H24" s="22">
        <v>15</v>
      </c>
      <c r="I24" s="22">
        <v>31</v>
      </c>
      <c r="J24" s="22"/>
      <c r="K24" s="22"/>
    </row>
    <row r="25" spans="1:11" x14ac:dyDescent="0.2">
      <c r="A25" s="8" t="s">
        <v>146</v>
      </c>
      <c r="B25" s="3" t="s">
        <v>150</v>
      </c>
      <c r="C25" s="5">
        <v>23</v>
      </c>
      <c r="D25" s="5">
        <v>23</v>
      </c>
      <c r="E25" s="5">
        <v>24</v>
      </c>
      <c r="F25" s="5">
        <v>16</v>
      </c>
      <c r="G25" s="5">
        <v>17</v>
      </c>
      <c r="H25" s="22">
        <v>17</v>
      </c>
      <c r="I25" s="22">
        <v>35</v>
      </c>
      <c r="J25" s="22"/>
      <c r="K25" s="22"/>
    </row>
    <row r="26" spans="1:11" x14ac:dyDescent="0.2">
      <c r="A26" s="8" t="s">
        <v>146</v>
      </c>
      <c r="B26" s="3" t="s">
        <v>151</v>
      </c>
      <c r="C26" s="5">
        <v>25</v>
      </c>
      <c r="D26" s="5">
        <v>27</v>
      </c>
      <c r="E26" s="5">
        <v>25</v>
      </c>
      <c r="F26" s="5">
        <v>24</v>
      </c>
      <c r="G26" s="5">
        <v>28</v>
      </c>
      <c r="H26" s="22">
        <v>28</v>
      </c>
      <c r="I26" s="22">
        <v>63</v>
      </c>
      <c r="J26" s="22"/>
      <c r="K26" s="22"/>
    </row>
    <row r="27" spans="1:11" x14ac:dyDescent="0.2">
      <c r="A27" s="8" t="s">
        <v>146</v>
      </c>
      <c r="B27" s="3" t="s">
        <v>152</v>
      </c>
      <c r="C27" s="5">
        <v>88</v>
      </c>
      <c r="D27" s="5">
        <v>90</v>
      </c>
      <c r="E27" s="5">
        <v>89</v>
      </c>
      <c r="F27" s="5">
        <v>63</v>
      </c>
      <c r="G27" s="5">
        <v>66</v>
      </c>
      <c r="H27" s="22">
        <v>67</v>
      </c>
      <c r="I27" s="22">
        <v>145</v>
      </c>
      <c r="J27" s="22"/>
      <c r="K27" s="22"/>
    </row>
    <row r="28" spans="1:11" x14ac:dyDescent="0.2">
      <c r="A28" s="8" t="s">
        <v>146</v>
      </c>
      <c r="B28" s="8" t="s">
        <v>153</v>
      </c>
      <c r="C28" s="5">
        <v>30</v>
      </c>
      <c r="D28" s="5">
        <v>29</v>
      </c>
      <c r="E28" s="5">
        <v>29</v>
      </c>
      <c r="F28" s="5">
        <v>28</v>
      </c>
      <c r="G28" s="5">
        <v>35</v>
      </c>
      <c r="H28" s="22">
        <v>35</v>
      </c>
      <c r="I28" s="22">
        <v>83</v>
      </c>
      <c r="J28" s="22"/>
      <c r="K28" s="22"/>
    </row>
    <row r="29" spans="1:11" x14ac:dyDescent="0.2">
      <c r="A29" s="8" t="s">
        <v>146</v>
      </c>
      <c r="B29" s="8" t="s">
        <v>154</v>
      </c>
      <c r="C29" s="5">
        <v>28</v>
      </c>
      <c r="D29" s="5">
        <v>28</v>
      </c>
      <c r="E29" s="5">
        <v>27</v>
      </c>
      <c r="F29" s="5">
        <v>22</v>
      </c>
      <c r="G29" s="5">
        <v>25</v>
      </c>
      <c r="H29" s="22">
        <v>25</v>
      </c>
      <c r="I29" s="22">
        <v>58</v>
      </c>
      <c r="J29" s="22"/>
      <c r="K29" s="22"/>
    </row>
    <row r="30" spans="1:11" ht="16" x14ac:dyDescent="0.2">
      <c r="A30" s="4" t="s">
        <v>155</v>
      </c>
      <c r="B30" s="4" t="s">
        <v>156</v>
      </c>
      <c r="C30" s="5">
        <v>25</v>
      </c>
      <c r="D30" s="5">
        <v>25</v>
      </c>
      <c r="E30" s="5">
        <v>25</v>
      </c>
      <c r="F30" s="5">
        <v>17</v>
      </c>
      <c r="G30" s="15">
        <v>17</v>
      </c>
      <c r="H30" s="24">
        <v>18</v>
      </c>
      <c r="I30" s="24">
        <v>41</v>
      </c>
      <c r="J30" s="24"/>
      <c r="K30" s="24"/>
    </row>
    <row r="31" spans="1:11" ht="16" x14ac:dyDescent="0.2">
      <c r="A31" s="4" t="s">
        <v>155</v>
      </c>
      <c r="B31" s="4" t="s">
        <v>155</v>
      </c>
      <c r="C31" s="5">
        <v>101</v>
      </c>
      <c r="D31" s="5">
        <v>104</v>
      </c>
      <c r="E31" s="5">
        <v>336</v>
      </c>
      <c r="F31" s="5">
        <v>57</v>
      </c>
      <c r="G31" s="15">
        <v>57</v>
      </c>
      <c r="H31" s="24">
        <v>59</v>
      </c>
      <c r="I31" s="24">
        <v>115</v>
      </c>
      <c r="J31" s="24"/>
      <c r="K31" s="24"/>
    </row>
    <row r="32" spans="1:11" ht="16" x14ac:dyDescent="0.2">
      <c r="A32" s="4" t="s">
        <v>155</v>
      </c>
      <c r="B32" s="4" t="s">
        <v>157</v>
      </c>
      <c r="C32" s="5">
        <v>30</v>
      </c>
      <c r="D32" s="5">
        <v>29</v>
      </c>
      <c r="E32" s="5">
        <v>29</v>
      </c>
      <c r="F32" s="5">
        <v>22</v>
      </c>
      <c r="G32" s="15">
        <v>24</v>
      </c>
      <c r="H32" s="24">
        <v>25</v>
      </c>
      <c r="I32" s="24">
        <v>54</v>
      </c>
      <c r="J32" s="24"/>
      <c r="K32" s="24"/>
    </row>
    <row r="33" spans="1:11" ht="16" x14ac:dyDescent="0.2">
      <c r="A33" s="4" t="s">
        <v>155</v>
      </c>
      <c r="B33" s="9" t="s">
        <v>347</v>
      </c>
      <c r="C33" s="5">
        <v>52</v>
      </c>
      <c r="D33" s="5">
        <v>44</v>
      </c>
      <c r="E33" s="5">
        <v>51</v>
      </c>
      <c r="F33" s="5">
        <v>33</v>
      </c>
      <c r="G33" s="15">
        <v>35</v>
      </c>
      <c r="H33" s="24">
        <v>36</v>
      </c>
      <c r="I33" s="24">
        <v>88</v>
      </c>
      <c r="J33" s="24"/>
      <c r="K33" s="24"/>
    </row>
    <row r="34" spans="1:11" ht="16" x14ac:dyDescent="0.2">
      <c r="A34" s="4" t="s">
        <v>155</v>
      </c>
      <c r="B34" s="4" t="s">
        <v>158</v>
      </c>
      <c r="C34" s="5">
        <v>12</v>
      </c>
      <c r="D34" s="5">
        <v>13</v>
      </c>
      <c r="E34" s="5">
        <v>13</v>
      </c>
      <c r="F34" s="5">
        <v>8</v>
      </c>
      <c r="G34" s="15">
        <v>7</v>
      </c>
      <c r="H34" s="24">
        <v>7</v>
      </c>
      <c r="I34" s="24">
        <v>19</v>
      </c>
      <c r="J34" s="24"/>
      <c r="K34" s="24"/>
    </row>
    <row r="35" spans="1:11" ht="16" x14ac:dyDescent="0.2">
      <c r="A35" s="4" t="s">
        <v>155</v>
      </c>
      <c r="B35" s="4" t="s">
        <v>159</v>
      </c>
      <c r="C35" s="5">
        <v>20</v>
      </c>
      <c r="D35" s="5">
        <v>20</v>
      </c>
      <c r="E35" s="5">
        <v>17</v>
      </c>
      <c r="F35" s="5">
        <v>23</v>
      </c>
      <c r="G35" s="15">
        <v>23</v>
      </c>
      <c r="H35" s="24">
        <v>24</v>
      </c>
      <c r="I35" s="24">
        <v>52</v>
      </c>
      <c r="J35" s="24"/>
      <c r="K35" s="24"/>
    </row>
    <row r="36" spans="1:11" ht="16" x14ac:dyDescent="0.2">
      <c r="A36" s="4" t="s">
        <v>155</v>
      </c>
      <c r="B36" s="4" t="s">
        <v>160</v>
      </c>
      <c r="C36" s="5">
        <v>43</v>
      </c>
      <c r="D36" s="5">
        <v>44</v>
      </c>
      <c r="E36" s="5">
        <v>45</v>
      </c>
      <c r="F36" s="5">
        <v>29</v>
      </c>
      <c r="G36" s="15">
        <v>32</v>
      </c>
      <c r="H36" s="24">
        <v>32</v>
      </c>
      <c r="I36" s="24">
        <v>68</v>
      </c>
      <c r="J36" s="24"/>
      <c r="K36" s="24"/>
    </row>
    <row r="37" spans="1:11" ht="16" x14ac:dyDescent="0.2">
      <c r="A37" s="4" t="s">
        <v>155</v>
      </c>
      <c r="B37" s="4" t="s">
        <v>161</v>
      </c>
      <c r="C37" s="5">
        <v>16</v>
      </c>
      <c r="D37" s="5">
        <v>15</v>
      </c>
      <c r="E37" s="5">
        <v>15</v>
      </c>
      <c r="F37" s="5">
        <v>11</v>
      </c>
      <c r="G37" s="15">
        <v>12</v>
      </c>
      <c r="H37" s="24">
        <v>12</v>
      </c>
      <c r="I37" s="24">
        <v>22</v>
      </c>
      <c r="J37" s="24"/>
      <c r="K37" s="24"/>
    </row>
    <row r="38" spans="1:11" ht="16" x14ac:dyDescent="0.2">
      <c r="A38" s="4" t="s">
        <v>155</v>
      </c>
      <c r="B38" s="9" t="s">
        <v>348</v>
      </c>
      <c r="C38" s="5">
        <v>32</v>
      </c>
      <c r="D38" s="5">
        <v>31</v>
      </c>
      <c r="E38" s="5">
        <v>33</v>
      </c>
      <c r="F38" s="5">
        <v>20</v>
      </c>
      <c r="G38" s="15">
        <v>26</v>
      </c>
      <c r="H38" s="24">
        <v>27</v>
      </c>
      <c r="I38" s="24">
        <v>63</v>
      </c>
      <c r="J38" s="24"/>
      <c r="K38" s="24"/>
    </row>
    <row r="39" spans="1:11" ht="16" x14ac:dyDescent="0.2">
      <c r="A39" s="4" t="s">
        <v>155</v>
      </c>
      <c r="B39" s="9" t="s">
        <v>349</v>
      </c>
      <c r="C39" s="5">
        <v>17</v>
      </c>
      <c r="D39" s="5">
        <v>17</v>
      </c>
      <c r="E39" s="5">
        <v>17</v>
      </c>
      <c r="F39" s="5">
        <v>15</v>
      </c>
      <c r="G39" s="15">
        <v>14</v>
      </c>
      <c r="H39" s="24">
        <v>14</v>
      </c>
      <c r="I39" s="24">
        <v>30</v>
      </c>
      <c r="J39" s="24"/>
      <c r="K39" s="24"/>
    </row>
    <row r="40" spans="1:11" ht="16" x14ac:dyDescent="0.2">
      <c r="A40" s="4" t="s">
        <v>155</v>
      </c>
      <c r="B40" s="9" t="s">
        <v>350</v>
      </c>
      <c r="C40" s="5">
        <v>76</v>
      </c>
      <c r="D40" s="5">
        <v>77</v>
      </c>
      <c r="E40" s="5">
        <v>76</v>
      </c>
      <c r="F40" s="5">
        <v>63</v>
      </c>
      <c r="G40" s="15">
        <v>71</v>
      </c>
      <c r="H40" s="24">
        <v>72</v>
      </c>
      <c r="I40" s="24">
        <v>161</v>
      </c>
      <c r="J40" s="24"/>
      <c r="K40" s="24"/>
    </row>
    <row r="41" spans="1:11" ht="16" x14ac:dyDescent="0.2">
      <c r="A41" s="4" t="s">
        <v>155</v>
      </c>
      <c r="B41" s="9" t="s">
        <v>351</v>
      </c>
      <c r="C41" s="5">
        <v>20</v>
      </c>
      <c r="D41" s="5">
        <v>18</v>
      </c>
      <c r="E41" s="5">
        <v>19</v>
      </c>
      <c r="F41" s="5">
        <v>14</v>
      </c>
      <c r="G41" s="15">
        <v>17</v>
      </c>
      <c r="H41" s="24">
        <v>17</v>
      </c>
      <c r="I41" s="24">
        <v>29</v>
      </c>
      <c r="J41" s="24"/>
      <c r="K41" s="24"/>
    </row>
    <row r="42" spans="1:11" ht="16" x14ac:dyDescent="0.2">
      <c r="A42" s="4" t="s">
        <v>155</v>
      </c>
      <c r="B42" s="9" t="s">
        <v>352</v>
      </c>
      <c r="C42" s="5">
        <v>13</v>
      </c>
      <c r="D42" s="5">
        <v>13</v>
      </c>
      <c r="E42" s="5">
        <v>13</v>
      </c>
      <c r="F42" s="5">
        <v>10</v>
      </c>
      <c r="G42" s="15">
        <v>13</v>
      </c>
      <c r="H42" s="24">
        <v>13</v>
      </c>
      <c r="I42" s="24">
        <v>27</v>
      </c>
      <c r="J42" s="24"/>
      <c r="K42" s="24"/>
    </row>
    <row r="43" spans="1:11" ht="16" x14ac:dyDescent="0.2">
      <c r="A43" s="4" t="s">
        <v>155</v>
      </c>
      <c r="B43" s="9" t="s">
        <v>353</v>
      </c>
      <c r="C43" s="5">
        <v>72</v>
      </c>
      <c r="D43" s="5">
        <v>71</v>
      </c>
      <c r="E43" s="5">
        <v>74</v>
      </c>
      <c r="F43" s="5">
        <v>47</v>
      </c>
      <c r="G43" s="15">
        <v>54</v>
      </c>
      <c r="H43" s="24">
        <v>54</v>
      </c>
      <c r="I43" s="24">
        <v>116</v>
      </c>
      <c r="J43" s="24"/>
      <c r="K43" s="24"/>
    </row>
    <row r="44" spans="1:11" ht="16" x14ac:dyDescent="0.2">
      <c r="A44" s="4" t="s">
        <v>155</v>
      </c>
      <c r="B44" s="4" t="s">
        <v>162</v>
      </c>
      <c r="C44" s="5">
        <v>27</v>
      </c>
      <c r="D44" s="5">
        <v>27</v>
      </c>
      <c r="E44" s="5">
        <v>27</v>
      </c>
      <c r="F44" s="5">
        <v>19</v>
      </c>
      <c r="G44" s="15">
        <v>19</v>
      </c>
      <c r="H44" s="24">
        <v>19</v>
      </c>
      <c r="I44" s="24">
        <v>37</v>
      </c>
      <c r="J44" s="24"/>
      <c r="K44" s="24"/>
    </row>
    <row r="45" spans="1:11" ht="16" x14ac:dyDescent="0.2">
      <c r="A45" s="4" t="s">
        <v>155</v>
      </c>
      <c r="B45" s="4" t="s">
        <v>163</v>
      </c>
      <c r="C45" s="5">
        <v>21</v>
      </c>
      <c r="D45" s="5">
        <v>20</v>
      </c>
      <c r="E45" s="5">
        <v>20</v>
      </c>
      <c r="F45" s="5">
        <v>14</v>
      </c>
      <c r="G45" s="15">
        <v>14</v>
      </c>
      <c r="H45" s="24">
        <v>14</v>
      </c>
      <c r="I45" s="24">
        <v>28</v>
      </c>
      <c r="J45" s="24"/>
      <c r="K45" s="24"/>
    </row>
    <row r="46" spans="1:11" ht="16" x14ac:dyDescent="0.2">
      <c r="A46" s="4" t="s">
        <v>164</v>
      </c>
      <c r="B46" s="4" t="s">
        <v>165</v>
      </c>
      <c r="C46" s="5">
        <v>28</v>
      </c>
      <c r="D46" s="5">
        <v>29</v>
      </c>
      <c r="E46" s="5">
        <v>31</v>
      </c>
      <c r="F46" s="5">
        <v>21</v>
      </c>
      <c r="G46" s="15">
        <v>23</v>
      </c>
      <c r="H46" s="24">
        <v>23</v>
      </c>
      <c r="I46" s="24">
        <v>49</v>
      </c>
      <c r="J46" s="24"/>
      <c r="K46" s="24"/>
    </row>
    <row r="47" spans="1:11" ht="16" x14ac:dyDescent="0.2">
      <c r="A47" s="4" t="s">
        <v>164</v>
      </c>
      <c r="B47" s="4" t="s">
        <v>164</v>
      </c>
      <c r="C47" s="5">
        <v>139</v>
      </c>
      <c r="D47" s="5">
        <v>137</v>
      </c>
      <c r="E47" s="5">
        <v>316</v>
      </c>
      <c r="F47" s="5">
        <v>109</v>
      </c>
      <c r="G47" s="15">
        <v>103</v>
      </c>
      <c r="H47" s="24">
        <v>105</v>
      </c>
      <c r="I47" s="24">
        <v>215</v>
      </c>
      <c r="J47" s="24"/>
      <c r="K47" s="24"/>
    </row>
    <row r="48" spans="1:11" ht="16" x14ac:dyDescent="0.2">
      <c r="A48" s="4" t="s">
        <v>164</v>
      </c>
      <c r="B48" s="9" t="s">
        <v>354</v>
      </c>
      <c r="C48" s="5">
        <v>30</v>
      </c>
      <c r="D48" s="5">
        <v>30</v>
      </c>
      <c r="E48" s="5">
        <v>30</v>
      </c>
      <c r="F48" s="5">
        <v>23</v>
      </c>
      <c r="G48" s="15">
        <v>27</v>
      </c>
      <c r="H48" s="24">
        <v>27</v>
      </c>
      <c r="I48" s="24">
        <v>63</v>
      </c>
      <c r="J48" s="24"/>
      <c r="K48" s="24"/>
    </row>
    <row r="49" spans="1:11" ht="16" x14ac:dyDescent="0.2">
      <c r="A49" s="4" t="s">
        <v>164</v>
      </c>
      <c r="B49" s="4" t="s">
        <v>166</v>
      </c>
      <c r="C49" s="5">
        <v>86</v>
      </c>
      <c r="D49" s="5">
        <v>88</v>
      </c>
      <c r="E49" s="5">
        <v>90</v>
      </c>
      <c r="F49" s="5">
        <v>68</v>
      </c>
      <c r="G49" s="15">
        <v>85</v>
      </c>
      <c r="H49" s="24">
        <v>85</v>
      </c>
      <c r="I49" s="24">
        <v>157</v>
      </c>
      <c r="J49" s="24"/>
      <c r="K49" s="24"/>
    </row>
    <row r="50" spans="1:11" ht="16" x14ac:dyDescent="0.2">
      <c r="A50" s="4" t="s">
        <v>164</v>
      </c>
      <c r="B50" s="4" t="s">
        <v>167</v>
      </c>
      <c r="C50" s="5">
        <v>50</v>
      </c>
      <c r="D50" s="5">
        <v>50</v>
      </c>
      <c r="E50" s="5">
        <v>50</v>
      </c>
      <c r="F50" s="5">
        <v>46</v>
      </c>
      <c r="G50" s="15">
        <v>44</v>
      </c>
      <c r="H50" s="24">
        <v>44</v>
      </c>
      <c r="I50" s="24">
        <v>94</v>
      </c>
      <c r="J50" s="24"/>
      <c r="K50" s="24"/>
    </row>
    <row r="51" spans="1:11" ht="16" x14ac:dyDescent="0.2">
      <c r="A51" s="4" t="s">
        <v>164</v>
      </c>
      <c r="B51" s="4" t="s">
        <v>168</v>
      </c>
      <c r="C51" s="5">
        <v>24</v>
      </c>
      <c r="D51" s="5">
        <v>25</v>
      </c>
      <c r="E51" s="5">
        <v>24</v>
      </c>
      <c r="F51" s="5">
        <v>15</v>
      </c>
      <c r="G51" s="15">
        <v>21</v>
      </c>
      <c r="H51" s="24">
        <v>21</v>
      </c>
      <c r="I51" s="24">
        <v>45</v>
      </c>
      <c r="J51" s="24"/>
      <c r="K51" s="24"/>
    </row>
    <row r="52" spans="1:11" ht="16" x14ac:dyDescent="0.2">
      <c r="A52" s="4" t="s">
        <v>164</v>
      </c>
      <c r="B52" s="4" t="s">
        <v>169</v>
      </c>
      <c r="C52" s="5">
        <v>12</v>
      </c>
      <c r="D52" s="5">
        <v>12</v>
      </c>
      <c r="E52" s="5">
        <v>12</v>
      </c>
      <c r="F52" s="5">
        <v>11</v>
      </c>
      <c r="G52" s="15">
        <v>10</v>
      </c>
      <c r="H52" s="24">
        <v>10</v>
      </c>
      <c r="I52" s="24">
        <v>22</v>
      </c>
      <c r="J52" s="24"/>
      <c r="K52" s="24"/>
    </row>
    <row r="53" spans="1:11" ht="16" x14ac:dyDescent="0.2">
      <c r="A53" s="4" t="s">
        <v>164</v>
      </c>
      <c r="B53" s="4" t="s">
        <v>170</v>
      </c>
      <c r="C53" s="5">
        <v>27</v>
      </c>
      <c r="D53" s="5">
        <v>28</v>
      </c>
      <c r="E53" s="5">
        <v>28</v>
      </c>
      <c r="F53" s="5">
        <v>20</v>
      </c>
      <c r="G53" s="15">
        <v>22</v>
      </c>
      <c r="H53" s="24">
        <v>22</v>
      </c>
      <c r="I53" s="24">
        <v>36</v>
      </c>
      <c r="J53" s="24"/>
      <c r="K53" s="24"/>
    </row>
    <row r="54" spans="1:11" ht="16" x14ac:dyDescent="0.2">
      <c r="A54" s="4" t="s">
        <v>164</v>
      </c>
      <c r="B54" s="9" t="s">
        <v>355</v>
      </c>
      <c r="C54" s="5">
        <v>17</v>
      </c>
      <c r="D54" s="5">
        <v>17</v>
      </c>
      <c r="E54" s="5">
        <v>17</v>
      </c>
      <c r="F54" s="5">
        <v>12</v>
      </c>
      <c r="G54" s="15">
        <v>14</v>
      </c>
      <c r="H54" s="24">
        <v>14</v>
      </c>
      <c r="I54" s="24">
        <v>30</v>
      </c>
      <c r="J54" s="24"/>
      <c r="K54" s="24"/>
    </row>
    <row r="55" spans="1:11" ht="16" x14ac:dyDescent="0.2">
      <c r="A55" s="4" t="s">
        <v>164</v>
      </c>
      <c r="B55" s="9" t="s">
        <v>356</v>
      </c>
      <c r="C55" s="5">
        <v>15</v>
      </c>
      <c r="D55" s="5">
        <v>15</v>
      </c>
      <c r="E55" s="5">
        <v>14</v>
      </c>
      <c r="F55" s="5">
        <v>10</v>
      </c>
      <c r="G55" s="15">
        <v>12</v>
      </c>
      <c r="H55" s="24">
        <v>12</v>
      </c>
      <c r="I55" s="24">
        <v>24</v>
      </c>
      <c r="J55" s="24"/>
      <c r="K55" s="24"/>
    </row>
    <row r="56" spans="1:11" ht="16" x14ac:dyDescent="0.2">
      <c r="A56" s="4" t="s">
        <v>164</v>
      </c>
      <c r="B56" s="9" t="s">
        <v>357</v>
      </c>
      <c r="C56" s="5">
        <v>14</v>
      </c>
      <c r="D56" s="5">
        <v>15</v>
      </c>
      <c r="E56" s="5">
        <v>15</v>
      </c>
      <c r="F56" s="5">
        <v>8</v>
      </c>
      <c r="G56" s="15">
        <v>10</v>
      </c>
      <c r="H56" s="24">
        <v>10</v>
      </c>
      <c r="I56" s="24">
        <v>18</v>
      </c>
      <c r="J56" s="24"/>
      <c r="K56" s="24"/>
    </row>
    <row r="57" spans="1:11" ht="16" x14ac:dyDescent="0.2">
      <c r="A57" s="4" t="s">
        <v>171</v>
      </c>
      <c r="B57" s="4" t="s">
        <v>171</v>
      </c>
      <c r="C57" s="5">
        <v>272</v>
      </c>
      <c r="D57" s="5">
        <v>277</v>
      </c>
      <c r="E57" s="5">
        <v>540</v>
      </c>
      <c r="F57" s="5">
        <v>123</v>
      </c>
      <c r="G57" s="15">
        <v>130</v>
      </c>
      <c r="H57" s="24">
        <v>132</v>
      </c>
      <c r="I57" s="24">
        <v>423</v>
      </c>
      <c r="J57" s="24"/>
      <c r="K57" s="24"/>
    </row>
    <row r="58" spans="1:11" ht="16" x14ac:dyDescent="0.2">
      <c r="A58" s="4" t="s">
        <v>171</v>
      </c>
      <c r="B58" s="4" t="s">
        <v>172</v>
      </c>
      <c r="C58" s="5">
        <v>22</v>
      </c>
      <c r="D58" s="5">
        <v>22</v>
      </c>
      <c r="E58" s="5">
        <v>17</v>
      </c>
      <c r="F58" s="5">
        <v>16</v>
      </c>
      <c r="G58" s="15">
        <v>18</v>
      </c>
      <c r="H58" s="24">
        <v>18</v>
      </c>
      <c r="I58" s="24">
        <v>32</v>
      </c>
      <c r="J58" s="24"/>
      <c r="K58" s="24"/>
    </row>
    <row r="59" spans="1:11" ht="16" x14ac:dyDescent="0.2">
      <c r="A59" s="4" t="s">
        <v>171</v>
      </c>
      <c r="B59" s="4" t="s">
        <v>173</v>
      </c>
      <c r="C59" s="5">
        <v>41</v>
      </c>
      <c r="D59" s="5">
        <v>41</v>
      </c>
      <c r="E59" s="5">
        <v>56</v>
      </c>
      <c r="F59" s="5">
        <v>25</v>
      </c>
      <c r="G59" s="15">
        <v>25</v>
      </c>
      <c r="H59" s="24">
        <v>26</v>
      </c>
      <c r="I59" s="24">
        <v>50</v>
      </c>
      <c r="J59" s="24"/>
      <c r="K59" s="24"/>
    </row>
    <row r="60" spans="1:11" ht="16" x14ac:dyDescent="0.2">
      <c r="A60" s="4" t="s">
        <v>171</v>
      </c>
      <c r="B60" s="9" t="s">
        <v>358</v>
      </c>
      <c r="C60" s="5">
        <v>32</v>
      </c>
      <c r="D60" s="5">
        <v>31</v>
      </c>
      <c r="E60" s="5">
        <v>91</v>
      </c>
      <c r="F60" s="5">
        <v>37</v>
      </c>
      <c r="G60" s="15">
        <v>37</v>
      </c>
      <c r="H60" s="24">
        <v>37</v>
      </c>
      <c r="I60" s="24">
        <v>48</v>
      </c>
      <c r="J60" s="24"/>
      <c r="K60" s="24"/>
    </row>
    <row r="61" spans="1:11" ht="16" x14ac:dyDescent="0.2">
      <c r="A61" s="4" t="s">
        <v>171</v>
      </c>
      <c r="B61" s="9" t="s">
        <v>359</v>
      </c>
      <c r="C61" s="5">
        <v>67</v>
      </c>
      <c r="D61" s="5">
        <v>66</v>
      </c>
      <c r="E61" s="5">
        <v>45</v>
      </c>
      <c r="F61" s="5">
        <v>57</v>
      </c>
      <c r="G61" s="15">
        <v>60</v>
      </c>
      <c r="H61" s="24">
        <v>61</v>
      </c>
      <c r="I61" s="24">
        <v>149</v>
      </c>
      <c r="J61" s="24"/>
      <c r="K61" s="24"/>
    </row>
    <row r="62" spans="1:11" ht="16" x14ac:dyDescent="0.2">
      <c r="A62" s="4" t="s">
        <v>171</v>
      </c>
      <c r="B62" s="4" t="s">
        <v>174</v>
      </c>
      <c r="C62" s="5">
        <v>79</v>
      </c>
      <c r="D62" s="5">
        <v>81</v>
      </c>
      <c r="E62" s="5">
        <v>64</v>
      </c>
      <c r="F62" s="5">
        <v>51</v>
      </c>
      <c r="G62" s="15">
        <v>49</v>
      </c>
      <c r="H62" s="24">
        <v>50</v>
      </c>
      <c r="I62" s="24">
        <v>144</v>
      </c>
      <c r="J62" s="24"/>
      <c r="K62" s="24"/>
    </row>
    <row r="63" spans="1:11" ht="16" x14ac:dyDescent="0.2">
      <c r="A63" s="4" t="s">
        <v>171</v>
      </c>
      <c r="B63" s="9" t="s">
        <v>360</v>
      </c>
      <c r="C63" s="5">
        <v>97</v>
      </c>
      <c r="D63" s="5">
        <v>98</v>
      </c>
      <c r="E63" s="5">
        <v>81</v>
      </c>
      <c r="F63" s="5">
        <v>56</v>
      </c>
      <c r="G63" s="15">
        <v>57</v>
      </c>
      <c r="H63" s="24">
        <v>58</v>
      </c>
      <c r="I63" s="24">
        <v>149</v>
      </c>
      <c r="J63" s="24"/>
      <c r="K63" s="24"/>
    </row>
    <row r="64" spans="1:11" ht="16" x14ac:dyDescent="0.2">
      <c r="A64" s="4" t="s">
        <v>171</v>
      </c>
      <c r="B64" s="4" t="s">
        <v>175</v>
      </c>
      <c r="C64" s="5">
        <v>75</v>
      </c>
      <c r="D64" s="5">
        <v>73</v>
      </c>
      <c r="E64" s="5">
        <v>68</v>
      </c>
      <c r="F64" s="5">
        <v>41</v>
      </c>
      <c r="G64" s="15">
        <v>42</v>
      </c>
      <c r="H64" s="24">
        <v>42</v>
      </c>
      <c r="I64" s="24">
        <v>105</v>
      </c>
      <c r="J64" s="24"/>
      <c r="K64" s="24"/>
    </row>
    <row r="65" spans="1:11" ht="16" x14ac:dyDescent="0.2">
      <c r="A65" s="4" t="s">
        <v>171</v>
      </c>
      <c r="B65" s="9" t="s">
        <v>361</v>
      </c>
      <c r="C65" s="5">
        <v>151</v>
      </c>
      <c r="D65" s="5">
        <v>149</v>
      </c>
      <c r="E65" s="5">
        <v>131</v>
      </c>
      <c r="F65" s="5">
        <v>91</v>
      </c>
      <c r="G65" s="15">
        <v>87</v>
      </c>
      <c r="H65" s="24">
        <v>87</v>
      </c>
      <c r="I65" s="24">
        <v>237</v>
      </c>
      <c r="J65" s="24"/>
      <c r="K65" s="24"/>
    </row>
    <row r="66" spans="1:11" ht="16" x14ac:dyDescent="0.2">
      <c r="A66" s="4" t="s">
        <v>171</v>
      </c>
      <c r="B66" s="9" t="s">
        <v>362</v>
      </c>
      <c r="C66" s="5">
        <v>16</v>
      </c>
      <c r="D66" s="5">
        <v>16</v>
      </c>
      <c r="E66" s="5">
        <v>29</v>
      </c>
      <c r="F66" s="5">
        <v>18</v>
      </c>
      <c r="G66" s="15">
        <v>17</v>
      </c>
      <c r="H66" s="24">
        <v>17</v>
      </c>
      <c r="I66" s="24">
        <v>36</v>
      </c>
      <c r="J66" s="24"/>
      <c r="K66" s="24"/>
    </row>
    <row r="67" spans="1:11" ht="16" x14ac:dyDescent="0.2">
      <c r="A67" s="4" t="s">
        <v>171</v>
      </c>
      <c r="B67" s="9" t="s">
        <v>363</v>
      </c>
      <c r="C67" s="5">
        <v>118</v>
      </c>
      <c r="D67" s="5">
        <v>113</v>
      </c>
      <c r="E67" s="5">
        <v>90</v>
      </c>
      <c r="F67" s="5">
        <v>67</v>
      </c>
      <c r="G67" s="15">
        <v>65</v>
      </c>
      <c r="H67" s="24">
        <v>66</v>
      </c>
      <c r="I67" s="24">
        <v>213</v>
      </c>
      <c r="J67" s="24"/>
      <c r="K67" s="24"/>
    </row>
    <row r="68" spans="1:11" ht="16" x14ac:dyDescent="0.2">
      <c r="A68" s="4" t="s">
        <v>171</v>
      </c>
      <c r="B68" s="4" t="s">
        <v>981</v>
      </c>
      <c r="C68" s="5">
        <v>0</v>
      </c>
      <c r="D68" s="5">
        <v>0</v>
      </c>
      <c r="E68" s="5">
        <v>0</v>
      </c>
      <c r="F68" s="5">
        <v>28</v>
      </c>
      <c r="G68" s="15">
        <v>28</v>
      </c>
      <c r="H68" s="24">
        <v>28</v>
      </c>
      <c r="I68" s="24">
        <v>8</v>
      </c>
      <c r="J68" s="24"/>
      <c r="K68" s="24"/>
    </row>
    <row r="69" spans="1:11" ht="16" x14ac:dyDescent="0.2">
      <c r="A69" s="4" t="s">
        <v>171</v>
      </c>
      <c r="B69" s="4" t="s">
        <v>176</v>
      </c>
      <c r="C69" s="5">
        <v>39</v>
      </c>
      <c r="D69" s="5">
        <v>39</v>
      </c>
      <c r="E69" s="5">
        <v>63</v>
      </c>
      <c r="F69" s="5">
        <v>36</v>
      </c>
      <c r="G69" s="15">
        <v>39</v>
      </c>
      <c r="H69" s="24">
        <v>39</v>
      </c>
      <c r="I69" s="24">
        <v>79</v>
      </c>
      <c r="J69" s="24"/>
      <c r="K69" s="24"/>
    </row>
    <row r="70" spans="1:11" ht="16" x14ac:dyDescent="0.2">
      <c r="A70" s="4" t="s">
        <v>171</v>
      </c>
      <c r="B70" s="4" t="s">
        <v>177</v>
      </c>
      <c r="C70" s="5">
        <v>67</v>
      </c>
      <c r="D70" s="5">
        <v>64</v>
      </c>
      <c r="E70" s="5">
        <v>71</v>
      </c>
      <c r="F70" s="5">
        <v>39</v>
      </c>
      <c r="G70" s="15">
        <v>39</v>
      </c>
      <c r="H70" s="24">
        <v>40</v>
      </c>
      <c r="I70" s="24">
        <v>179</v>
      </c>
      <c r="J70" s="24"/>
      <c r="K70" s="24"/>
    </row>
    <row r="71" spans="1:11" ht="16" x14ac:dyDescent="0.2">
      <c r="A71" s="4" t="s">
        <v>178</v>
      </c>
      <c r="B71" s="4" t="s">
        <v>179</v>
      </c>
      <c r="C71" s="5">
        <v>163</v>
      </c>
      <c r="D71" s="5">
        <v>164</v>
      </c>
      <c r="E71" s="5">
        <v>122</v>
      </c>
      <c r="F71" s="5">
        <v>103</v>
      </c>
      <c r="G71" s="17">
        <v>106</v>
      </c>
      <c r="H71" s="26">
        <v>105</v>
      </c>
      <c r="I71" s="5">
        <v>281</v>
      </c>
      <c r="J71" s="5"/>
      <c r="K71" s="5"/>
    </row>
    <row r="72" spans="1:11" ht="16" x14ac:dyDescent="0.2">
      <c r="A72" s="4" t="s">
        <v>178</v>
      </c>
      <c r="B72" s="4" t="s">
        <v>180</v>
      </c>
      <c r="C72" s="5">
        <v>104</v>
      </c>
      <c r="D72" s="5">
        <v>103</v>
      </c>
      <c r="E72" s="5">
        <v>105</v>
      </c>
      <c r="F72" s="5">
        <v>61</v>
      </c>
      <c r="G72" s="17">
        <v>64</v>
      </c>
      <c r="H72" s="26">
        <v>63</v>
      </c>
      <c r="I72" s="26">
        <v>175</v>
      </c>
      <c r="J72" s="26"/>
      <c r="K72" s="26"/>
    </row>
    <row r="73" spans="1:11" ht="16" x14ac:dyDescent="0.2">
      <c r="A73" s="4" t="s">
        <v>178</v>
      </c>
      <c r="B73" s="4" t="s">
        <v>181</v>
      </c>
      <c r="C73" s="5">
        <v>24</v>
      </c>
      <c r="D73" s="5">
        <v>24</v>
      </c>
      <c r="E73" s="5">
        <v>26</v>
      </c>
      <c r="F73" s="5">
        <v>29</v>
      </c>
      <c r="G73" s="17">
        <v>28</v>
      </c>
      <c r="H73" s="26">
        <v>28</v>
      </c>
      <c r="I73" s="26">
        <v>42</v>
      </c>
      <c r="J73" s="26"/>
      <c r="K73" s="26"/>
    </row>
    <row r="74" spans="1:11" ht="16" x14ac:dyDescent="0.2">
      <c r="A74" s="4" t="s">
        <v>178</v>
      </c>
      <c r="B74" s="4" t="s">
        <v>182</v>
      </c>
      <c r="C74" s="5">
        <v>165</v>
      </c>
      <c r="D74" s="5">
        <v>163</v>
      </c>
      <c r="E74" s="5">
        <v>145</v>
      </c>
      <c r="F74" s="5">
        <v>81</v>
      </c>
      <c r="G74" s="17">
        <v>85</v>
      </c>
      <c r="H74" s="26">
        <v>86</v>
      </c>
      <c r="I74" s="26">
        <v>257</v>
      </c>
      <c r="J74" s="26"/>
      <c r="K74" s="26"/>
    </row>
    <row r="75" spans="1:11" ht="16" x14ac:dyDescent="0.2">
      <c r="A75" s="4" t="s">
        <v>178</v>
      </c>
      <c r="B75" s="4" t="s">
        <v>178</v>
      </c>
      <c r="C75" s="5">
        <v>3414</v>
      </c>
      <c r="D75" s="5">
        <v>3361</v>
      </c>
      <c r="E75" s="5">
        <v>2946</v>
      </c>
      <c r="F75" s="5">
        <v>1599</v>
      </c>
      <c r="G75" s="17">
        <v>1397</v>
      </c>
      <c r="H75" s="26">
        <v>1389</v>
      </c>
      <c r="I75" s="26">
        <v>4680</v>
      </c>
      <c r="J75" s="26"/>
      <c r="K75" s="26"/>
    </row>
    <row r="76" spans="1:11" ht="16" x14ac:dyDescent="0.2">
      <c r="A76" s="4" t="s">
        <v>178</v>
      </c>
      <c r="B76" s="4" t="s">
        <v>183</v>
      </c>
      <c r="C76" s="5">
        <v>966</v>
      </c>
      <c r="D76" s="5">
        <v>974</v>
      </c>
      <c r="E76" s="5">
        <v>578</v>
      </c>
      <c r="F76" s="5">
        <v>425</v>
      </c>
      <c r="G76" s="17">
        <v>407</v>
      </c>
      <c r="H76" s="26">
        <v>407</v>
      </c>
      <c r="I76" s="26">
        <v>1328</v>
      </c>
      <c r="J76" s="26"/>
      <c r="K76" s="26"/>
    </row>
    <row r="77" spans="1:11" ht="16" x14ac:dyDescent="0.2">
      <c r="A77" s="4" t="s">
        <v>178</v>
      </c>
      <c r="B77" s="4" t="s">
        <v>184</v>
      </c>
      <c r="C77" s="5">
        <v>71</v>
      </c>
      <c r="D77" s="5">
        <v>74</v>
      </c>
      <c r="E77" s="5">
        <v>61</v>
      </c>
      <c r="F77" s="5">
        <v>46</v>
      </c>
      <c r="G77" s="17">
        <v>52</v>
      </c>
      <c r="H77" s="26">
        <v>52</v>
      </c>
      <c r="I77" s="26">
        <v>151</v>
      </c>
      <c r="J77" s="26"/>
      <c r="K77" s="26"/>
    </row>
    <row r="78" spans="1:11" ht="16" x14ac:dyDescent="0.2">
      <c r="A78" s="4" t="s">
        <v>178</v>
      </c>
      <c r="B78" s="4" t="s">
        <v>185</v>
      </c>
      <c r="C78" s="5">
        <v>202</v>
      </c>
      <c r="D78" s="5">
        <v>198</v>
      </c>
      <c r="E78" s="5">
        <v>119</v>
      </c>
      <c r="F78" s="5">
        <v>104</v>
      </c>
      <c r="G78" s="17">
        <v>105</v>
      </c>
      <c r="H78" s="26">
        <v>105</v>
      </c>
      <c r="I78" s="26">
        <v>310</v>
      </c>
      <c r="J78" s="26"/>
      <c r="K78" s="26"/>
    </row>
    <row r="79" spans="1:11" ht="16" x14ac:dyDescent="0.2">
      <c r="A79" s="4" t="s">
        <v>178</v>
      </c>
      <c r="B79" s="9" t="s">
        <v>364</v>
      </c>
      <c r="C79" s="5">
        <v>13</v>
      </c>
      <c r="D79" s="5">
        <v>13</v>
      </c>
      <c r="E79" s="5">
        <v>45</v>
      </c>
      <c r="F79" s="5">
        <v>14</v>
      </c>
      <c r="G79" s="17">
        <v>15</v>
      </c>
      <c r="H79" s="26">
        <v>15</v>
      </c>
      <c r="I79" s="26">
        <v>24</v>
      </c>
      <c r="J79" s="26"/>
      <c r="K79" s="26"/>
    </row>
    <row r="80" spans="1:11" ht="16" x14ac:dyDescent="0.2">
      <c r="A80" s="4" t="s">
        <v>178</v>
      </c>
      <c r="B80" s="9" t="s">
        <v>365</v>
      </c>
      <c r="C80" s="5">
        <v>121</v>
      </c>
      <c r="D80" s="5">
        <v>122</v>
      </c>
      <c r="E80" s="5">
        <v>98</v>
      </c>
      <c r="F80" s="5">
        <v>118</v>
      </c>
      <c r="G80" s="17">
        <v>130</v>
      </c>
      <c r="H80" s="26">
        <v>131</v>
      </c>
      <c r="I80" s="26">
        <v>181</v>
      </c>
      <c r="J80" s="26"/>
      <c r="K80" s="26"/>
    </row>
    <row r="81" spans="1:11" ht="16" x14ac:dyDescent="0.2">
      <c r="A81" s="4" t="s">
        <v>178</v>
      </c>
      <c r="B81" s="9" t="s">
        <v>366</v>
      </c>
      <c r="C81" s="5">
        <v>196</v>
      </c>
      <c r="D81" s="5">
        <v>199</v>
      </c>
      <c r="E81" s="5">
        <v>284</v>
      </c>
      <c r="F81" s="5">
        <v>114</v>
      </c>
      <c r="G81" s="17">
        <v>119</v>
      </c>
      <c r="H81" s="26">
        <v>119</v>
      </c>
      <c r="I81" s="26">
        <v>343</v>
      </c>
      <c r="J81" s="26"/>
      <c r="K81" s="26"/>
    </row>
    <row r="82" spans="1:11" ht="16" x14ac:dyDescent="0.2">
      <c r="A82" s="4" t="s">
        <v>178</v>
      </c>
      <c r="B82" s="9" t="s">
        <v>367</v>
      </c>
      <c r="C82" s="5">
        <v>51</v>
      </c>
      <c r="D82" s="5">
        <v>51</v>
      </c>
      <c r="E82" s="5">
        <v>46</v>
      </c>
      <c r="F82" s="5">
        <v>38</v>
      </c>
      <c r="G82" s="17">
        <v>38</v>
      </c>
      <c r="H82" s="26">
        <v>37</v>
      </c>
      <c r="I82" s="26">
        <v>89</v>
      </c>
      <c r="J82" s="26"/>
      <c r="K82" s="26"/>
    </row>
    <row r="83" spans="1:11" ht="16" x14ac:dyDescent="0.2">
      <c r="A83" s="4" t="s">
        <v>178</v>
      </c>
      <c r="B83" s="9" t="s">
        <v>368</v>
      </c>
      <c r="C83" s="5">
        <v>77</v>
      </c>
      <c r="D83" s="5">
        <v>77</v>
      </c>
      <c r="E83" s="5">
        <v>70</v>
      </c>
      <c r="F83" s="5">
        <v>45</v>
      </c>
      <c r="G83" s="17">
        <v>49</v>
      </c>
      <c r="H83" s="26">
        <v>50</v>
      </c>
      <c r="I83" s="26">
        <v>141</v>
      </c>
      <c r="J83" s="26"/>
      <c r="K83" s="26"/>
    </row>
    <row r="84" spans="1:11" ht="16" x14ac:dyDescent="0.2">
      <c r="A84" s="4" t="s">
        <v>178</v>
      </c>
      <c r="B84" s="9" t="s">
        <v>369</v>
      </c>
      <c r="C84" s="5">
        <v>55</v>
      </c>
      <c r="D84" s="5">
        <v>56</v>
      </c>
      <c r="E84" s="5">
        <v>52</v>
      </c>
      <c r="F84" s="5">
        <v>45</v>
      </c>
      <c r="G84" s="17">
        <v>45</v>
      </c>
      <c r="H84" s="26">
        <v>47</v>
      </c>
      <c r="I84" s="26">
        <v>94</v>
      </c>
      <c r="J84" s="26"/>
      <c r="K84" s="26"/>
    </row>
    <row r="85" spans="1:11" ht="16" x14ac:dyDescent="0.2">
      <c r="A85" s="4" t="s">
        <v>178</v>
      </c>
      <c r="B85" s="9" t="s">
        <v>370</v>
      </c>
      <c r="C85" s="5">
        <v>414</v>
      </c>
      <c r="D85" s="5">
        <v>414</v>
      </c>
      <c r="E85" s="5">
        <v>271</v>
      </c>
      <c r="F85" s="5">
        <v>245</v>
      </c>
      <c r="G85" s="17">
        <v>205</v>
      </c>
      <c r="H85" s="26">
        <v>206</v>
      </c>
      <c r="I85" s="26">
        <v>619</v>
      </c>
      <c r="J85" s="26"/>
      <c r="K85" s="26"/>
    </row>
    <row r="86" spans="1:11" ht="16" x14ac:dyDescent="0.2">
      <c r="A86" s="4" t="s">
        <v>178</v>
      </c>
      <c r="B86" s="9" t="s">
        <v>371</v>
      </c>
      <c r="C86" s="5">
        <v>226</v>
      </c>
      <c r="D86" s="5">
        <v>228</v>
      </c>
      <c r="E86" s="5">
        <v>181</v>
      </c>
      <c r="F86" s="5">
        <v>145</v>
      </c>
      <c r="G86" s="17">
        <v>140</v>
      </c>
      <c r="H86" s="26">
        <v>141</v>
      </c>
      <c r="I86" s="26">
        <v>401</v>
      </c>
      <c r="J86" s="26"/>
      <c r="K86" s="26"/>
    </row>
    <row r="87" spans="1:11" ht="16" x14ac:dyDescent="0.2">
      <c r="A87" s="4" t="s">
        <v>178</v>
      </c>
      <c r="B87" s="9" t="s">
        <v>372</v>
      </c>
      <c r="C87" s="5">
        <v>550</v>
      </c>
      <c r="D87" s="5">
        <v>543</v>
      </c>
      <c r="E87" s="5">
        <v>415</v>
      </c>
      <c r="F87" s="5">
        <v>286</v>
      </c>
      <c r="G87" s="17">
        <v>277</v>
      </c>
      <c r="H87" s="26">
        <v>276</v>
      </c>
      <c r="I87" s="26">
        <v>817</v>
      </c>
      <c r="J87" s="26"/>
      <c r="K87" s="26"/>
    </row>
    <row r="88" spans="1:11" ht="16" x14ac:dyDescent="0.2">
      <c r="A88" s="4" t="s">
        <v>186</v>
      </c>
      <c r="B88" s="4" t="s">
        <v>187</v>
      </c>
      <c r="C88" s="5">
        <v>29</v>
      </c>
      <c r="D88" s="5">
        <v>30</v>
      </c>
      <c r="E88" s="5">
        <v>42</v>
      </c>
      <c r="F88" s="5">
        <v>53</v>
      </c>
      <c r="G88" s="49">
        <f>60*0</f>
        <v>0</v>
      </c>
      <c r="H88" s="50">
        <f>61*0</f>
        <v>0</v>
      </c>
      <c r="I88" s="26">
        <v>68</v>
      </c>
      <c r="J88" s="26"/>
      <c r="K88" s="26"/>
    </row>
    <row r="89" spans="1:11" ht="16" x14ac:dyDescent="0.2">
      <c r="A89" s="4" t="s">
        <v>186</v>
      </c>
      <c r="B89" s="4" t="s">
        <v>188</v>
      </c>
      <c r="C89" s="5">
        <v>64</v>
      </c>
      <c r="D89" s="5">
        <v>62</v>
      </c>
      <c r="E89" s="45">
        <f>AVERAGE(C89:D89)</f>
        <v>63</v>
      </c>
      <c r="F89" s="5">
        <v>38</v>
      </c>
      <c r="G89" s="17">
        <v>42</v>
      </c>
      <c r="H89" s="26">
        <v>42</v>
      </c>
      <c r="I89" s="26">
        <v>102</v>
      </c>
      <c r="J89" s="26"/>
      <c r="K89" s="26"/>
    </row>
    <row r="90" spans="1:11" ht="16" x14ac:dyDescent="0.2">
      <c r="A90" s="4" t="s">
        <v>186</v>
      </c>
      <c r="B90" s="4" t="s">
        <v>189</v>
      </c>
      <c r="C90" s="5">
        <v>11</v>
      </c>
      <c r="D90" s="5">
        <v>12</v>
      </c>
      <c r="E90" s="5">
        <v>13</v>
      </c>
      <c r="F90" s="5">
        <f>40*0+23</f>
        <v>23</v>
      </c>
      <c r="G90" s="49">
        <f>41*0</f>
        <v>0</v>
      </c>
      <c r="H90" s="50">
        <f>42*0</f>
        <v>0</v>
      </c>
      <c r="I90" s="26">
        <v>23</v>
      </c>
      <c r="J90" s="26"/>
      <c r="K90" s="26"/>
    </row>
    <row r="91" spans="1:11" ht="16" x14ac:dyDescent="0.2">
      <c r="A91" s="4" t="s">
        <v>186</v>
      </c>
      <c r="B91" s="9" t="s">
        <v>373</v>
      </c>
      <c r="C91" s="5">
        <v>25</v>
      </c>
      <c r="D91" s="5">
        <v>25</v>
      </c>
      <c r="E91" s="45">
        <f>AVERAGE(C91:D91)</f>
        <v>25</v>
      </c>
      <c r="F91" s="5">
        <v>14</v>
      </c>
      <c r="G91" s="17">
        <v>15</v>
      </c>
      <c r="H91" s="26">
        <v>15</v>
      </c>
      <c r="I91" s="26">
        <v>42</v>
      </c>
      <c r="J91" s="26"/>
      <c r="K91" s="26"/>
    </row>
    <row r="92" spans="1:11" ht="16" x14ac:dyDescent="0.2">
      <c r="A92" s="4" t="s">
        <v>186</v>
      </c>
      <c r="B92" s="4" t="s">
        <v>190</v>
      </c>
      <c r="C92" s="5">
        <v>38</v>
      </c>
      <c r="D92" s="5">
        <v>38</v>
      </c>
      <c r="E92" s="5">
        <v>36</v>
      </c>
      <c r="F92" s="5">
        <v>38</v>
      </c>
      <c r="G92" s="17">
        <v>38</v>
      </c>
      <c r="H92" s="26">
        <v>38</v>
      </c>
      <c r="I92" s="26">
        <v>79</v>
      </c>
      <c r="J92" s="26"/>
      <c r="K92" s="26"/>
    </row>
    <row r="93" spans="1:11" ht="16" x14ac:dyDescent="0.2">
      <c r="A93" s="4" t="s">
        <v>186</v>
      </c>
      <c r="B93" s="4" t="s">
        <v>186</v>
      </c>
      <c r="C93" s="5">
        <v>181</v>
      </c>
      <c r="D93" s="5">
        <v>146</v>
      </c>
      <c r="E93" s="45">
        <f>AVERAGE(C93:D93)*0+103</f>
        <v>103</v>
      </c>
      <c r="F93" s="5">
        <f>103*0</f>
        <v>0</v>
      </c>
      <c r="G93" s="49">
        <f>95*0</f>
        <v>0</v>
      </c>
      <c r="H93" s="50">
        <f>94*0</f>
        <v>0</v>
      </c>
      <c r="I93" s="26">
        <v>152</v>
      </c>
      <c r="J93" s="26"/>
      <c r="K93" s="26"/>
    </row>
    <row r="94" spans="1:11" ht="16" x14ac:dyDescent="0.2">
      <c r="A94" s="4" t="s">
        <v>186</v>
      </c>
      <c r="B94" s="4" t="s">
        <v>191</v>
      </c>
      <c r="C94" s="5">
        <v>17</v>
      </c>
      <c r="D94" s="5">
        <v>18</v>
      </c>
      <c r="E94" s="5">
        <v>65</v>
      </c>
      <c r="F94" s="5">
        <v>68</v>
      </c>
      <c r="G94" s="49">
        <f>56*0</f>
        <v>0</v>
      </c>
      <c r="H94" s="26">
        <f>57*0</f>
        <v>0</v>
      </c>
      <c r="I94" s="26">
        <v>24</v>
      </c>
      <c r="J94" s="26"/>
      <c r="K94" s="26"/>
    </row>
    <row r="95" spans="1:11" ht="16" x14ac:dyDescent="0.2">
      <c r="A95" s="4" t="s">
        <v>186</v>
      </c>
      <c r="B95" s="9" t="s">
        <v>358</v>
      </c>
      <c r="C95" s="5">
        <v>67</v>
      </c>
      <c r="D95" s="5">
        <v>67</v>
      </c>
      <c r="E95" s="5">
        <v>56</v>
      </c>
      <c r="F95" s="5">
        <v>55</v>
      </c>
      <c r="G95" s="49">
        <f>69*0</f>
        <v>0</v>
      </c>
      <c r="H95" s="50">
        <f>71*0</f>
        <v>0</v>
      </c>
      <c r="I95" s="26">
        <v>135</v>
      </c>
      <c r="J95" s="26"/>
      <c r="K95" s="26"/>
    </row>
    <row r="96" spans="1:11" ht="16" x14ac:dyDescent="0.2">
      <c r="A96" s="4" t="s">
        <v>186</v>
      </c>
      <c r="B96" s="9" t="s">
        <v>374</v>
      </c>
      <c r="C96" s="5">
        <v>35</v>
      </c>
      <c r="D96" s="5">
        <v>35</v>
      </c>
      <c r="E96" s="5">
        <v>30</v>
      </c>
      <c r="F96" s="5">
        <v>53</v>
      </c>
      <c r="G96" s="17">
        <v>18</v>
      </c>
      <c r="H96" s="26">
        <v>18</v>
      </c>
      <c r="I96" s="26">
        <v>38</v>
      </c>
      <c r="J96" s="26"/>
      <c r="K96" s="26"/>
    </row>
    <row r="97" spans="1:11" ht="16" x14ac:dyDescent="0.2">
      <c r="A97" s="4" t="s">
        <v>186</v>
      </c>
      <c r="B97" s="4" t="s">
        <v>192</v>
      </c>
      <c r="C97" s="5">
        <v>65</v>
      </c>
      <c r="D97" s="5">
        <v>93</v>
      </c>
      <c r="E97" s="45">
        <f>AVERAGE(C97:D97)</f>
        <v>79</v>
      </c>
      <c r="F97" s="45">
        <f>79*0</f>
        <v>0</v>
      </c>
      <c r="G97" s="49">
        <f>96*0</f>
        <v>0</v>
      </c>
      <c r="H97" s="50">
        <f>95*0</f>
        <v>0</v>
      </c>
      <c r="I97" s="26">
        <v>229</v>
      </c>
      <c r="J97" s="26"/>
      <c r="K97" s="26"/>
    </row>
    <row r="98" spans="1:11" ht="16" x14ac:dyDescent="0.2">
      <c r="A98" s="4" t="s">
        <v>186</v>
      </c>
      <c r="B98" s="4" t="s">
        <v>193</v>
      </c>
      <c r="C98" s="5">
        <v>63</v>
      </c>
      <c r="D98" s="5">
        <v>67</v>
      </c>
      <c r="E98" s="45">
        <f>AVERAGE(C98:D98)*0+45</f>
        <v>45</v>
      </c>
      <c r="F98" s="45">
        <f>AVERAGE(C98:E98)*0</f>
        <v>0</v>
      </c>
      <c r="G98" s="45">
        <f>AVERAGE(D98:F98)*0</f>
        <v>0</v>
      </c>
      <c r="H98" s="45">
        <f>AVERAGE(E98:G98)*0</f>
        <v>0</v>
      </c>
      <c r="I98" s="26">
        <v>159</v>
      </c>
      <c r="J98" s="26"/>
      <c r="K98" s="26"/>
    </row>
    <row r="99" spans="1:11" ht="16" x14ac:dyDescent="0.2">
      <c r="A99" s="4" t="s">
        <v>186</v>
      </c>
      <c r="B99" s="4" t="s">
        <v>982</v>
      </c>
      <c r="C99" s="5">
        <v>0</v>
      </c>
      <c r="D99" s="5">
        <v>0</v>
      </c>
      <c r="E99" s="5">
        <v>0</v>
      </c>
      <c r="F99" s="46">
        <f>71.3333333333333*0</f>
        <v>0</v>
      </c>
      <c r="G99" s="47">
        <f>68.6666666666667*0</f>
        <v>0</v>
      </c>
      <c r="H99" s="48">
        <f>68.6666666666667*0</f>
        <v>0</v>
      </c>
      <c r="I99" s="26">
        <v>2</v>
      </c>
      <c r="J99" s="26"/>
      <c r="K99" s="26"/>
    </row>
    <row r="100" spans="1:11" ht="16" x14ac:dyDescent="0.2">
      <c r="A100" s="4" t="s">
        <v>186</v>
      </c>
      <c r="B100" s="9" t="s">
        <v>375</v>
      </c>
      <c r="C100" s="5">
        <v>23</v>
      </c>
      <c r="D100" s="5">
        <v>23</v>
      </c>
      <c r="E100" s="45">
        <f>AVERAGE(C100:D100)</f>
        <v>23</v>
      </c>
      <c r="F100" s="5">
        <v>33</v>
      </c>
      <c r="G100" s="17">
        <v>35</v>
      </c>
      <c r="H100" s="26">
        <v>35</v>
      </c>
      <c r="I100" s="26">
        <v>42</v>
      </c>
      <c r="J100" s="26"/>
      <c r="K100" s="26"/>
    </row>
    <row r="101" spans="1:11" ht="16" x14ac:dyDescent="0.2">
      <c r="A101" s="4" t="s">
        <v>186</v>
      </c>
      <c r="B101" s="9" t="s">
        <v>376</v>
      </c>
      <c r="C101" s="5">
        <v>8</v>
      </c>
      <c r="D101" s="5">
        <v>8</v>
      </c>
      <c r="E101" s="5">
        <v>26</v>
      </c>
      <c r="F101" s="45">
        <f>AVERAGE(C101:E101)</f>
        <v>14</v>
      </c>
      <c r="G101" s="45">
        <f>AVERAGE(C101:F101)</f>
        <v>14</v>
      </c>
      <c r="H101" s="45">
        <f>AVERAGE(C101:G101)</f>
        <v>14</v>
      </c>
      <c r="I101" s="26">
        <v>14</v>
      </c>
      <c r="J101" s="26"/>
      <c r="K101" s="26"/>
    </row>
    <row r="102" spans="1:11" ht="16" x14ac:dyDescent="0.2">
      <c r="A102" s="4" t="s">
        <v>186</v>
      </c>
      <c r="B102" s="9" t="s">
        <v>377</v>
      </c>
      <c r="C102" s="5">
        <v>27</v>
      </c>
      <c r="D102" s="5">
        <v>27</v>
      </c>
      <c r="E102" s="45">
        <f>AVERAGE(C102:D102)</f>
        <v>27</v>
      </c>
      <c r="F102" s="5">
        <v>18</v>
      </c>
      <c r="G102" s="17">
        <v>19</v>
      </c>
      <c r="H102" s="26">
        <v>19</v>
      </c>
      <c r="I102" s="26">
        <v>70</v>
      </c>
      <c r="J102" s="26"/>
      <c r="K102" s="26"/>
    </row>
    <row r="103" spans="1:11" ht="16" x14ac:dyDescent="0.2">
      <c r="A103" s="4" t="s">
        <v>186</v>
      </c>
      <c r="B103" s="9" t="s">
        <v>378</v>
      </c>
      <c r="C103" s="5">
        <v>15</v>
      </c>
      <c r="D103" s="5">
        <v>15</v>
      </c>
      <c r="E103" s="5">
        <v>12</v>
      </c>
      <c r="F103" s="45">
        <f>AVERAGE(C103:E103)</f>
        <v>14</v>
      </c>
      <c r="G103" s="17">
        <v>36</v>
      </c>
      <c r="H103" s="26">
        <v>36</v>
      </c>
      <c r="I103" s="26">
        <v>40</v>
      </c>
      <c r="J103" s="26"/>
      <c r="K103" s="26"/>
    </row>
    <row r="104" spans="1:11" ht="16" x14ac:dyDescent="0.2">
      <c r="A104" s="4" t="s">
        <v>186</v>
      </c>
      <c r="B104" s="9" t="s">
        <v>379</v>
      </c>
      <c r="C104" s="5">
        <v>24</v>
      </c>
      <c r="D104" s="5">
        <v>24</v>
      </c>
      <c r="E104" s="5">
        <v>47</v>
      </c>
      <c r="F104" s="5">
        <v>51</v>
      </c>
      <c r="G104" s="49">
        <f>AVERAGE(C104:F104)</f>
        <v>36.5</v>
      </c>
      <c r="H104" s="49">
        <f>AVERAGE(C104:G104)</f>
        <v>36.5</v>
      </c>
      <c r="I104" s="26">
        <v>44</v>
      </c>
      <c r="J104" s="26"/>
      <c r="K104" s="26"/>
    </row>
    <row r="105" spans="1:11" ht="16" x14ac:dyDescent="0.2">
      <c r="A105" s="4" t="s">
        <v>186</v>
      </c>
      <c r="B105" s="9" t="s">
        <v>380</v>
      </c>
      <c r="C105" s="5">
        <v>21</v>
      </c>
      <c r="D105" s="5">
        <v>23</v>
      </c>
      <c r="E105" s="45">
        <f>AVERAGE(C105:D105)</f>
        <v>22</v>
      </c>
      <c r="F105" s="5">
        <v>23</v>
      </c>
      <c r="G105" s="17">
        <v>24</v>
      </c>
      <c r="H105" s="26">
        <v>23</v>
      </c>
      <c r="I105" s="26">
        <v>22</v>
      </c>
      <c r="J105" s="26"/>
      <c r="K105" s="26"/>
    </row>
    <row r="106" spans="1:11" ht="16" x14ac:dyDescent="0.2">
      <c r="A106" s="4" t="s">
        <v>186</v>
      </c>
      <c r="B106" s="9" t="s">
        <v>381</v>
      </c>
      <c r="C106" s="5">
        <v>20</v>
      </c>
      <c r="D106" s="5">
        <v>20</v>
      </c>
      <c r="E106" s="5">
        <v>24</v>
      </c>
      <c r="F106" s="5">
        <v>27</v>
      </c>
      <c r="G106" s="17">
        <v>36</v>
      </c>
      <c r="H106" s="26">
        <v>36</v>
      </c>
      <c r="I106" s="26">
        <v>39</v>
      </c>
      <c r="J106" s="26"/>
      <c r="K106" s="26"/>
    </row>
    <row r="107" spans="1:11" ht="16" x14ac:dyDescent="0.2">
      <c r="A107" s="4" t="s">
        <v>186</v>
      </c>
      <c r="B107" s="9" t="s">
        <v>382</v>
      </c>
      <c r="C107" s="5">
        <v>15</v>
      </c>
      <c r="D107" s="5">
        <v>15</v>
      </c>
      <c r="E107" s="5">
        <v>36</v>
      </c>
      <c r="F107" s="5">
        <v>16</v>
      </c>
      <c r="G107" s="17">
        <v>18</v>
      </c>
      <c r="H107" s="26">
        <v>18</v>
      </c>
      <c r="I107" s="26">
        <v>36</v>
      </c>
      <c r="J107" s="26"/>
      <c r="K107" s="26"/>
    </row>
    <row r="108" spans="1:11" ht="16" x14ac:dyDescent="0.2">
      <c r="A108" s="4" t="s">
        <v>186</v>
      </c>
      <c r="B108" s="9" t="s">
        <v>383</v>
      </c>
      <c r="C108" s="5">
        <v>40</v>
      </c>
      <c r="D108" s="5">
        <v>40</v>
      </c>
      <c r="E108" s="5">
        <v>40</v>
      </c>
      <c r="F108" s="45">
        <f>AVERAGE(C108:E108)</f>
        <v>40</v>
      </c>
      <c r="G108" s="49">
        <f>AVERAGE(C108:F108)</f>
        <v>40</v>
      </c>
      <c r="H108" s="49">
        <f>AVERAGE(C108:G108)</f>
        <v>40</v>
      </c>
      <c r="I108" s="26">
        <v>65</v>
      </c>
      <c r="J108" s="26"/>
      <c r="K108" s="26"/>
    </row>
    <row r="109" spans="1:11" ht="16" x14ac:dyDescent="0.2">
      <c r="A109" s="4" t="s">
        <v>186</v>
      </c>
      <c r="B109" s="9" t="s">
        <v>384</v>
      </c>
      <c r="C109" s="5">
        <v>10</v>
      </c>
      <c r="D109" s="5">
        <v>11</v>
      </c>
      <c r="E109" s="45">
        <f>AVERAGE(C109:D109)</f>
        <v>10.5</v>
      </c>
      <c r="F109" s="45">
        <f>AVERAGE(C109:E109)</f>
        <v>10.5</v>
      </c>
      <c r="G109" s="49">
        <f>AVERAGE(C109:F109)</f>
        <v>10.5</v>
      </c>
      <c r="H109" s="49">
        <f>AVERAGE(C109:G109)</f>
        <v>10.5</v>
      </c>
      <c r="I109" s="26">
        <v>21</v>
      </c>
      <c r="J109" s="26"/>
      <c r="K109" s="26"/>
    </row>
    <row r="110" spans="1:11" ht="16" x14ac:dyDescent="0.2">
      <c r="A110" s="4" t="s">
        <v>186</v>
      </c>
      <c r="B110" s="9" t="s">
        <v>385</v>
      </c>
      <c r="C110" s="5">
        <v>11</v>
      </c>
      <c r="D110" s="5">
        <v>11</v>
      </c>
      <c r="E110" s="45">
        <f>AVERAGE(C110:D110)</f>
        <v>11</v>
      </c>
      <c r="F110" s="45">
        <f>AVERAGE(C110:E110)</f>
        <v>11</v>
      </c>
      <c r="G110" s="49">
        <f>AVERAGE(C110:F110)</f>
        <v>11</v>
      </c>
      <c r="H110" s="49">
        <f>AVERAGE(C110:G110)</f>
        <v>11</v>
      </c>
      <c r="I110" s="26">
        <v>28</v>
      </c>
      <c r="J110" s="26"/>
      <c r="K110" s="26"/>
    </row>
    <row r="111" spans="1:11" ht="16" x14ac:dyDescent="0.2">
      <c r="A111" s="4" t="s">
        <v>186</v>
      </c>
      <c r="B111" s="9" t="s">
        <v>386</v>
      </c>
      <c r="C111" s="5">
        <v>15</v>
      </c>
      <c r="D111" s="5">
        <v>16</v>
      </c>
      <c r="E111" s="45">
        <f>AVERAGE(C111:D111)</f>
        <v>15.5</v>
      </c>
      <c r="F111" s="5">
        <v>16</v>
      </c>
      <c r="G111" s="17">
        <v>16</v>
      </c>
      <c r="H111" s="26">
        <v>16</v>
      </c>
      <c r="I111" s="26">
        <v>17</v>
      </c>
      <c r="J111" s="26"/>
      <c r="K111" s="26"/>
    </row>
    <row r="112" spans="1:11" ht="16" x14ac:dyDescent="0.2">
      <c r="A112" s="4" t="s">
        <v>186</v>
      </c>
      <c r="B112" s="9" t="s">
        <v>387</v>
      </c>
      <c r="C112" s="5">
        <v>24</v>
      </c>
      <c r="D112" s="5">
        <v>23</v>
      </c>
      <c r="E112" s="5">
        <v>24</v>
      </c>
      <c r="F112" s="5">
        <v>23</v>
      </c>
      <c r="G112" s="17">
        <v>26</v>
      </c>
      <c r="H112" s="26">
        <v>28</v>
      </c>
      <c r="I112" s="26">
        <v>35</v>
      </c>
      <c r="J112" s="26"/>
      <c r="K112" s="26"/>
    </row>
    <row r="113" spans="1:11" ht="16" x14ac:dyDescent="0.2">
      <c r="A113" s="4" t="s">
        <v>186</v>
      </c>
      <c r="B113" s="9" t="s">
        <v>388</v>
      </c>
      <c r="C113" s="5">
        <v>34</v>
      </c>
      <c r="D113" s="5">
        <v>34</v>
      </c>
      <c r="E113" s="5">
        <v>34</v>
      </c>
      <c r="F113" s="5">
        <v>16</v>
      </c>
      <c r="G113" s="17">
        <v>24</v>
      </c>
      <c r="H113" s="26">
        <v>24</v>
      </c>
      <c r="I113" s="26">
        <v>76</v>
      </c>
      <c r="J113" s="26"/>
      <c r="K113" s="26"/>
    </row>
    <row r="114" spans="1:11" ht="16" x14ac:dyDescent="0.2">
      <c r="A114" s="4" t="s">
        <v>186</v>
      </c>
      <c r="B114" s="9" t="s">
        <v>389</v>
      </c>
      <c r="C114" s="5">
        <v>19</v>
      </c>
      <c r="D114" s="5">
        <v>18</v>
      </c>
      <c r="E114" s="5">
        <v>17</v>
      </c>
      <c r="F114" s="5">
        <v>27</v>
      </c>
      <c r="G114" s="17">
        <v>19</v>
      </c>
      <c r="H114" s="26">
        <v>19</v>
      </c>
      <c r="I114" s="26">
        <v>48</v>
      </c>
      <c r="J114" s="26"/>
      <c r="K114" s="26"/>
    </row>
    <row r="115" spans="1:11" ht="16" x14ac:dyDescent="0.2">
      <c r="A115" s="4" t="s">
        <v>186</v>
      </c>
      <c r="B115" s="9" t="s">
        <v>390</v>
      </c>
      <c r="C115" s="5">
        <v>69</v>
      </c>
      <c r="D115" s="5">
        <v>73</v>
      </c>
      <c r="E115" s="5">
        <v>60</v>
      </c>
      <c r="F115" s="5">
        <v>49</v>
      </c>
      <c r="G115" s="17">
        <v>54</v>
      </c>
      <c r="H115" s="26">
        <v>54</v>
      </c>
      <c r="I115" s="26">
        <v>120</v>
      </c>
      <c r="J115" s="26"/>
      <c r="K115" s="26"/>
    </row>
    <row r="116" spans="1:11" ht="16" x14ac:dyDescent="0.2">
      <c r="A116" s="4" t="s">
        <v>186</v>
      </c>
      <c r="B116" s="9" t="s">
        <v>391</v>
      </c>
      <c r="C116" s="5">
        <v>23</v>
      </c>
      <c r="D116" s="5">
        <v>22</v>
      </c>
      <c r="E116" s="5">
        <v>28</v>
      </c>
      <c r="F116" s="5">
        <v>30</v>
      </c>
      <c r="G116" s="17">
        <v>33</v>
      </c>
      <c r="H116" s="26">
        <v>33</v>
      </c>
      <c r="I116" s="26">
        <v>47</v>
      </c>
      <c r="J116" s="26"/>
      <c r="K116" s="26"/>
    </row>
    <row r="117" spans="1:11" ht="16" x14ac:dyDescent="0.2">
      <c r="A117" s="4" t="s">
        <v>186</v>
      </c>
      <c r="B117" s="9" t="s">
        <v>392</v>
      </c>
      <c r="C117" s="5">
        <v>7</v>
      </c>
      <c r="D117" s="5">
        <v>7</v>
      </c>
      <c r="E117" s="5">
        <v>53</v>
      </c>
      <c r="F117" s="5">
        <v>3</v>
      </c>
      <c r="G117" s="17">
        <v>6</v>
      </c>
      <c r="H117" s="26">
        <v>6</v>
      </c>
      <c r="I117" s="26">
        <v>32</v>
      </c>
      <c r="J117" s="26"/>
      <c r="K117" s="26"/>
    </row>
    <row r="118" spans="1:11" ht="16" x14ac:dyDescent="0.2">
      <c r="A118" s="4" t="s">
        <v>186</v>
      </c>
      <c r="B118" s="4" t="s">
        <v>194</v>
      </c>
      <c r="C118" s="5">
        <v>10</v>
      </c>
      <c r="D118" s="5">
        <v>10</v>
      </c>
      <c r="E118" s="5">
        <v>7</v>
      </c>
      <c r="F118" s="5">
        <v>30</v>
      </c>
      <c r="G118" s="17">
        <v>29</v>
      </c>
      <c r="H118" s="26">
        <v>29</v>
      </c>
      <c r="I118" s="26">
        <v>42</v>
      </c>
      <c r="J118" s="26"/>
      <c r="K118" s="26"/>
    </row>
    <row r="119" spans="1:11" ht="16" x14ac:dyDescent="0.2">
      <c r="A119" s="4" t="s">
        <v>186</v>
      </c>
      <c r="B119" s="9" t="s">
        <v>393</v>
      </c>
      <c r="C119" s="5">
        <v>23</v>
      </c>
      <c r="D119" s="5">
        <v>23</v>
      </c>
      <c r="E119" s="5">
        <v>35</v>
      </c>
      <c r="F119" s="5">
        <v>19</v>
      </c>
      <c r="G119" s="17">
        <v>29</v>
      </c>
      <c r="H119" s="26">
        <v>29</v>
      </c>
      <c r="I119" s="26">
        <v>90</v>
      </c>
      <c r="J119" s="26"/>
      <c r="K119" s="26"/>
    </row>
    <row r="120" spans="1:11" ht="16" x14ac:dyDescent="0.2">
      <c r="A120" s="4" t="s">
        <v>186</v>
      </c>
      <c r="B120" s="9" t="s">
        <v>394</v>
      </c>
      <c r="C120" s="5">
        <v>4</v>
      </c>
      <c r="D120" s="5">
        <v>4</v>
      </c>
      <c r="E120" s="5">
        <v>14</v>
      </c>
      <c r="F120" s="5">
        <v>47</v>
      </c>
      <c r="G120" s="17">
        <v>45</v>
      </c>
      <c r="H120" s="26">
        <v>47</v>
      </c>
      <c r="I120" s="26">
        <v>14</v>
      </c>
      <c r="J120" s="26"/>
      <c r="K120" s="26"/>
    </row>
    <row r="121" spans="1:11" ht="16" x14ac:dyDescent="0.2">
      <c r="A121" s="4" t="s">
        <v>195</v>
      </c>
      <c r="B121" s="9" t="s">
        <v>395</v>
      </c>
      <c r="C121" s="5">
        <v>39</v>
      </c>
      <c r="D121" s="5">
        <v>42</v>
      </c>
      <c r="E121" s="5">
        <v>56</v>
      </c>
      <c r="F121" s="5">
        <v>43</v>
      </c>
      <c r="G121" s="19">
        <v>47</v>
      </c>
      <c r="H121" s="28">
        <v>47</v>
      </c>
      <c r="I121" s="28">
        <v>77</v>
      </c>
      <c r="J121" s="28"/>
      <c r="K121" s="28"/>
    </row>
    <row r="122" spans="1:11" ht="16" x14ac:dyDescent="0.2">
      <c r="A122" s="4" t="s">
        <v>195</v>
      </c>
      <c r="B122" s="4" t="s">
        <v>196</v>
      </c>
      <c r="C122" s="5">
        <v>110</v>
      </c>
      <c r="D122" s="5">
        <v>114</v>
      </c>
      <c r="E122" s="5">
        <v>90</v>
      </c>
      <c r="F122" s="5">
        <v>53</v>
      </c>
      <c r="G122" s="19">
        <v>64</v>
      </c>
      <c r="H122" s="28">
        <v>64</v>
      </c>
      <c r="I122" s="28">
        <v>196</v>
      </c>
      <c r="J122" s="28"/>
      <c r="K122" s="28"/>
    </row>
    <row r="123" spans="1:11" ht="16" x14ac:dyDescent="0.2">
      <c r="A123" s="4" t="s">
        <v>195</v>
      </c>
      <c r="B123" s="9" t="s">
        <v>396</v>
      </c>
      <c r="C123" s="5">
        <v>101</v>
      </c>
      <c r="D123" s="5">
        <v>104</v>
      </c>
      <c r="E123" s="5">
        <v>64</v>
      </c>
      <c r="F123" s="5">
        <v>57</v>
      </c>
      <c r="G123" s="19">
        <v>61</v>
      </c>
      <c r="H123" s="28">
        <v>61</v>
      </c>
      <c r="I123" s="28">
        <v>171</v>
      </c>
      <c r="J123" s="28"/>
      <c r="K123" s="28"/>
    </row>
    <row r="124" spans="1:11" ht="16" x14ac:dyDescent="0.2">
      <c r="A124" s="4" t="s">
        <v>195</v>
      </c>
      <c r="B124" s="4" t="s">
        <v>197</v>
      </c>
      <c r="C124" s="5">
        <v>152</v>
      </c>
      <c r="D124" s="5">
        <v>153</v>
      </c>
      <c r="E124" s="5">
        <v>100</v>
      </c>
      <c r="F124" s="5">
        <v>107</v>
      </c>
      <c r="G124" s="19">
        <v>100</v>
      </c>
      <c r="H124" s="28">
        <v>100</v>
      </c>
      <c r="I124" s="28">
        <v>307</v>
      </c>
      <c r="J124" s="28"/>
      <c r="K124" s="28"/>
    </row>
    <row r="125" spans="1:11" ht="16" x14ac:dyDescent="0.2">
      <c r="A125" s="4" t="s">
        <v>195</v>
      </c>
      <c r="B125" s="9" t="s">
        <v>397</v>
      </c>
      <c r="C125" s="5">
        <v>161</v>
      </c>
      <c r="D125" s="5">
        <v>157</v>
      </c>
      <c r="E125" s="5">
        <v>100</v>
      </c>
      <c r="F125" s="5">
        <v>107</v>
      </c>
      <c r="G125" s="19">
        <v>96</v>
      </c>
      <c r="H125" s="28">
        <v>95</v>
      </c>
      <c r="I125" s="28">
        <v>268</v>
      </c>
      <c r="J125" s="28"/>
      <c r="K125" s="28"/>
    </row>
    <row r="126" spans="1:11" ht="16" x14ac:dyDescent="0.2">
      <c r="A126" s="4" t="s">
        <v>195</v>
      </c>
      <c r="B126" s="4" t="s">
        <v>960</v>
      </c>
      <c r="C126" s="5">
        <v>0</v>
      </c>
      <c r="D126" s="5">
        <v>0</v>
      </c>
      <c r="E126" s="5">
        <v>12</v>
      </c>
      <c r="F126" s="5">
        <v>5</v>
      </c>
      <c r="G126" s="19">
        <v>6</v>
      </c>
      <c r="H126" s="28">
        <v>6</v>
      </c>
      <c r="I126" s="28">
        <v>0</v>
      </c>
      <c r="J126" s="28"/>
      <c r="K126" s="28"/>
    </row>
    <row r="127" spans="1:11" ht="16" x14ac:dyDescent="0.2">
      <c r="A127" s="4" t="s">
        <v>198</v>
      </c>
      <c r="B127" s="4" t="s">
        <v>198</v>
      </c>
      <c r="C127" s="5">
        <v>133</v>
      </c>
      <c r="D127" s="5">
        <v>133</v>
      </c>
      <c r="E127" s="5">
        <v>220</v>
      </c>
      <c r="F127" s="5">
        <v>93</v>
      </c>
      <c r="G127" s="19">
        <v>96</v>
      </c>
      <c r="H127" s="28">
        <v>99</v>
      </c>
      <c r="I127" s="28">
        <v>283</v>
      </c>
      <c r="J127" s="28"/>
      <c r="K127" s="28"/>
    </row>
    <row r="128" spans="1:11" ht="16" x14ac:dyDescent="0.2">
      <c r="A128" s="4" t="s">
        <v>198</v>
      </c>
      <c r="B128" s="4" t="s">
        <v>199</v>
      </c>
      <c r="C128" s="5">
        <v>38</v>
      </c>
      <c r="D128" s="5">
        <v>39</v>
      </c>
      <c r="E128" s="5">
        <v>33</v>
      </c>
      <c r="F128" s="5">
        <v>25</v>
      </c>
      <c r="G128" s="19">
        <v>28</v>
      </c>
      <c r="H128" s="28">
        <v>28</v>
      </c>
      <c r="I128" s="28">
        <v>70</v>
      </c>
      <c r="J128" s="28"/>
      <c r="K128" s="28"/>
    </row>
    <row r="129" spans="1:11" ht="16" x14ac:dyDescent="0.2">
      <c r="A129" s="4" t="s">
        <v>198</v>
      </c>
      <c r="B129" s="4" t="s">
        <v>200</v>
      </c>
      <c r="C129" s="5">
        <v>48</v>
      </c>
      <c r="D129" s="5">
        <v>47</v>
      </c>
      <c r="E129" s="5">
        <v>40</v>
      </c>
      <c r="F129" s="5">
        <v>33</v>
      </c>
      <c r="G129" s="19">
        <v>33</v>
      </c>
      <c r="H129" s="28">
        <v>34</v>
      </c>
      <c r="I129" s="28">
        <v>88</v>
      </c>
      <c r="J129" s="28"/>
      <c r="K129" s="28"/>
    </row>
    <row r="130" spans="1:11" ht="16" x14ac:dyDescent="0.2">
      <c r="A130" s="4" t="s">
        <v>198</v>
      </c>
      <c r="B130" s="9" t="s">
        <v>398</v>
      </c>
      <c r="C130" s="5">
        <v>12</v>
      </c>
      <c r="D130" s="5">
        <v>12</v>
      </c>
      <c r="E130" s="5">
        <v>11</v>
      </c>
      <c r="F130" s="5">
        <v>5</v>
      </c>
      <c r="G130" s="19">
        <v>6</v>
      </c>
      <c r="H130" s="28">
        <v>7</v>
      </c>
      <c r="I130" s="28">
        <v>15</v>
      </c>
      <c r="J130" s="28"/>
      <c r="K130" s="28"/>
    </row>
    <row r="131" spans="1:11" ht="16" x14ac:dyDescent="0.2">
      <c r="A131" s="4" t="s">
        <v>198</v>
      </c>
      <c r="B131" s="9" t="s">
        <v>399</v>
      </c>
      <c r="C131" s="5">
        <v>31</v>
      </c>
      <c r="D131" s="5">
        <v>32</v>
      </c>
      <c r="E131" s="5">
        <v>34</v>
      </c>
      <c r="F131" s="5">
        <v>27</v>
      </c>
      <c r="G131" s="19">
        <v>29</v>
      </c>
      <c r="H131" s="28">
        <v>30</v>
      </c>
      <c r="I131" s="28">
        <v>60</v>
      </c>
      <c r="J131" s="28"/>
      <c r="K131" s="28"/>
    </row>
    <row r="132" spans="1:11" ht="16" x14ac:dyDescent="0.2">
      <c r="A132" s="4" t="s">
        <v>198</v>
      </c>
      <c r="B132" s="9" t="s">
        <v>400</v>
      </c>
      <c r="C132" s="5">
        <v>18</v>
      </c>
      <c r="D132" s="5">
        <v>19</v>
      </c>
      <c r="E132" s="5">
        <v>19</v>
      </c>
      <c r="F132" s="5">
        <v>11</v>
      </c>
      <c r="G132" s="19">
        <v>14</v>
      </c>
      <c r="H132" s="28">
        <v>13</v>
      </c>
      <c r="I132" s="28">
        <v>30</v>
      </c>
      <c r="J132" s="28"/>
      <c r="K132" s="28"/>
    </row>
    <row r="133" spans="1:11" ht="16" x14ac:dyDescent="0.2">
      <c r="A133" s="4" t="s">
        <v>198</v>
      </c>
      <c r="B133" s="9" t="s">
        <v>401</v>
      </c>
      <c r="C133" s="5">
        <v>49</v>
      </c>
      <c r="D133" s="5">
        <v>52</v>
      </c>
      <c r="E133" s="5">
        <v>37</v>
      </c>
      <c r="F133" s="5">
        <v>30</v>
      </c>
      <c r="G133" s="19">
        <v>38</v>
      </c>
      <c r="H133" s="28">
        <v>38</v>
      </c>
      <c r="I133" s="28">
        <v>99</v>
      </c>
      <c r="J133" s="28"/>
      <c r="K133" s="28"/>
    </row>
    <row r="134" spans="1:11" ht="16" x14ac:dyDescent="0.2">
      <c r="A134" s="4" t="s">
        <v>201</v>
      </c>
      <c r="B134" s="9" t="s">
        <v>402</v>
      </c>
      <c r="C134" s="5">
        <v>34</v>
      </c>
      <c r="D134" s="5">
        <v>33</v>
      </c>
      <c r="E134" s="5">
        <v>30</v>
      </c>
      <c r="F134" s="5">
        <v>19</v>
      </c>
      <c r="G134" s="19">
        <v>22</v>
      </c>
      <c r="H134" s="28">
        <v>23</v>
      </c>
      <c r="I134" s="28">
        <v>67</v>
      </c>
      <c r="J134" s="28"/>
      <c r="K134" s="28"/>
    </row>
    <row r="135" spans="1:11" ht="16" x14ac:dyDescent="0.2">
      <c r="A135" s="4" t="s">
        <v>201</v>
      </c>
      <c r="B135" s="9" t="s">
        <v>403</v>
      </c>
      <c r="C135" s="5">
        <v>70</v>
      </c>
      <c r="D135" s="5">
        <v>71</v>
      </c>
      <c r="E135" s="5">
        <v>47</v>
      </c>
      <c r="F135" s="5">
        <v>43</v>
      </c>
      <c r="G135" s="19">
        <v>47</v>
      </c>
      <c r="H135" s="28">
        <v>47</v>
      </c>
      <c r="I135" s="28">
        <v>126</v>
      </c>
      <c r="J135" s="28"/>
      <c r="K135" s="28"/>
    </row>
    <row r="136" spans="1:11" ht="16" x14ac:dyDescent="0.2">
      <c r="A136" s="4" t="s">
        <v>201</v>
      </c>
      <c r="B136" s="4" t="s">
        <v>202</v>
      </c>
      <c r="C136" s="5">
        <v>24</v>
      </c>
      <c r="D136" s="5">
        <v>24</v>
      </c>
      <c r="E136" s="5">
        <v>33</v>
      </c>
      <c r="F136" s="5">
        <v>23</v>
      </c>
      <c r="G136" s="19">
        <v>22</v>
      </c>
      <c r="H136" s="28">
        <v>22</v>
      </c>
      <c r="I136" s="28">
        <v>36</v>
      </c>
      <c r="J136" s="28"/>
      <c r="K136" s="28"/>
    </row>
    <row r="137" spans="1:11" ht="16" x14ac:dyDescent="0.2">
      <c r="A137" s="4" t="s">
        <v>201</v>
      </c>
      <c r="B137" s="4" t="s">
        <v>203</v>
      </c>
      <c r="C137" s="5">
        <v>28</v>
      </c>
      <c r="D137" s="5">
        <v>28</v>
      </c>
      <c r="E137" s="5">
        <v>23</v>
      </c>
      <c r="F137" s="5">
        <v>21</v>
      </c>
      <c r="G137" s="19">
        <v>26</v>
      </c>
      <c r="H137" s="28">
        <v>26</v>
      </c>
      <c r="I137" s="28">
        <v>63</v>
      </c>
      <c r="J137" s="28"/>
      <c r="K137" s="28"/>
    </row>
    <row r="138" spans="1:11" ht="16" x14ac:dyDescent="0.2">
      <c r="A138" s="4" t="s">
        <v>201</v>
      </c>
      <c r="B138" s="4" t="s">
        <v>204</v>
      </c>
      <c r="C138" s="5">
        <v>20</v>
      </c>
      <c r="D138" s="5">
        <v>20</v>
      </c>
      <c r="E138" s="5">
        <v>36</v>
      </c>
      <c r="F138" s="5">
        <v>25</v>
      </c>
      <c r="G138" s="19">
        <v>28</v>
      </c>
      <c r="H138" s="28">
        <v>29</v>
      </c>
      <c r="I138" s="28">
        <v>46</v>
      </c>
      <c r="J138" s="28"/>
      <c r="K138" s="28"/>
    </row>
    <row r="139" spans="1:11" ht="16" x14ac:dyDescent="0.2">
      <c r="A139" s="4" t="s">
        <v>201</v>
      </c>
      <c r="B139" s="9" t="s">
        <v>404</v>
      </c>
      <c r="C139" s="5">
        <v>9</v>
      </c>
      <c r="D139" s="5">
        <v>9</v>
      </c>
      <c r="E139" s="5">
        <v>17</v>
      </c>
      <c r="F139" s="5">
        <v>9</v>
      </c>
      <c r="G139" s="19">
        <v>11</v>
      </c>
      <c r="H139" s="28">
        <v>11</v>
      </c>
      <c r="I139" s="28">
        <v>18</v>
      </c>
      <c r="J139" s="28"/>
      <c r="K139" s="28"/>
    </row>
    <row r="140" spans="1:11" ht="16" x14ac:dyDescent="0.2">
      <c r="A140" s="4" t="s">
        <v>201</v>
      </c>
      <c r="B140" s="9" t="s">
        <v>405</v>
      </c>
      <c r="C140" s="5">
        <v>46</v>
      </c>
      <c r="D140" s="5">
        <v>46</v>
      </c>
      <c r="E140" s="5">
        <v>161</v>
      </c>
      <c r="F140" s="5">
        <v>23</v>
      </c>
      <c r="G140" s="19">
        <v>23</v>
      </c>
      <c r="H140" s="28">
        <v>23</v>
      </c>
      <c r="I140" s="28">
        <v>71</v>
      </c>
      <c r="J140" s="28"/>
      <c r="K140" s="28"/>
    </row>
    <row r="141" spans="1:11" ht="16" x14ac:dyDescent="0.2">
      <c r="A141" s="4" t="s">
        <v>201</v>
      </c>
      <c r="B141" s="4" t="s">
        <v>205</v>
      </c>
      <c r="C141" s="5">
        <v>46</v>
      </c>
      <c r="D141" s="5">
        <v>46</v>
      </c>
      <c r="E141" s="5">
        <v>30</v>
      </c>
      <c r="F141" s="5">
        <v>30</v>
      </c>
      <c r="G141" s="19">
        <v>30</v>
      </c>
      <c r="H141" s="28">
        <v>31</v>
      </c>
      <c r="I141" s="28">
        <v>92</v>
      </c>
      <c r="J141" s="28"/>
      <c r="K141" s="28"/>
    </row>
    <row r="142" spans="1:11" ht="16" x14ac:dyDescent="0.2">
      <c r="A142" s="4" t="s">
        <v>201</v>
      </c>
      <c r="B142" s="4" t="s">
        <v>206</v>
      </c>
      <c r="C142" s="5">
        <v>7</v>
      </c>
      <c r="D142" s="5">
        <v>7</v>
      </c>
      <c r="E142" s="5">
        <v>12</v>
      </c>
      <c r="F142" s="5">
        <v>12</v>
      </c>
      <c r="G142" s="19">
        <v>13</v>
      </c>
      <c r="H142" s="28">
        <v>13</v>
      </c>
      <c r="I142" s="28">
        <v>8</v>
      </c>
      <c r="J142" s="28"/>
      <c r="K142" s="28"/>
    </row>
    <row r="143" spans="1:11" ht="16" x14ac:dyDescent="0.2">
      <c r="A143" s="4" t="s">
        <v>201</v>
      </c>
      <c r="B143" s="4" t="s">
        <v>201</v>
      </c>
      <c r="C143" s="5">
        <v>148</v>
      </c>
      <c r="D143" s="5">
        <v>145</v>
      </c>
      <c r="E143" s="5">
        <v>332</v>
      </c>
      <c r="F143" s="5">
        <v>100</v>
      </c>
      <c r="G143" s="19">
        <v>92</v>
      </c>
      <c r="H143" s="28">
        <v>93</v>
      </c>
      <c r="I143" s="28">
        <v>242</v>
      </c>
      <c r="J143" s="28"/>
      <c r="K143" s="28"/>
    </row>
    <row r="144" spans="1:11" ht="16" x14ac:dyDescent="0.2">
      <c r="A144" s="4" t="s">
        <v>201</v>
      </c>
      <c r="B144" s="4" t="s">
        <v>207</v>
      </c>
      <c r="C144" s="5">
        <v>71</v>
      </c>
      <c r="D144" s="5">
        <v>73</v>
      </c>
      <c r="E144" s="5">
        <v>51</v>
      </c>
      <c r="F144" s="5">
        <v>42</v>
      </c>
      <c r="G144" s="19">
        <v>48</v>
      </c>
      <c r="H144" s="28">
        <v>49</v>
      </c>
      <c r="I144" s="28">
        <v>138</v>
      </c>
      <c r="J144" s="28"/>
      <c r="K144" s="28"/>
    </row>
    <row r="145" spans="1:11" ht="16" x14ac:dyDescent="0.2">
      <c r="A145" s="4" t="s">
        <v>201</v>
      </c>
      <c r="B145" s="4" t="s">
        <v>208</v>
      </c>
      <c r="C145" s="5">
        <v>24</v>
      </c>
      <c r="D145" s="5">
        <v>24</v>
      </c>
      <c r="E145" s="5">
        <v>61</v>
      </c>
      <c r="F145" s="5">
        <v>41</v>
      </c>
      <c r="G145" s="19">
        <v>42</v>
      </c>
      <c r="H145" s="28">
        <v>41</v>
      </c>
      <c r="I145" s="28">
        <v>54</v>
      </c>
      <c r="J145" s="28"/>
      <c r="K145" s="28"/>
    </row>
    <row r="146" spans="1:11" ht="16" x14ac:dyDescent="0.2">
      <c r="A146" s="4" t="s">
        <v>201</v>
      </c>
      <c r="B146" s="4" t="s">
        <v>209</v>
      </c>
      <c r="C146" s="5">
        <v>34</v>
      </c>
      <c r="D146" s="5">
        <v>33</v>
      </c>
      <c r="E146" s="5">
        <v>67</v>
      </c>
      <c r="F146" s="5">
        <v>42</v>
      </c>
      <c r="G146" s="19">
        <v>41</v>
      </c>
      <c r="H146" s="28">
        <v>41</v>
      </c>
      <c r="I146" s="28">
        <v>61</v>
      </c>
      <c r="J146" s="28"/>
      <c r="K146" s="28"/>
    </row>
    <row r="147" spans="1:11" ht="16" x14ac:dyDescent="0.2">
      <c r="A147" s="4" t="s">
        <v>201</v>
      </c>
      <c r="B147" s="9" t="s">
        <v>406</v>
      </c>
      <c r="C147" s="5">
        <v>22</v>
      </c>
      <c r="D147" s="5">
        <v>24</v>
      </c>
      <c r="E147" s="5">
        <v>70</v>
      </c>
      <c r="F147" s="5">
        <v>56</v>
      </c>
      <c r="G147" s="19">
        <v>56</v>
      </c>
      <c r="H147" s="28">
        <v>56</v>
      </c>
      <c r="I147" s="28">
        <v>49</v>
      </c>
      <c r="J147" s="28"/>
      <c r="K147" s="28"/>
    </row>
    <row r="148" spans="1:11" ht="16" x14ac:dyDescent="0.2">
      <c r="A148" s="4" t="s">
        <v>201</v>
      </c>
      <c r="B148" s="9" t="s">
        <v>407</v>
      </c>
      <c r="C148" s="5">
        <v>43</v>
      </c>
      <c r="D148" s="5">
        <v>43</v>
      </c>
      <c r="E148" s="5">
        <v>92</v>
      </c>
      <c r="F148" s="5">
        <v>71</v>
      </c>
      <c r="G148" s="19">
        <v>67</v>
      </c>
      <c r="H148" s="28">
        <v>66</v>
      </c>
      <c r="I148" s="28">
        <v>88</v>
      </c>
      <c r="J148" s="28"/>
      <c r="K148" s="28"/>
    </row>
    <row r="149" spans="1:11" ht="16" x14ac:dyDescent="0.2">
      <c r="A149" s="4" t="s">
        <v>201</v>
      </c>
      <c r="B149" s="4" t="s">
        <v>210</v>
      </c>
      <c r="C149" s="5">
        <v>11</v>
      </c>
      <c r="D149" s="5">
        <v>11</v>
      </c>
      <c r="E149" s="5">
        <v>6</v>
      </c>
      <c r="F149" s="5">
        <v>8</v>
      </c>
      <c r="G149" s="19">
        <v>8</v>
      </c>
      <c r="H149" s="28">
        <v>8</v>
      </c>
      <c r="I149" s="28">
        <v>28</v>
      </c>
      <c r="J149" s="28"/>
      <c r="K149" s="28"/>
    </row>
    <row r="150" spans="1:11" ht="16" x14ac:dyDescent="0.2">
      <c r="A150" s="4" t="s">
        <v>201</v>
      </c>
      <c r="B150" s="4" t="s">
        <v>211</v>
      </c>
      <c r="C150" s="5">
        <v>8</v>
      </c>
      <c r="D150" s="5">
        <v>8</v>
      </c>
      <c r="E150" s="5">
        <v>44</v>
      </c>
      <c r="F150" s="5">
        <v>39</v>
      </c>
      <c r="G150" s="19">
        <v>42</v>
      </c>
      <c r="H150" s="28">
        <v>44</v>
      </c>
      <c r="I150" s="28">
        <v>9</v>
      </c>
      <c r="J150" s="28"/>
      <c r="K150" s="28"/>
    </row>
    <row r="151" spans="1:11" ht="16" x14ac:dyDescent="0.2">
      <c r="A151" s="9" t="s">
        <v>408</v>
      </c>
      <c r="B151" s="4" t="s">
        <v>212</v>
      </c>
      <c r="C151" s="5">
        <v>53</v>
      </c>
      <c r="D151" s="5">
        <v>55</v>
      </c>
      <c r="E151" s="5">
        <v>42</v>
      </c>
      <c r="F151" s="5">
        <v>26</v>
      </c>
      <c r="G151" s="19">
        <v>32</v>
      </c>
      <c r="H151" s="28">
        <v>32</v>
      </c>
      <c r="I151" s="28">
        <v>103</v>
      </c>
      <c r="J151" s="28"/>
      <c r="K151" s="28"/>
    </row>
    <row r="152" spans="1:11" ht="16" x14ac:dyDescent="0.2">
      <c r="A152" s="9" t="s">
        <v>408</v>
      </c>
      <c r="B152" s="9" t="s">
        <v>409</v>
      </c>
      <c r="C152" s="5">
        <v>0</v>
      </c>
      <c r="D152" s="5">
        <v>0</v>
      </c>
      <c r="E152" s="5">
        <v>14</v>
      </c>
      <c r="F152" s="5">
        <v>23</v>
      </c>
      <c r="G152" s="19">
        <v>31</v>
      </c>
      <c r="H152" s="28">
        <v>30</v>
      </c>
      <c r="I152" s="28">
        <v>20</v>
      </c>
      <c r="J152" s="28"/>
      <c r="K152" s="28"/>
    </row>
    <row r="153" spans="1:11" ht="16" x14ac:dyDescent="0.2">
      <c r="A153" s="9" t="s">
        <v>408</v>
      </c>
      <c r="B153" s="4" t="s">
        <v>213</v>
      </c>
      <c r="C153" s="5">
        <v>73</v>
      </c>
      <c r="D153" s="5">
        <v>71</v>
      </c>
      <c r="E153" s="5">
        <v>52</v>
      </c>
      <c r="F153" s="5">
        <v>56</v>
      </c>
      <c r="G153" s="19">
        <v>45</v>
      </c>
      <c r="H153" s="28">
        <v>44</v>
      </c>
      <c r="I153" s="28">
        <v>88</v>
      </c>
      <c r="J153" s="28"/>
      <c r="K153" s="28"/>
    </row>
    <row r="154" spans="1:11" ht="16" x14ac:dyDescent="0.2">
      <c r="A154" s="9" t="s">
        <v>408</v>
      </c>
      <c r="B154" s="9" t="s">
        <v>374</v>
      </c>
      <c r="C154" s="5">
        <v>160</v>
      </c>
      <c r="D154" s="5">
        <v>167</v>
      </c>
      <c r="E154" s="5">
        <v>32</v>
      </c>
      <c r="F154" s="5">
        <v>69</v>
      </c>
      <c r="G154" s="19">
        <v>75</v>
      </c>
      <c r="H154" s="28">
        <v>75</v>
      </c>
      <c r="I154" s="28">
        <v>293</v>
      </c>
      <c r="J154" s="28"/>
      <c r="K154" s="28"/>
    </row>
    <row r="155" spans="1:11" ht="16" x14ac:dyDescent="0.2">
      <c r="A155" s="9" t="s">
        <v>408</v>
      </c>
      <c r="B155" s="9" t="s">
        <v>410</v>
      </c>
      <c r="C155" s="5">
        <v>0</v>
      </c>
      <c r="D155" s="5">
        <v>0</v>
      </c>
      <c r="E155" s="5">
        <v>5</v>
      </c>
      <c r="F155" s="5">
        <v>36</v>
      </c>
      <c r="G155" s="19">
        <v>40</v>
      </c>
      <c r="H155" s="28">
        <v>40</v>
      </c>
      <c r="I155" s="28">
        <v>47</v>
      </c>
      <c r="J155" s="28"/>
      <c r="K155" s="28"/>
    </row>
    <row r="156" spans="1:11" ht="16" x14ac:dyDescent="0.2">
      <c r="A156" s="9" t="s">
        <v>408</v>
      </c>
      <c r="B156" s="9" t="s">
        <v>411</v>
      </c>
      <c r="C156" s="5">
        <v>26</v>
      </c>
      <c r="D156" s="5">
        <v>27</v>
      </c>
      <c r="E156" s="5">
        <v>38</v>
      </c>
      <c r="F156" s="5">
        <v>30</v>
      </c>
      <c r="G156" s="19">
        <v>32</v>
      </c>
      <c r="H156" s="28">
        <v>32</v>
      </c>
      <c r="I156" s="28">
        <v>54</v>
      </c>
      <c r="J156" s="28"/>
      <c r="K156" s="28"/>
    </row>
    <row r="157" spans="1:11" ht="16" x14ac:dyDescent="0.2">
      <c r="A157" s="9" t="s">
        <v>408</v>
      </c>
      <c r="B157" s="4" t="s">
        <v>214</v>
      </c>
      <c r="C157" s="5">
        <v>56</v>
      </c>
      <c r="D157" s="5">
        <v>56</v>
      </c>
      <c r="E157" s="5">
        <v>48</v>
      </c>
      <c r="F157" s="5">
        <v>35</v>
      </c>
      <c r="G157" s="19">
        <v>41</v>
      </c>
      <c r="H157" s="28">
        <v>41</v>
      </c>
      <c r="I157" s="28">
        <v>77</v>
      </c>
      <c r="J157" s="28"/>
      <c r="K157" s="28"/>
    </row>
    <row r="158" spans="1:11" ht="16" x14ac:dyDescent="0.2">
      <c r="A158" s="9" t="s">
        <v>408</v>
      </c>
      <c r="B158" s="9" t="s">
        <v>412</v>
      </c>
      <c r="C158" s="5">
        <v>25</v>
      </c>
      <c r="D158" s="5">
        <v>25</v>
      </c>
      <c r="E158" s="5">
        <v>50</v>
      </c>
      <c r="F158" s="5">
        <v>30</v>
      </c>
      <c r="G158" s="19">
        <v>31</v>
      </c>
      <c r="H158" s="28">
        <v>31</v>
      </c>
      <c r="I158" s="28">
        <v>29</v>
      </c>
      <c r="J158" s="28"/>
      <c r="K158" s="28"/>
    </row>
    <row r="159" spans="1:11" ht="16" x14ac:dyDescent="0.2">
      <c r="A159" s="9" t="s">
        <v>408</v>
      </c>
      <c r="B159" s="9" t="s">
        <v>413</v>
      </c>
      <c r="C159" s="5">
        <v>66</v>
      </c>
      <c r="D159" s="5">
        <v>63</v>
      </c>
      <c r="E159" s="5">
        <v>50</v>
      </c>
      <c r="F159" s="5">
        <v>45</v>
      </c>
      <c r="G159" s="19">
        <v>43</v>
      </c>
      <c r="H159" s="28">
        <v>43</v>
      </c>
      <c r="I159" s="28">
        <v>115</v>
      </c>
      <c r="J159" s="28"/>
      <c r="K159" s="28"/>
    </row>
    <row r="160" spans="1:11" ht="16" x14ac:dyDescent="0.2">
      <c r="A160" s="9" t="s">
        <v>408</v>
      </c>
      <c r="B160" s="9" t="s">
        <v>414</v>
      </c>
      <c r="C160" s="5">
        <v>40</v>
      </c>
      <c r="D160" s="5">
        <v>39</v>
      </c>
      <c r="E160" s="5">
        <v>31</v>
      </c>
      <c r="F160" s="5">
        <v>21</v>
      </c>
      <c r="G160" s="19">
        <v>23</v>
      </c>
      <c r="H160" s="28">
        <v>23</v>
      </c>
      <c r="I160" s="28">
        <v>64</v>
      </c>
      <c r="J160" s="28"/>
      <c r="K160" s="28"/>
    </row>
    <row r="161" spans="1:11" ht="16" x14ac:dyDescent="0.2">
      <c r="A161" s="9" t="s">
        <v>408</v>
      </c>
      <c r="B161" s="9" t="s">
        <v>361</v>
      </c>
      <c r="C161" s="5">
        <v>7</v>
      </c>
      <c r="D161" s="5">
        <v>9</v>
      </c>
      <c r="E161" s="5">
        <v>61</v>
      </c>
      <c r="F161" s="5">
        <v>15</v>
      </c>
      <c r="G161" s="19">
        <v>15</v>
      </c>
      <c r="H161" s="28">
        <v>15</v>
      </c>
      <c r="I161" s="28">
        <v>18</v>
      </c>
      <c r="J161" s="28"/>
      <c r="K161" s="28"/>
    </row>
    <row r="162" spans="1:11" ht="16" x14ac:dyDescent="0.2">
      <c r="A162" s="9" t="s">
        <v>408</v>
      </c>
      <c r="B162" s="9" t="s">
        <v>415</v>
      </c>
      <c r="C162" s="5">
        <v>93</v>
      </c>
      <c r="D162" s="5">
        <v>96</v>
      </c>
      <c r="E162" s="5">
        <v>61</v>
      </c>
      <c r="F162" s="5">
        <v>52</v>
      </c>
      <c r="G162" s="19">
        <v>67</v>
      </c>
      <c r="H162" s="28">
        <v>66</v>
      </c>
      <c r="I162" s="28">
        <v>186</v>
      </c>
      <c r="J162" s="28"/>
      <c r="K162" s="28"/>
    </row>
    <row r="163" spans="1:11" ht="16" x14ac:dyDescent="0.2">
      <c r="A163" s="9" t="s">
        <v>408</v>
      </c>
      <c r="B163" s="9" t="s">
        <v>416</v>
      </c>
      <c r="C163" s="5">
        <v>56</v>
      </c>
      <c r="D163" s="5">
        <v>60</v>
      </c>
      <c r="E163" s="5">
        <v>49</v>
      </c>
      <c r="F163" s="5">
        <v>34</v>
      </c>
      <c r="G163" s="19">
        <v>35</v>
      </c>
      <c r="H163" s="28">
        <v>35</v>
      </c>
      <c r="I163" s="28">
        <v>111</v>
      </c>
      <c r="J163" s="28"/>
      <c r="K163" s="28"/>
    </row>
    <row r="164" spans="1:11" ht="16" x14ac:dyDescent="0.2">
      <c r="A164" s="9" t="s">
        <v>408</v>
      </c>
      <c r="B164" s="9" t="s">
        <v>417</v>
      </c>
      <c r="C164" s="5">
        <v>1</v>
      </c>
      <c r="D164" s="5">
        <v>1</v>
      </c>
      <c r="E164" s="5">
        <v>23</v>
      </c>
      <c r="F164" s="5">
        <v>13</v>
      </c>
      <c r="G164" s="19">
        <v>14</v>
      </c>
      <c r="H164" s="28">
        <v>14</v>
      </c>
      <c r="I164" s="28">
        <v>0</v>
      </c>
      <c r="J164" s="28"/>
      <c r="K164" s="28"/>
    </row>
    <row r="165" spans="1:11" ht="16" x14ac:dyDescent="0.2">
      <c r="A165" s="9" t="s">
        <v>408</v>
      </c>
      <c r="B165" s="4" t="s">
        <v>215</v>
      </c>
      <c r="C165" s="5">
        <v>76</v>
      </c>
      <c r="D165" s="5">
        <v>78</v>
      </c>
      <c r="E165" s="5">
        <v>54</v>
      </c>
      <c r="F165" s="5">
        <v>49</v>
      </c>
      <c r="G165" s="19">
        <v>54</v>
      </c>
      <c r="H165" s="28">
        <v>54</v>
      </c>
      <c r="I165" s="28">
        <v>147</v>
      </c>
      <c r="J165" s="28"/>
      <c r="K165" s="28"/>
    </row>
    <row r="166" spans="1:11" ht="16" x14ac:dyDescent="0.2">
      <c r="A166" s="9" t="s">
        <v>405</v>
      </c>
      <c r="B166" s="9" t="s">
        <v>418</v>
      </c>
      <c r="C166" s="5">
        <v>24</v>
      </c>
      <c r="D166" s="5">
        <v>25</v>
      </c>
      <c r="E166" s="5">
        <v>62</v>
      </c>
      <c r="F166" s="5">
        <v>39</v>
      </c>
      <c r="G166" s="17">
        <v>44</v>
      </c>
      <c r="H166" s="30">
        <v>44</v>
      </c>
      <c r="I166" s="30">
        <v>46</v>
      </c>
      <c r="J166" s="30"/>
      <c r="K166" s="30"/>
    </row>
    <row r="167" spans="1:11" ht="16" x14ac:dyDescent="0.2">
      <c r="A167" s="9" t="s">
        <v>405</v>
      </c>
      <c r="B167" s="4" t="s">
        <v>216</v>
      </c>
      <c r="C167" s="5">
        <v>69</v>
      </c>
      <c r="D167" s="5">
        <v>66</v>
      </c>
      <c r="E167" s="5">
        <v>80</v>
      </c>
      <c r="F167" s="5">
        <v>49</v>
      </c>
      <c r="G167" s="17">
        <v>52</v>
      </c>
      <c r="H167" s="30">
        <v>53</v>
      </c>
      <c r="I167" s="30">
        <v>112</v>
      </c>
      <c r="J167" s="30"/>
      <c r="K167" s="30"/>
    </row>
    <row r="168" spans="1:11" ht="16" x14ac:dyDescent="0.2">
      <c r="A168" s="9" t="s">
        <v>405</v>
      </c>
      <c r="B168" s="4" t="s">
        <v>217</v>
      </c>
      <c r="C168" s="5">
        <v>24</v>
      </c>
      <c r="D168" s="5">
        <v>29</v>
      </c>
      <c r="E168" s="5">
        <v>35</v>
      </c>
      <c r="F168" s="5">
        <v>20</v>
      </c>
      <c r="G168" s="17">
        <v>25</v>
      </c>
      <c r="H168" s="30">
        <v>25</v>
      </c>
      <c r="I168" s="30">
        <v>42</v>
      </c>
      <c r="J168" s="30"/>
      <c r="K168" s="30"/>
    </row>
    <row r="169" spans="1:11" ht="16" x14ac:dyDescent="0.2">
      <c r="A169" s="9" t="s">
        <v>405</v>
      </c>
      <c r="B169" s="9" t="s">
        <v>419</v>
      </c>
      <c r="C169" s="5">
        <v>56</v>
      </c>
      <c r="D169" s="5">
        <v>55</v>
      </c>
      <c r="E169" s="5">
        <v>57</v>
      </c>
      <c r="F169" s="5">
        <v>37</v>
      </c>
      <c r="G169" s="17">
        <v>38</v>
      </c>
      <c r="H169" s="30">
        <v>38</v>
      </c>
      <c r="I169" s="30">
        <v>88</v>
      </c>
      <c r="J169" s="30"/>
      <c r="K169" s="30"/>
    </row>
    <row r="170" spans="1:11" ht="16" x14ac:dyDescent="0.2">
      <c r="A170" s="9" t="s">
        <v>405</v>
      </c>
      <c r="B170" s="9" t="s">
        <v>420</v>
      </c>
      <c r="C170" s="5">
        <v>36</v>
      </c>
      <c r="D170" s="5">
        <v>36</v>
      </c>
      <c r="E170" s="5">
        <v>37</v>
      </c>
      <c r="F170" s="5">
        <v>24</v>
      </c>
      <c r="G170" s="17">
        <v>27</v>
      </c>
      <c r="H170" s="30">
        <v>27</v>
      </c>
      <c r="I170" s="30">
        <v>62</v>
      </c>
      <c r="J170" s="30"/>
      <c r="K170" s="30"/>
    </row>
    <row r="171" spans="1:11" ht="16" x14ac:dyDescent="0.2">
      <c r="A171" s="9" t="s">
        <v>405</v>
      </c>
      <c r="B171" s="9" t="s">
        <v>421</v>
      </c>
      <c r="C171" s="5">
        <v>15</v>
      </c>
      <c r="D171" s="5">
        <v>15</v>
      </c>
      <c r="E171" s="5">
        <v>27</v>
      </c>
      <c r="F171" s="5">
        <v>15</v>
      </c>
      <c r="G171" s="17">
        <v>21</v>
      </c>
      <c r="H171" s="30">
        <v>21</v>
      </c>
      <c r="I171" s="30">
        <v>31</v>
      </c>
      <c r="J171" s="30"/>
      <c r="K171" s="30"/>
    </row>
    <row r="172" spans="1:11" ht="16" x14ac:dyDescent="0.2">
      <c r="A172" s="9" t="s">
        <v>405</v>
      </c>
      <c r="B172" s="4" t="s">
        <v>218</v>
      </c>
      <c r="C172" s="5">
        <v>66</v>
      </c>
      <c r="D172" s="5">
        <v>73</v>
      </c>
      <c r="E172" s="5">
        <v>42</v>
      </c>
      <c r="F172" s="5">
        <v>39</v>
      </c>
      <c r="G172" s="17">
        <v>40</v>
      </c>
      <c r="H172" s="30">
        <v>40</v>
      </c>
      <c r="I172" s="30">
        <v>112</v>
      </c>
      <c r="J172" s="30"/>
      <c r="K172" s="30"/>
    </row>
    <row r="173" spans="1:11" ht="16" x14ac:dyDescent="0.2">
      <c r="A173" s="9" t="s">
        <v>405</v>
      </c>
      <c r="B173" s="4" t="s">
        <v>219</v>
      </c>
      <c r="C173" s="5">
        <v>24</v>
      </c>
      <c r="D173" s="5">
        <v>22</v>
      </c>
      <c r="E173" s="5">
        <v>18</v>
      </c>
      <c r="F173" s="5">
        <v>14</v>
      </c>
      <c r="G173" s="17">
        <v>15</v>
      </c>
      <c r="H173" s="30">
        <v>15</v>
      </c>
      <c r="I173" s="30">
        <v>44</v>
      </c>
      <c r="J173" s="30"/>
      <c r="K173" s="30"/>
    </row>
    <row r="174" spans="1:11" ht="16" x14ac:dyDescent="0.2">
      <c r="A174" s="4" t="s">
        <v>220</v>
      </c>
      <c r="B174" s="4" t="s">
        <v>221</v>
      </c>
      <c r="C174" s="5">
        <v>15</v>
      </c>
      <c r="D174" s="5">
        <v>16</v>
      </c>
      <c r="E174" s="5">
        <v>17</v>
      </c>
      <c r="F174" s="5">
        <v>10</v>
      </c>
      <c r="G174" s="17">
        <v>10</v>
      </c>
      <c r="H174" s="30">
        <v>11</v>
      </c>
      <c r="I174" s="30">
        <v>24</v>
      </c>
      <c r="J174" s="30"/>
      <c r="K174" s="30"/>
    </row>
    <row r="175" spans="1:11" ht="16" x14ac:dyDescent="0.2">
      <c r="A175" s="4" t="s">
        <v>220</v>
      </c>
      <c r="B175" s="4" t="s">
        <v>222</v>
      </c>
      <c r="C175" s="5">
        <v>17</v>
      </c>
      <c r="D175" s="5">
        <v>17</v>
      </c>
      <c r="E175" s="5">
        <v>16</v>
      </c>
      <c r="F175" s="5">
        <v>17</v>
      </c>
      <c r="G175" s="17">
        <v>15</v>
      </c>
      <c r="H175" s="30">
        <v>15</v>
      </c>
      <c r="I175" s="30">
        <v>31</v>
      </c>
      <c r="J175" s="30"/>
      <c r="K175" s="30"/>
    </row>
    <row r="176" spans="1:11" ht="16" x14ac:dyDescent="0.2">
      <c r="A176" s="4" t="s">
        <v>220</v>
      </c>
      <c r="B176" s="4" t="s">
        <v>223</v>
      </c>
      <c r="C176" s="5">
        <v>10</v>
      </c>
      <c r="D176" s="5">
        <v>11</v>
      </c>
      <c r="E176" s="5">
        <v>11</v>
      </c>
      <c r="F176" s="5">
        <v>9</v>
      </c>
      <c r="G176" s="17">
        <v>7</v>
      </c>
      <c r="H176" s="30">
        <v>7</v>
      </c>
      <c r="I176" s="30">
        <v>15</v>
      </c>
      <c r="J176" s="30"/>
      <c r="K176" s="30"/>
    </row>
    <row r="177" spans="1:11" ht="16" x14ac:dyDescent="0.2">
      <c r="A177" s="4" t="s">
        <v>220</v>
      </c>
      <c r="B177" s="4" t="s">
        <v>224</v>
      </c>
      <c r="C177" s="5">
        <v>30</v>
      </c>
      <c r="D177" s="5">
        <v>29</v>
      </c>
      <c r="E177" s="5">
        <v>30</v>
      </c>
      <c r="F177" s="5">
        <v>19</v>
      </c>
      <c r="G177" s="17">
        <v>21</v>
      </c>
      <c r="H177" s="30">
        <v>21</v>
      </c>
      <c r="I177" s="30">
        <v>51</v>
      </c>
      <c r="J177" s="30"/>
      <c r="K177" s="30"/>
    </row>
    <row r="178" spans="1:11" ht="16" x14ac:dyDescent="0.2">
      <c r="A178" s="4" t="s">
        <v>220</v>
      </c>
      <c r="B178" s="4" t="s">
        <v>225</v>
      </c>
      <c r="C178" s="5">
        <v>146</v>
      </c>
      <c r="D178" s="5">
        <v>145</v>
      </c>
      <c r="E178" s="5">
        <v>161</v>
      </c>
      <c r="F178" s="5">
        <v>127</v>
      </c>
      <c r="G178" s="17">
        <v>123</v>
      </c>
      <c r="H178" s="30">
        <v>123</v>
      </c>
      <c r="I178" s="30">
        <v>298</v>
      </c>
      <c r="J178" s="30"/>
      <c r="K178" s="30"/>
    </row>
    <row r="179" spans="1:11" ht="16" x14ac:dyDescent="0.2">
      <c r="A179" s="4" t="s">
        <v>220</v>
      </c>
      <c r="B179" s="9" t="s">
        <v>422</v>
      </c>
      <c r="C179" s="5">
        <v>54</v>
      </c>
      <c r="D179" s="5">
        <v>55</v>
      </c>
      <c r="E179" s="5">
        <v>55</v>
      </c>
      <c r="F179" s="5">
        <v>35</v>
      </c>
      <c r="G179" s="17">
        <v>36</v>
      </c>
      <c r="H179" s="30">
        <v>36</v>
      </c>
      <c r="I179" s="30">
        <v>80</v>
      </c>
      <c r="J179" s="30"/>
      <c r="K179" s="30"/>
    </row>
    <row r="180" spans="1:11" ht="16" x14ac:dyDescent="0.2">
      <c r="A180" s="4" t="s">
        <v>220</v>
      </c>
      <c r="B180" s="9" t="s">
        <v>423</v>
      </c>
      <c r="C180" s="5">
        <v>17</v>
      </c>
      <c r="D180" s="5">
        <v>15</v>
      </c>
      <c r="E180" s="5">
        <v>16</v>
      </c>
      <c r="F180" s="5">
        <v>10</v>
      </c>
      <c r="G180" s="17">
        <v>13</v>
      </c>
      <c r="H180" s="30">
        <v>13</v>
      </c>
      <c r="I180" s="30">
        <v>29</v>
      </c>
      <c r="J180" s="30"/>
      <c r="K180" s="30"/>
    </row>
    <row r="181" spans="1:11" ht="16" x14ac:dyDescent="0.2">
      <c r="A181" s="4" t="s">
        <v>220</v>
      </c>
      <c r="B181" s="9" t="s">
        <v>424</v>
      </c>
      <c r="C181" s="5">
        <v>18</v>
      </c>
      <c r="D181" s="5">
        <v>18</v>
      </c>
      <c r="E181" s="5">
        <v>17</v>
      </c>
      <c r="F181" s="5">
        <v>15</v>
      </c>
      <c r="G181" s="17">
        <v>13</v>
      </c>
      <c r="H181" s="30">
        <v>14</v>
      </c>
      <c r="I181" s="30">
        <v>30</v>
      </c>
      <c r="J181" s="30"/>
      <c r="K181" s="30"/>
    </row>
    <row r="182" spans="1:11" ht="16" x14ac:dyDescent="0.2">
      <c r="A182" s="4" t="s">
        <v>220</v>
      </c>
      <c r="B182" s="9" t="s">
        <v>425</v>
      </c>
      <c r="C182" s="5">
        <v>22</v>
      </c>
      <c r="D182" s="5">
        <v>22</v>
      </c>
      <c r="E182" s="5">
        <v>14</v>
      </c>
      <c r="F182" s="5">
        <v>16</v>
      </c>
      <c r="G182" s="17">
        <v>15</v>
      </c>
      <c r="H182" s="30">
        <v>16</v>
      </c>
      <c r="I182" s="30">
        <v>39</v>
      </c>
      <c r="J182" s="30"/>
      <c r="K182" s="30"/>
    </row>
    <row r="183" spans="1:11" ht="16" x14ac:dyDescent="0.2">
      <c r="A183" s="4" t="s">
        <v>220</v>
      </c>
      <c r="B183" s="4" t="s">
        <v>226</v>
      </c>
      <c r="C183" s="5">
        <v>38</v>
      </c>
      <c r="D183" s="5">
        <v>38</v>
      </c>
      <c r="E183" s="5">
        <v>38</v>
      </c>
      <c r="F183" s="5">
        <v>30</v>
      </c>
      <c r="G183" s="17">
        <v>30</v>
      </c>
      <c r="H183" s="30">
        <v>30</v>
      </c>
      <c r="I183" s="30">
        <v>70</v>
      </c>
      <c r="J183" s="30"/>
      <c r="K183" s="30"/>
    </row>
    <row r="184" spans="1:11" ht="16" x14ac:dyDescent="0.2">
      <c r="A184" s="4" t="s">
        <v>220</v>
      </c>
      <c r="B184" s="4" t="s">
        <v>227</v>
      </c>
      <c r="C184" s="5">
        <v>12</v>
      </c>
      <c r="D184" s="5">
        <v>12</v>
      </c>
      <c r="E184" s="5">
        <v>12</v>
      </c>
      <c r="F184" s="5">
        <v>11</v>
      </c>
      <c r="G184" s="17">
        <v>9</v>
      </c>
      <c r="H184" s="30">
        <v>11</v>
      </c>
      <c r="I184" s="30">
        <v>23</v>
      </c>
      <c r="J184" s="30"/>
      <c r="K184" s="30"/>
    </row>
    <row r="185" spans="1:11" ht="16" x14ac:dyDescent="0.2">
      <c r="A185" s="4" t="s">
        <v>220</v>
      </c>
      <c r="B185" s="9" t="s">
        <v>426</v>
      </c>
      <c r="C185" s="5">
        <v>24</v>
      </c>
      <c r="D185" s="5">
        <v>28</v>
      </c>
      <c r="E185" s="5">
        <v>30</v>
      </c>
      <c r="F185" s="5">
        <v>22</v>
      </c>
      <c r="G185" s="17">
        <v>21</v>
      </c>
      <c r="H185" s="30">
        <v>21</v>
      </c>
      <c r="I185" s="30">
        <v>45</v>
      </c>
      <c r="J185" s="30"/>
      <c r="K185" s="30"/>
    </row>
    <row r="186" spans="1:11" ht="16" x14ac:dyDescent="0.2">
      <c r="A186" s="4" t="s">
        <v>220</v>
      </c>
      <c r="B186" s="4" t="s">
        <v>228</v>
      </c>
      <c r="C186" s="5">
        <v>30</v>
      </c>
      <c r="D186" s="5">
        <v>38</v>
      </c>
      <c r="E186" s="5">
        <v>43</v>
      </c>
      <c r="F186" s="5">
        <v>17</v>
      </c>
      <c r="G186" s="17">
        <v>20</v>
      </c>
      <c r="H186" s="30">
        <v>20</v>
      </c>
      <c r="I186" s="30">
        <v>46</v>
      </c>
      <c r="J186" s="30"/>
      <c r="K186" s="30"/>
    </row>
    <row r="187" spans="1:11" ht="16" x14ac:dyDescent="0.2">
      <c r="A187" s="4" t="s">
        <v>220</v>
      </c>
      <c r="B187" s="9" t="s">
        <v>427</v>
      </c>
      <c r="C187" s="5">
        <v>17</v>
      </c>
      <c r="D187" s="5">
        <v>19</v>
      </c>
      <c r="E187" s="5">
        <v>19</v>
      </c>
      <c r="F187" s="5">
        <v>110</v>
      </c>
      <c r="G187" s="17">
        <v>12</v>
      </c>
      <c r="H187" s="30">
        <v>12</v>
      </c>
      <c r="I187" s="30">
        <v>24</v>
      </c>
      <c r="J187" s="30"/>
      <c r="K187" s="30"/>
    </row>
    <row r="188" spans="1:11" ht="16" x14ac:dyDescent="0.2">
      <c r="A188" s="4" t="s">
        <v>220</v>
      </c>
      <c r="B188" s="4" t="s">
        <v>220</v>
      </c>
      <c r="C188" s="5">
        <v>377</v>
      </c>
      <c r="D188" s="5">
        <v>356</v>
      </c>
      <c r="E188" s="5">
        <v>647</v>
      </c>
      <c r="F188" s="5">
        <v>203</v>
      </c>
      <c r="G188" s="17">
        <v>277</v>
      </c>
      <c r="H188" s="30">
        <v>274</v>
      </c>
      <c r="I188" s="30">
        <v>581</v>
      </c>
      <c r="J188" s="30"/>
      <c r="K188" s="30"/>
    </row>
    <row r="189" spans="1:11" ht="16" x14ac:dyDescent="0.2">
      <c r="A189" s="4" t="s">
        <v>220</v>
      </c>
      <c r="B189" s="4" t="s">
        <v>229</v>
      </c>
      <c r="C189" s="5">
        <v>22</v>
      </c>
      <c r="D189" s="5">
        <v>25</v>
      </c>
      <c r="E189" s="5">
        <v>29</v>
      </c>
      <c r="F189" s="5">
        <v>29</v>
      </c>
      <c r="G189" s="17">
        <v>15</v>
      </c>
      <c r="H189" s="30">
        <v>16</v>
      </c>
      <c r="I189" s="30">
        <v>33</v>
      </c>
      <c r="J189" s="30"/>
      <c r="K189" s="30"/>
    </row>
    <row r="190" spans="1:11" ht="16" x14ac:dyDescent="0.2">
      <c r="A190" s="4" t="s">
        <v>220</v>
      </c>
      <c r="B190" s="9" t="s">
        <v>428</v>
      </c>
      <c r="C190" s="5">
        <v>58</v>
      </c>
      <c r="D190" s="5">
        <v>58</v>
      </c>
      <c r="E190" s="5">
        <v>58</v>
      </c>
      <c r="F190" s="5">
        <v>45</v>
      </c>
      <c r="G190" s="17">
        <v>54</v>
      </c>
      <c r="H190" s="30">
        <v>54</v>
      </c>
      <c r="I190" s="30">
        <v>124</v>
      </c>
      <c r="J190" s="30"/>
      <c r="K190" s="30"/>
    </row>
    <row r="191" spans="1:11" ht="16" x14ac:dyDescent="0.2">
      <c r="A191" s="4" t="s">
        <v>220</v>
      </c>
      <c r="B191" s="9" t="s">
        <v>429</v>
      </c>
      <c r="C191" s="5">
        <v>7</v>
      </c>
      <c r="D191" s="5">
        <v>6</v>
      </c>
      <c r="E191" s="5">
        <v>6</v>
      </c>
      <c r="F191" s="5">
        <v>15</v>
      </c>
      <c r="G191" s="17">
        <v>6</v>
      </c>
      <c r="H191" s="30">
        <v>6</v>
      </c>
      <c r="I191" s="30">
        <v>14</v>
      </c>
      <c r="J191" s="30"/>
      <c r="K191" s="30"/>
    </row>
    <row r="192" spans="1:11" ht="16" x14ac:dyDescent="0.2">
      <c r="A192" s="4" t="s">
        <v>220</v>
      </c>
      <c r="B192" s="9" t="s">
        <v>430</v>
      </c>
      <c r="C192" s="5">
        <v>49</v>
      </c>
      <c r="D192" s="5">
        <v>50</v>
      </c>
      <c r="E192" s="5">
        <v>51</v>
      </c>
      <c r="F192" s="5">
        <v>28</v>
      </c>
      <c r="G192" s="17">
        <v>30</v>
      </c>
      <c r="H192" s="30">
        <v>30</v>
      </c>
      <c r="I192" s="30">
        <v>80</v>
      </c>
      <c r="J192" s="30"/>
      <c r="K192" s="30"/>
    </row>
    <row r="193" spans="1:11" ht="16" x14ac:dyDescent="0.2">
      <c r="A193" s="4" t="s">
        <v>220</v>
      </c>
      <c r="B193" s="9" t="s">
        <v>431</v>
      </c>
      <c r="C193" s="5">
        <v>29</v>
      </c>
      <c r="D193" s="5">
        <v>29</v>
      </c>
      <c r="E193" s="5">
        <v>30</v>
      </c>
      <c r="F193" s="5">
        <v>21</v>
      </c>
      <c r="G193" s="17">
        <v>23</v>
      </c>
      <c r="H193" s="30">
        <v>23</v>
      </c>
      <c r="I193" s="30">
        <v>51</v>
      </c>
      <c r="J193" s="30"/>
      <c r="K193" s="30"/>
    </row>
    <row r="194" spans="1:11" ht="16" x14ac:dyDescent="0.2">
      <c r="A194" s="4" t="s">
        <v>220</v>
      </c>
      <c r="B194" s="9" t="s">
        <v>432</v>
      </c>
      <c r="C194" s="5">
        <v>11</v>
      </c>
      <c r="D194" s="5">
        <v>10</v>
      </c>
      <c r="E194" s="5">
        <v>11</v>
      </c>
      <c r="F194" s="5">
        <v>5</v>
      </c>
      <c r="G194" s="17">
        <v>6</v>
      </c>
      <c r="H194" s="30">
        <v>6</v>
      </c>
      <c r="I194" s="30">
        <v>10</v>
      </c>
      <c r="J194" s="30"/>
      <c r="K194" s="30"/>
    </row>
    <row r="195" spans="1:11" ht="16" x14ac:dyDescent="0.2">
      <c r="A195" s="4" t="s">
        <v>220</v>
      </c>
      <c r="B195" s="9" t="s">
        <v>433</v>
      </c>
      <c r="C195" s="5">
        <v>5</v>
      </c>
      <c r="D195" s="5">
        <v>6</v>
      </c>
      <c r="E195" s="5">
        <v>6</v>
      </c>
      <c r="F195" s="5">
        <v>5</v>
      </c>
      <c r="G195" s="17">
        <v>4</v>
      </c>
      <c r="H195" s="30">
        <v>4</v>
      </c>
      <c r="I195" s="30">
        <v>8</v>
      </c>
      <c r="J195" s="30"/>
      <c r="K195" s="30"/>
    </row>
    <row r="196" spans="1:11" ht="16" x14ac:dyDescent="0.2">
      <c r="A196" s="4" t="s">
        <v>220</v>
      </c>
      <c r="B196" s="4" t="s">
        <v>230</v>
      </c>
      <c r="C196" s="5">
        <v>14</v>
      </c>
      <c r="D196" s="5">
        <v>14</v>
      </c>
      <c r="E196" s="5">
        <v>14</v>
      </c>
      <c r="F196" s="5">
        <v>11</v>
      </c>
      <c r="G196" s="17">
        <v>10</v>
      </c>
      <c r="H196" s="30">
        <v>10</v>
      </c>
      <c r="I196" s="30">
        <v>26</v>
      </c>
      <c r="J196" s="30"/>
      <c r="K196" s="30"/>
    </row>
    <row r="197" spans="1:11" ht="16" x14ac:dyDescent="0.2">
      <c r="A197" s="4" t="s">
        <v>220</v>
      </c>
      <c r="B197" s="4" t="s">
        <v>231</v>
      </c>
      <c r="C197" s="5">
        <v>24</v>
      </c>
      <c r="D197" s="5">
        <v>25</v>
      </c>
      <c r="E197" s="5">
        <v>25</v>
      </c>
      <c r="F197" s="5">
        <v>17</v>
      </c>
      <c r="G197" s="17">
        <v>17</v>
      </c>
      <c r="H197" s="30">
        <v>17</v>
      </c>
      <c r="I197" s="30">
        <v>41</v>
      </c>
      <c r="J197" s="30"/>
      <c r="K197" s="30"/>
    </row>
    <row r="198" spans="1:11" ht="16" x14ac:dyDescent="0.2">
      <c r="A198" s="4" t="s">
        <v>232</v>
      </c>
      <c r="B198" s="4" t="s">
        <v>233</v>
      </c>
      <c r="C198" s="5">
        <v>12</v>
      </c>
      <c r="D198" s="5">
        <v>12</v>
      </c>
      <c r="E198" s="5">
        <v>12</v>
      </c>
      <c r="F198" s="5">
        <v>10</v>
      </c>
      <c r="G198" s="17">
        <v>11</v>
      </c>
      <c r="H198" s="30">
        <v>11</v>
      </c>
      <c r="I198" s="30">
        <v>28</v>
      </c>
      <c r="J198" s="30"/>
      <c r="K198" s="30"/>
    </row>
    <row r="199" spans="1:11" ht="16" x14ac:dyDescent="0.2">
      <c r="A199" s="4" t="s">
        <v>232</v>
      </c>
      <c r="B199" s="4" t="s">
        <v>234</v>
      </c>
      <c r="C199" s="5">
        <v>20</v>
      </c>
      <c r="D199" s="5">
        <v>21</v>
      </c>
      <c r="E199" s="5">
        <v>22</v>
      </c>
      <c r="F199" s="5">
        <v>14</v>
      </c>
      <c r="G199" s="17">
        <v>14</v>
      </c>
      <c r="H199" s="30">
        <v>15</v>
      </c>
      <c r="I199" s="30">
        <v>31</v>
      </c>
      <c r="J199" s="30"/>
      <c r="K199" s="30"/>
    </row>
    <row r="200" spans="1:11" ht="16" x14ac:dyDescent="0.2">
      <c r="A200" s="4" t="s">
        <v>232</v>
      </c>
      <c r="B200" s="4" t="s">
        <v>235</v>
      </c>
      <c r="C200" s="5">
        <v>23</v>
      </c>
      <c r="D200" s="5">
        <v>24</v>
      </c>
      <c r="E200" s="5">
        <v>23</v>
      </c>
      <c r="F200" s="5">
        <v>21</v>
      </c>
      <c r="G200" s="17">
        <v>21</v>
      </c>
      <c r="H200" s="30">
        <v>21</v>
      </c>
      <c r="I200" s="30">
        <v>36</v>
      </c>
      <c r="J200" s="30"/>
      <c r="K200" s="30"/>
    </row>
    <row r="201" spans="1:11" ht="16" x14ac:dyDescent="0.2">
      <c r="A201" s="4" t="s">
        <v>232</v>
      </c>
      <c r="B201" s="4" t="s">
        <v>236</v>
      </c>
      <c r="C201" s="5">
        <v>20</v>
      </c>
      <c r="D201" s="5">
        <v>20</v>
      </c>
      <c r="E201" s="5">
        <v>20</v>
      </c>
      <c r="F201" s="5">
        <v>18</v>
      </c>
      <c r="G201" s="17">
        <v>16</v>
      </c>
      <c r="H201" s="30">
        <v>16</v>
      </c>
      <c r="I201" s="30">
        <v>31</v>
      </c>
      <c r="J201" s="30"/>
      <c r="K201" s="30"/>
    </row>
    <row r="202" spans="1:11" ht="16" x14ac:dyDescent="0.2">
      <c r="A202" s="4" t="s">
        <v>232</v>
      </c>
      <c r="B202" s="4" t="s">
        <v>237</v>
      </c>
      <c r="C202" s="5">
        <v>76</v>
      </c>
      <c r="D202" s="5">
        <v>77</v>
      </c>
      <c r="E202" s="5">
        <v>77</v>
      </c>
      <c r="F202" s="5">
        <v>73</v>
      </c>
      <c r="G202" s="17">
        <v>66</v>
      </c>
      <c r="H202" s="30">
        <v>67</v>
      </c>
      <c r="I202" s="30">
        <v>153</v>
      </c>
      <c r="J202" s="30"/>
      <c r="K202" s="30"/>
    </row>
    <row r="203" spans="1:11" ht="16" x14ac:dyDescent="0.2">
      <c r="A203" s="4" t="s">
        <v>232</v>
      </c>
      <c r="B203" s="4" t="s">
        <v>238</v>
      </c>
      <c r="C203" s="5">
        <v>17</v>
      </c>
      <c r="D203" s="5">
        <v>17</v>
      </c>
      <c r="E203" s="5">
        <v>17</v>
      </c>
      <c r="F203" s="5">
        <v>11</v>
      </c>
      <c r="G203" s="17">
        <v>11</v>
      </c>
      <c r="H203" s="30">
        <v>12</v>
      </c>
      <c r="I203" s="30">
        <v>25</v>
      </c>
      <c r="J203" s="30"/>
      <c r="K203" s="30"/>
    </row>
    <row r="204" spans="1:11" ht="16" x14ac:dyDescent="0.2">
      <c r="A204" s="4" t="s">
        <v>232</v>
      </c>
      <c r="B204" s="4" t="s">
        <v>239</v>
      </c>
      <c r="C204" s="5">
        <v>27</v>
      </c>
      <c r="D204" s="5">
        <v>27</v>
      </c>
      <c r="E204" s="5">
        <v>27</v>
      </c>
      <c r="F204" s="5">
        <v>15</v>
      </c>
      <c r="G204" s="17">
        <v>16</v>
      </c>
      <c r="H204" s="30">
        <v>17</v>
      </c>
      <c r="I204" s="30">
        <v>39</v>
      </c>
      <c r="J204" s="30"/>
      <c r="K204" s="30"/>
    </row>
    <row r="205" spans="1:11" ht="16" x14ac:dyDescent="0.2">
      <c r="A205" s="4" t="s">
        <v>232</v>
      </c>
      <c r="B205" s="4" t="s">
        <v>240</v>
      </c>
      <c r="C205" s="5">
        <v>31</v>
      </c>
      <c r="D205" s="5">
        <v>33</v>
      </c>
      <c r="E205" s="5">
        <v>34</v>
      </c>
      <c r="F205" s="5">
        <v>22</v>
      </c>
      <c r="G205" s="17">
        <v>24</v>
      </c>
      <c r="H205" s="30">
        <v>25</v>
      </c>
      <c r="I205" s="30">
        <v>50</v>
      </c>
      <c r="J205" s="30"/>
      <c r="K205" s="30"/>
    </row>
    <row r="206" spans="1:11" ht="16" x14ac:dyDescent="0.2">
      <c r="A206" s="4" t="s">
        <v>232</v>
      </c>
      <c r="B206" s="4" t="s">
        <v>241</v>
      </c>
      <c r="C206" s="5">
        <v>92</v>
      </c>
      <c r="D206" s="5">
        <v>95</v>
      </c>
      <c r="E206" s="5">
        <v>95</v>
      </c>
      <c r="F206" s="5">
        <v>65</v>
      </c>
      <c r="G206" s="17">
        <v>80</v>
      </c>
      <c r="H206" s="30">
        <v>80</v>
      </c>
      <c r="I206" s="30">
        <v>158</v>
      </c>
      <c r="J206" s="30"/>
      <c r="K206" s="30"/>
    </row>
    <row r="207" spans="1:11" ht="16" x14ac:dyDescent="0.2">
      <c r="A207" s="4" t="s">
        <v>232</v>
      </c>
      <c r="B207" s="4" t="s">
        <v>242</v>
      </c>
      <c r="C207" s="5">
        <v>65</v>
      </c>
      <c r="D207" s="5">
        <v>65</v>
      </c>
      <c r="E207" s="5">
        <v>65</v>
      </c>
      <c r="F207" s="5">
        <v>56</v>
      </c>
      <c r="G207" s="17">
        <v>55</v>
      </c>
      <c r="H207" s="30">
        <v>55</v>
      </c>
      <c r="I207" s="30">
        <v>128</v>
      </c>
      <c r="J207" s="30"/>
      <c r="K207" s="30"/>
    </row>
    <row r="208" spans="1:11" ht="16" x14ac:dyDescent="0.2">
      <c r="A208" s="4" t="s">
        <v>232</v>
      </c>
      <c r="B208" s="4" t="s">
        <v>243</v>
      </c>
      <c r="C208" s="5">
        <v>48</v>
      </c>
      <c r="D208" s="5">
        <v>48</v>
      </c>
      <c r="E208" s="5">
        <v>49</v>
      </c>
      <c r="F208" s="5">
        <v>50</v>
      </c>
      <c r="G208" s="17">
        <v>46</v>
      </c>
      <c r="H208" s="30">
        <v>46</v>
      </c>
      <c r="I208" s="30">
        <v>96</v>
      </c>
      <c r="J208" s="30"/>
      <c r="K208" s="30"/>
    </row>
    <row r="209" spans="1:11" ht="16" x14ac:dyDescent="0.2">
      <c r="A209" s="4" t="s">
        <v>232</v>
      </c>
      <c r="B209" s="4" t="s">
        <v>244</v>
      </c>
      <c r="C209" s="5">
        <v>10</v>
      </c>
      <c r="D209" s="5">
        <v>10</v>
      </c>
      <c r="E209" s="5">
        <v>10</v>
      </c>
      <c r="F209" s="5">
        <v>6</v>
      </c>
      <c r="G209" s="17">
        <v>4</v>
      </c>
      <c r="H209" s="30">
        <v>4</v>
      </c>
      <c r="I209" s="30">
        <v>8</v>
      </c>
      <c r="J209" s="30"/>
      <c r="K209" s="30"/>
    </row>
    <row r="210" spans="1:11" ht="16" x14ac:dyDescent="0.2">
      <c r="A210" s="4" t="s">
        <v>232</v>
      </c>
      <c r="B210" s="4" t="s">
        <v>245</v>
      </c>
      <c r="C210" s="5">
        <v>6</v>
      </c>
      <c r="D210" s="5">
        <v>6</v>
      </c>
      <c r="E210" s="5">
        <v>6</v>
      </c>
      <c r="F210" s="5">
        <v>5</v>
      </c>
      <c r="G210" s="17">
        <v>8</v>
      </c>
      <c r="H210" s="30">
        <v>8</v>
      </c>
      <c r="I210" s="30">
        <v>20</v>
      </c>
      <c r="J210" s="30"/>
      <c r="K210" s="30"/>
    </row>
    <row r="211" spans="1:11" ht="16" x14ac:dyDescent="0.2">
      <c r="A211" s="4" t="s">
        <v>232</v>
      </c>
      <c r="B211" s="4" t="s">
        <v>246</v>
      </c>
      <c r="C211" s="5">
        <v>26</v>
      </c>
      <c r="D211" s="5">
        <v>26</v>
      </c>
      <c r="E211" s="5">
        <v>26</v>
      </c>
      <c r="F211" s="5">
        <v>25</v>
      </c>
      <c r="G211" s="17">
        <v>29</v>
      </c>
      <c r="H211" s="30">
        <v>29</v>
      </c>
      <c r="I211" s="30">
        <v>66</v>
      </c>
      <c r="J211" s="30"/>
      <c r="K211" s="30"/>
    </row>
    <row r="212" spans="1:11" ht="16" x14ac:dyDescent="0.2">
      <c r="A212" s="4" t="s">
        <v>232</v>
      </c>
      <c r="B212" s="9" t="s">
        <v>434</v>
      </c>
      <c r="C212" s="5">
        <v>12</v>
      </c>
      <c r="D212" s="5">
        <v>13</v>
      </c>
      <c r="E212" s="5">
        <v>13</v>
      </c>
      <c r="F212" s="5">
        <v>8</v>
      </c>
      <c r="G212" s="17">
        <v>9</v>
      </c>
      <c r="H212" s="30">
        <v>9</v>
      </c>
      <c r="I212" s="30">
        <v>19</v>
      </c>
      <c r="J212" s="30"/>
      <c r="K212" s="30"/>
    </row>
    <row r="213" spans="1:11" ht="16" x14ac:dyDescent="0.2">
      <c r="A213" s="4" t="s">
        <v>232</v>
      </c>
      <c r="B213" s="9" t="s">
        <v>435</v>
      </c>
      <c r="C213" s="5">
        <v>17</v>
      </c>
      <c r="D213" s="5">
        <v>17</v>
      </c>
      <c r="E213" s="5">
        <v>17</v>
      </c>
      <c r="F213" s="5">
        <v>15</v>
      </c>
      <c r="G213" s="17">
        <v>15</v>
      </c>
      <c r="H213" s="30">
        <v>16</v>
      </c>
      <c r="I213" s="30">
        <v>41</v>
      </c>
      <c r="J213" s="30"/>
      <c r="K213" s="30"/>
    </row>
    <row r="214" spans="1:11" ht="16" x14ac:dyDescent="0.2">
      <c r="A214" s="4" t="s">
        <v>232</v>
      </c>
      <c r="B214" s="9" t="s">
        <v>436</v>
      </c>
      <c r="C214" s="5">
        <v>3</v>
      </c>
      <c r="D214" s="5">
        <v>3</v>
      </c>
      <c r="E214" s="5">
        <v>3</v>
      </c>
      <c r="F214" s="5">
        <v>3</v>
      </c>
      <c r="G214" s="17">
        <v>3</v>
      </c>
      <c r="H214" s="30">
        <v>3</v>
      </c>
      <c r="I214" s="30">
        <v>7</v>
      </c>
      <c r="J214" s="30"/>
      <c r="K214" s="30"/>
    </row>
    <row r="215" spans="1:11" ht="16" x14ac:dyDescent="0.2">
      <c r="A215" s="4" t="s">
        <v>232</v>
      </c>
      <c r="B215" s="9" t="s">
        <v>437</v>
      </c>
      <c r="C215" s="5">
        <v>22</v>
      </c>
      <c r="D215" s="5">
        <v>23</v>
      </c>
      <c r="E215" s="5">
        <v>23</v>
      </c>
      <c r="F215" s="5">
        <v>18</v>
      </c>
      <c r="G215" s="17">
        <v>21</v>
      </c>
      <c r="H215" s="30">
        <v>22</v>
      </c>
      <c r="I215" s="30">
        <v>47</v>
      </c>
      <c r="J215" s="30"/>
      <c r="K215" s="30"/>
    </row>
    <row r="216" spans="1:11" ht="16" x14ac:dyDescent="0.2">
      <c r="A216" s="4" t="s">
        <v>232</v>
      </c>
      <c r="B216" s="9" t="s">
        <v>438</v>
      </c>
      <c r="C216" s="5">
        <v>66</v>
      </c>
      <c r="D216" s="5">
        <v>65</v>
      </c>
      <c r="E216" s="5">
        <v>65</v>
      </c>
      <c r="F216" s="5">
        <v>50</v>
      </c>
      <c r="G216" s="17">
        <v>46</v>
      </c>
      <c r="H216" s="30">
        <v>49</v>
      </c>
      <c r="I216" s="30">
        <v>109</v>
      </c>
      <c r="J216" s="30"/>
      <c r="K216" s="30"/>
    </row>
    <row r="217" spans="1:11" ht="16" x14ac:dyDescent="0.2">
      <c r="A217" s="4" t="s">
        <v>232</v>
      </c>
      <c r="B217" s="4" t="s">
        <v>247</v>
      </c>
      <c r="C217" s="5">
        <v>39</v>
      </c>
      <c r="D217" s="5">
        <v>41</v>
      </c>
      <c r="E217" s="5">
        <v>41</v>
      </c>
      <c r="F217" s="5">
        <v>29</v>
      </c>
      <c r="G217" s="17">
        <v>31</v>
      </c>
      <c r="H217" s="30">
        <v>31</v>
      </c>
      <c r="I217" s="30">
        <v>45</v>
      </c>
      <c r="J217" s="30"/>
      <c r="K217" s="30"/>
    </row>
    <row r="218" spans="1:11" ht="16" x14ac:dyDescent="0.2">
      <c r="A218" s="4" t="s">
        <v>232</v>
      </c>
      <c r="B218" s="4" t="s">
        <v>248</v>
      </c>
      <c r="C218" s="5">
        <v>10</v>
      </c>
      <c r="D218" s="5">
        <v>10</v>
      </c>
      <c r="E218" s="5">
        <v>10</v>
      </c>
      <c r="F218" s="5">
        <v>13</v>
      </c>
      <c r="G218" s="17">
        <v>13</v>
      </c>
      <c r="H218" s="30">
        <v>13</v>
      </c>
      <c r="I218" s="30">
        <v>26</v>
      </c>
      <c r="J218" s="30"/>
      <c r="K218" s="30"/>
    </row>
    <row r="219" spans="1:11" ht="16" x14ac:dyDescent="0.2">
      <c r="A219" s="4" t="s">
        <v>249</v>
      </c>
      <c r="B219" s="4" t="s">
        <v>250</v>
      </c>
      <c r="C219" s="5">
        <v>43</v>
      </c>
      <c r="D219" s="5">
        <v>42</v>
      </c>
      <c r="E219" s="5">
        <v>42</v>
      </c>
      <c r="F219" s="5">
        <v>33</v>
      </c>
      <c r="G219" s="5">
        <v>38</v>
      </c>
      <c r="H219" s="30">
        <v>39</v>
      </c>
      <c r="I219" s="30">
        <v>90</v>
      </c>
      <c r="J219" s="30"/>
      <c r="K219" s="30"/>
    </row>
    <row r="220" spans="1:11" ht="16" x14ac:dyDescent="0.2">
      <c r="A220" s="4" t="s">
        <v>249</v>
      </c>
      <c r="B220" s="9" t="s">
        <v>251</v>
      </c>
      <c r="C220" s="5">
        <v>43</v>
      </c>
      <c r="D220" s="5">
        <v>43</v>
      </c>
      <c r="E220" s="5">
        <v>43</v>
      </c>
      <c r="F220" s="5">
        <v>38</v>
      </c>
      <c r="G220" s="5">
        <v>42</v>
      </c>
      <c r="H220" s="30">
        <v>42</v>
      </c>
      <c r="I220" s="30">
        <v>94</v>
      </c>
      <c r="J220" s="30"/>
      <c r="K220" s="30"/>
    </row>
    <row r="221" spans="1:11" ht="16" x14ac:dyDescent="0.2">
      <c r="A221" s="4" t="s">
        <v>249</v>
      </c>
      <c r="B221" s="9" t="s">
        <v>252</v>
      </c>
      <c r="C221" s="5">
        <v>38</v>
      </c>
      <c r="D221" s="5">
        <v>38</v>
      </c>
      <c r="E221" s="5">
        <v>37</v>
      </c>
      <c r="F221" s="5">
        <v>31</v>
      </c>
      <c r="G221" s="5">
        <v>30</v>
      </c>
      <c r="H221" s="30">
        <v>31</v>
      </c>
      <c r="I221" s="30">
        <v>70</v>
      </c>
      <c r="J221" s="30"/>
      <c r="K221" s="30"/>
    </row>
    <row r="222" spans="1:11" ht="16" x14ac:dyDescent="0.2">
      <c r="A222" s="4" t="s">
        <v>249</v>
      </c>
      <c r="B222" s="4" t="s">
        <v>249</v>
      </c>
      <c r="C222" s="5">
        <v>140</v>
      </c>
      <c r="D222" s="5">
        <v>139</v>
      </c>
      <c r="E222" s="5">
        <v>262</v>
      </c>
      <c r="F222" s="5">
        <v>117</v>
      </c>
      <c r="G222" s="5">
        <v>113</v>
      </c>
      <c r="H222" s="30">
        <v>112</v>
      </c>
      <c r="I222" s="30">
        <v>259</v>
      </c>
      <c r="J222" s="30"/>
      <c r="K222" s="30"/>
    </row>
    <row r="223" spans="1:11" ht="16" x14ac:dyDescent="0.2">
      <c r="A223" s="4" t="s">
        <v>249</v>
      </c>
      <c r="B223" s="9" t="s">
        <v>253</v>
      </c>
      <c r="C223" s="5">
        <v>28</v>
      </c>
      <c r="D223" s="5">
        <v>33</v>
      </c>
      <c r="E223" s="5">
        <v>33</v>
      </c>
      <c r="F223" s="5">
        <v>29</v>
      </c>
      <c r="G223" s="5">
        <v>32</v>
      </c>
      <c r="H223" s="30">
        <v>32</v>
      </c>
      <c r="I223" s="30">
        <v>39</v>
      </c>
      <c r="J223" s="30"/>
      <c r="K223" s="30"/>
    </row>
    <row r="224" spans="1:11" ht="16" x14ac:dyDescent="0.2">
      <c r="A224" s="4" t="s">
        <v>249</v>
      </c>
      <c r="B224" s="9" t="s">
        <v>254</v>
      </c>
      <c r="C224" s="5">
        <v>36</v>
      </c>
      <c r="D224" s="5">
        <v>38</v>
      </c>
      <c r="E224" s="5">
        <v>38</v>
      </c>
      <c r="F224" s="5">
        <v>25</v>
      </c>
      <c r="G224" s="5">
        <v>25</v>
      </c>
      <c r="H224" s="30">
        <v>25</v>
      </c>
      <c r="I224" s="30">
        <v>59</v>
      </c>
      <c r="J224" s="30"/>
      <c r="K224" s="30"/>
    </row>
    <row r="225" spans="1:11" ht="16" x14ac:dyDescent="0.2">
      <c r="A225" s="4" t="s">
        <v>249</v>
      </c>
      <c r="B225" s="9" t="s">
        <v>255</v>
      </c>
      <c r="C225" s="5">
        <v>20</v>
      </c>
      <c r="D225" s="5">
        <v>23</v>
      </c>
      <c r="E225" s="5">
        <v>23</v>
      </c>
      <c r="F225" s="5">
        <v>8</v>
      </c>
      <c r="G225" s="5">
        <v>10</v>
      </c>
      <c r="H225" s="30">
        <v>10</v>
      </c>
      <c r="I225" s="30">
        <v>26</v>
      </c>
      <c r="J225" s="30"/>
      <c r="K225" s="30"/>
    </row>
    <row r="226" spans="1:11" ht="16" x14ac:dyDescent="0.2">
      <c r="A226" s="4" t="s">
        <v>249</v>
      </c>
      <c r="B226" s="9" t="s">
        <v>256</v>
      </c>
      <c r="C226" s="5">
        <v>28</v>
      </c>
      <c r="D226" s="5">
        <v>28</v>
      </c>
      <c r="E226" s="5">
        <v>28</v>
      </c>
      <c r="F226" s="5">
        <v>19</v>
      </c>
      <c r="G226" s="5">
        <v>18</v>
      </c>
      <c r="H226" s="30">
        <v>18</v>
      </c>
      <c r="I226" s="30">
        <v>42</v>
      </c>
      <c r="J226" s="30"/>
      <c r="K226" s="30"/>
    </row>
    <row r="227" spans="1:11" ht="16" x14ac:dyDescent="0.2">
      <c r="A227" s="4" t="s">
        <v>249</v>
      </c>
      <c r="B227" s="9" t="s">
        <v>257</v>
      </c>
      <c r="C227" s="5">
        <v>38</v>
      </c>
      <c r="D227" s="5">
        <v>33</v>
      </c>
      <c r="E227" s="5">
        <v>33</v>
      </c>
      <c r="F227" s="5">
        <v>30</v>
      </c>
      <c r="G227" s="5">
        <v>30</v>
      </c>
      <c r="H227" s="30">
        <v>31</v>
      </c>
      <c r="I227" s="30">
        <v>75</v>
      </c>
      <c r="J227" s="30"/>
      <c r="K227" s="30"/>
    </row>
    <row r="228" spans="1:11" ht="16" x14ac:dyDescent="0.2">
      <c r="A228" s="4" t="s">
        <v>258</v>
      </c>
      <c r="B228" s="4" t="s">
        <v>259</v>
      </c>
      <c r="C228" s="5">
        <v>23</v>
      </c>
      <c r="D228" s="5">
        <v>23</v>
      </c>
      <c r="E228" s="5">
        <v>26</v>
      </c>
      <c r="F228" s="5">
        <v>16</v>
      </c>
      <c r="G228" s="5">
        <v>23</v>
      </c>
      <c r="H228" s="30">
        <v>22</v>
      </c>
      <c r="I228" s="30">
        <v>47</v>
      </c>
      <c r="J228" s="30"/>
      <c r="K228" s="30"/>
    </row>
    <row r="229" spans="1:11" ht="16" x14ac:dyDescent="0.2">
      <c r="A229" s="4" t="s">
        <v>258</v>
      </c>
      <c r="B229" s="9" t="s">
        <v>260</v>
      </c>
      <c r="C229" s="5">
        <v>157</v>
      </c>
      <c r="D229" s="5">
        <v>158</v>
      </c>
      <c r="E229" s="5">
        <v>162</v>
      </c>
      <c r="F229" s="5">
        <v>176</v>
      </c>
      <c r="G229" s="5">
        <v>146</v>
      </c>
      <c r="H229" s="30">
        <v>146</v>
      </c>
      <c r="I229" s="30">
        <v>334</v>
      </c>
      <c r="J229" s="30"/>
      <c r="K229" s="30"/>
    </row>
    <row r="230" spans="1:11" ht="16" x14ac:dyDescent="0.2">
      <c r="A230" s="4" t="s">
        <v>258</v>
      </c>
      <c r="B230" s="9" t="s">
        <v>261</v>
      </c>
      <c r="C230" s="5">
        <v>21</v>
      </c>
      <c r="D230" s="5">
        <v>21</v>
      </c>
      <c r="E230" s="5">
        <v>24</v>
      </c>
      <c r="F230" s="5">
        <v>21</v>
      </c>
      <c r="G230" s="5">
        <v>19</v>
      </c>
      <c r="H230" s="30">
        <v>19</v>
      </c>
      <c r="I230" s="30">
        <v>41</v>
      </c>
      <c r="J230" s="30"/>
      <c r="K230" s="30"/>
    </row>
    <row r="231" spans="1:11" ht="16" x14ac:dyDescent="0.2">
      <c r="A231" s="4" t="s">
        <v>258</v>
      </c>
      <c r="B231" s="4" t="s">
        <v>262</v>
      </c>
      <c r="C231" s="5">
        <v>27</v>
      </c>
      <c r="D231" s="5">
        <v>27</v>
      </c>
      <c r="E231" s="5">
        <v>40</v>
      </c>
      <c r="F231" s="5">
        <v>30</v>
      </c>
      <c r="G231" s="5">
        <v>27</v>
      </c>
      <c r="H231" s="30">
        <v>27</v>
      </c>
      <c r="I231" s="30">
        <v>49</v>
      </c>
      <c r="J231" s="30"/>
      <c r="K231" s="30"/>
    </row>
    <row r="232" spans="1:11" ht="16" x14ac:dyDescent="0.2">
      <c r="A232" s="4" t="s">
        <v>258</v>
      </c>
      <c r="B232" s="9" t="s">
        <v>263</v>
      </c>
      <c r="C232" s="5">
        <v>10</v>
      </c>
      <c r="D232" s="5">
        <v>11</v>
      </c>
      <c r="E232" s="5">
        <v>10</v>
      </c>
      <c r="F232" s="5">
        <v>8</v>
      </c>
      <c r="G232" s="5">
        <v>10</v>
      </c>
      <c r="H232" s="30">
        <v>11</v>
      </c>
      <c r="I232" s="30">
        <v>21</v>
      </c>
      <c r="J232" s="30"/>
      <c r="K232" s="30"/>
    </row>
    <row r="233" spans="1:11" ht="16" x14ac:dyDescent="0.2">
      <c r="A233" s="4" t="s">
        <v>258</v>
      </c>
      <c r="B233" s="4" t="s">
        <v>264</v>
      </c>
      <c r="C233" s="5">
        <v>19</v>
      </c>
      <c r="D233" s="5">
        <v>19</v>
      </c>
      <c r="E233" s="5">
        <v>21</v>
      </c>
      <c r="F233" s="5">
        <v>14</v>
      </c>
      <c r="G233" s="5">
        <v>17</v>
      </c>
      <c r="H233" s="30">
        <v>17</v>
      </c>
      <c r="I233" s="30">
        <v>37</v>
      </c>
      <c r="J233" s="30"/>
      <c r="K233" s="30"/>
    </row>
    <row r="234" spans="1:11" ht="16" x14ac:dyDescent="0.2">
      <c r="A234" s="4" t="s">
        <v>258</v>
      </c>
      <c r="B234" s="9" t="s">
        <v>265</v>
      </c>
      <c r="C234" s="5">
        <v>4</v>
      </c>
      <c r="D234" s="5">
        <v>4</v>
      </c>
      <c r="E234" s="5">
        <v>5</v>
      </c>
      <c r="F234" s="5">
        <v>5</v>
      </c>
      <c r="G234" s="5">
        <v>4</v>
      </c>
      <c r="H234" s="30">
        <v>4</v>
      </c>
      <c r="I234" s="30">
        <v>8</v>
      </c>
      <c r="J234" s="30"/>
      <c r="K234" s="30"/>
    </row>
    <row r="235" spans="1:11" ht="16" x14ac:dyDescent="0.2">
      <c r="A235" s="4" t="s">
        <v>258</v>
      </c>
      <c r="B235" s="9" t="s">
        <v>266</v>
      </c>
      <c r="C235" s="5">
        <v>13</v>
      </c>
      <c r="D235" s="5">
        <v>12</v>
      </c>
      <c r="E235" s="5">
        <v>11</v>
      </c>
      <c r="F235" s="5">
        <v>9</v>
      </c>
      <c r="G235" s="5">
        <v>8</v>
      </c>
      <c r="H235" s="30">
        <v>8</v>
      </c>
      <c r="I235" s="30">
        <v>10</v>
      </c>
      <c r="J235" s="30"/>
      <c r="K235" s="30"/>
    </row>
    <row r="236" spans="1:11" ht="16" x14ac:dyDescent="0.2">
      <c r="A236" s="4" t="s">
        <v>258</v>
      </c>
      <c r="B236" s="9" t="s">
        <v>267</v>
      </c>
      <c r="C236" s="5">
        <v>73</v>
      </c>
      <c r="D236" s="5">
        <v>76</v>
      </c>
      <c r="E236" s="5">
        <v>81</v>
      </c>
      <c r="F236" s="5">
        <v>57</v>
      </c>
      <c r="G236" s="5">
        <v>56</v>
      </c>
      <c r="H236" s="30">
        <v>54</v>
      </c>
      <c r="I236" s="30">
        <v>135</v>
      </c>
      <c r="J236" s="30"/>
      <c r="K236" s="30"/>
    </row>
    <row r="237" spans="1:11" ht="16" x14ac:dyDescent="0.2">
      <c r="A237" s="4" t="s">
        <v>258</v>
      </c>
      <c r="B237" s="9" t="s">
        <v>268</v>
      </c>
      <c r="C237" s="5">
        <v>8</v>
      </c>
      <c r="D237" s="5">
        <v>8</v>
      </c>
      <c r="E237" s="5">
        <v>7</v>
      </c>
      <c r="F237" s="5">
        <v>4</v>
      </c>
      <c r="G237" s="5">
        <v>5</v>
      </c>
      <c r="H237" s="30">
        <v>6</v>
      </c>
      <c r="I237" s="30">
        <v>10</v>
      </c>
      <c r="J237" s="30"/>
      <c r="K237" s="30"/>
    </row>
    <row r="238" spans="1:11" ht="16" x14ac:dyDescent="0.2">
      <c r="A238" s="4" t="s">
        <v>258</v>
      </c>
      <c r="B238" s="9" t="s">
        <v>269</v>
      </c>
      <c r="C238" s="5">
        <v>7</v>
      </c>
      <c r="D238" s="5">
        <v>7</v>
      </c>
      <c r="E238" s="5">
        <v>8</v>
      </c>
      <c r="F238" s="5">
        <v>5</v>
      </c>
      <c r="G238" s="5">
        <v>5</v>
      </c>
      <c r="H238" s="30">
        <v>5</v>
      </c>
      <c r="I238" s="30">
        <v>13</v>
      </c>
      <c r="J238" s="30"/>
      <c r="K238" s="30"/>
    </row>
    <row r="239" spans="1:11" ht="16" x14ac:dyDescent="0.2">
      <c r="A239" s="4" t="s">
        <v>258</v>
      </c>
      <c r="B239" s="9" t="s">
        <v>270</v>
      </c>
      <c r="C239" s="5">
        <v>29</v>
      </c>
      <c r="D239" s="5">
        <v>26</v>
      </c>
      <c r="E239" s="5">
        <v>31</v>
      </c>
      <c r="F239" s="5">
        <v>21</v>
      </c>
      <c r="G239" s="5">
        <v>25</v>
      </c>
      <c r="H239" s="30">
        <v>25</v>
      </c>
      <c r="I239" s="30">
        <v>52</v>
      </c>
      <c r="J239" s="30"/>
      <c r="K239" s="30"/>
    </row>
    <row r="240" spans="1:11" ht="16" x14ac:dyDescent="0.2">
      <c r="A240" s="4" t="s">
        <v>258</v>
      </c>
      <c r="B240" s="9" t="s">
        <v>271</v>
      </c>
      <c r="C240" s="5">
        <v>7</v>
      </c>
      <c r="D240" s="5">
        <v>11</v>
      </c>
      <c r="E240" s="5">
        <v>10</v>
      </c>
      <c r="F240" s="5">
        <v>6</v>
      </c>
      <c r="G240" s="5">
        <v>6</v>
      </c>
      <c r="H240" s="30">
        <v>6</v>
      </c>
      <c r="I240" s="30">
        <v>12</v>
      </c>
      <c r="J240" s="30"/>
      <c r="K240" s="30"/>
    </row>
    <row r="241" spans="1:11" ht="16" x14ac:dyDescent="0.2">
      <c r="A241" s="4" t="s">
        <v>258</v>
      </c>
      <c r="B241" s="9" t="s">
        <v>272</v>
      </c>
      <c r="C241" s="5">
        <v>46</v>
      </c>
      <c r="D241" s="5">
        <v>46</v>
      </c>
      <c r="E241" s="5">
        <v>48</v>
      </c>
      <c r="F241" s="5">
        <v>28</v>
      </c>
      <c r="G241" s="5">
        <v>31</v>
      </c>
      <c r="H241" s="30">
        <v>32</v>
      </c>
      <c r="I241" s="30">
        <v>74</v>
      </c>
      <c r="J241" s="30"/>
      <c r="K241" s="30"/>
    </row>
    <row r="242" spans="1:11" ht="16" x14ac:dyDescent="0.2">
      <c r="A242" s="4" t="s">
        <v>258</v>
      </c>
      <c r="B242" s="9" t="s">
        <v>273</v>
      </c>
      <c r="C242" s="5">
        <v>15</v>
      </c>
      <c r="D242" s="5">
        <v>17</v>
      </c>
      <c r="E242" s="5">
        <v>18</v>
      </c>
      <c r="F242" s="5">
        <v>8</v>
      </c>
      <c r="G242" s="5">
        <v>7</v>
      </c>
      <c r="H242" s="30">
        <v>7</v>
      </c>
      <c r="I242" s="30">
        <v>15</v>
      </c>
      <c r="J242" s="30"/>
      <c r="K242" s="30"/>
    </row>
    <row r="243" spans="1:11" ht="16" x14ac:dyDescent="0.2">
      <c r="A243" s="4" t="s">
        <v>258</v>
      </c>
      <c r="B243" s="4" t="s">
        <v>274</v>
      </c>
      <c r="C243" s="5">
        <v>40</v>
      </c>
      <c r="D243" s="5">
        <v>41</v>
      </c>
      <c r="E243" s="5">
        <v>46</v>
      </c>
      <c r="F243" s="5">
        <v>35</v>
      </c>
      <c r="G243" s="5">
        <v>41</v>
      </c>
      <c r="H243" s="30">
        <v>40</v>
      </c>
      <c r="I243" s="30">
        <v>95</v>
      </c>
      <c r="J243" s="30"/>
      <c r="K243" s="30"/>
    </row>
    <row r="244" spans="1:11" ht="16" x14ac:dyDescent="0.2">
      <c r="A244" s="9" t="s">
        <v>275</v>
      </c>
      <c r="B244" s="4" t="s">
        <v>276</v>
      </c>
      <c r="C244" s="5">
        <v>60</v>
      </c>
      <c r="D244" s="5">
        <v>60</v>
      </c>
      <c r="E244" s="5">
        <v>60</v>
      </c>
      <c r="F244" s="5">
        <v>42</v>
      </c>
      <c r="G244" s="5">
        <v>42</v>
      </c>
      <c r="H244" s="30">
        <v>42</v>
      </c>
      <c r="I244" s="30">
        <v>100</v>
      </c>
      <c r="J244" s="30"/>
      <c r="K244" s="30"/>
    </row>
    <row r="245" spans="1:11" ht="16" x14ac:dyDescent="0.2">
      <c r="A245" s="9" t="s">
        <v>275</v>
      </c>
      <c r="B245" s="4" t="s">
        <v>277</v>
      </c>
      <c r="C245" s="5">
        <v>36</v>
      </c>
      <c r="D245" s="5">
        <v>36</v>
      </c>
      <c r="E245" s="5">
        <v>34</v>
      </c>
      <c r="F245" s="5">
        <v>33</v>
      </c>
      <c r="G245" s="5">
        <v>30</v>
      </c>
      <c r="H245" s="30">
        <v>30</v>
      </c>
      <c r="I245" s="30">
        <v>67</v>
      </c>
      <c r="J245" s="30"/>
      <c r="K245" s="30"/>
    </row>
    <row r="246" spans="1:11" ht="16" x14ac:dyDescent="0.2">
      <c r="A246" s="9" t="s">
        <v>275</v>
      </c>
      <c r="B246" s="4" t="s">
        <v>278</v>
      </c>
      <c r="C246" s="5">
        <v>25</v>
      </c>
      <c r="D246" s="5">
        <v>27</v>
      </c>
      <c r="E246" s="5">
        <v>26</v>
      </c>
      <c r="F246" s="5">
        <v>25</v>
      </c>
      <c r="G246" s="5">
        <v>26</v>
      </c>
      <c r="H246" s="30">
        <v>26</v>
      </c>
      <c r="I246" s="30">
        <v>59</v>
      </c>
      <c r="J246" s="30"/>
      <c r="K246" s="30"/>
    </row>
    <row r="247" spans="1:11" ht="16" x14ac:dyDescent="0.2">
      <c r="A247" s="9" t="s">
        <v>275</v>
      </c>
      <c r="B247" s="9" t="s">
        <v>279</v>
      </c>
      <c r="C247" s="5">
        <v>49</v>
      </c>
      <c r="D247" s="5">
        <v>50</v>
      </c>
      <c r="E247" s="5">
        <v>50</v>
      </c>
      <c r="F247" s="5">
        <v>35</v>
      </c>
      <c r="G247" s="5">
        <v>33</v>
      </c>
      <c r="H247" s="30">
        <v>33</v>
      </c>
      <c r="I247" s="30">
        <v>73</v>
      </c>
      <c r="J247" s="30"/>
      <c r="K247" s="30"/>
    </row>
    <row r="248" spans="1:11" ht="16" x14ac:dyDescent="0.2">
      <c r="A248" s="9" t="s">
        <v>275</v>
      </c>
      <c r="B248" s="9" t="s">
        <v>280</v>
      </c>
      <c r="C248" s="5">
        <v>19</v>
      </c>
      <c r="D248" s="5">
        <v>19</v>
      </c>
      <c r="E248" s="5">
        <v>18</v>
      </c>
      <c r="F248" s="5">
        <v>14</v>
      </c>
      <c r="G248" s="5">
        <v>14</v>
      </c>
      <c r="H248" s="30">
        <v>14</v>
      </c>
      <c r="I248" s="30">
        <v>30</v>
      </c>
      <c r="J248" s="30"/>
      <c r="K248" s="30"/>
    </row>
    <row r="249" spans="1:11" ht="16" x14ac:dyDescent="0.2">
      <c r="A249" s="9" t="s">
        <v>275</v>
      </c>
      <c r="B249" s="9" t="s">
        <v>281</v>
      </c>
      <c r="C249" s="5">
        <v>31</v>
      </c>
      <c r="D249" s="5">
        <v>33</v>
      </c>
      <c r="E249" s="5">
        <v>31</v>
      </c>
      <c r="F249" s="5">
        <v>22</v>
      </c>
      <c r="G249" s="5">
        <v>24</v>
      </c>
      <c r="H249" s="30">
        <v>26</v>
      </c>
      <c r="I249" s="30">
        <v>56</v>
      </c>
      <c r="J249" s="30"/>
      <c r="K249" s="30"/>
    </row>
    <row r="250" spans="1:11" ht="16" x14ac:dyDescent="0.2">
      <c r="A250" s="9" t="s">
        <v>275</v>
      </c>
      <c r="B250" s="9" t="s">
        <v>282</v>
      </c>
      <c r="C250" s="5">
        <v>17</v>
      </c>
      <c r="D250" s="5">
        <v>17</v>
      </c>
      <c r="E250" s="5">
        <v>20</v>
      </c>
      <c r="F250" s="5">
        <v>22</v>
      </c>
      <c r="G250" s="5">
        <v>19</v>
      </c>
      <c r="H250" s="30">
        <v>19</v>
      </c>
      <c r="I250" s="30">
        <v>39</v>
      </c>
      <c r="J250" s="30"/>
      <c r="K250" s="30"/>
    </row>
    <row r="251" spans="1:11" ht="16" x14ac:dyDescent="0.2">
      <c r="A251" s="9" t="s">
        <v>275</v>
      </c>
      <c r="B251" s="4" t="s">
        <v>283</v>
      </c>
      <c r="C251" s="5">
        <v>21</v>
      </c>
      <c r="D251" s="5">
        <v>21</v>
      </c>
      <c r="E251" s="5">
        <v>20</v>
      </c>
      <c r="F251" s="5">
        <v>22</v>
      </c>
      <c r="G251" s="5">
        <v>19</v>
      </c>
      <c r="H251" s="30">
        <v>19</v>
      </c>
      <c r="I251" s="30">
        <v>43</v>
      </c>
      <c r="J251" s="30"/>
      <c r="K251" s="30"/>
    </row>
    <row r="252" spans="1:11" ht="16" x14ac:dyDescent="0.2">
      <c r="A252" s="9" t="s">
        <v>275</v>
      </c>
      <c r="B252" s="9" t="s">
        <v>284</v>
      </c>
      <c r="C252" s="5">
        <v>0</v>
      </c>
      <c r="D252" s="5">
        <v>0</v>
      </c>
      <c r="E252" s="5">
        <v>0</v>
      </c>
      <c r="F252" s="5">
        <v>17</v>
      </c>
      <c r="G252" s="5">
        <v>17</v>
      </c>
      <c r="H252" s="30">
        <v>17</v>
      </c>
      <c r="I252" s="30">
        <v>11</v>
      </c>
      <c r="J252" s="30"/>
      <c r="K252" s="30"/>
    </row>
    <row r="253" spans="1:11" ht="16" x14ac:dyDescent="0.2">
      <c r="A253" s="9" t="s">
        <v>275</v>
      </c>
      <c r="B253" s="9" t="s">
        <v>285</v>
      </c>
      <c r="C253" s="5">
        <v>16</v>
      </c>
      <c r="D253" s="5">
        <v>16</v>
      </c>
      <c r="E253" s="5">
        <v>16</v>
      </c>
      <c r="F253" s="5">
        <v>9</v>
      </c>
      <c r="G253" s="5">
        <v>10</v>
      </c>
      <c r="H253" s="30">
        <v>10</v>
      </c>
      <c r="I253" s="30">
        <v>22</v>
      </c>
      <c r="J253" s="30"/>
      <c r="K253" s="30"/>
    </row>
    <row r="254" spans="1:11" ht="16" x14ac:dyDescent="0.2">
      <c r="A254" s="9" t="s">
        <v>275</v>
      </c>
      <c r="B254" s="4" t="s">
        <v>286</v>
      </c>
      <c r="C254" s="5">
        <v>102</v>
      </c>
      <c r="D254" s="5">
        <v>100</v>
      </c>
      <c r="E254" s="5">
        <v>101</v>
      </c>
      <c r="F254" s="5">
        <v>85</v>
      </c>
      <c r="G254" s="5">
        <v>81</v>
      </c>
      <c r="H254" s="30">
        <v>81</v>
      </c>
      <c r="I254" s="30">
        <v>174</v>
      </c>
      <c r="J254" s="30"/>
      <c r="K254" s="30"/>
    </row>
    <row r="255" spans="1:11" ht="16" x14ac:dyDescent="0.2">
      <c r="A255" s="9" t="s">
        <v>275</v>
      </c>
      <c r="B255" s="9" t="s">
        <v>287</v>
      </c>
      <c r="C255" s="5">
        <v>21</v>
      </c>
      <c r="D255" s="5">
        <v>21</v>
      </c>
      <c r="E255" s="5">
        <v>21</v>
      </c>
      <c r="F255" s="5">
        <v>19</v>
      </c>
      <c r="G255" s="5">
        <v>20</v>
      </c>
      <c r="H255" s="30">
        <v>20</v>
      </c>
      <c r="I255" s="30">
        <v>48</v>
      </c>
      <c r="J255" s="30"/>
      <c r="K255" s="30"/>
    </row>
    <row r="256" spans="1:11" ht="16" x14ac:dyDescent="0.2">
      <c r="A256" s="9" t="s">
        <v>275</v>
      </c>
      <c r="B256" s="4" t="s">
        <v>288</v>
      </c>
      <c r="C256" s="5">
        <v>39</v>
      </c>
      <c r="D256" s="5">
        <v>39</v>
      </c>
      <c r="E256" s="5">
        <v>37</v>
      </c>
      <c r="F256" s="5">
        <v>13</v>
      </c>
      <c r="G256" s="5">
        <v>12</v>
      </c>
      <c r="H256" s="30">
        <v>13</v>
      </c>
      <c r="I256" s="30">
        <v>62</v>
      </c>
      <c r="J256" s="30"/>
      <c r="K256" s="30"/>
    </row>
    <row r="257" spans="1:11" ht="16" x14ac:dyDescent="0.2">
      <c r="A257" s="9" t="s">
        <v>275</v>
      </c>
      <c r="B257" s="4" t="s">
        <v>289</v>
      </c>
      <c r="C257" s="5">
        <v>29</v>
      </c>
      <c r="D257" s="5">
        <v>28</v>
      </c>
      <c r="E257" s="5">
        <v>28</v>
      </c>
      <c r="F257" s="5">
        <v>24</v>
      </c>
      <c r="G257" s="5">
        <v>25</v>
      </c>
      <c r="H257" s="30">
        <v>25</v>
      </c>
      <c r="I257" s="30">
        <v>58</v>
      </c>
      <c r="J257" s="30"/>
      <c r="K257" s="30"/>
    </row>
    <row r="258" spans="1:11" ht="16" x14ac:dyDescent="0.2">
      <c r="A258" s="9" t="s">
        <v>275</v>
      </c>
      <c r="B258" s="9" t="s">
        <v>290</v>
      </c>
      <c r="C258" s="5">
        <v>6</v>
      </c>
      <c r="D258" s="5">
        <v>6</v>
      </c>
      <c r="E258" s="5">
        <v>5</v>
      </c>
      <c r="F258" s="5">
        <v>5</v>
      </c>
      <c r="G258" s="5">
        <v>5</v>
      </c>
      <c r="H258" s="30">
        <v>5</v>
      </c>
      <c r="I258" s="30">
        <v>13</v>
      </c>
      <c r="J258" s="30"/>
      <c r="K258" s="30"/>
    </row>
    <row r="259" spans="1:11" ht="16" x14ac:dyDescent="0.2">
      <c r="A259" s="9" t="s">
        <v>275</v>
      </c>
      <c r="B259" s="9" t="s">
        <v>291</v>
      </c>
      <c r="C259" s="5">
        <v>17</v>
      </c>
      <c r="D259" s="5">
        <v>17</v>
      </c>
      <c r="E259" s="5">
        <v>17</v>
      </c>
      <c r="F259" s="5">
        <v>15</v>
      </c>
      <c r="G259" s="5">
        <v>14</v>
      </c>
      <c r="H259" s="30">
        <v>14</v>
      </c>
      <c r="I259" s="30">
        <v>31</v>
      </c>
      <c r="J259" s="30"/>
      <c r="K259" s="30"/>
    </row>
    <row r="260" spans="1:11" ht="16" x14ac:dyDescent="0.2">
      <c r="A260" s="9" t="s">
        <v>275</v>
      </c>
      <c r="B260" s="9" t="s">
        <v>292</v>
      </c>
      <c r="C260" s="5">
        <v>15</v>
      </c>
      <c r="D260" s="5">
        <v>15</v>
      </c>
      <c r="E260" s="5">
        <v>14</v>
      </c>
      <c r="F260" s="5">
        <v>14</v>
      </c>
      <c r="G260" s="5">
        <v>13</v>
      </c>
      <c r="H260" s="30">
        <v>13</v>
      </c>
      <c r="I260" s="30">
        <v>25</v>
      </c>
      <c r="J260" s="30"/>
      <c r="K260" s="30"/>
    </row>
    <row r="261" spans="1:11" ht="16" x14ac:dyDescent="0.2">
      <c r="A261" s="9" t="s">
        <v>275</v>
      </c>
      <c r="B261" s="9" t="s">
        <v>293</v>
      </c>
      <c r="C261" s="5">
        <v>26</v>
      </c>
      <c r="D261" s="5">
        <v>25</v>
      </c>
      <c r="E261" s="5">
        <v>25</v>
      </c>
      <c r="F261" s="5">
        <v>24</v>
      </c>
      <c r="G261" s="5">
        <v>24</v>
      </c>
      <c r="H261" s="30">
        <v>24</v>
      </c>
      <c r="I261" s="30">
        <v>56</v>
      </c>
      <c r="J261" s="30"/>
      <c r="K261" s="30"/>
    </row>
    <row r="262" spans="1:11" ht="16" x14ac:dyDescent="0.2">
      <c r="A262" s="9" t="s">
        <v>275</v>
      </c>
      <c r="B262" s="9" t="s">
        <v>294</v>
      </c>
      <c r="C262" s="5">
        <v>27</v>
      </c>
      <c r="D262" s="5">
        <v>28</v>
      </c>
      <c r="E262" s="5">
        <v>26</v>
      </c>
      <c r="F262" s="5">
        <v>19</v>
      </c>
      <c r="G262" s="5">
        <v>19</v>
      </c>
      <c r="H262" s="30">
        <v>19</v>
      </c>
      <c r="I262" s="30">
        <v>40</v>
      </c>
      <c r="J262" s="30"/>
      <c r="K262" s="30"/>
    </row>
    <row r="263" spans="1:11" ht="16" x14ac:dyDescent="0.2">
      <c r="A263" s="9" t="s">
        <v>275</v>
      </c>
      <c r="B263" s="9" t="s">
        <v>295</v>
      </c>
      <c r="C263" s="5">
        <v>16</v>
      </c>
      <c r="D263" s="5">
        <v>15</v>
      </c>
      <c r="E263" s="5">
        <v>15</v>
      </c>
      <c r="F263" s="5">
        <v>8</v>
      </c>
      <c r="G263" s="5">
        <v>8</v>
      </c>
      <c r="H263" s="30">
        <v>8</v>
      </c>
      <c r="I263" s="30">
        <v>16</v>
      </c>
      <c r="J263" s="30"/>
      <c r="K263" s="30"/>
    </row>
    <row r="264" spans="1:11" ht="16" x14ac:dyDescent="0.2">
      <c r="A264" s="9" t="s">
        <v>275</v>
      </c>
      <c r="B264" s="9" t="s">
        <v>275</v>
      </c>
      <c r="C264" s="5">
        <v>60</v>
      </c>
      <c r="D264" s="5">
        <v>63</v>
      </c>
      <c r="E264" s="5">
        <v>540</v>
      </c>
      <c r="F264" s="5">
        <v>54</v>
      </c>
      <c r="G264" s="5">
        <v>50</v>
      </c>
      <c r="H264" s="30">
        <v>50</v>
      </c>
      <c r="I264" s="30">
        <v>102</v>
      </c>
      <c r="J264" s="30"/>
      <c r="K264" s="30"/>
    </row>
    <row r="265" spans="1:11" ht="16" x14ac:dyDescent="0.2">
      <c r="A265" s="9" t="s">
        <v>275</v>
      </c>
      <c r="B265" s="9" t="s">
        <v>296</v>
      </c>
      <c r="C265" s="5">
        <v>31</v>
      </c>
      <c r="D265" s="5">
        <v>31</v>
      </c>
      <c r="E265" s="5">
        <v>30</v>
      </c>
      <c r="F265" s="5">
        <v>28</v>
      </c>
      <c r="G265" s="5">
        <v>27</v>
      </c>
      <c r="H265" s="22">
        <v>27</v>
      </c>
      <c r="I265" s="22">
        <v>59</v>
      </c>
      <c r="J265" s="22"/>
      <c r="K265" s="22"/>
    </row>
    <row r="266" spans="1:11" ht="16" x14ac:dyDescent="0.2">
      <c r="A266" s="9" t="s">
        <v>275</v>
      </c>
      <c r="B266" s="9" t="s">
        <v>297</v>
      </c>
      <c r="C266" s="5">
        <v>30</v>
      </c>
      <c r="D266" s="5">
        <v>31</v>
      </c>
      <c r="E266" s="5">
        <v>33</v>
      </c>
      <c r="F266" s="5">
        <v>27</v>
      </c>
      <c r="G266" s="5">
        <v>25</v>
      </c>
      <c r="H266" s="22">
        <v>25</v>
      </c>
      <c r="I266" s="22">
        <v>57</v>
      </c>
      <c r="J266" s="22"/>
      <c r="K266" s="22"/>
    </row>
    <row r="267" spans="1:11" ht="16" x14ac:dyDescent="0.2">
      <c r="A267" s="9" t="s">
        <v>275</v>
      </c>
      <c r="B267" s="9" t="s">
        <v>298</v>
      </c>
      <c r="C267" s="5">
        <v>73</v>
      </c>
      <c r="D267" s="5">
        <v>73</v>
      </c>
      <c r="E267" s="5">
        <v>64</v>
      </c>
      <c r="F267" s="5">
        <v>44</v>
      </c>
      <c r="G267" s="5">
        <v>42</v>
      </c>
      <c r="H267" s="22">
        <v>44</v>
      </c>
      <c r="I267" s="22">
        <v>84</v>
      </c>
      <c r="J267" s="22"/>
      <c r="K267" s="22"/>
    </row>
    <row r="268" spans="1:11" ht="16" x14ac:dyDescent="0.2">
      <c r="A268" s="9" t="s">
        <v>275</v>
      </c>
      <c r="B268" s="9" t="s">
        <v>299</v>
      </c>
      <c r="C268" s="5">
        <v>18</v>
      </c>
      <c r="D268" s="5">
        <v>17</v>
      </c>
      <c r="E268" s="5">
        <v>17</v>
      </c>
      <c r="F268" s="5">
        <v>18</v>
      </c>
      <c r="G268" s="5">
        <v>17</v>
      </c>
      <c r="H268" s="22">
        <v>17</v>
      </c>
      <c r="I268" s="22">
        <v>41</v>
      </c>
      <c r="J268" s="22"/>
      <c r="K268" s="22"/>
    </row>
    <row r="269" spans="1:11" ht="16" x14ac:dyDescent="0.2">
      <c r="A269" s="9" t="s">
        <v>275</v>
      </c>
      <c r="B269" s="4" t="s">
        <v>300</v>
      </c>
      <c r="C269" s="5">
        <v>11</v>
      </c>
      <c r="D269" s="5">
        <v>11</v>
      </c>
      <c r="E269" s="5">
        <v>10</v>
      </c>
      <c r="F269" s="5">
        <v>8</v>
      </c>
      <c r="G269" s="5">
        <v>8</v>
      </c>
      <c r="H269" s="22">
        <v>8</v>
      </c>
      <c r="I269" s="22">
        <v>16</v>
      </c>
      <c r="J269" s="22"/>
      <c r="K269" s="22"/>
    </row>
    <row r="270" spans="1:11" ht="16" x14ac:dyDescent="0.2">
      <c r="A270" s="9" t="s">
        <v>275</v>
      </c>
      <c r="B270" s="4" t="s">
        <v>301</v>
      </c>
      <c r="C270" s="5">
        <v>14</v>
      </c>
      <c r="D270" s="5">
        <v>15</v>
      </c>
      <c r="E270" s="5">
        <v>15</v>
      </c>
      <c r="F270" s="5">
        <v>11</v>
      </c>
      <c r="G270" s="5">
        <v>11</v>
      </c>
      <c r="H270" s="22">
        <v>12</v>
      </c>
      <c r="I270" s="22">
        <v>25</v>
      </c>
      <c r="J270" s="22"/>
      <c r="K270" s="22"/>
    </row>
    <row r="271" spans="1:11" ht="16" x14ac:dyDescent="0.2">
      <c r="A271" s="9" t="s">
        <v>275</v>
      </c>
      <c r="B271" s="4" t="s">
        <v>302</v>
      </c>
      <c r="C271" s="5">
        <v>56</v>
      </c>
      <c r="D271" s="5">
        <v>56</v>
      </c>
      <c r="E271" s="5">
        <v>56</v>
      </c>
      <c r="F271" s="5">
        <v>47</v>
      </c>
      <c r="G271" s="5">
        <v>49</v>
      </c>
      <c r="H271" s="22">
        <v>49</v>
      </c>
      <c r="I271" s="22">
        <v>113</v>
      </c>
      <c r="J271" s="22"/>
      <c r="K271" s="22"/>
    </row>
    <row r="272" spans="1:11" ht="16" x14ac:dyDescent="0.2">
      <c r="A272" s="9" t="s">
        <v>275</v>
      </c>
      <c r="B272" s="4" t="s">
        <v>303</v>
      </c>
      <c r="C272" s="5">
        <v>35</v>
      </c>
      <c r="D272" s="5">
        <v>36</v>
      </c>
      <c r="E272" s="5">
        <v>35</v>
      </c>
      <c r="F272" s="5">
        <v>19</v>
      </c>
      <c r="G272" s="5">
        <v>19</v>
      </c>
      <c r="H272" s="22">
        <v>19</v>
      </c>
      <c r="I272" s="22">
        <v>29</v>
      </c>
      <c r="J272" s="22"/>
      <c r="K272" s="22"/>
    </row>
    <row r="273" spans="1:11" ht="16" x14ac:dyDescent="0.2">
      <c r="A273" s="9" t="s">
        <v>275</v>
      </c>
      <c r="B273" s="4" t="s">
        <v>304</v>
      </c>
      <c r="C273" s="5">
        <v>25</v>
      </c>
      <c r="D273" s="5">
        <v>26</v>
      </c>
      <c r="E273" s="5">
        <v>26</v>
      </c>
      <c r="F273" s="5">
        <v>17</v>
      </c>
      <c r="G273" s="5">
        <v>16</v>
      </c>
      <c r="H273" s="22">
        <v>16</v>
      </c>
      <c r="I273" s="22">
        <v>36</v>
      </c>
      <c r="J273" s="22"/>
      <c r="K273" s="22"/>
    </row>
    <row r="274" spans="1:11" ht="16" x14ac:dyDescent="0.2">
      <c r="A274" s="9" t="s">
        <v>305</v>
      </c>
      <c r="B274" s="4" t="s">
        <v>306</v>
      </c>
      <c r="C274" s="5">
        <v>54</v>
      </c>
      <c r="D274" s="5">
        <v>54</v>
      </c>
      <c r="E274" s="5">
        <v>54</v>
      </c>
      <c r="F274" s="5">
        <v>35</v>
      </c>
      <c r="G274" s="5">
        <v>36</v>
      </c>
      <c r="H274" s="22">
        <v>36</v>
      </c>
      <c r="I274" s="22">
        <v>80</v>
      </c>
      <c r="J274" s="22"/>
      <c r="K274" s="22"/>
    </row>
    <row r="275" spans="1:11" ht="16" x14ac:dyDescent="0.2">
      <c r="A275" s="9" t="s">
        <v>305</v>
      </c>
      <c r="B275" s="4" t="s">
        <v>307</v>
      </c>
      <c r="C275" s="5">
        <v>28</v>
      </c>
      <c r="D275" s="5">
        <v>29</v>
      </c>
      <c r="E275" s="5">
        <v>29</v>
      </c>
      <c r="F275" s="5">
        <v>21</v>
      </c>
      <c r="G275" s="5">
        <v>25</v>
      </c>
      <c r="H275" s="22">
        <v>25</v>
      </c>
      <c r="I275" s="22">
        <v>49</v>
      </c>
      <c r="J275" s="22"/>
      <c r="K275" s="22"/>
    </row>
    <row r="276" spans="1:11" ht="16" x14ac:dyDescent="0.2">
      <c r="A276" s="9" t="s">
        <v>305</v>
      </c>
      <c r="B276" s="4" t="s">
        <v>308</v>
      </c>
      <c r="C276" s="5">
        <v>99</v>
      </c>
      <c r="D276" s="5">
        <v>99</v>
      </c>
      <c r="E276" s="5">
        <v>99</v>
      </c>
      <c r="F276" s="5">
        <v>69</v>
      </c>
      <c r="G276" s="5">
        <v>80</v>
      </c>
      <c r="H276" s="22">
        <v>81</v>
      </c>
      <c r="I276" s="22">
        <v>200</v>
      </c>
      <c r="J276" s="22"/>
      <c r="K276" s="22"/>
    </row>
    <row r="277" spans="1:11" ht="16" x14ac:dyDescent="0.2">
      <c r="A277" s="9" t="s">
        <v>305</v>
      </c>
      <c r="B277" s="4" t="s">
        <v>309</v>
      </c>
      <c r="C277" s="5">
        <v>61</v>
      </c>
      <c r="D277" s="5">
        <v>62</v>
      </c>
      <c r="E277" s="5">
        <v>62</v>
      </c>
      <c r="F277" s="5">
        <v>46</v>
      </c>
      <c r="G277" s="5">
        <v>48</v>
      </c>
      <c r="H277" s="22">
        <v>49</v>
      </c>
      <c r="I277" s="22">
        <v>118</v>
      </c>
      <c r="J277" s="22"/>
      <c r="K277" s="22"/>
    </row>
    <row r="278" spans="1:11" ht="16" x14ac:dyDescent="0.2">
      <c r="A278" s="9" t="s">
        <v>305</v>
      </c>
      <c r="B278" s="4" t="s">
        <v>310</v>
      </c>
      <c r="C278" s="5">
        <v>16</v>
      </c>
      <c r="D278" s="5">
        <v>16</v>
      </c>
      <c r="E278" s="5">
        <v>16</v>
      </c>
      <c r="F278" s="5">
        <v>16</v>
      </c>
      <c r="G278" s="5">
        <v>19</v>
      </c>
      <c r="H278" s="22">
        <v>19</v>
      </c>
      <c r="I278" s="22">
        <v>47</v>
      </c>
      <c r="J278" s="22"/>
      <c r="K278" s="22"/>
    </row>
    <row r="279" spans="1:11" ht="16" x14ac:dyDescent="0.2">
      <c r="A279" s="9" t="s">
        <v>305</v>
      </c>
      <c r="B279" s="9" t="s">
        <v>311</v>
      </c>
      <c r="C279" s="5">
        <v>43</v>
      </c>
      <c r="D279" s="5">
        <v>43</v>
      </c>
      <c r="E279" s="5">
        <v>44</v>
      </c>
      <c r="F279" s="5">
        <v>41</v>
      </c>
      <c r="G279" s="5">
        <v>40</v>
      </c>
      <c r="H279" s="22">
        <v>40</v>
      </c>
      <c r="I279" s="22">
        <v>80</v>
      </c>
      <c r="J279" s="22"/>
      <c r="K279" s="22"/>
    </row>
    <row r="280" spans="1:11" ht="16" x14ac:dyDescent="0.2">
      <c r="A280" s="9" t="s">
        <v>305</v>
      </c>
      <c r="B280" s="4" t="s">
        <v>312</v>
      </c>
      <c r="C280" s="5">
        <v>36</v>
      </c>
      <c r="D280" s="5">
        <v>34</v>
      </c>
      <c r="E280" s="5">
        <v>34</v>
      </c>
      <c r="F280" s="5">
        <v>22</v>
      </c>
      <c r="G280" s="5">
        <v>27</v>
      </c>
      <c r="H280" s="22">
        <v>27</v>
      </c>
      <c r="I280" s="22">
        <v>63</v>
      </c>
      <c r="J280" s="22"/>
      <c r="K280" s="22"/>
    </row>
    <row r="281" spans="1:11" ht="16" x14ac:dyDescent="0.2">
      <c r="A281" s="9" t="s">
        <v>305</v>
      </c>
      <c r="B281" s="9" t="s">
        <v>313</v>
      </c>
      <c r="C281" s="5">
        <v>28</v>
      </c>
      <c r="D281" s="5">
        <v>28</v>
      </c>
      <c r="E281" s="5">
        <v>28</v>
      </c>
      <c r="F281" s="5">
        <v>19</v>
      </c>
      <c r="G281" s="5">
        <v>25</v>
      </c>
      <c r="H281" s="22">
        <v>26</v>
      </c>
      <c r="I281" s="22">
        <v>58</v>
      </c>
      <c r="J281" s="22"/>
      <c r="K281" s="22"/>
    </row>
    <row r="282" spans="1:11" ht="16" x14ac:dyDescent="0.2">
      <c r="A282" s="9" t="s">
        <v>305</v>
      </c>
      <c r="B282" s="9" t="s">
        <v>314</v>
      </c>
      <c r="C282" s="5">
        <v>6</v>
      </c>
      <c r="D282" s="5">
        <v>6</v>
      </c>
      <c r="E282" s="5">
        <v>6</v>
      </c>
      <c r="F282" s="5">
        <v>3</v>
      </c>
      <c r="G282" s="5">
        <v>3</v>
      </c>
      <c r="H282" s="22">
        <v>3</v>
      </c>
      <c r="I282" s="22">
        <v>7</v>
      </c>
      <c r="J282" s="22"/>
      <c r="K282" s="22"/>
    </row>
    <row r="283" spans="1:11" ht="16" x14ac:dyDescent="0.2">
      <c r="A283" s="9" t="s">
        <v>305</v>
      </c>
      <c r="B283" s="9" t="s">
        <v>315</v>
      </c>
      <c r="C283" s="5">
        <v>18</v>
      </c>
      <c r="D283" s="5">
        <v>18</v>
      </c>
      <c r="E283" s="5">
        <v>19</v>
      </c>
      <c r="F283" s="5">
        <v>15</v>
      </c>
      <c r="G283" s="5">
        <v>15</v>
      </c>
      <c r="H283" s="22">
        <v>15</v>
      </c>
      <c r="I283" s="22">
        <v>34</v>
      </c>
      <c r="J283" s="22"/>
      <c r="K283" s="22"/>
    </row>
    <row r="284" spans="1:11" ht="16" x14ac:dyDescent="0.2">
      <c r="A284" s="9" t="s">
        <v>305</v>
      </c>
      <c r="B284" s="9" t="s">
        <v>316</v>
      </c>
      <c r="C284" s="5">
        <v>21</v>
      </c>
      <c r="D284" s="5">
        <v>22</v>
      </c>
      <c r="E284" s="5">
        <v>22</v>
      </c>
      <c r="F284" s="5">
        <v>14</v>
      </c>
      <c r="G284" s="5">
        <v>13</v>
      </c>
      <c r="H284" s="22">
        <v>13</v>
      </c>
      <c r="I284" s="22">
        <v>29</v>
      </c>
      <c r="J284" s="22"/>
      <c r="K284" s="22"/>
    </row>
    <row r="285" spans="1:11" ht="16" x14ac:dyDescent="0.2">
      <c r="A285" s="9" t="s">
        <v>305</v>
      </c>
      <c r="B285" s="9" t="s">
        <v>317</v>
      </c>
      <c r="C285" s="5">
        <v>21</v>
      </c>
      <c r="D285" s="5">
        <v>21</v>
      </c>
      <c r="E285" s="5">
        <v>21</v>
      </c>
      <c r="F285" s="5">
        <v>16</v>
      </c>
      <c r="G285" s="5">
        <v>16</v>
      </c>
      <c r="H285" s="22">
        <v>16</v>
      </c>
      <c r="I285" s="22">
        <v>40</v>
      </c>
      <c r="J285" s="22"/>
      <c r="K285" s="22"/>
    </row>
    <row r="286" spans="1:11" ht="16" x14ac:dyDescent="0.2">
      <c r="A286" s="9" t="s">
        <v>305</v>
      </c>
      <c r="B286" s="9" t="s">
        <v>318</v>
      </c>
      <c r="C286" s="5">
        <v>33</v>
      </c>
      <c r="D286" s="5">
        <v>33</v>
      </c>
      <c r="E286" s="5">
        <v>34</v>
      </c>
      <c r="F286" s="5">
        <v>25</v>
      </c>
      <c r="G286" s="5">
        <v>25</v>
      </c>
      <c r="H286" s="22">
        <v>25</v>
      </c>
      <c r="I286" s="22">
        <v>53</v>
      </c>
      <c r="J286" s="22"/>
      <c r="K286" s="22"/>
    </row>
    <row r="287" spans="1:11" ht="16" x14ac:dyDescent="0.2">
      <c r="A287" s="9" t="s">
        <v>305</v>
      </c>
      <c r="B287" s="4" t="s">
        <v>319</v>
      </c>
      <c r="C287" s="5">
        <v>77</v>
      </c>
      <c r="D287" s="5">
        <v>76</v>
      </c>
      <c r="E287" s="5">
        <v>75</v>
      </c>
      <c r="F287" s="5">
        <v>50</v>
      </c>
      <c r="G287" s="5">
        <v>65</v>
      </c>
      <c r="H287" s="22">
        <v>65</v>
      </c>
      <c r="I287" s="22">
        <v>154</v>
      </c>
      <c r="J287" s="22"/>
      <c r="K287" s="22"/>
    </row>
    <row r="288" spans="1:11" ht="16" x14ac:dyDescent="0.2">
      <c r="A288" s="4" t="s">
        <v>320</v>
      </c>
      <c r="B288" s="4" t="s">
        <v>321</v>
      </c>
      <c r="C288" s="5">
        <v>5</v>
      </c>
      <c r="D288" s="5">
        <v>5</v>
      </c>
      <c r="E288" s="5">
        <v>6</v>
      </c>
      <c r="F288" s="5">
        <v>2</v>
      </c>
      <c r="G288" s="5">
        <v>2</v>
      </c>
      <c r="H288" s="22">
        <v>2</v>
      </c>
      <c r="I288" s="22">
        <v>7</v>
      </c>
      <c r="J288" s="22"/>
      <c r="K288" s="22"/>
    </row>
    <row r="289" spans="1:11" ht="16" x14ac:dyDescent="0.2">
      <c r="A289" s="4" t="s">
        <v>320</v>
      </c>
      <c r="B289" s="4" t="s">
        <v>322</v>
      </c>
      <c r="C289" s="5">
        <v>51</v>
      </c>
      <c r="D289" s="5">
        <v>51</v>
      </c>
      <c r="E289" s="5">
        <v>54</v>
      </c>
      <c r="F289" s="5">
        <v>42</v>
      </c>
      <c r="G289" s="5">
        <v>44</v>
      </c>
      <c r="H289" s="22">
        <v>44</v>
      </c>
      <c r="I289" s="22">
        <v>95</v>
      </c>
      <c r="J289" s="22"/>
      <c r="K289" s="22"/>
    </row>
    <row r="290" spans="1:11" ht="16" x14ac:dyDescent="0.2">
      <c r="A290" s="4" t="s">
        <v>320</v>
      </c>
      <c r="B290" s="4" t="s">
        <v>323</v>
      </c>
      <c r="C290" s="5">
        <v>29</v>
      </c>
      <c r="D290" s="5">
        <v>29</v>
      </c>
      <c r="E290" s="5">
        <v>30</v>
      </c>
      <c r="F290" s="5">
        <v>31</v>
      </c>
      <c r="G290" s="5">
        <v>29</v>
      </c>
      <c r="H290" s="22">
        <v>27</v>
      </c>
      <c r="I290" s="22">
        <v>67</v>
      </c>
      <c r="J290" s="22"/>
      <c r="K290" s="22"/>
    </row>
    <row r="291" spans="1:11" ht="16" x14ac:dyDescent="0.2">
      <c r="A291" s="4" t="s">
        <v>320</v>
      </c>
      <c r="B291" s="9" t="s">
        <v>324</v>
      </c>
      <c r="C291" s="5">
        <v>13</v>
      </c>
      <c r="D291" s="5">
        <v>13</v>
      </c>
      <c r="E291" s="5">
        <v>14</v>
      </c>
      <c r="F291" s="5">
        <v>13</v>
      </c>
      <c r="G291" s="5">
        <v>12</v>
      </c>
      <c r="H291" s="22">
        <v>12</v>
      </c>
      <c r="I291" s="22">
        <v>26</v>
      </c>
      <c r="J291" s="22"/>
      <c r="K291" s="22"/>
    </row>
    <row r="292" spans="1:11" ht="16" x14ac:dyDescent="0.2">
      <c r="A292" s="4" t="s">
        <v>320</v>
      </c>
      <c r="B292" s="9" t="s">
        <v>325</v>
      </c>
      <c r="C292" s="5">
        <v>17</v>
      </c>
      <c r="D292" s="5">
        <v>18</v>
      </c>
      <c r="E292" s="5">
        <v>18</v>
      </c>
      <c r="F292" s="5">
        <v>17</v>
      </c>
      <c r="G292" s="5">
        <v>16</v>
      </c>
      <c r="H292" s="22">
        <v>16</v>
      </c>
      <c r="I292" s="22">
        <v>37</v>
      </c>
      <c r="J292" s="22"/>
      <c r="K292" s="22"/>
    </row>
    <row r="293" spans="1:11" ht="16" x14ac:dyDescent="0.2">
      <c r="A293" s="4" t="s">
        <v>320</v>
      </c>
      <c r="B293" s="4" t="s">
        <v>961</v>
      </c>
      <c r="C293" s="5">
        <v>0</v>
      </c>
      <c r="D293" s="5">
        <v>0</v>
      </c>
      <c r="E293" s="5">
        <v>1</v>
      </c>
      <c r="F293" s="5">
        <v>0</v>
      </c>
      <c r="G293" s="5">
        <v>0</v>
      </c>
      <c r="H293" s="22">
        <v>0</v>
      </c>
      <c r="I293" s="22">
        <v>0</v>
      </c>
      <c r="J293" s="22"/>
      <c r="K293" s="22"/>
    </row>
    <row r="294" spans="1:11" ht="16" x14ac:dyDescent="0.2">
      <c r="A294" s="4" t="s">
        <v>320</v>
      </c>
      <c r="B294" s="9" t="s">
        <v>326</v>
      </c>
      <c r="C294" s="5">
        <v>4</v>
      </c>
      <c r="D294" s="5">
        <v>5</v>
      </c>
      <c r="E294" s="5">
        <v>6</v>
      </c>
      <c r="F294" s="5">
        <v>5</v>
      </c>
      <c r="G294" s="5">
        <v>6</v>
      </c>
      <c r="H294" s="22">
        <v>6</v>
      </c>
      <c r="I294" s="22">
        <v>14</v>
      </c>
      <c r="J294" s="22"/>
      <c r="K294" s="22"/>
    </row>
    <row r="295" spans="1:11" ht="16" x14ac:dyDescent="0.2">
      <c r="A295" s="4" t="s">
        <v>320</v>
      </c>
      <c r="B295" s="9" t="s">
        <v>327</v>
      </c>
      <c r="C295" s="5">
        <v>8</v>
      </c>
      <c r="D295" s="5">
        <v>8</v>
      </c>
      <c r="E295" s="5">
        <v>9</v>
      </c>
      <c r="F295" s="5">
        <v>7</v>
      </c>
      <c r="G295" s="5">
        <v>7</v>
      </c>
      <c r="H295" s="22">
        <v>7</v>
      </c>
      <c r="I295" s="22">
        <v>15</v>
      </c>
      <c r="J295" s="22"/>
      <c r="K295" s="22"/>
    </row>
    <row r="296" spans="1:11" ht="16" x14ac:dyDescent="0.2">
      <c r="A296" s="4" t="s">
        <v>320</v>
      </c>
      <c r="B296" s="9" t="s">
        <v>328</v>
      </c>
      <c r="C296" s="5">
        <v>20</v>
      </c>
      <c r="D296" s="5">
        <v>20</v>
      </c>
      <c r="E296" s="5">
        <v>21</v>
      </c>
      <c r="F296" s="5">
        <v>21</v>
      </c>
      <c r="G296" s="5">
        <v>21</v>
      </c>
      <c r="H296" s="22">
        <v>21</v>
      </c>
      <c r="I296" s="22">
        <v>52</v>
      </c>
      <c r="J296" s="22"/>
      <c r="K296" s="22"/>
    </row>
    <row r="297" spans="1:11" ht="16" x14ac:dyDescent="0.2">
      <c r="A297" s="4" t="s">
        <v>320</v>
      </c>
      <c r="B297" s="9" t="s">
        <v>329</v>
      </c>
      <c r="C297" s="5">
        <v>4</v>
      </c>
      <c r="D297" s="5">
        <v>2</v>
      </c>
      <c r="E297" s="5">
        <v>3</v>
      </c>
      <c r="F297" s="5">
        <v>3</v>
      </c>
      <c r="G297" s="5">
        <v>3</v>
      </c>
      <c r="H297" s="22">
        <v>3</v>
      </c>
      <c r="I297" s="22">
        <v>7</v>
      </c>
      <c r="J297" s="22"/>
      <c r="K297" s="22"/>
    </row>
    <row r="298" spans="1:11" ht="16" x14ac:dyDescent="0.2">
      <c r="A298" s="4" t="s">
        <v>320</v>
      </c>
      <c r="B298" s="9" t="s">
        <v>330</v>
      </c>
      <c r="C298" s="5">
        <v>0</v>
      </c>
      <c r="D298" s="5">
        <v>2</v>
      </c>
      <c r="E298" s="5">
        <v>2</v>
      </c>
      <c r="F298" s="5">
        <v>2</v>
      </c>
      <c r="G298" s="5">
        <v>4</v>
      </c>
      <c r="H298" s="22">
        <v>5</v>
      </c>
      <c r="I298" s="22">
        <v>13</v>
      </c>
      <c r="J298" s="22"/>
      <c r="K298" s="22"/>
    </row>
    <row r="299" spans="1:11" ht="16" x14ac:dyDescent="0.2">
      <c r="A299" s="4" t="s">
        <v>320</v>
      </c>
      <c r="B299" s="9" t="s">
        <v>439</v>
      </c>
      <c r="C299" s="5">
        <v>11</v>
      </c>
      <c r="D299" s="5">
        <v>11</v>
      </c>
      <c r="E299" s="5">
        <v>11</v>
      </c>
      <c r="F299" s="5">
        <v>9</v>
      </c>
      <c r="G299" s="21">
        <v>10</v>
      </c>
      <c r="H299" s="26">
        <v>11</v>
      </c>
      <c r="I299" s="26">
        <v>22</v>
      </c>
      <c r="J299" s="26"/>
      <c r="K299" s="26"/>
    </row>
    <row r="300" spans="1:11" ht="16" x14ac:dyDescent="0.2">
      <c r="A300" s="4" t="s">
        <v>320</v>
      </c>
      <c r="B300" s="9" t="s">
        <v>440</v>
      </c>
      <c r="C300" s="5">
        <v>38</v>
      </c>
      <c r="D300" s="5">
        <v>39</v>
      </c>
      <c r="E300" s="5">
        <v>39</v>
      </c>
      <c r="F300" s="5">
        <v>23</v>
      </c>
      <c r="G300" s="21">
        <v>23</v>
      </c>
      <c r="H300" s="26">
        <v>23</v>
      </c>
      <c r="I300" s="26">
        <v>60</v>
      </c>
      <c r="J300" s="26"/>
      <c r="K300" s="26"/>
    </row>
    <row r="301" spans="1:11" ht="16" x14ac:dyDescent="0.2">
      <c r="A301" s="4" t="s">
        <v>320</v>
      </c>
      <c r="B301" s="9" t="s">
        <v>441</v>
      </c>
      <c r="C301" s="5">
        <v>6</v>
      </c>
      <c r="D301" s="5">
        <v>6</v>
      </c>
      <c r="E301" s="5">
        <v>6</v>
      </c>
      <c r="F301" s="5">
        <v>3</v>
      </c>
      <c r="G301" s="21">
        <v>3</v>
      </c>
      <c r="H301" s="26">
        <v>3</v>
      </c>
      <c r="I301" s="26">
        <v>7</v>
      </c>
      <c r="J301" s="26"/>
      <c r="K301" s="26"/>
    </row>
    <row r="302" spans="1:11" ht="16" x14ac:dyDescent="0.2">
      <c r="A302" s="4" t="s">
        <v>320</v>
      </c>
      <c r="B302" s="9" t="s">
        <v>442</v>
      </c>
      <c r="C302" s="5">
        <v>10</v>
      </c>
      <c r="D302" s="5">
        <v>10</v>
      </c>
      <c r="E302" s="5">
        <v>9</v>
      </c>
      <c r="F302" s="5">
        <v>5</v>
      </c>
      <c r="G302" s="21">
        <v>5</v>
      </c>
      <c r="H302" s="26">
        <v>5</v>
      </c>
      <c r="I302" s="26">
        <v>13</v>
      </c>
      <c r="J302" s="26"/>
      <c r="K302" s="26"/>
    </row>
    <row r="303" spans="1:11" ht="16" x14ac:dyDescent="0.2">
      <c r="A303" s="4" t="s">
        <v>320</v>
      </c>
      <c r="B303" s="9" t="s">
        <v>443</v>
      </c>
      <c r="C303" s="5">
        <v>11</v>
      </c>
      <c r="D303" s="5">
        <v>11</v>
      </c>
      <c r="E303" s="5">
        <v>11</v>
      </c>
      <c r="F303" s="5">
        <v>10</v>
      </c>
      <c r="G303" s="21">
        <v>10</v>
      </c>
      <c r="H303" s="26">
        <v>10</v>
      </c>
      <c r="I303" s="26">
        <v>22</v>
      </c>
      <c r="J303" s="26"/>
      <c r="K303" s="26"/>
    </row>
    <row r="304" spans="1:11" ht="16" x14ac:dyDescent="0.2">
      <c r="A304" s="4" t="s">
        <v>320</v>
      </c>
      <c r="B304" s="9" t="s">
        <v>444</v>
      </c>
      <c r="C304" s="5">
        <v>22</v>
      </c>
      <c r="D304" s="5">
        <v>21</v>
      </c>
      <c r="E304" s="5">
        <v>21</v>
      </c>
      <c r="F304" s="5">
        <v>18</v>
      </c>
      <c r="G304" s="21">
        <v>19</v>
      </c>
      <c r="H304" s="26">
        <v>19</v>
      </c>
      <c r="I304" s="26">
        <v>39</v>
      </c>
      <c r="J304" s="26"/>
      <c r="K304" s="26"/>
    </row>
    <row r="305" spans="1:11" ht="16" x14ac:dyDescent="0.2">
      <c r="A305" s="4" t="s">
        <v>320</v>
      </c>
      <c r="B305" s="9" t="s">
        <v>445</v>
      </c>
      <c r="C305" s="5">
        <v>1</v>
      </c>
      <c r="D305" s="5">
        <v>0</v>
      </c>
      <c r="E305" s="5">
        <v>0</v>
      </c>
      <c r="F305" s="5">
        <v>0</v>
      </c>
      <c r="G305" s="21">
        <v>0</v>
      </c>
      <c r="H305" s="26">
        <v>0</v>
      </c>
      <c r="I305" s="26">
        <v>0</v>
      </c>
      <c r="J305" s="26"/>
      <c r="K305" s="26"/>
    </row>
    <row r="306" spans="1:11" ht="16" x14ac:dyDescent="0.2">
      <c r="A306" s="4" t="s">
        <v>320</v>
      </c>
      <c r="B306" s="9" t="s">
        <v>446</v>
      </c>
      <c r="C306" s="5">
        <v>19</v>
      </c>
      <c r="D306" s="5">
        <v>19</v>
      </c>
      <c r="E306" s="5">
        <v>19</v>
      </c>
      <c r="F306" s="5">
        <v>16</v>
      </c>
      <c r="G306" s="21">
        <v>19</v>
      </c>
      <c r="H306" s="26">
        <v>19</v>
      </c>
      <c r="I306" s="26">
        <v>44</v>
      </c>
      <c r="J306" s="26"/>
      <c r="K306" s="26"/>
    </row>
    <row r="307" spans="1:11" ht="16" x14ac:dyDescent="0.2">
      <c r="A307" s="4" t="s">
        <v>320</v>
      </c>
      <c r="B307" s="4" t="s">
        <v>320</v>
      </c>
      <c r="C307" s="5">
        <v>72</v>
      </c>
      <c r="D307" s="5">
        <v>71</v>
      </c>
      <c r="E307" s="5">
        <v>74</v>
      </c>
      <c r="F307" s="5">
        <v>56</v>
      </c>
      <c r="G307" s="21">
        <v>52</v>
      </c>
      <c r="H307" s="26">
        <v>53</v>
      </c>
      <c r="I307" s="26">
        <v>124</v>
      </c>
      <c r="J307" s="26"/>
      <c r="K307" s="26"/>
    </row>
    <row r="308" spans="1:11" ht="16" x14ac:dyDescent="0.2">
      <c r="A308" s="4" t="s">
        <v>331</v>
      </c>
      <c r="B308" s="4" t="s">
        <v>332</v>
      </c>
      <c r="C308" s="5">
        <v>29</v>
      </c>
      <c r="D308" s="5">
        <v>28</v>
      </c>
      <c r="E308" s="5">
        <v>27</v>
      </c>
      <c r="F308" s="5">
        <v>24</v>
      </c>
      <c r="G308" s="21">
        <v>26</v>
      </c>
      <c r="H308" s="26">
        <v>26</v>
      </c>
      <c r="I308" s="26">
        <v>61</v>
      </c>
      <c r="J308" s="26"/>
      <c r="K308" s="26"/>
    </row>
    <row r="309" spans="1:11" ht="16" x14ac:dyDescent="0.2">
      <c r="A309" s="4" t="s">
        <v>331</v>
      </c>
      <c r="B309" s="4" t="s">
        <v>333</v>
      </c>
      <c r="C309" s="5">
        <v>59</v>
      </c>
      <c r="D309" s="5">
        <v>56</v>
      </c>
      <c r="E309" s="5">
        <v>54</v>
      </c>
      <c r="F309" s="5">
        <v>27</v>
      </c>
      <c r="G309" s="21">
        <v>29</v>
      </c>
      <c r="H309" s="26">
        <v>30</v>
      </c>
      <c r="I309" s="26">
        <v>133</v>
      </c>
      <c r="J309" s="26"/>
      <c r="K309" s="26"/>
    </row>
    <row r="310" spans="1:11" ht="16" x14ac:dyDescent="0.2">
      <c r="A310" s="4" t="s">
        <v>331</v>
      </c>
      <c r="B310" s="4" t="s">
        <v>334</v>
      </c>
      <c r="C310" s="5">
        <v>114</v>
      </c>
      <c r="D310" s="5">
        <v>112</v>
      </c>
      <c r="E310" s="5">
        <v>113</v>
      </c>
      <c r="F310" s="5">
        <v>69</v>
      </c>
      <c r="G310" s="21">
        <v>68</v>
      </c>
      <c r="H310" s="26">
        <v>69</v>
      </c>
      <c r="I310" s="26">
        <v>153</v>
      </c>
      <c r="J310" s="26"/>
      <c r="K310" s="26"/>
    </row>
    <row r="311" spans="1:11" ht="16" x14ac:dyDescent="0.2">
      <c r="A311" s="4" t="s">
        <v>331</v>
      </c>
      <c r="B311" s="4" t="s">
        <v>335</v>
      </c>
      <c r="C311" s="5">
        <v>40</v>
      </c>
      <c r="D311" s="5">
        <v>37</v>
      </c>
      <c r="E311" s="5">
        <v>37</v>
      </c>
      <c r="F311" s="5">
        <v>31</v>
      </c>
      <c r="G311" s="21">
        <v>33</v>
      </c>
      <c r="H311" s="26">
        <v>34</v>
      </c>
      <c r="I311" s="26">
        <v>83</v>
      </c>
      <c r="J311" s="26"/>
      <c r="K311" s="26"/>
    </row>
    <row r="312" spans="1:11" ht="16" x14ac:dyDescent="0.2">
      <c r="A312" s="4" t="s">
        <v>331</v>
      </c>
      <c r="B312" s="9" t="s">
        <v>447</v>
      </c>
      <c r="C312" s="5">
        <v>6</v>
      </c>
      <c r="D312" s="5">
        <v>6</v>
      </c>
      <c r="E312" s="5">
        <v>6</v>
      </c>
      <c r="F312" s="5">
        <v>6</v>
      </c>
      <c r="G312" s="21">
        <v>6</v>
      </c>
      <c r="H312" s="26">
        <v>6</v>
      </c>
      <c r="I312" s="26">
        <v>14</v>
      </c>
      <c r="J312" s="26"/>
      <c r="K312" s="26"/>
    </row>
    <row r="313" spans="1:11" ht="16" x14ac:dyDescent="0.2">
      <c r="A313" s="4" t="s">
        <v>331</v>
      </c>
      <c r="B313" s="9" t="s">
        <v>448</v>
      </c>
      <c r="C313" s="5">
        <v>32</v>
      </c>
      <c r="D313" s="5">
        <v>33</v>
      </c>
      <c r="E313" s="5">
        <v>33</v>
      </c>
      <c r="F313" s="5">
        <v>24</v>
      </c>
      <c r="G313" s="21">
        <v>27</v>
      </c>
      <c r="H313" s="26">
        <v>27</v>
      </c>
      <c r="I313" s="26">
        <v>57</v>
      </c>
      <c r="J313" s="26"/>
      <c r="K313" s="26"/>
    </row>
    <row r="314" spans="1:11" ht="16" x14ac:dyDescent="0.2">
      <c r="A314" s="4" t="s">
        <v>331</v>
      </c>
      <c r="B314" s="4" t="s">
        <v>336</v>
      </c>
      <c r="C314" s="5">
        <v>10</v>
      </c>
      <c r="D314" s="5">
        <v>12</v>
      </c>
      <c r="E314" s="5">
        <v>12</v>
      </c>
      <c r="F314" s="5">
        <v>15</v>
      </c>
      <c r="G314" s="21">
        <v>15</v>
      </c>
      <c r="H314" s="26">
        <v>14</v>
      </c>
      <c r="I314" s="26">
        <v>15</v>
      </c>
      <c r="J314" s="26"/>
      <c r="K314" s="26"/>
    </row>
    <row r="315" spans="1:11" ht="16" x14ac:dyDescent="0.2">
      <c r="A315" s="4" t="s">
        <v>331</v>
      </c>
      <c r="B315" s="9" t="s">
        <v>449</v>
      </c>
      <c r="C315" s="5">
        <v>54</v>
      </c>
      <c r="D315" s="5">
        <v>54</v>
      </c>
      <c r="E315" s="5">
        <v>54</v>
      </c>
      <c r="F315" s="5">
        <v>49</v>
      </c>
      <c r="G315" s="21">
        <v>49</v>
      </c>
      <c r="H315" s="26">
        <v>51</v>
      </c>
      <c r="I315" s="26">
        <v>120</v>
      </c>
      <c r="J315" s="26"/>
      <c r="K315" s="26"/>
    </row>
    <row r="316" spans="1:11" ht="16" x14ac:dyDescent="0.2">
      <c r="A316" s="4" t="s">
        <v>331</v>
      </c>
      <c r="B316" s="9" t="s">
        <v>450</v>
      </c>
      <c r="C316" s="5">
        <v>17</v>
      </c>
      <c r="D316" s="5">
        <v>17</v>
      </c>
      <c r="E316" s="5">
        <v>16</v>
      </c>
      <c r="F316" s="5">
        <v>9</v>
      </c>
      <c r="G316" s="21">
        <v>10</v>
      </c>
      <c r="H316" s="26">
        <v>11</v>
      </c>
      <c r="I316" s="26">
        <v>26</v>
      </c>
      <c r="J316" s="26"/>
      <c r="K316" s="26"/>
    </row>
    <row r="317" spans="1:11" ht="16" x14ac:dyDescent="0.2">
      <c r="A317" s="4" t="s">
        <v>331</v>
      </c>
      <c r="B317" s="9" t="s">
        <v>451</v>
      </c>
      <c r="C317" s="5">
        <v>14</v>
      </c>
      <c r="D317" s="5">
        <v>14</v>
      </c>
      <c r="E317" s="5">
        <v>15</v>
      </c>
      <c r="F317" s="5">
        <v>14</v>
      </c>
      <c r="G317" s="21">
        <v>15</v>
      </c>
      <c r="H317" s="26">
        <v>15</v>
      </c>
      <c r="I317" s="26">
        <v>29</v>
      </c>
      <c r="J317" s="26"/>
      <c r="K317" s="26"/>
    </row>
    <row r="318" spans="1:11" ht="16" x14ac:dyDescent="0.2">
      <c r="A318" s="4" t="s">
        <v>331</v>
      </c>
      <c r="B318" s="9" t="s">
        <v>452</v>
      </c>
      <c r="C318" s="5">
        <v>5</v>
      </c>
      <c r="D318" s="5">
        <v>5</v>
      </c>
      <c r="E318" s="5">
        <v>5</v>
      </c>
      <c r="F318" s="5">
        <v>7</v>
      </c>
      <c r="G318" s="21">
        <v>9</v>
      </c>
      <c r="H318" s="26">
        <v>9</v>
      </c>
      <c r="I318" s="26">
        <v>23</v>
      </c>
      <c r="J318" s="26"/>
      <c r="K318" s="26"/>
    </row>
    <row r="319" spans="1:11" ht="16" x14ac:dyDescent="0.2">
      <c r="A319" s="4" t="s">
        <v>331</v>
      </c>
      <c r="B319" s="9" t="s">
        <v>453</v>
      </c>
      <c r="C319" s="5">
        <v>12</v>
      </c>
      <c r="D319" s="5">
        <v>13</v>
      </c>
      <c r="E319" s="5">
        <v>12</v>
      </c>
      <c r="F319" s="5">
        <v>6</v>
      </c>
      <c r="G319" s="21">
        <v>5</v>
      </c>
      <c r="H319" s="26">
        <v>5</v>
      </c>
      <c r="I319" s="26">
        <v>13</v>
      </c>
      <c r="J319" s="26"/>
      <c r="K319" s="26"/>
    </row>
    <row r="320" spans="1:11" ht="16" x14ac:dyDescent="0.2">
      <c r="A320" s="4" t="s">
        <v>331</v>
      </c>
      <c r="B320" s="9" t="s">
        <v>454</v>
      </c>
      <c r="C320" s="5">
        <v>0</v>
      </c>
      <c r="D320" s="5">
        <v>0</v>
      </c>
      <c r="E320" s="5">
        <v>0</v>
      </c>
      <c r="F320" s="5">
        <v>15</v>
      </c>
      <c r="G320" s="21">
        <v>16</v>
      </c>
      <c r="H320" s="26">
        <v>17</v>
      </c>
      <c r="I320" s="26">
        <v>15</v>
      </c>
      <c r="J320" s="26"/>
      <c r="K320" s="26"/>
    </row>
    <row r="321" spans="1:11" ht="16" x14ac:dyDescent="0.2">
      <c r="A321" s="4" t="s">
        <v>331</v>
      </c>
      <c r="B321" s="9" t="s">
        <v>455</v>
      </c>
      <c r="C321" s="5">
        <v>5</v>
      </c>
      <c r="D321" s="5">
        <v>7</v>
      </c>
      <c r="E321" s="5">
        <v>7</v>
      </c>
      <c r="F321" s="5">
        <v>3</v>
      </c>
      <c r="G321" s="21">
        <v>5</v>
      </c>
      <c r="H321" s="26">
        <v>5</v>
      </c>
      <c r="I321" s="26">
        <v>13</v>
      </c>
      <c r="J321" s="26"/>
      <c r="K321" s="26"/>
    </row>
    <row r="322" spans="1:11" ht="16" x14ac:dyDescent="0.2">
      <c r="A322" s="4" t="s">
        <v>331</v>
      </c>
      <c r="B322" s="9" t="s">
        <v>295</v>
      </c>
      <c r="C322" s="5">
        <v>32</v>
      </c>
      <c r="D322" s="5">
        <v>31</v>
      </c>
      <c r="E322" s="5">
        <v>30</v>
      </c>
      <c r="F322" s="5">
        <v>31</v>
      </c>
      <c r="G322" s="21">
        <v>33</v>
      </c>
      <c r="H322" s="26">
        <v>33</v>
      </c>
      <c r="I322" s="26">
        <v>78</v>
      </c>
      <c r="J322" s="26"/>
      <c r="K322" s="26"/>
    </row>
    <row r="323" spans="1:11" ht="16" x14ac:dyDescent="0.2">
      <c r="A323" s="4" t="s">
        <v>331</v>
      </c>
      <c r="B323" s="9" t="s">
        <v>456</v>
      </c>
      <c r="C323" s="5">
        <v>11</v>
      </c>
      <c r="D323" s="5">
        <v>10</v>
      </c>
      <c r="E323" s="5">
        <v>10</v>
      </c>
      <c r="F323" s="5">
        <v>7</v>
      </c>
      <c r="G323" s="21">
        <v>8</v>
      </c>
      <c r="H323" s="26">
        <v>8</v>
      </c>
      <c r="I323" s="26">
        <v>20</v>
      </c>
      <c r="J323" s="26"/>
      <c r="K323" s="26"/>
    </row>
    <row r="324" spans="1:11" ht="16" x14ac:dyDescent="0.2">
      <c r="A324" s="4" t="s">
        <v>331</v>
      </c>
      <c r="B324" s="9" t="s">
        <v>457</v>
      </c>
      <c r="C324" s="5">
        <v>21</v>
      </c>
      <c r="D324" s="5">
        <v>19</v>
      </c>
      <c r="E324" s="5">
        <v>20</v>
      </c>
      <c r="F324" s="5">
        <v>14</v>
      </c>
      <c r="G324" s="21">
        <v>14</v>
      </c>
      <c r="H324" s="26">
        <v>15</v>
      </c>
      <c r="I324" s="26">
        <v>36</v>
      </c>
      <c r="J324" s="26"/>
      <c r="K324" s="26"/>
    </row>
    <row r="325" spans="1:11" ht="16" x14ac:dyDescent="0.2">
      <c r="A325" s="4" t="s">
        <v>331</v>
      </c>
      <c r="B325" s="9" t="s">
        <v>389</v>
      </c>
      <c r="C325" s="5">
        <v>28</v>
      </c>
      <c r="D325" s="5">
        <v>28</v>
      </c>
      <c r="E325" s="5">
        <v>27</v>
      </c>
      <c r="F325" s="5">
        <v>26</v>
      </c>
      <c r="G325" s="21">
        <v>26</v>
      </c>
      <c r="H325" s="26">
        <v>27</v>
      </c>
      <c r="I325" s="26">
        <v>63</v>
      </c>
      <c r="J325" s="26"/>
      <c r="K325" s="26"/>
    </row>
    <row r="326" spans="1:11" ht="16" x14ac:dyDescent="0.2">
      <c r="A326" s="4" t="s">
        <v>331</v>
      </c>
      <c r="B326" s="9" t="s">
        <v>458</v>
      </c>
      <c r="C326" s="5">
        <v>44</v>
      </c>
      <c r="D326" s="5">
        <v>45</v>
      </c>
      <c r="E326" s="5">
        <v>45</v>
      </c>
      <c r="F326" s="5">
        <v>22</v>
      </c>
      <c r="G326" s="21">
        <v>23</v>
      </c>
      <c r="H326" s="26">
        <v>25</v>
      </c>
      <c r="I326" s="26">
        <v>59</v>
      </c>
      <c r="J326" s="26"/>
      <c r="K326" s="26"/>
    </row>
    <row r="327" spans="1:11" ht="16" x14ac:dyDescent="0.2">
      <c r="A327" s="4" t="s">
        <v>331</v>
      </c>
      <c r="B327" s="9" t="s">
        <v>459</v>
      </c>
      <c r="C327" s="5">
        <v>16</v>
      </c>
      <c r="D327" s="5">
        <v>17</v>
      </c>
      <c r="E327" s="5">
        <v>16</v>
      </c>
      <c r="F327" s="5">
        <v>11</v>
      </c>
      <c r="G327" s="21">
        <v>15</v>
      </c>
      <c r="H327" s="26">
        <v>15</v>
      </c>
      <c r="I327" s="26">
        <v>31</v>
      </c>
      <c r="J327" s="26"/>
      <c r="K327" s="26"/>
    </row>
    <row r="328" spans="1:11" ht="16" x14ac:dyDescent="0.2">
      <c r="A328" s="4" t="s">
        <v>331</v>
      </c>
      <c r="B328" s="4" t="s">
        <v>337</v>
      </c>
      <c r="C328" s="5">
        <v>4</v>
      </c>
      <c r="D328" s="5">
        <v>4</v>
      </c>
      <c r="E328" s="5">
        <v>4</v>
      </c>
      <c r="F328" s="5">
        <v>3</v>
      </c>
      <c r="G328" s="21">
        <v>3</v>
      </c>
      <c r="H328" s="26">
        <v>3</v>
      </c>
      <c r="I328" s="26">
        <v>7</v>
      </c>
      <c r="J328" s="26"/>
      <c r="K328" s="26"/>
    </row>
    <row r="329" spans="1:11" ht="16" x14ac:dyDescent="0.2">
      <c r="A329" s="4" t="s">
        <v>338</v>
      </c>
      <c r="B329" s="4" t="s">
        <v>339</v>
      </c>
      <c r="C329" s="5">
        <v>84</v>
      </c>
      <c r="D329" s="5">
        <v>83</v>
      </c>
      <c r="E329" s="5">
        <v>81</v>
      </c>
      <c r="F329" s="5">
        <v>67</v>
      </c>
      <c r="G329" s="21">
        <v>66</v>
      </c>
      <c r="H329" s="26">
        <v>67</v>
      </c>
      <c r="I329" s="26">
        <v>152</v>
      </c>
      <c r="J329" s="26"/>
      <c r="K329" s="26"/>
    </row>
    <row r="330" spans="1:11" ht="16" x14ac:dyDescent="0.2">
      <c r="A330" s="4" t="s">
        <v>338</v>
      </c>
      <c r="B330" s="9" t="s">
        <v>460</v>
      </c>
      <c r="C330" s="5">
        <v>8</v>
      </c>
      <c r="D330" s="5">
        <v>8</v>
      </c>
      <c r="E330" s="5">
        <v>9</v>
      </c>
      <c r="F330" s="5">
        <v>11</v>
      </c>
      <c r="G330" s="21">
        <v>7</v>
      </c>
      <c r="H330" s="26">
        <v>7</v>
      </c>
      <c r="I330" s="26">
        <v>15</v>
      </c>
      <c r="J330" s="26"/>
      <c r="K330" s="26"/>
    </row>
    <row r="331" spans="1:11" ht="16" x14ac:dyDescent="0.2">
      <c r="A331" s="4" t="s">
        <v>338</v>
      </c>
      <c r="B331" s="9" t="s">
        <v>461</v>
      </c>
      <c r="C331" s="5">
        <v>7</v>
      </c>
      <c r="D331" s="5">
        <v>7</v>
      </c>
      <c r="E331" s="5">
        <v>6</v>
      </c>
      <c r="F331" s="5">
        <v>7</v>
      </c>
      <c r="G331" s="21">
        <v>8</v>
      </c>
      <c r="H331" s="26">
        <v>9</v>
      </c>
      <c r="I331" s="26">
        <v>22</v>
      </c>
      <c r="J331" s="26"/>
      <c r="K331" s="26"/>
    </row>
    <row r="332" spans="1:11" ht="16" x14ac:dyDescent="0.2">
      <c r="A332" s="4" t="s">
        <v>338</v>
      </c>
      <c r="B332" s="9" t="s">
        <v>462</v>
      </c>
      <c r="C332" s="5">
        <v>31</v>
      </c>
      <c r="D332" s="5">
        <v>25</v>
      </c>
      <c r="E332" s="5">
        <v>28</v>
      </c>
      <c r="F332" s="5">
        <v>29</v>
      </c>
      <c r="G332" s="21">
        <v>26</v>
      </c>
      <c r="H332" s="26">
        <v>27</v>
      </c>
      <c r="I332" s="26">
        <v>57</v>
      </c>
      <c r="J332" s="26"/>
      <c r="K332" s="26"/>
    </row>
    <row r="333" spans="1:11" ht="16" x14ac:dyDescent="0.2">
      <c r="A333" s="4" t="s">
        <v>338</v>
      </c>
      <c r="B333" s="9" t="s">
        <v>463</v>
      </c>
      <c r="C333" s="5">
        <v>36</v>
      </c>
      <c r="D333" s="5">
        <v>32</v>
      </c>
      <c r="E333" s="5">
        <v>39</v>
      </c>
      <c r="F333" s="5">
        <v>29</v>
      </c>
      <c r="G333" s="21">
        <v>26</v>
      </c>
      <c r="H333" s="26">
        <v>28</v>
      </c>
      <c r="I333" s="26">
        <v>56</v>
      </c>
      <c r="J333" s="26"/>
      <c r="K333" s="26"/>
    </row>
    <row r="334" spans="1:11" ht="16" x14ac:dyDescent="0.2">
      <c r="A334" s="4" t="s">
        <v>338</v>
      </c>
      <c r="B334" s="9" t="s">
        <v>464</v>
      </c>
      <c r="C334" s="5">
        <v>9</v>
      </c>
      <c r="D334" s="5">
        <v>20</v>
      </c>
      <c r="E334" s="5">
        <v>9</v>
      </c>
      <c r="F334" s="5">
        <v>4</v>
      </c>
      <c r="G334" s="21">
        <v>4</v>
      </c>
      <c r="H334" s="26">
        <v>3</v>
      </c>
      <c r="I334" s="26">
        <v>8</v>
      </c>
      <c r="J334" s="26"/>
      <c r="K334" s="26"/>
    </row>
    <row r="335" spans="1:11" ht="16" x14ac:dyDescent="0.2">
      <c r="A335" s="4" t="s">
        <v>338</v>
      </c>
      <c r="B335" s="9" t="s">
        <v>465</v>
      </c>
      <c r="C335" s="5">
        <v>30</v>
      </c>
      <c r="D335" s="5">
        <v>31</v>
      </c>
      <c r="E335" s="5">
        <v>31</v>
      </c>
      <c r="F335" s="5">
        <v>24</v>
      </c>
      <c r="G335" s="21">
        <v>26</v>
      </c>
      <c r="H335" s="26">
        <v>26</v>
      </c>
      <c r="I335" s="26">
        <v>60</v>
      </c>
      <c r="J335" s="26"/>
      <c r="K335" s="26"/>
    </row>
    <row r="336" spans="1:11" ht="16" x14ac:dyDescent="0.2">
      <c r="A336" s="4" t="s">
        <v>338</v>
      </c>
      <c r="B336" s="4" t="s">
        <v>338</v>
      </c>
      <c r="C336" s="5">
        <v>97</v>
      </c>
      <c r="D336" s="5">
        <v>95</v>
      </c>
      <c r="E336" s="5">
        <v>103</v>
      </c>
      <c r="F336" s="5">
        <v>82</v>
      </c>
      <c r="G336" s="21">
        <v>87</v>
      </c>
      <c r="H336" s="26">
        <v>87</v>
      </c>
      <c r="I336" s="26">
        <v>186</v>
      </c>
      <c r="J336" s="26"/>
      <c r="K336" s="26"/>
    </row>
    <row r="337" spans="1:11" ht="16" x14ac:dyDescent="0.2">
      <c r="A337" s="4" t="s">
        <v>340</v>
      </c>
      <c r="B337" s="4" t="s">
        <v>341</v>
      </c>
      <c r="C337" s="5">
        <v>16</v>
      </c>
      <c r="D337" s="5">
        <v>16</v>
      </c>
      <c r="E337" s="5">
        <v>16</v>
      </c>
      <c r="F337" s="5">
        <v>10</v>
      </c>
      <c r="G337" s="21">
        <v>9</v>
      </c>
      <c r="H337" s="26">
        <v>9</v>
      </c>
      <c r="I337" s="26">
        <v>21</v>
      </c>
      <c r="J337" s="26"/>
      <c r="K337" s="26"/>
    </row>
    <row r="338" spans="1:11" ht="16" x14ac:dyDescent="0.2">
      <c r="A338" s="4" t="s">
        <v>340</v>
      </c>
      <c r="B338" s="4" t="s">
        <v>342</v>
      </c>
      <c r="C338" s="5">
        <v>14</v>
      </c>
      <c r="D338" s="5">
        <v>14</v>
      </c>
      <c r="E338" s="5">
        <v>14</v>
      </c>
      <c r="F338" s="5">
        <v>10</v>
      </c>
      <c r="G338" s="21">
        <v>10</v>
      </c>
      <c r="H338" s="26">
        <v>9</v>
      </c>
      <c r="I338" s="26">
        <v>21</v>
      </c>
      <c r="J338" s="26"/>
      <c r="K338" s="26"/>
    </row>
    <row r="339" spans="1:11" ht="16" x14ac:dyDescent="0.2">
      <c r="A339" s="4" t="s">
        <v>340</v>
      </c>
      <c r="B339" s="4" t="s">
        <v>343</v>
      </c>
      <c r="C339" s="5">
        <v>78</v>
      </c>
      <c r="D339" s="5">
        <v>80</v>
      </c>
      <c r="E339" s="5">
        <v>78</v>
      </c>
      <c r="F339" s="5">
        <v>52</v>
      </c>
      <c r="G339" s="21">
        <v>53</v>
      </c>
      <c r="H339" s="26">
        <v>53</v>
      </c>
      <c r="I339" s="26">
        <v>119</v>
      </c>
      <c r="J339" s="26"/>
      <c r="K339" s="26"/>
    </row>
    <row r="340" spans="1:11" ht="16" x14ac:dyDescent="0.2">
      <c r="A340" s="4" t="s">
        <v>340</v>
      </c>
      <c r="B340" s="4" t="s">
        <v>344</v>
      </c>
      <c r="C340" s="5">
        <v>14</v>
      </c>
      <c r="D340" s="5">
        <v>14</v>
      </c>
      <c r="E340" s="5">
        <v>14</v>
      </c>
      <c r="F340" s="5">
        <v>12</v>
      </c>
      <c r="G340" s="21">
        <v>11</v>
      </c>
      <c r="H340" s="26">
        <v>11</v>
      </c>
      <c r="I340" s="26">
        <v>27</v>
      </c>
      <c r="J340" s="26"/>
      <c r="K340" s="26"/>
    </row>
    <row r="341" spans="1:11" ht="16" x14ac:dyDescent="0.2">
      <c r="A341" s="4" t="s">
        <v>340</v>
      </c>
      <c r="B341" s="9" t="s">
        <v>466</v>
      </c>
      <c r="C341" s="5">
        <v>11</v>
      </c>
      <c r="D341" s="5">
        <v>11</v>
      </c>
      <c r="E341" s="5">
        <v>11</v>
      </c>
      <c r="F341" s="5">
        <v>10</v>
      </c>
      <c r="G341" s="21">
        <v>9</v>
      </c>
      <c r="H341" s="26">
        <v>9</v>
      </c>
      <c r="I341" s="26">
        <v>21</v>
      </c>
      <c r="J341" s="26"/>
      <c r="K341" s="26"/>
    </row>
    <row r="342" spans="1:11" ht="16" x14ac:dyDescent="0.2">
      <c r="A342" s="4" t="s">
        <v>340</v>
      </c>
      <c r="B342" s="9" t="s">
        <v>467</v>
      </c>
      <c r="C342" s="5">
        <v>58</v>
      </c>
      <c r="D342" s="5">
        <v>57</v>
      </c>
      <c r="E342" s="5">
        <v>57</v>
      </c>
      <c r="F342" s="5">
        <v>44</v>
      </c>
      <c r="G342" s="21">
        <v>43</v>
      </c>
      <c r="H342" s="26">
        <v>43</v>
      </c>
      <c r="I342" s="26">
        <v>89</v>
      </c>
      <c r="J342" s="26"/>
      <c r="K342" s="26"/>
    </row>
    <row r="343" spans="1:11" ht="16" x14ac:dyDescent="0.2">
      <c r="A343" s="4" t="s">
        <v>340</v>
      </c>
      <c r="B343" s="9" t="s">
        <v>468</v>
      </c>
      <c r="C343" s="5">
        <v>11</v>
      </c>
      <c r="D343" s="5">
        <v>11</v>
      </c>
      <c r="E343" s="5">
        <v>11</v>
      </c>
      <c r="F343" s="5">
        <v>5</v>
      </c>
      <c r="G343" s="21">
        <v>9</v>
      </c>
      <c r="H343" s="26">
        <v>10</v>
      </c>
      <c r="I343" s="26">
        <v>18</v>
      </c>
      <c r="J343" s="26"/>
      <c r="K343" s="26"/>
    </row>
    <row r="344" spans="1:11" ht="16" x14ac:dyDescent="0.2">
      <c r="A344" s="4" t="s">
        <v>340</v>
      </c>
      <c r="B344" s="9" t="s">
        <v>469</v>
      </c>
      <c r="C344" s="5">
        <v>0</v>
      </c>
      <c r="D344" s="5">
        <v>0</v>
      </c>
      <c r="E344" s="5">
        <v>0</v>
      </c>
      <c r="F344" s="5">
        <v>12</v>
      </c>
      <c r="G344" s="21">
        <v>14</v>
      </c>
      <c r="H344" s="26">
        <v>14</v>
      </c>
      <c r="I344" s="26">
        <v>10</v>
      </c>
      <c r="J344" s="26"/>
      <c r="K344" s="26"/>
    </row>
    <row r="345" spans="1:11" ht="16" x14ac:dyDescent="0.2">
      <c r="A345" s="4" t="s">
        <v>340</v>
      </c>
      <c r="B345" s="4" t="s">
        <v>345</v>
      </c>
      <c r="C345" s="5">
        <v>23</v>
      </c>
      <c r="D345" s="5">
        <v>23</v>
      </c>
      <c r="E345" s="5">
        <v>23</v>
      </c>
      <c r="F345" s="5">
        <v>22</v>
      </c>
      <c r="G345" s="21">
        <v>16</v>
      </c>
      <c r="H345" s="26">
        <v>18</v>
      </c>
      <c r="I345" s="26">
        <v>34</v>
      </c>
      <c r="J345" s="26"/>
      <c r="K345" s="26"/>
    </row>
    <row r="346" spans="1:11" ht="16" x14ac:dyDescent="0.2">
      <c r="A346" s="4" t="s">
        <v>340</v>
      </c>
      <c r="B346" s="4" t="s">
        <v>346</v>
      </c>
      <c r="C346" s="5">
        <v>25</v>
      </c>
      <c r="D346" s="5">
        <v>25</v>
      </c>
      <c r="E346" s="5">
        <v>25</v>
      </c>
      <c r="F346" s="5">
        <v>16</v>
      </c>
      <c r="G346" s="21">
        <v>16</v>
      </c>
      <c r="H346" s="26">
        <v>16</v>
      </c>
      <c r="I346" s="26">
        <v>36</v>
      </c>
      <c r="J346" s="26"/>
      <c r="K346" s="26"/>
    </row>
    <row r="347" spans="1:11" ht="16" x14ac:dyDescent="0.2">
      <c r="A347" s="4" t="s">
        <v>340</v>
      </c>
      <c r="B347" s="39" t="s">
        <v>340</v>
      </c>
      <c r="C347" s="40">
        <v>111</v>
      </c>
      <c r="D347" s="40">
        <v>112</v>
      </c>
      <c r="E347" s="40">
        <v>229</v>
      </c>
      <c r="F347" s="40">
        <v>65</v>
      </c>
      <c r="G347" s="41">
        <v>66</v>
      </c>
      <c r="H347" s="42">
        <v>67</v>
      </c>
      <c r="I347" s="42">
        <v>162</v>
      </c>
      <c r="J347" s="42"/>
      <c r="K347" s="42"/>
    </row>
    <row r="348" spans="1:11" ht="16" x14ac:dyDescent="0.2">
      <c r="B348" s="43" t="s">
        <v>1041</v>
      </c>
      <c r="C348" s="44">
        <f t="shared" ref="C348:H348" si="0">SUM(C5:C347)</f>
        <v>19042</v>
      </c>
      <c r="D348" s="44">
        <f t="shared" si="0"/>
        <v>19076</v>
      </c>
      <c r="E348" s="44">
        <f t="shared" si="0"/>
        <v>20000</v>
      </c>
      <c r="F348" s="44">
        <f t="shared" si="0"/>
        <v>12918.5</v>
      </c>
      <c r="G348" s="44">
        <f t="shared" si="0"/>
        <v>12753</v>
      </c>
      <c r="H348" s="44">
        <f t="shared" si="0"/>
        <v>12822</v>
      </c>
      <c r="I348" s="44">
        <v>31922</v>
      </c>
      <c r="J348" s="44"/>
      <c r="K348" s="44"/>
    </row>
    <row r="350" spans="1:11" ht="16" x14ac:dyDescent="0.2">
      <c r="B350" s="13" t="s">
        <v>1040</v>
      </c>
      <c r="C350">
        <v>19042</v>
      </c>
      <c r="D350">
        <v>19076</v>
      </c>
      <c r="E350">
        <v>23141</v>
      </c>
      <c r="F350">
        <v>14605</v>
      </c>
      <c r="G350">
        <v>14568</v>
      </c>
      <c r="H350">
        <v>14640</v>
      </c>
      <c r="I350">
        <v>31922</v>
      </c>
    </row>
    <row r="351" spans="1:11" x14ac:dyDescent="0.2">
      <c r="C351" s="11">
        <f>C350-C348</f>
        <v>0</v>
      </c>
      <c r="D351" s="11">
        <f t="shared" ref="D351:I351" si="1">D350-D348</f>
        <v>0</v>
      </c>
      <c r="E351" s="11">
        <f t="shared" si="1"/>
        <v>3141</v>
      </c>
      <c r="F351" s="11">
        <f t="shared" si="1"/>
        <v>1686.5</v>
      </c>
      <c r="G351" s="11">
        <f t="shared" si="1"/>
        <v>1815</v>
      </c>
      <c r="H351" s="11">
        <f t="shared" si="1"/>
        <v>1818</v>
      </c>
      <c r="I351" s="11">
        <f t="shared" si="1"/>
        <v>0</v>
      </c>
      <c r="J351" s="11"/>
      <c r="K351" s="11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F225-E482-48F9-817C-46BC3DF7A4C5}">
  <dimension ref="A2:F348"/>
  <sheetViews>
    <sheetView tabSelected="1" topLeftCell="A322" workbookViewId="0">
      <selection activeCell="B335" sqref="B335"/>
    </sheetView>
  </sheetViews>
  <sheetFormatPr baseColWidth="10" defaultRowHeight="15" x14ac:dyDescent="0.2"/>
  <cols>
    <col min="1" max="1" width="16" customWidth="1"/>
    <col min="2" max="2" width="29.6640625" customWidth="1"/>
    <col min="3" max="3" width="12" customWidth="1"/>
  </cols>
  <sheetData>
    <row r="2" spans="1:3" x14ac:dyDescent="0.2">
      <c r="A2" s="7" t="s">
        <v>124</v>
      </c>
    </row>
    <row r="3" spans="1:3" x14ac:dyDescent="0.2">
      <c r="B3" s="6"/>
      <c r="C3" s="6"/>
    </row>
    <row r="4" spans="1:3" ht="32" x14ac:dyDescent="0.2">
      <c r="A4" s="1" t="s">
        <v>125</v>
      </c>
      <c r="B4" s="2" t="s">
        <v>126</v>
      </c>
      <c r="C4" s="10" t="s">
        <v>127</v>
      </c>
    </row>
    <row r="5" spans="1:3" ht="16" x14ac:dyDescent="0.2">
      <c r="A5" s="12" t="s">
        <v>470</v>
      </c>
      <c r="B5" s="12" t="s">
        <v>0</v>
      </c>
      <c r="C5" s="32">
        <v>21</v>
      </c>
    </row>
    <row r="6" spans="1:3" ht="16" x14ac:dyDescent="0.2">
      <c r="A6" s="12" t="s">
        <v>470</v>
      </c>
      <c r="B6" s="12" t="s">
        <v>1</v>
      </c>
      <c r="C6" s="32">
        <v>12</v>
      </c>
    </row>
    <row r="7" spans="1:3" ht="16" x14ac:dyDescent="0.2">
      <c r="A7" s="12" t="s">
        <v>470</v>
      </c>
      <c r="B7" s="12" t="s">
        <v>2</v>
      </c>
      <c r="C7" s="32">
        <v>70</v>
      </c>
    </row>
    <row r="8" spans="1:3" ht="16" x14ac:dyDescent="0.2">
      <c r="A8" s="12" t="s">
        <v>470</v>
      </c>
      <c r="B8" s="12" t="s">
        <v>3</v>
      </c>
      <c r="C8" s="32">
        <v>193</v>
      </c>
    </row>
    <row r="9" spans="1:3" ht="16" x14ac:dyDescent="0.2">
      <c r="A9" s="12" t="s">
        <v>470</v>
      </c>
      <c r="B9" s="12" t="s">
        <v>471</v>
      </c>
      <c r="C9" s="32">
        <v>52</v>
      </c>
    </row>
    <row r="10" spans="1:3" ht="16" x14ac:dyDescent="0.2">
      <c r="A10" s="12" t="s">
        <v>470</v>
      </c>
      <c r="B10" s="12" t="s">
        <v>4</v>
      </c>
      <c r="C10" s="32">
        <v>11</v>
      </c>
    </row>
    <row r="11" spans="1:3" ht="16" x14ac:dyDescent="0.2">
      <c r="A11" s="12" t="s">
        <v>470</v>
      </c>
      <c r="B11" s="12" t="s">
        <v>5</v>
      </c>
      <c r="C11" s="32">
        <v>29</v>
      </c>
    </row>
    <row r="12" spans="1:3" ht="16" x14ac:dyDescent="0.2">
      <c r="A12" s="12" t="s">
        <v>470</v>
      </c>
      <c r="B12" s="12" t="s">
        <v>6</v>
      </c>
      <c r="C12" s="32">
        <v>27</v>
      </c>
    </row>
    <row r="13" spans="1:3" ht="16" x14ac:dyDescent="0.2">
      <c r="A13" s="12" t="s">
        <v>470</v>
      </c>
      <c r="B13" s="12" t="s">
        <v>472</v>
      </c>
      <c r="C13" s="32">
        <v>37</v>
      </c>
    </row>
    <row r="14" spans="1:3" ht="16" x14ac:dyDescent="0.2">
      <c r="A14" s="12" t="s">
        <v>470</v>
      </c>
      <c r="B14" s="12" t="s">
        <v>473</v>
      </c>
      <c r="C14" s="32">
        <v>23</v>
      </c>
    </row>
    <row r="15" spans="1:3" ht="16" x14ac:dyDescent="0.2">
      <c r="A15" s="12" t="s">
        <v>470</v>
      </c>
      <c r="B15" s="12" t="s">
        <v>474</v>
      </c>
      <c r="C15" s="32">
        <v>119</v>
      </c>
    </row>
    <row r="16" spans="1:3" ht="16" x14ac:dyDescent="0.2">
      <c r="A16" s="12" t="s">
        <v>470</v>
      </c>
      <c r="B16" s="12" t="s">
        <v>475</v>
      </c>
      <c r="C16" s="32">
        <v>22</v>
      </c>
    </row>
    <row r="17" spans="1:5" ht="16" x14ac:dyDescent="0.2">
      <c r="A17" s="12" t="s">
        <v>470</v>
      </c>
      <c r="B17" s="12" t="s">
        <v>476</v>
      </c>
      <c r="C17" s="32">
        <v>29</v>
      </c>
    </row>
    <row r="18" spans="1:5" ht="16" x14ac:dyDescent="0.2">
      <c r="A18" s="12" t="s">
        <v>470</v>
      </c>
      <c r="B18" s="12" t="s">
        <v>7</v>
      </c>
      <c r="C18" s="32">
        <v>18</v>
      </c>
    </row>
    <row r="19" spans="1:5" ht="16" x14ac:dyDescent="0.2">
      <c r="A19" s="12" t="s">
        <v>470</v>
      </c>
      <c r="B19" s="12" t="s">
        <v>8</v>
      </c>
      <c r="C19" s="32">
        <v>36</v>
      </c>
    </row>
    <row r="20" spans="1:5" ht="16" x14ac:dyDescent="0.2">
      <c r="A20" s="12" t="s">
        <v>470</v>
      </c>
      <c r="B20" s="12" t="s">
        <v>9</v>
      </c>
      <c r="C20" s="32">
        <v>9</v>
      </c>
    </row>
    <row r="21" spans="1:5" ht="16" x14ac:dyDescent="0.2">
      <c r="A21" s="12" t="s">
        <v>470</v>
      </c>
      <c r="B21" s="12" t="s">
        <v>10</v>
      </c>
      <c r="C21" s="32">
        <v>23</v>
      </c>
      <c r="E21" s="33">
        <f>SUM(C5:C21)</f>
        <v>731</v>
      </c>
    </row>
    <row r="22" spans="1:5" ht="16" x14ac:dyDescent="0.2">
      <c r="A22" s="12" t="s">
        <v>477</v>
      </c>
      <c r="B22" s="12" t="s">
        <v>11</v>
      </c>
      <c r="C22" s="32">
        <v>35</v>
      </c>
    </row>
    <row r="23" spans="1:5" ht="16" x14ac:dyDescent="0.2">
      <c r="A23" s="12" t="s">
        <v>477</v>
      </c>
      <c r="B23" s="12" t="s">
        <v>478</v>
      </c>
      <c r="C23" s="32">
        <v>20</v>
      </c>
    </row>
    <row r="24" spans="1:5" ht="16" x14ac:dyDescent="0.2">
      <c r="A24" s="12" t="s">
        <v>477</v>
      </c>
      <c r="B24" s="12" t="s">
        <v>12</v>
      </c>
      <c r="C24" s="32">
        <v>18</v>
      </c>
    </row>
    <row r="25" spans="1:5" ht="16" x14ac:dyDescent="0.2">
      <c r="A25" s="12" t="s">
        <v>477</v>
      </c>
      <c r="B25" s="12" t="s">
        <v>13</v>
      </c>
      <c r="C25" s="32">
        <v>22</v>
      </c>
    </row>
    <row r="26" spans="1:5" ht="16" x14ac:dyDescent="0.2">
      <c r="A26" s="12" t="s">
        <v>477</v>
      </c>
      <c r="B26" s="12" t="s">
        <v>14</v>
      </c>
      <c r="C26" s="32">
        <v>40</v>
      </c>
    </row>
    <row r="27" spans="1:5" ht="16" x14ac:dyDescent="0.2">
      <c r="A27" s="12" t="s">
        <v>477</v>
      </c>
      <c r="B27" s="12" t="s">
        <v>15</v>
      </c>
      <c r="C27" s="32">
        <v>92</v>
      </c>
    </row>
    <row r="28" spans="1:5" ht="16" x14ac:dyDescent="0.2">
      <c r="A28" s="12" t="s">
        <v>477</v>
      </c>
      <c r="B28" s="12" t="s">
        <v>479</v>
      </c>
      <c r="C28" s="32">
        <v>45</v>
      </c>
    </row>
    <row r="29" spans="1:5" ht="16" x14ac:dyDescent="0.2">
      <c r="A29" s="12" t="s">
        <v>477</v>
      </c>
      <c r="B29" s="12" t="s">
        <v>480</v>
      </c>
      <c r="C29" s="32">
        <v>33</v>
      </c>
      <c r="E29" s="33">
        <f>SUM(C22:C29)</f>
        <v>305</v>
      </c>
    </row>
    <row r="30" spans="1:5" ht="16" x14ac:dyDescent="0.2">
      <c r="A30" s="23" t="s">
        <v>16</v>
      </c>
      <c r="B30" s="23" t="s">
        <v>17</v>
      </c>
      <c r="C30" s="32">
        <v>25</v>
      </c>
    </row>
    <row r="31" spans="1:5" ht="16" x14ac:dyDescent="0.2">
      <c r="A31" s="23" t="s">
        <v>16</v>
      </c>
      <c r="B31" s="23" t="s">
        <v>16</v>
      </c>
      <c r="C31" s="32">
        <v>72</v>
      </c>
    </row>
    <row r="32" spans="1:5" ht="16" x14ac:dyDescent="0.2">
      <c r="A32" s="23" t="s">
        <v>16</v>
      </c>
      <c r="B32" s="23" t="s">
        <v>18</v>
      </c>
      <c r="C32" s="32">
        <v>32</v>
      </c>
    </row>
    <row r="33" spans="1:5" ht="16" x14ac:dyDescent="0.2">
      <c r="A33" s="23" t="s">
        <v>16</v>
      </c>
      <c r="B33" s="23" t="s">
        <v>962</v>
      </c>
      <c r="C33" s="32">
        <v>52</v>
      </c>
    </row>
    <row r="34" spans="1:5" ht="16" x14ac:dyDescent="0.2">
      <c r="A34" s="23" t="s">
        <v>16</v>
      </c>
      <c r="B34" s="23" t="s">
        <v>19</v>
      </c>
      <c r="C34" s="32">
        <v>11</v>
      </c>
    </row>
    <row r="35" spans="1:5" ht="16" x14ac:dyDescent="0.2">
      <c r="A35" s="23" t="s">
        <v>16</v>
      </c>
      <c r="B35" s="23" t="s">
        <v>20</v>
      </c>
      <c r="C35" s="32">
        <v>33</v>
      </c>
    </row>
    <row r="36" spans="1:5" ht="16" x14ac:dyDescent="0.2">
      <c r="A36" s="23" t="s">
        <v>16</v>
      </c>
      <c r="B36" s="23" t="s">
        <v>21</v>
      </c>
      <c r="C36" s="32">
        <v>42</v>
      </c>
    </row>
    <row r="37" spans="1:5" ht="16" x14ac:dyDescent="0.2">
      <c r="A37" s="23" t="s">
        <v>16</v>
      </c>
      <c r="B37" s="23" t="s">
        <v>22</v>
      </c>
      <c r="C37" s="32">
        <v>15</v>
      </c>
    </row>
    <row r="38" spans="1:5" ht="16" x14ac:dyDescent="0.2">
      <c r="A38" s="23" t="s">
        <v>16</v>
      </c>
      <c r="B38" s="35" t="s">
        <v>994</v>
      </c>
      <c r="C38" s="32">
        <v>39</v>
      </c>
    </row>
    <row r="39" spans="1:5" ht="16" x14ac:dyDescent="0.2">
      <c r="A39" s="23" t="s">
        <v>16</v>
      </c>
      <c r="B39" s="23" t="s">
        <v>964</v>
      </c>
      <c r="C39" s="32">
        <v>18</v>
      </c>
    </row>
    <row r="40" spans="1:5" ht="16" x14ac:dyDescent="0.2">
      <c r="A40" s="23" t="s">
        <v>16</v>
      </c>
      <c r="B40" s="23" t="s">
        <v>965</v>
      </c>
      <c r="C40" s="32">
        <v>97</v>
      </c>
    </row>
    <row r="41" spans="1:5" ht="16" x14ac:dyDescent="0.2">
      <c r="A41" s="23" t="s">
        <v>16</v>
      </c>
      <c r="B41" s="23" t="s">
        <v>966</v>
      </c>
      <c r="C41" s="32">
        <v>18</v>
      </c>
    </row>
    <row r="42" spans="1:5" ht="16" x14ac:dyDescent="0.2">
      <c r="A42" s="23" t="s">
        <v>16</v>
      </c>
      <c r="B42" s="23" t="s">
        <v>967</v>
      </c>
      <c r="C42" s="32">
        <v>16</v>
      </c>
    </row>
    <row r="43" spans="1:5" ht="16" x14ac:dyDescent="0.2">
      <c r="A43" s="23" t="s">
        <v>16</v>
      </c>
      <c r="B43" s="23" t="s">
        <v>968</v>
      </c>
      <c r="C43" s="32">
        <v>69</v>
      </c>
    </row>
    <row r="44" spans="1:5" ht="16" x14ac:dyDescent="0.2">
      <c r="A44" s="23" t="s">
        <v>16</v>
      </c>
      <c r="B44" s="23" t="s">
        <v>23</v>
      </c>
      <c r="C44" s="32">
        <v>23</v>
      </c>
    </row>
    <row r="45" spans="1:5" ht="16" x14ac:dyDescent="0.2">
      <c r="A45" s="23" t="s">
        <v>16</v>
      </c>
      <c r="B45" s="23" t="s">
        <v>24</v>
      </c>
      <c r="C45" s="32">
        <v>19</v>
      </c>
      <c r="E45">
        <f>SUBTOTAL(9,C30:C45)</f>
        <v>581</v>
      </c>
    </row>
    <row r="46" spans="1:5" ht="16" x14ac:dyDescent="0.2">
      <c r="A46" s="23" t="s">
        <v>25</v>
      </c>
      <c r="B46" s="23" t="s">
        <v>26</v>
      </c>
      <c r="C46" s="32">
        <v>35</v>
      </c>
    </row>
    <row r="47" spans="1:5" ht="16" x14ac:dyDescent="0.2">
      <c r="A47" s="23" t="s">
        <v>25</v>
      </c>
      <c r="B47" s="23" t="s">
        <v>25</v>
      </c>
      <c r="C47" s="32">
        <v>137</v>
      </c>
    </row>
    <row r="48" spans="1:5" ht="16" x14ac:dyDescent="0.2">
      <c r="A48" s="23" t="s">
        <v>25</v>
      </c>
      <c r="B48" s="23" t="s">
        <v>969</v>
      </c>
      <c r="C48" s="32">
        <v>36</v>
      </c>
    </row>
    <row r="49" spans="1:5" ht="16" x14ac:dyDescent="0.2">
      <c r="A49" s="23" t="s">
        <v>25</v>
      </c>
      <c r="B49" s="23" t="s">
        <v>27</v>
      </c>
      <c r="C49" s="32">
        <v>104</v>
      </c>
    </row>
    <row r="50" spans="1:5" ht="16" x14ac:dyDescent="0.2">
      <c r="A50" s="23" t="s">
        <v>25</v>
      </c>
      <c r="B50" s="23" t="s">
        <v>28</v>
      </c>
      <c r="C50" s="32">
        <v>57</v>
      </c>
    </row>
    <row r="51" spans="1:5" ht="16" x14ac:dyDescent="0.2">
      <c r="A51" s="23" t="s">
        <v>25</v>
      </c>
      <c r="B51" s="23" t="s">
        <v>29</v>
      </c>
      <c r="C51" s="32">
        <v>32</v>
      </c>
    </row>
    <row r="52" spans="1:5" ht="16" x14ac:dyDescent="0.2">
      <c r="A52" s="23" t="s">
        <v>25</v>
      </c>
      <c r="B52" s="23" t="s">
        <v>30</v>
      </c>
      <c r="C52" s="32">
        <v>14</v>
      </c>
    </row>
    <row r="53" spans="1:5" ht="16" x14ac:dyDescent="0.2">
      <c r="A53" s="23" t="s">
        <v>25</v>
      </c>
      <c r="B53" s="23" t="s">
        <v>31</v>
      </c>
      <c r="C53" s="32">
        <v>24</v>
      </c>
    </row>
    <row r="54" spans="1:5" ht="16" x14ac:dyDescent="0.2">
      <c r="A54" s="23" t="s">
        <v>25</v>
      </c>
      <c r="B54" s="23" t="s">
        <v>970</v>
      </c>
      <c r="C54" s="32">
        <v>18</v>
      </c>
    </row>
    <row r="55" spans="1:5" ht="16" x14ac:dyDescent="0.2">
      <c r="A55" s="23" t="s">
        <v>25</v>
      </c>
      <c r="B55" s="23" t="s">
        <v>971</v>
      </c>
      <c r="C55" s="32">
        <v>15</v>
      </c>
    </row>
    <row r="56" spans="1:5" ht="16" x14ac:dyDescent="0.2">
      <c r="A56" s="23" t="s">
        <v>25</v>
      </c>
      <c r="B56" s="23" t="s">
        <v>972</v>
      </c>
      <c r="C56" s="32">
        <v>16</v>
      </c>
      <c r="E56">
        <f>SUBTOTAL(9,C46:C56)</f>
        <v>488</v>
      </c>
    </row>
    <row r="57" spans="1:5" ht="16" x14ac:dyDescent="0.2">
      <c r="A57" s="23" t="s">
        <v>32</v>
      </c>
      <c r="B57" s="23" t="s">
        <v>32</v>
      </c>
      <c r="C57" s="32">
        <v>248</v>
      </c>
    </row>
    <row r="58" spans="1:5" ht="16" x14ac:dyDescent="0.2">
      <c r="A58" s="23" t="s">
        <v>32</v>
      </c>
      <c r="B58" s="23" t="s">
        <v>33</v>
      </c>
      <c r="C58" s="32">
        <v>18</v>
      </c>
    </row>
    <row r="59" spans="1:5" ht="16" x14ac:dyDescent="0.2">
      <c r="A59" s="23" t="s">
        <v>32</v>
      </c>
      <c r="B59" s="23" t="s">
        <v>34</v>
      </c>
      <c r="C59" s="32">
        <v>32</v>
      </c>
    </row>
    <row r="60" spans="1:5" ht="16" x14ac:dyDescent="0.2">
      <c r="A60" s="23" t="s">
        <v>32</v>
      </c>
      <c r="B60" s="23" t="s">
        <v>973</v>
      </c>
      <c r="C60" s="32">
        <v>30</v>
      </c>
    </row>
    <row r="61" spans="1:5" ht="16" x14ac:dyDescent="0.2">
      <c r="A61" s="23" t="s">
        <v>32</v>
      </c>
      <c r="B61" s="23" t="s">
        <v>974</v>
      </c>
      <c r="C61" s="32">
        <v>79</v>
      </c>
    </row>
    <row r="62" spans="1:5" ht="16" x14ac:dyDescent="0.2">
      <c r="A62" s="23" t="s">
        <v>32</v>
      </c>
      <c r="B62" s="23" t="s">
        <v>35</v>
      </c>
      <c r="C62" s="32">
        <v>81</v>
      </c>
    </row>
    <row r="63" spans="1:5" ht="16" x14ac:dyDescent="0.2">
      <c r="A63" s="23" t="s">
        <v>32</v>
      </c>
      <c r="B63" s="23" t="s">
        <v>975</v>
      </c>
      <c r="C63" s="32">
        <v>97</v>
      </c>
    </row>
    <row r="64" spans="1:5" ht="16" x14ac:dyDescent="0.2">
      <c r="A64" s="23" t="s">
        <v>32</v>
      </c>
      <c r="B64" s="23" t="s">
        <v>36</v>
      </c>
      <c r="C64" s="32">
        <v>67</v>
      </c>
    </row>
    <row r="65" spans="1:5" ht="16" x14ac:dyDescent="0.2">
      <c r="A65" s="23" t="s">
        <v>32</v>
      </c>
      <c r="B65" s="23" t="s">
        <v>976</v>
      </c>
      <c r="C65" s="32">
        <v>142</v>
      </c>
    </row>
    <row r="66" spans="1:5" ht="16" x14ac:dyDescent="0.2">
      <c r="A66" s="23" t="s">
        <v>32</v>
      </c>
      <c r="B66" s="23" t="s">
        <v>977</v>
      </c>
      <c r="C66" s="32">
        <v>20</v>
      </c>
    </row>
    <row r="67" spans="1:5" ht="16" x14ac:dyDescent="0.2">
      <c r="A67" s="23" t="s">
        <v>32</v>
      </c>
      <c r="B67" s="23" t="s">
        <v>978</v>
      </c>
      <c r="C67" s="32">
        <v>129</v>
      </c>
    </row>
    <row r="68" spans="1:5" ht="16" x14ac:dyDescent="0.2">
      <c r="A68" s="23" t="s">
        <v>32</v>
      </c>
      <c r="B68" s="23" t="s">
        <v>979</v>
      </c>
      <c r="C68" s="32">
        <v>19</v>
      </c>
    </row>
    <row r="69" spans="1:5" ht="16" x14ac:dyDescent="0.2">
      <c r="A69" s="23" t="s">
        <v>32</v>
      </c>
      <c r="B69" s="23" t="s">
        <v>37</v>
      </c>
      <c r="C69" s="32">
        <v>46</v>
      </c>
    </row>
    <row r="70" spans="1:5" ht="16" x14ac:dyDescent="0.2">
      <c r="A70" s="23" t="s">
        <v>32</v>
      </c>
      <c r="B70" s="23" t="s">
        <v>38</v>
      </c>
      <c r="C70" s="32">
        <v>71</v>
      </c>
      <c r="E70">
        <f>SUBTOTAL(9,C57:C70)</f>
        <v>1079</v>
      </c>
    </row>
    <row r="71" spans="1:5" x14ac:dyDescent="0.2">
      <c r="A71" s="25" t="s">
        <v>39</v>
      </c>
      <c r="B71" s="25" t="s">
        <v>40</v>
      </c>
      <c r="C71" s="32">
        <v>170</v>
      </c>
    </row>
    <row r="72" spans="1:5" x14ac:dyDescent="0.2">
      <c r="A72" s="25" t="s">
        <v>39</v>
      </c>
      <c r="B72" s="25" t="s">
        <v>41</v>
      </c>
      <c r="C72" s="32">
        <v>95</v>
      </c>
    </row>
    <row r="73" spans="1:5" x14ac:dyDescent="0.2">
      <c r="A73" s="25" t="s">
        <v>39</v>
      </c>
      <c r="B73" s="25" t="s">
        <v>42</v>
      </c>
      <c r="C73" s="32">
        <v>25</v>
      </c>
    </row>
    <row r="74" spans="1:5" x14ac:dyDescent="0.2">
      <c r="A74" s="25" t="s">
        <v>39</v>
      </c>
      <c r="B74" s="25" t="s">
        <v>43</v>
      </c>
      <c r="C74" s="32">
        <v>163</v>
      </c>
    </row>
    <row r="75" spans="1:5" x14ac:dyDescent="0.2">
      <c r="A75" s="25" t="s">
        <v>39</v>
      </c>
      <c r="B75" s="25" t="s">
        <v>39</v>
      </c>
      <c r="C75" s="32">
        <v>631</v>
      </c>
    </row>
    <row r="76" spans="1:5" x14ac:dyDescent="0.2">
      <c r="A76" s="25" t="s">
        <v>39</v>
      </c>
      <c r="B76" s="25" t="s">
        <v>44</v>
      </c>
      <c r="C76" s="32">
        <v>241</v>
      </c>
    </row>
    <row r="77" spans="1:5" x14ac:dyDescent="0.2">
      <c r="A77" s="25" t="s">
        <v>39</v>
      </c>
      <c r="B77" s="25" t="s">
        <v>45</v>
      </c>
      <c r="C77" s="32">
        <v>38</v>
      </c>
    </row>
    <row r="78" spans="1:5" x14ac:dyDescent="0.2">
      <c r="A78" s="25" t="s">
        <v>39</v>
      </c>
      <c r="B78" s="25" t="s">
        <v>46</v>
      </c>
      <c r="C78" s="32">
        <v>181</v>
      </c>
    </row>
    <row r="79" spans="1:5" x14ac:dyDescent="0.2">
      <c r="A79" s="25" t="s">
        <v>39</v>
      </c>
      <c r="B79" s="25" t="s">
        <v>826</v>
      </c>
      <c r="C79" s="32">
        <v>89</v>
      </c>
    </row>
    <row r="80" spans="1:5" x14ac:dyDescent="0.2">
      <c r="A80" s="25" t="s">
        <v>39</v>
      </c>
      <c r="B80" s="25" t="s">
        <v>827</v>
      </c>
      <c r="C80" s="32">
        <v>329</v>
      </c>
    </row>
    <row r="81" spans="1:5" x14ac:dyDescent="0.2">
      <c r="A81" s="25" t="s">
        <v>39</v>
      </c>
      <c r="B81" s="25" t="s">
        <v>828</v>
      </c>
      <c r="C81" s="32">
        <v>213</v>
      </c>
    </row>
    <row r="82" spans="1:5" x14ac:dyDescent="0.2">
      <c r="A82" s="25" t="s">
        <v>39</v>
      </c>
      <c r="B82" s="25" t="s">
        <v>829</v>
      </c>
      <c r="C82" s="32">
        <v>98</v>
      </c>
    </row>
    <row r="83" spans="1:5" x14ac:dyDescent="0.2">
      <c r="A83" s="25" t="s">
        <v>39</v>
      </c>
      <c r="B83" s="25" t="s">
        <v>830</v>
      </c>
      <c r="C83" s="32">
        <v>606</v>
      </c>
    </row>
    <row r="84" spans="1:5" x14ac:dyDescent="0.2">
      <c r="A84" s="25" t="s">
        <v>39</v>
      </c>
      <c r="B84" s="25" t="s">
        <v>831</v>
      </c>
      <c r="C84" s="32">
        <v>58</v>
      </c>
    </row>
    <row r="85" spans="1:5" x14ac:dyDescent="0.2">
      <c r="A85" s="25" t="s">
        <v>39</v>
      </c>
      <c r="B85" s="25" t="s">
        <v>832</v>
      </c>
      <c r="C85" s="32">
        <v>2396</v>
      </c>
    </row>
    <row r="86" spans="1:5" x14ac:dyDescent="0.2">
      <c r="A86" s="25" t="s">
        <v>39</v>
      </c>
      <c r="B86" s="25" t="s">
        <v>833</v>
      </c>
      <c r="C86" s="32">
        <v>243</v>
      </c>
    </row>
    <row r="87" spans="1:5" x14ac:dyDescent="0.2">
      <c r="A87" s="25" t="s">
        <v>39</v>
      </c>
      <c r="B87" s="25" t="s">
        <v>834</v>
      </c>
      <c r="C87" s="32">
        <v>528</v>
      </c>
      <c r="E87">
        <f>SUBTOTAL(9,C71:C87)</f>
        <v>6104</v>
      </c>
    </row>
    <row r="88" spans="1:5" x14ac:dyDescent="0.2">
      <c r="A88" s="25" t="s">
        <v>47</v>
      </c>
      <c r="B88" s="25" t="s">
        <v>48</v>
      </c>
      <c r="C88" s="36">
        <v>39</v>
      </c>
    </row>
    <row r="89" spans="1:5" x14ac:dyDescent="0.2">
      <c r="A89" s="25" t="s">
        <v>47</v>
      </c>
      <c r="B89" s="25" t="s">
        <v>49</v>
      </c>
      <c r="C89" s="36">
        <v>63</v>
      </c>
    </row>
    <row r="90" spans="1:5" x14ac:dyDescent="0.2">
      <c r="A90" s="25" t="s">
        <v>47</v>
      </c>
      <c r="B90" s="25" t="s">
        <v>50</v>
      </c>
      <c r="C90" s="36">
        <v>14</v>
      </c>
    </row>
    <row r="91" spans="1:5" x14ac:dyDescent="0.2">
      <c r="A91" s="25" t="s">
        <v>47</v>
      </c>
      <c r="B91" s="25" t="s">
        <v>835</v>
      </c>
      <c r="C91" s="36">
        <v>25</v>
      </c>
    </row>
    <row r="92" spans="1:5" x14ac:dyDescent="0.2">
      <c r="A92" s="25" t="s">
        <v>47</v>
      </c>
      <c r="B92" s="25" t="s">
        <v>51</v>
      </c>
      <c r="C92" s="36">
        <v>47</v>
      </c>
    </row>
    <row r="93" spans="1:5" x14ac:dyDescent="0.2">
      <c r="A93" s="25" t="s">
        <v>47</v>
      </c>
      <c r="B93" s="25" t="s">
        <v>47</v>
      </c>
      <c r="C93" s="36">
        <v>106</v>
      </c>
    </row>
    <row r="94" spans="1:5" x14ac:dyDescent="0.2">
      <c r="A94" s="25" t="s">
        <v>47</v>
      </c>
      <c r="B94" s="25" t="s">
        <v>52</v>
      </c>
      <c r="C94" s="36">
        <v>15</v>
      </c>
    </row>
    <row r="95" spans="1:5" x14ac:dyDescent="0.2">
      <c r="A95" s="25" t="s">
        <v>47</v>
      </c>
      <c r="B95" s="25" t="s">
        <v>836</v>
      </c>
      <c r="C95" s="36">
        <v>83</v>
      </c>
    </row>
    <row r="96" spans="1:5" x14ac:dyDescent="0.2">
      <c r="A96" s="25" t="s">
        <v>47</v>
      </c>
      <c r="B96" s="25" t="s">
        <v>837</v>
      </c>
      <c r="C96" s="36">
        <v>24</v>
      </c>
    </row>
    <row r="97" spans="1:3" x14ac:dyDescent="0.2">
      <c r="A97" s="25" t="s">
        <v>47</v>
      </c>
      <c r="B97" s="25" t="s">
        <v>53</v>
      </c>
      <c r="C97" s="36">
        <v>128</v>
      </c>
    </row>
    <row r="98" spans="1:3" x14ac:dyDescent="0.2">
      <c r="A98" s="25" t="s">
        <v>47</v>
      </c>
      <c r="B98" s="25" t="s">
        <v>54</v>
      </c>
      <c r="C98" s="36">
        <v>89</v>
      </c>
    </row>
    <row r="99" spans="1:3" x14ac:dyDescent="0.2">
      <c r="A99" s="25" t="s">
        <v>47</v>
      </c>
      <c r="B99" s="25" t="s">
        <v>980</v>
      </c>
      <c r="C99" s="36">
        <v>4</v>
      </c>
    </row>
    <row r="100" spans="1:3" x14ac:dyDescent="0.2">
      <c r="A100" s="25" t="s">
        <v>47</v>
      </c>
      <c r="B100" s="25" t="s">
        <v>838</v>
      </c>
      <c r="C100" s="36">
        <v>24</v>
      </c>
    </row>
    <row r="101" spans="1:3" x14ac:dyDescent="0.2">
      <c r="A101" s="25" t="s">
        <v>47</v>
      </c>
      <c r="B101" s="25" t="s">
        <v>839</v>
      </c>
      <c r="C101" s="36">
        <v>8</v>
      </c>
    </row>
    <row r="102" spans="1:3" x14ac:dyDescent="0.2">
      <c r="A102" s="25" t="s">
        <v>47</v>
      </c>
      <c r="B102" s="25" t="s">
        <v>840</v>
      </c>
      <c r="C102" s="36">
        <v>39</v>
      </c>
    </row>
    <row r="103" spans="1:3" x14ac:dyDescent="0.2">
      <c r="A103" s="25" t="s">
        <v>47</v>
      </c>
      <c r="B103" s="25" t="s">
        <v>841</v>
      </c>
      <c r="C103" s="36">
        <v>23</v>
      </c>
    </row>
    <row r="104" spans="1:3" x14ac:dyDescent="0.2">
      <c r="A104" s="25" t="s">
        <v>47</v>
      </c>
      <c r="B104" s="25" t="s">
        <v>842</v>
      </c>
      <c r="C104" s="36">
        <v>29</v>
      </c>
    </row>
    <row r="105" spans="1:3" x14ac:dyDescent="0.2">
      <c r="A105" s="25" t="s">
        <v>47</v>
      </c>
      <c r="B105" s="25" t="s">
        <v>843</v>
      </c>
      <c r="C105" s="36">
        <v>16</v>
      </c>
    </row>
    <row r="106" spans="1:3" x14ac:dyDescent="0.2">
      <c r="A106" s="25" t="s">
        <v>47</v>
      </c>
      <c r="B106" s="25" t="s">
        <v>844</v>
      </c>
      <c r="C106" s="36">
        <v>21</v>
      </c>
    </row>
    <row r="107" spans="1:3" x14ac:dyDescent="0.2">
      <c r="A107" s="25" t="s">
        <v>47</v>
      </c>
      <c r="B107" s="25" t="s">
        <v>845</v>
      </c>
      <c r="C107" s="36">
        <v>11</v>
      </c>
    </row>
    <row r="108" spans="1:3" x14ac:dyDescent="0.2">
      <c r="A108" s="25" t="s">
        <v>47</v>
      </c>
      <c r="B108" s="25" t="s">
        <v>846</v>
      </c>
      <c r="C108" s="36">
        <v>40</v>
      </c>
    </row>
    <row r="109" spans="1:3" x14ac:dyDescent="0.2">
      <c r="A109" s="25" t="s">
        <v>47</v>
      </c>
      <c r="B109" s="25" t="s">
        <v>847</v>
      </c>
      <c r="C109" s="36">
        <v>12</v>
      </c>
    </row>
    <row r="110" spans="1:3" x14ac:dyDescent="0.2">
      <c r="A110" s="25" t="s">
        <v>47</v>
      </c>
      <c r="B110" s="25" t="s">
        <v>848</v>
      </c>
      <c r="C110" s="36">
        <v>18</v>
      </c>
    </row>
    <row r="111" spans="1:3" x14ac:dyDescent="0.2">
      <c r="A111" s="25" t="s">
        <v>47</v>
      </c>
      <c r="B111" s="25" t="s">
        <v>849</v>
      </c>
      <c r="C111" s="36">
        <v>11</v>
      </c>
    </row>
    <row r="112" spans="1:3" x14ac:dyDescent="0.2">
      <c r="A112" s="25" t="s">
        <v>47</v>
      </c>
      <c r="B112" s="25" t="s">
        <v>850</v>
      </c>
      <c r="C112" s="36">
        <v>25</v>
      </c>
    </row>
    <row r="113" spans="1:5" x14ac:dyDescent="0.2">
      <c r="A113" s="25" t="s">
        <v>47</v>
      </c>
      <c r="B113" s="25" t="s">
        <v>851</v>
      </c>
      <c r="C113" s="36">
        <v>42</v>
      </c>
    </row>
    <row r="114" spans="1:5" x14ac:dyDescent="0.2">
      <c r="A114" s="25" t="s">
        <v>47</v>
      </c>
      <c r="B114" s="25" t="s">
        <v>627</v>
      </c>
      <c r="C114" s="36">
        <v>28</v>
      </c>
    </row>
    <row r="115" spans="1:5" x14ac:dyDescent="0.2">
      <c r="A115" s="25" t="s">
        <v>47</v>
      </c>
      <c r="B115" s="25" t="s">
        <v>852</v>
      </c>
      <c r="C115" s="36">
        <v>73</v>
      </c>
    </row>
    <row r="116" spans="1:5" x14ac:dyDescent="0.2">
      <c r="A116" s="25" t="s">
        <v>47</v>
      </c>
      <c r="B116" s="25" t="s">
        <v>853</v>
      </c>
      <c r="C116" s="36">
        <v>30</v>
      </c>
    </row>
    <row r="117" spans="1:5" x14ac:dyDescent="0.2">
      <c r="A117" s="25" t="s">
        <v>47</v>
      </c>
      <c r="B117" s="25" t="s">
        <v>854</v>
      </c>
      <c r="C117" s="36">
        <v>8</v>
      </c>
    </row>
    <row r="118" spans="1:5" x14ac:dyDescent="0.2">
      <c r="A118" s="25" t="s">
        <v>47</v>
      </c>
      <c r="B118" s="25" t="s">
        <v>55</v>
      </c>
      <c r="C118" s="36">
        <v>24</v>
      </c>
    </row>
    <row r="119" spans="1:5" x14ac:dyDescent="0.2">
      <c r="A119" s="25" t="s">
        <v>47</v>
      </c>
      <c r="B119" s="25" t="s">
        <v>855</v>
      </c>
      <c r="C119" s="36">
        <v>52</v>
      </c>
    </row>
    <row r="120" spans="1:5" x14ac:dyDescent="0.2">
      <c r="A120" s="25" t="s">
        <v>47</v>
      </c>
      <c r="B120" s="25" t="s">
        <v>856</v>
      </c>
      <c r="C120" s="36">
        <v>19</v>
      </c>
      <c r="E120">
        <f>SUBTOTAL(9,C88:C120)</f>
        <v>1190</v>
      </c>
    </row>
    <row r="121" spans="1:5" x14ac:dyDescent="0.2">
      <c r="A121" s="27" t="s">
        <v>56</v>
      </c>
      <c r="B121" s="27" t="s">
        <v>530</v>
      </c>
      <c r="C121" s="32">
        <v>47</v>
      </c>
    </row>
    <row r="122" spans="1:5" x14ac:dyDescent="0.2">
      <c r="A122" s="27" t="s">
        <v>56</v>
      </c>
      <c r="B122" s="27" t="s">
        <v>57</v>
      </c>
      <c r="C122" s="32">
        <v>112</v>
      </c>
    </row>
    <row r="123" spans="1:5" x14ac:dyDescent="0.2">
      <c r="A123" s="27" t="s">
        <v>56</v>
      </c>
      <c r="B123" s="27" t="s">
        <v>531</v>
      </c>
      <c r="C123" s="32">
        <v>104</v>
      </c>
    </row>
    <row r="124" spans="1:5" x14ac:dyDescent="0.2">
      <c r="A124" s="27" t="s">
        <v>56</v>
      </c>
      <c r="B124" s="27" t="s">
        <v>58</v>
      </c>
      <c r="C124" s="32">
        <v>184</v>
      </c>
    </row>
    <row r="125" spans="1:5" x14ac:dyDescent="0.2">
      <c r="A125" s="27" t="s">
        <v>56</v>
      </c>
      <c r="B125" s="27" t="s">
        <v>532</v>
      </c>
      <c r="C125" s="32">
        <v>170</v>
      </c>
      <c r="E125">
        <f>SUBTOTAL(9,C121:C126)</f>
        <v>617</v>
      </c>
    </row>
    <row r="126" spans="1:5" x14ac:dyDescent="0.2">
      <c r="A126" s="27" t="s">
        <v>56</v>
      </c>
      <c r="B126" s="27" t="s">
        <v>984</v>
      </c>
      <c r="C126" s="32"/>
    </row>
    <row r="127" spans="1:5" x14ac:dyDescent="0.2">
      <c r="A127" s="27" t="s">
        <v>59</v>
      </c>
      <c r="B127" s="27" t="s">
        <v>59</v>
      </c>
      <c r="C127" s="32">
        <v>164</v>
      </c>
    </row>
    <row r="128" spans="1:5" x14ac:dyDescent="0.2">
      <c r="A128" s="27" t="s">
        <v>59</v>
      </c>
      <c r="B128" s="37" t="s">
        <v>1001</v>
      </c>
      <c r="C128" s="32">
        <v>44</v>
      </c>
    </row>
    <row r="129" spans="1:5" x14ac:dyDescent="0.2">
      <c r="A129" s="27" t="s">
        <v>59</v>
      </c>
      <c r="B129" s="27" t="s">
        <v>61</v>
      </c>
      <c r="C129" s="32">
        <v>55</v>
      </c>
    </row>
    <row r="130" spans="1:5" x14ac:dyDescent="0.2">
      <c r="A130" s="27" t="s">
        <v>59</v>
      </c>
      <c r="B130" s="27" t="s">
        <v>533</v>
      </c>
      <c r="C130" s="32">
        <v>9</v>
      </c>
    </row>
    <row r="131" spans="1:5" x14ac:dyDescent="0.2">
      <c r="A131" s="27" t="s">
        <v>59</v>
      </c>
      <c r="B131" s="27" t="s">
        <v>534</v>
      </c>
      <c r="C131" s="32">
        <v>38</v>
      </c>
    </row>
    <row r="132" spans="1:5" x14ac:dyDescent="0.2">
      <c r="A132" s="27" t="s">
        <v>59</v>
      </c>
      <c r="B132" s="27" t="s">
        <v>535</v>
      </c>
      <c r="C132" s="32">
        <v>18</v>
      </c>
    </row>
    <row r="133" spans="1:5" x14ac:dyDescent="0.2">
      <c r="A133" s="27" t="s">
        <v>59</v>
      </c>
      <c r="B133" s="27" t="s">
        <v>536</v>
      </c>
      <c r="C133" s="32">
        <v>62</v>
      </c>
      <c r="E133">
        <f>SUBTOTAL(9,C127:C133)</f>
        <v>390</v>
      </c>
    </row>
    <row r="134" spans="1:5" x14ac:dyDescent="0.2">
      <c r="A134" s="27" t="s">
        <v>62</v>
      </c>
      <c r="B134" s="27" t="s">
        <v>537</v>
      </c>
      <c r="C134" s="32">
        <v>40</v>
      </c>
    </row>
    <row r="135" spans="1:5" x14ac:dyDescent="0.2">
      <c r="A135" s="27" t="s">
        <v>62</v>
      </c>
      <c r="B135" s="27" t="s">
        <v>538</v>
      </c>
      <c r="C135" s="32">
        <v>76</v>
      </c>
    </row>
    <row r="136" spans="1:5" x14ac:dyDescent="0.2">
      <c r="A136" s="27" t="s">
        <v>62</v>
      </c>
      <c r="B136" s="27" t="s">
        <v>63</v>
      </c>
      <c r="C136" s="32">
        <v>21</v>
      </c>
    </row>
    <row r="137" spans="1:5" x14ac:dyDescent="0.2">
      <c r="A137" s="27" t="s">
        <v>62</v>
      </c>
      <c r="B137" s="27" t="s">
        <v>64</v>
      </c>
      <c r="C137" s="32">
        <v>37</v>
      </c>
    </row>
    <row r="138" spans="1:5" x14ac:dyDescent="0.2">
      <c r="A138" s="27" t="s">
        <v>62</v>
      </c>
      <c r="B138" s="27" t="s">
        <v>65</v>
      </c>
      <c r="C138" s="32">
        <v>27</v>
      </c>
    </row>
    <row r="139" spans="1:5" x14ac:dyDescent="0.2">
      <c r="A139" s="27" t="s">
        <v>62</v>
      </c>
      <c r="B139" s="27" t="s">
        <v>539</v>
      </c>
      <c r="C139" s="32">
        <v>9</v>
      </c>
    </row>
    <row r="140" spans="1:5" x14ac:dyDescent="0.2">
      <c r="A140" s="27" t="s">
        <v>62</v>
      </c>
      <c r="B140" s="27" t="s">
        <v>540</v>
      </c>
      <c r="C140" s="32">
        <v>43</v>
      </c>
    </row>
    <row r="141" spans="1:5" x14ac:dyDescent="0.2">
      <c r="A141" s="27" t="s">
        <v>62</v>
      </c>
      <c r="B141" s="27" t="s">
        <v>66</v>
      </c>
      <c r="C141" s="32">
        <v>55</v>
      </c>
    </row>
    <row r="142" spans="1:5" x14ac:dyDescent="0.2">
      <c r="A142" s="27" t="s">
        <v>62</v>
      </c>
      <c r="B142" s="27" t="s">
        <v>67</v>
      </c>
      <c r="C142" s="32">
        <v>5</v>
      </c>
    </row>
    <row r="143" spans="1:5" x14ac:dyDescent="0.2">
      <c r="A143" s="27" t="s">
        <v>62</v>
      </c>
      <c r="B143" s="27" t="s">
        <v>62</v>
      </c>
      <c r="C143" s="32">
        <v>154</v>
      </c>
    </row>
    <row r="144" spans="1:5" x14ac:dyDescent="0.2">
      <c r="A144" s="27" t="s">
        <v>62</v>
      </c>
      <c r="B144" s="27" t="s">
        <v>68</v>
      </c>
      <c r="C144" s="32">
        <v>83</v>
      </c>
    </row>
    <row r="145" spans="1:5" x14ac:dyDescent="0.2">
      <c r="A145" s="27" t="s">
        <v>62</v>
      </c>
      <c r="B145" s="27" t="s">
        <v>69</v>
      </c>
      <c r="C145" s="32">
        <v>30</v>
      </c>
    </row>
    <row r="146" spans="1:5" x14ac:dyDescent="0.2">
      <c r="A146" s="27" t="s">
        <v>62</v>
      </c>
      <c r="B146" s="27" t="s">
        <v>70</v>
      </c>
      <c r="C146" s="32">
        <v>34</v>
      </c>
    </row>
    <row r="147" spans="1:5" x14ac:dyDescent="0.2">
      <c r="A147" s="27" t="s">
        <v>62</v>
      </c>
      <c r="B147" s="27" t="s">
        <v>541</v>
      </c>
      <c r="C147" s="32">
        <v>28</v>
      </c>
    </row>
    <row r="148" spans="1:5" x14ac:dyDescent="0.2">
      <c r="A148" s="27" t="s">
        <v>62</v>
      </c>
      <c r="B148" s="27" t="s">
        <v>542</v>
      </c>
      <c r="C148" s="32">
        <v>50</v>
      </c>
    </row>
    <row r="149" spans="1:5" x14ac:dyDescent="0.2">
      <c r="A149" s="27" t="s">
        <v>62</v>
      </c>
      <c r="B149" s="27" t="s">
        <v>71</v>
      </c>
      <c r="C149" s="32">
        <v>17</v>
      </c>
    </row>
    <row r="150" spans="1:5" x14ac:dyDescent="0.2">
      <c r="A150" s="27" t="s">
        <v>62</v>
      </c>
      <c r="B150" s="27" t="s">
        <v>72</v>
      </c>
      <c r="C150" s="32">
        <v>6</v>
      </c>
      <c r="E150">
        <f>SUBTOTAL(9,C134:C150)</f>
        <v>715</v>
      </c>
    </row>
    <row r="151" spans="1:5" x14ac:dyDescent="0.2">
      <c r="A151" s="27" t="s">
        <v>1042</v>
      </c>
      <c r="B151" s="27" t="s">
        <v>73</v>
      </c>
      <c r="C151" s="32">
        <v>48</v>
      </c>
    </row>
    <row r="152" spans="1:5" x14ac:dyDescent="0.2">
      <c r="A152" s="27" t="s">
        <v>1042</v>
      </c>
      <c r="B152" s="27" t="s">
        <v>544</v>
      </c>
      <c r="C152" s="32">
        <v>32</v>
      </c>
    </row>
    <row r="153" spans="1:5" x14ac:dyDescent="0.2">
      <c r="A153" s="27" t="s">
        <v>1042</v>
      </c>
      <c r="B153" s="27" t="s">
        <v>74</v>
      </c>
      <c r="C153" s="32">
        <v>60</v>
      </c>
    </row>
    <row r="154" spans="1:5" x14ac:dyDescent="0.2">
      <c r="A154" s="27" t="s">
        <v>1042</v>
      </c>
      <c r="B154" s="27" t="s">
        <v>545</v>
      </c>
      <c r="C154" s="32">
        <v>133</v>
      </c>
    </row>
    <row r="155" spans="1:5" x14ac:dyDescent="0.2">
      <c r="A155" s="27" t="s">
        <v>1042</v>
      </c>
      <c r="B155" s="27" t="s">
        <v>546</v>
      </c>
      <c r="C155" s="32">
        <v>63</v>
      </c>
    </row>
    <row r="156" spans="1:5" x14ac:dyDescent="0.2">
      <c r="A156" s="27" t="s">
        <v>1042</v>
      </c>
      <c r="B156" s="27" t="s">
        <v>547</v>
      </c>
      <c r="C156" s="32">
        <v>34</v>
      </c>
    </row>
    <row r="157" spans="1:5" x14ac:dyDescent="0.2">
      <c r="A157" s="27" t="s">
        <v>1042</v>
      </c>
      <c r="B157" s="27" t="s">
        <v>75</v>
      </c>
      <c r="C157" s="32">
        <v>54</v>
      </c>
    </row>
    <row r="158" spans="1:5" x14ac:dyDescent="0.2">
      <c r="A158" s="27" t="s">
        <v>1042</v>
      </c>
      <c r="B158" s="27" t="s">
        <v>548</v>
      </c>
      <c r="C158" s="32">
        <v>21</v>
      </c>
    </row>
    <row r="159" spans="1:5" x14ac:dyDescent="0.2">
      <c r="A159" s="27" t="s">
        <v>1042</v>
      </c>
      <c r="B159" s="27" t="s">
        <v>549</v>
      </c>
      <c r="C159" s="32">
        <v>73</v>
      </c>
    </row>
    <row r="160" spans="1:5" x14ac:dyDescent="0.2">
      <c r="A160" s="27" t="s">
        <v>1042</v>
      </c>
      <c r="B160" s="27" t="s">
        <v>550</v>
      </c>
      <c r="C160" s="32">
        <v>36</v>
      </c>
    </row>
    <row r="161" spans="1:6" x14ac:dyDescent="0.2">
      <c r="A161" s="27" t="s">
        <v>1042</v>
      </c>
      <c r="B161" s="27" t="s">
        <v>551</v>
      </c>
      <c r="C161" s="32">
        <v>10</v>
      </c>
    </row>
    <row r="162" spans="1:6" x14ac:dyDescent="0.2">
      <c r="A162" s="27" t="s">
        <v>1042</v>
      </c>
      <c r="B162" s="27" t="s">
        <v>552</v>
      </c>
      <c r="C162" s="32">
        <v>108</v>
      </c>
    </row>
    <row r="163" spans="1:6" x14ac:dyDescent="0.2">
      <c r="A163" s="27" t="s">
        <v>1042</v>
      </c>
      <c r="B163" s="27" t="s">
        <v>553</v>
      </c>
      <c r="C163" s="32">
        <v>54</v>
      </c>
    </row>
    <row r="164" spans="1:6" x14ac:dyDescent="0.2">
      <c r="A164" s="27" t="s">
        <v>1042</v>
      </c>
      <c r="B164" s="27" t="s">
        <v>554</v>
      </c>
      <c r="C164" s="32"/>
    </row>
    <row r="165" spans="1:6" x14ac:dyDescent="0.2">
      <c r="A165" s="27" t="s">
        <v>1042</v>
      </c>
      <c r="B165" s="27" t="s">
        <v>76</v>
      </c>
      <c r="C165" s="32">
        <v>92</v>
      </c>
      <c r="E165">
        <f>SUBTOTAL(9,C151:C165)</f>
        <v>818</v>
      </c>
      <c r="F165">
        <f>818-E165</f>
        <v>0</v>
      </c>
    </row>
    <row r="166" spans="1:6" x14ac:dyDescent="0.2">
      <c r="A166" s="29" t="s">
        <v>904</v>
      </c>
      <c r="B166" s="29" t="s">
        <v>905</v>
      </c>
      <c r="C166" s="32">
        <v>26</v>
      </c>
    </row>
    <row r="167" spans="1:6" x14ac:dyDescent="0.2">
      <c r="A167" s="29" t="s">
        <v>904</v>
      </c>
      <c r="B167" s="29" t="s">
        <v>906</v>
      </c>
      <c r="C167" s="32">
        <v>68</v>
      </c>
    </row>
    <row r="168" spans="1:6" x14ac:dyDescent="0.2">
      <c r="A168" s="29" t="s">
        <v>904</v>
      </c>
      <c r="B168" s="29" t="s">
        <v>907</v>
      </c>
      <c r="C168" s="32">
        <v>27</v>
      </c>
    </row>
    <row r="169" spans="1:6" x14ac:dyDescent="0.2">
      <c r="A169" s="29" t="s">
        <v>904</v>
      </c>
      <c r="B169" s="29" t="s">
        <v>908</v>
      </c>
      <c r="C169" s="32">
        <v>58</v>
      </c>
    </row>
    <row r="170" spans="1:6" x14ac:dyDescent="0.2">
      <c r="A170" s="29" t="s">
        <v>904</v>
      </c>
      <c r="B170" s="29" t="s">
        <v>909</v>
      </c>
      <c r="C170" s="32">
        <v>38</v>
      </c>
    </row>
    <row r="171" spans="1:6" x14ac:dyDescent="0.2">
      <c r="A171" s="29" t="s">
        <v>904</v>
      </c>
      <c r="B171" s="29" t="s">
        <v>910</v>
      </c>
      <c r="C171" s="32">
        <v>18</v>
      </c>
    </row>
    <row r="172" spans="1:6" x14ac:dyDescent="0.2">
      <c r="A172" s="29" t="s">
        <v>904</v>
      </c>
      <c r="B172" s="29" t="s">
        <v>911</v>
      </c>
      <c r="C172" s="32">
        <v>69</v>
      </c>
    </row>
    <row r="173" spans="1:6" x14ac:dyDescent="0.2">
      <c r="A173" s="29" t="s">
        <v>904</v>
      </c>
      <c r="B173" s="29" t="s">
        <v>912</v>
      </c>
      <c r="C173" s="32">
        <v>27</v>
      </c>
      <c r="E173">
        <f>SUBTOTAL(9,C166:C173)</f>
        <v>331</v>
      </c>
    </row>
    <row r="174" spans="1:6" x14ac:dyDescent="0.2">
      <c r="A174" s="29" t="s">
        <v>913</v>
      </c>
      <c r="B174" s="29" t="s">
        <v>914</v>
      </c>
      <c r="C174" s="32">
        <v>16</v>
      </c>
    </row>
    <row r="175" spans="1:6" x14ac:dyDescent="0.2">
      <c r="A175" s="29" t="s">
        <v>913</v>
      </c>
      <c r="B175" s="29" t="s">
        <v>915</v>
      </c>
      <c r="C175" s="32">
        <v>20</v>
      </c>
    </row>
    <row r="176" spans="1:6" x14ac:dyDescent="0.2">
      <c r="A176" s="29" t="s">
        <v>913</v>
      </c>
      <c r="B176" s="29" t="s">
        <v>916</v>
      </c>
      <c r="C176" s="32">
        <v>9</v>
      </c>
    </row>
    <row r="177" spans="1:3" x14ac:dyDescent="0.2">
      <c r="A177" s="29" t="s">
        <v>913</v>
      </c>
      <c r="B177" s="29" t="s">
        <v>917</v>
      </c>
      <c r="C177" s="32">
        <v>30</v>
      </c>
    </row>
    <row r="178" spans="1:3" x14ac:dyDescent="0.2">
      <c r="A178" s="29" t="s">
        <v>913</v>
      </c>
      <c r="B178" s="29" t="s">
        <v>918</v>
      </c>
      <c r="C178" s="32">
        <v>174</v>
      </c>
    </row>
    <row r="179" spans="1:3" x14ac:dyDescent="0.2">
      <c r="A179" s="29" t="s">
        <v>913</v>
      </c>
      <c r="B179" s="29" t="s">
        <v>919</v>
      </c>
      <c r="C179" s="32">
        <v>48</v>
      </c>
    </row>
    <row r="180" spans="1:3" x14ac:dyDescent="0.2">
      <c r="A180" s="29" t="s">
        <v>913</v>
      </c>
      <c r="B180" s="29" t="s">
        <v>920</v>
      </c>
      <c r="C180" s="32">
        <v>21</v>
      </c>
    </row>
    <row r="181" spans="1:3" x14ac:dyDescent="0.2">
      <c r="A181" s="29" t="s">
        <v>913</v>
      </c>
      <c r="B181" s="29" t="s">
        <v>921</v>
      </c>
      <c r="C181" s="32">
        <v>16</v>
      </c>
    </row>
    <row r="182" spans="1:3" x14ac:dyDescent="0.2">
      <c r="A182" s="29" t="s">
        <v>913</v>
      </c>
      <c r="B182" s="29" t="s">
        <v>922</v>
      </c>
      <c r="C182" s="32">
        <v>25</v>
      </c>
    </row>
    <row r="183" spans="1:3" x14ac:dyDescent="0.2">
      <c r="A183" s="29" t="s">
        <v>913</v>
      </c>
      <c r="B183" s="29" t="s">
        <v>923</v>
      </c>
      <c r="C183" s="32">
        <v>42</v>
      </c>
    </row>
    <row r="184" spans="1:3" x14ac:dyDescent="0.2">
      <c r="A184" s="29" t="s">
        <v>913</v>
      </c>
      <c r="B184" s="29" t="s">
        <v>924</v>
      </c>
      <c r="C184" s="32">
        <v>19</v>
      </c>
    </row>
    <row r="185" spans="1:3" x14ac:dyDescent="0.2">
      <c r="A185" s="29" t="s">
        <v>913</v>
      </c>
      <c r="B185" s="29" t="s">
        <v>925</v>
      </c>
      <c r="C185" s="32">
        <v>29</v>
      </c>
    </row>
    <row r="186" spans="1:3" x14ac:dyDescent="0.2">
      <c r="A186" s="29" t="s">
        <v>913</v>
      </c>
      <c r="B186" s="29" t="s">
        <v>926</v>
      </c>
      <c r="C186" s="32">
        <v>27</v>
      </c>
    </row>
    <row r="187" spans="1:3" x14ac:dyDescent="0.2">
      <c r="A187" s="29" t="s">
        <v>913</v>
      </c>
      <c r="B187" s="29" t="s">
        <v>927</v>
      </c>
      <c r="C187" s="32">
        <v>18</v>
      </c>
    </row>
    <row r="188" spans="1:3" x14ac:dyDescent="0.2">
      <c r="A188" s="29" t="s">
        <v>913</v>
      </c>
      <c r="B188" s="29" t="s">
        <v>913</v>
      </c>
      <c r="C188" s="32">
        <v>360</v>
      </c>
    </row>
    <row r="189" spans="1:3" x14ac:dyDescent="0.2">
      <c r="A189" s="29" t="s">
        <v>913</v>
      </c>
      <c r="B189" s="29" t="s">
        <v>928</v>
      </c>
      <c r="C189" s="32">
        <v>21</v>
      </c>
    </row>
    <row r="190" spans="1:3" x14ac:dyDescent="0.2">
      <c r="A190" s="29" t="s">
        <v>913</v>
      </c>
      <c r="B190" s="29" t="s">
        <v>929</v>
      </c>
      <c r="C190" s="32">
        <v>76</v>
      </c>
    </row>
    <row r="191" spans="1:3" x14ac:dyDescent="0.2">
      <c r="A191" s="29" t="s">
        <v>913</v>
      </c>
      <c r="B191" s="29" t="s">
        <v>930</v>
      </c>
      <c r="C191" s="32">
        <v>8</v>
      </c>
    </row>
    <row r="192" spans="1:3" x14ac:dyDescent="0.2">
      <c r="A192" s="29" t="s">
        <v>913</v>
      </c>
      <c r="B192" s="29" t="s">
        <v>931</v>
      </c>
      <c r="C192" s="32">
        <v>48</v>
      </c>
    </row>
    <row r="193" spans="1:5" x14ac:dyDescent="0.2">
      <c r="A193" s="29" t="s">
        <v>913</v>
      </c>
      <c r="B193" s="29" t="s">
        <v>932</v>
      </c>
      <c r="C193" s="32">
        <v>32</v>
      </c>
    </row>
    <row r="194" spans="1:5" x14ac:dyDescent="0.2">
      <c r="A194" s="29" t="s">
        <v>913</v>
      </c>
      <c r="B194" s="29" t="s">
        <v>933</v>
      </c>
      <c r="C194" s="32">
        <v>8</v>
      </c>
    </row>
    <row r="195" spans="1:5" x14ac:dyDescent="0.2">
      <c r="A195" s="29" t="s">
        <v>913</v>
      </c>
      <c r="B195" s="29" t="s">
        <v>934</v>
      </c>
      <c r="C195" s="32">
        <v>5</v>
      </c>
    </row>
    <row r="196" spans="1:5" x14ac:dyDescent="0.2">
      <c r="A196" s="29" t="s">
        <v>913</v>
      </c>
      <c r="B196" s="29" t="s">
        <v>935</v>
      </c>
      <c r="C196" s="32">
        <v>16</v>
      </c>
    </row>
    <row r="197" spans="1:5" x14ac:dyDescent="0.2">
      <c r="A197" s="29" t="s">
        <v>913</v>
      </c>
      <c r="B197" s="29" t="s">
        <v>936</v>
      </c>
      <c r="C197" s="32">
        <v>22</v>
      </c>
      <c r="E197">
        <f>SUBTOTAL(9,C174:C197)</f>
        <v>1090</v>
      </c>
    </row>
    <row r="198" spans="1:5" x14ac:dyDescent="0.2">
      <c r="A198" s="29" t="s">
        <v>937</v>
      </c>
      <c r="B198" s="29" t="s">
        <v>938</v>
      </c>
      <c r="C198" s="32">
        <v>16</v>
      </c>
    </row>
    <row r="199" spans="1:5" x14ac:dyDescent="0.2">
      <c r="A199" s="29" t="s">
        <v>937</v>
      </c>
      <c r="B199" s="29" t="s">
        <v>939</v>
      </c>
      <c r="C199" s="32">
        <v>20</v>
      </c>
    </row>
    <row r="200" spans="1:5" x14ac:dyDescent="0.2">
      <c r="A200" s="29" t="s">
        <v>937</v>
      </c>
      <c r="B200" s="29" t="s">
        <v>940</v>
      </c>
      <c r="C200" s="32">
        <v>26</v>
      </c>
    </row>
    <row r="201" spans="1:5" x14ac:dyDescent="0.2">
      <c r="A201" s="29" t="s">
        <v>937</v>
      </c>
      <c r="B201" s="29" t="s">
        <v>941</v>
      </c>
      <c r="C201" s="32">
        <v>23</v>
      </c>
    </row>
    <row r="202" spans="1:5" x14ac:dyDescent="0.2">
      <c r="A202" s="29" t="s">
        <v>937</v>
      </c>
      <c r="B202" s="29" t="s">
        <v>942</v>
      </c>
      <c r="C202" s="52">
        <v>88</v>
      </c>
    </row>
    <row r="203" spans="1:5" x14ac:dyDescent="0.2">
      <c r="A203" s="29" t="s">
        <v>937</v>
      </c>
      <c r="B203" s="29" t="s">
        <v>943</v>
      </c>
      <c r="C203" s="52">
        <v>17</v>
      </c>
    </row>
    <row r="204" spans="1:5" x14ac:dyDescent="0.2">
      <c r="A204" s="29" t="s">
        <v>937</v>
      </c>
      <c r="B204" s="29" t="s">
        <v>944</v>
      </c>
      <c r="C204" s="52">
        <v>25</v>
      </c>
    </row>
    <row r="205" spans="1:5" x14ac:dyDescent="0.2">
      <c r="A205" s="29" t="s">
        <v>937</v>
      </c>
      <c r="B205" s="29" t="s">
        <v>945</v>
      </c>
      <c r="C205" s="52">
        <v>35</v>
      </c>
    </row>
    <row r="206" spans="1:5" x14ac:dyDescent="0.2">
      <c r="A206" s="29" t="s">
        <v>937</v>
      </c>
      <c r="B206" s="29" t="s">
        <v>946</v>
      </c>
      <c r="C206" s="52">
        <v>106</v>
      </c>
    </row>
    <row r="207" spans="1:5" x14ac:dyDescent="0.2">
      <c r="A207" s="29" t="s">
        <v>937</v>
      </c>
      <c r="B207" s="29" t="s">
        <v>947</v>
      </c>
      <c r="C207" s="52">
        <v>92</v>
      </c>
    </row>
    <row r="208" spans="1:5" x14ac:dyDescent="0.2">
      <c r="A208" s="29" t="s">
        <v>937</v>
      </c>
      <c r="B208" s="29" t="s">
        <v>948</v>
      </c>
      <c r="C208" s="52">
        <v>61</v>
      </c>
    </row>
    <row r="209" spans="1:5" x14ac:dyDescent="0.2">
      <c r="A209" s="29" t="s">
        <v>937</v>
      </c>
      <c r="B209" s="29" t="s">
        <v>949</v>
      </c>
      <c r="C209" s="52">
        <v>5</v>
      </c>
    </row>
    <row r="210" spans="1:5" x14ac:dyDescent="0.2">
      <c r="A210" s="29" t="s">
        <v>937</v>
      </c>
      <c r="B210" s="29" t="s">
        <v>950</v>
      </c>
      <c r="C210" s="52">
        <v>11</v>
      </c>
    </row>
    <row r="211" spans="1:5" x14ac:dyDescent="0.2">
      <c r="A211" s="29" t="s">
        <v>937</v>
      </c>
      <c r="B211" s="29" t="s">
        <v>951</v>
      </c>
      <c r="C211" s="52">
        <v>39</v>
      </c>
    </row>
    <row r="212" spans="1:5" x14ac:dyDescent="0.2">
      <c r="A212" s="29" t="s">
        <v>937</v>
      </c>
      <c r="B212" s="29" t="s">
        <v>952</v>
      </c>
      <c r="C212" s="52">
        <v>11</v>
      </c>
    </row>
    <row r="213" spans="1:5" x14ac:dyDescent="0.2">
      <c r="A213" s="29" t="s">
        <v>937</v>
      </c>
      <c r="B213" s="29" t="s">
        <v>953</v>
      </c>
      <c r="C213" s="52">
        <v>23</v>
      </c>
    </row>
    <row r="214" spans="1:5" x14ac:dyDescent="0.2">
      <c r="A214" s="29" t="s">
        <v>937</v>
      </c>
      <c r="B214" s="29" t="s">
        <v>954</v>
      </c>
      <c r="C214" s="52">
        <v>4</v>
      </c>
    </row>
    <row r="215" spans="1:5" x14ac:dyDescent="0.2">
      <c r="A215" s="29" t="s">
        <v>937</v>
      </c>
      <c r="B215" s="29" t="s">
        <v>955</v>
      </c>
      <c r="C215" s="52">
        <v>30</v>
      </c>
    </row>
    <row r="216" spans="1:5" x14ac:dyDescent="0.2">
      <c r="A216" s="29" t="s">
        <v>937</v>
      </c>
      <c r="B216" s="29" t="s">
        <v>956</v>
      </c>
      <c r="C216" s="52">
        <v>73</v>
      </c>
    </row>
    <row r="217" spans="1:5" x14ac:dyDescent="0.2">
      <c r="A217" s="29" t="s">
        <v>937</v>
      </c>
      <c r="B217" s="29" t="s">
        <v>957</v>
      </c>
      <c r="C217" s="52">
        <v>35</v>
      </c>
    </row>
    <row r="218" spans="1:5" x14ac:dyDescent="0.2">
      <c r="A218" s="29" t="s">
        <v>937</v>
      </c>
      <c r="B218" s="29" t="s">
        <v>958</v>
      </c>
      <c r="C218" s="52">
        <v>18</v>
      </c>
      <c r="E218">
        <f>SUBTOTAL(9,C198:C218)</f>
        <v>758</v>
      </c>
    </row>
    <row r="219" spans="1:5" ht="16" x14ac:dyDescent="0.2">
      <c r="A219" s="12" t="s">
        <v>77</v>
      </c>
      <c r="B219" s="12" t="s">
        <v>78</v>
      </c>
      <c r="C219" s="32">
        <v>50</v>
      </c>
    </row>
    <row r="220" spans="1:5" ht="16" x14ac:dyDescent="0.2">
      <c r="A220" s="12" t="s">
        <v>77</v>
      </c>
      <c r="B220" s="12" t="s">
        <v>555</v>
      </c>
      <c r="C220" s="32">
        <v>55</v>
      </c>
    </row>
    <row r="221" spans="1:5" ht="16" x14ac:dyDescent="0.2">
      <c r="A221" s="12" t="s">
        <v>77</v>
      </c>
      <c r="B221" s="12" t="s">
        <v>556</v>
      </c>
      <c r="C221" s="32">
        <v>42</v>
      </c>
    </row>
    <row r="222" spans="1:5" ht="16" x14ac:dyDescent="0.2">
      <c r="A222" s="12" t="s">
        <v>77</v>
      </c>
      <c r="B222" s="12" t="s">
        <v>77</v>
      </c>
      <c r="C222" s="32">
        <v>158</v>
      </c>
    </row>
    <row r="223" spans="1:5" ht="16" x14ac:dyDescent="0.2">
      <c r="A223" s="12" t="s">
        <v>77</v>
      </c>
      <c r="B223" s="12" t="s">
        <v>557</v>
      </c>
      <c r="C223" s="32">
        <v>31</v>
      </c>
    </row>
    <row r="224" spans="1:5" ht="16" x14ac:dyDescent="0.2">
      <c r="A224" s="12" t="s">
        <v>77</v>
      </c>
      <c r="B224" s="12" t="s">
        <v>558</v>
      </c>
      <c r="C224" s="32">
        <v>31</v>
      </c>
    </row>
    <row r="225" spans="1:5" ht="16" x14ac:dyDescent="0.2">
      <c r="A225" s="12" t="s">
        <v>77</v>
      </c>
      <c r="B225" s="12" t="s">
        <v>559</v>
      </c>
      <c r="C225" s="32">
        <v>17</v>
      </c>
    </row>
    <row r="226" spans="1:5" ht="16" x14ac:dyDescent="0.2">
      <c r="A226" s="12" t="s">
        <v>77</v>
      </c>
      <c r="B226" s="12" t="s">
        <v>560</v>
      </c>
      <c r="C226" s="32">
        <v>24</v>
      </c>
    </row>
    <row r="227" spans="1:5" ht="16" x14ac:dyDescent="0.2">
      <c r="A227" s="12" t="s">
        <v>77</v>
      </c>
      <c r="B227" s="12" t="s">
        <v>561</v>
      </c>
      <c r="C227" s="32">
        <v>46</v>
      </c>
      <c r="E227">
        <f>SUBTOTAL(9,C219:C227)</f>
        <v>454</v>
      </c>
    </row>
    <row r="228" spans="1:5" ht="16" x14ac:dyDescent="0.2">
      <c r="A228" s="12" t="s">
        <v>79</v>
      </c>
      <c r="B228" s="12" t="s">
        <v>80</v>
      </c>
      <c r="C228" s="32">
        <v>28</v>
      </c>
    </row>
    <row r="229" spans="1:5" ht="16" x14ac:dyDescent="0.2">
      <c r="A229" s="12" t="s">
        <v>79</v>
      </c>
      <c r="B229" s="12" t="s">
        <v>562</v>
      </c>
      <c r="C229" s="32">
        <v>177</v>
      </c>
    </row>
    <row r="230" spans="1:5" ht="16" x14ac:dyDescent="0.2">
      <c r="A230" s="12" t="s">
        <v>79</v>
      </c>
      <c r="B230" s="12" t="s">
        <v>563</v>
      </c>
      <c r="C230" s="32">
        <v>23</v>
      </c>
    </row>
    <row r="231" spans="1:5" ht="16" x14ac:dyDescent="0.2">
      <c r="A231" s="12" t="s">
        <v>79</v>
      </c>
      <c r="B231" s="12" t="s">
        <v>81</v>
      </c>
      <c r="C231" s="32">
        <v>34</v>
      </c>
    </row>
    <row r="232" spans="1:5" ht="16" x14ac:dyDescent="0.2">
      <c r="A232" s="12" t="s">
        <v>79</v>
      </c>
      <c r="B232" s="12" t="s">
        <v>564</v>
      </c>
      <c r="C232" s="32">
        <v>14</v>
      </c>
    </row>
    <row r="233" spans="1:5" ht="16" x14ac:dyDescent="0.2">
      <c r="A233" s="12" t="s">
        <v>79</v>
      </c>
      <c r="B233" s="12" t="s">
        <v>82</v>
      </c>
      <c r="C233" s="32">
        <v>22</v>
      </c>
    </row>
    <row r="234" spans="1:5" ht="16" x14ac:dyDescent="0.2">
      <c r="A234" s="12" t="s">
        <v>79</v>
      </c>
      <c r="B234" s="12" t="s">
        <v>565</v>
      </c>
      <c r="C234" s="32">
        <v>6</v>
      </c>
    </row>
    <row r="235" spans="1:5" ht="16" x14ac:dyDescent="0.2">
      <c r="A235" s="12" t="s">
        <v>79</v>
      </c>
      <c r="B235" s="12" t="s">
        <v>566</v>
      </c>
      <c r="C235" s="32">
        <v>8</v>
      </c>
    </row>
    <row r="236" spans="1:5" ht="16" x14ac:dyDescent="0.2">
      <c r="A236" s="12" t="s">
        <v>79</v>
      </c>
      <c r="B236" s="12" t="s">
        <v>567</v>
      </c>
      <c r="C236" s="32">
        <v>69</v>
      </c>
    </row>
    <row r="237" spans="1:5" ht="16" x14ac:dyDescent="0.2">
      <c r="A237" s="12" t="s">
        <v>79</v>
      </c>
      <c r="B237" s="12" t="s">
        <v>568</v>
      </c>
      <c r="C237" s="32">
        <v>7</v>
      </c>
    </row>
    <row r="238" spans="1:5" ht="16" x14ac:dyDescent="0.2">
      <c r="A238" s="12" t="s">
        <v>79</v>
      </c>
      <c r="B238" s="12" t="s">
        <v>569</v>
      </c>
      <c r="C238" s="32">
        <v>8</v>
      </c>
    </row>
    <row r="239" spans="1:5" ht="16" x14ac:dyDescent="0.2">
      <c r="A239" s="12" t="s">
        <v>79</v>
      </c>
      <c r="B239" s="12" t="s">
        <v>570</v>
      </c>
      <c r="C239" s="32">
        <v>32</v>
      </c>
    </row>
    <row r="240" spans="1:5" ht="16" x14ac:dyDescent="0.2">
      <c r="A240" s="12" t="s">
        <v>79</v>
      </c>
      <c r="B240" s="12" t="s">
        <v>571</v>
      </c>
      <c r="C240" s="32">
        <v>8</v>
      </c>
    </row>
    <row r="241" spans="1:5" ht="16" x14ac:dyDescent="0.2">
      <c r="A241" s="12" t="s">
        <v>79</v>
      </c>
      <c r="B241" s="12" t="s">
        <v>572</v>
      </c>
      <c r="C241" s="32">
        <v>44</v>
      </c>
    </row>
    <row r="242" spans="1:5" ht="16" x14ac:dyDescent="0.2">
      <c r="A242" s="12" t="s">
        <v>79</v>
      </c>
      <c r="B242" s="12" t="s">
        <v>573</v>
      </c>
      <c r="C242" s="32">
        <v>10</v>
      </c>
    </row>
    <row r="243" spans="1:5" ht="16" x14ac:dyDescent="0.2">
      <c r="A243" s="12" t="s">
        <v>79</v>
      </c>
      <c r="B243" s="12" t="s">
        <v>83</v>
      </c>
      <c r="C243" s="32">
        <v>54</v>
      </c>
      <c r="E243">
        <f>SUBTOTAL(9,C228:C243)</f>
        <v>544</v>
      </c>
    </row>
    <row r="244" spans="1:5" ht="16" x14ac:dyDescent="0.2">
      <c r="A244" s="12" t="s">
        <v>574</v>
      </c>
      <c r="B244" s="12" t="s">
        <v>84</v>
      </c>
      <c r="C244" s="32">
        <v>59</v>
      </c>
    </row>
    <row r="245" spans="1:5" ht="16" x14ac:dyDescent="0.2">
      <c r="A245" s="12" t="s">
        <v>574</v>
      </c>
      <c r="B245" s="12" t="s">
        <v>85</v>
      </c>
      <c r="C245" s="32">
        <v>43</v>
      </c>
    </row>
    <row r="246" spans="1:5" ht="16" x14ac:dyDescent="0.2">
      <c r="A246" s="12" t="s">
        <v>574</v>
      </c>
      <c r="B246" s="12" t="s">
        <v>86</v>
      </c>
      <c r="C246" s="51">
        <v>37</v>
      </c>
    </row>
    <row r="247" spans="1:5" ht="16" x14ac:dyDescent="0.2">
      <c r="A247" s="12" t="s">
        <v>574</v>
      </c>
      <c r="B247" s="12" t="s">
        <v>575</v>
      </c>
      <c r="C247" s="51">
        <v>43</v>
      </c>
    </row>
    <row r="248" spans="1:5" ht="16" x14ac:dyDescent="0.2">
      <c r="A248" s="12" t="s">
        <v>574</v>
      </c>
      <c r="B248" s="12" t="s">
        <v>576</v>
      </c>
      <c r="C248" s="32">
        <v>20</v>
      </c>
    </row>
    <row r="249" spans="1:5" ht="16" x14ac:dyDescent="0.2">
      <c r="A249" s="12" t="s">
        <v>574</v>
      </c>
      <c r="B249" s="12" t="s">
        <v>577</v>
      </c>
      <c r="C249" s="32">
        <v>36</v>
      </c>
    </row>
    <row r="250" spans="1:5" ht="16" x14ac:dyDescent="0.2">
      <c r="A250" s="12" t="s">
        <v>574</v>
      </c>
      <c r="B250" s="12" t="s">
        <v>578</v>
      </c>
      <c r="C250" s="32">
        <v>23</v>
      </c>
    </row>
    <row r="251" spans="1:5" ht="16" x14ac:dyDescent="0.2">
      <c r="A251" s="12" t="s">
        <v>574</v>
      </c>
      <c r="B251" s="12" t="s">
        <v>87</v>
      </c>
      <c r="C251" s="32">
        <v>27</v>
      </c>
    </row>
    <row r="252" spans="1:5" ht="16" x14ac:dyDescent="0.2">
      <c r="A252" s="12" t="s">
        <v>574</v>
      </c>
      <c r="B252" s="12" t="s">
        <v>579</v>
      </c>
      <c r="C252" s="32">
        <v>16</v>
      </c>
    </row>
    <row r="253" spans="1:5" ht="16" x14ac:dyDescent="0.2">
      <c r="A253" s="12" t="s">
        <v>574</v>
      </c>
      <c r="B253" s="12" t="s">
        <v>580</v>
      </c>
      <c r="C253" s="32">
        <v>13</v>
      </c>
    </row>
    <row r="254" spans="1:5" ht="16" x14ac:dyDescent="0.2">
      <c r="A254" s="12" t="s">
        <v>574</v>
      </c>
      <c r="B254" s="12" t="s">
        <v>88</v>
      </c>
      <c r="C254" s="32">
        <v>110</v>
      </c>
    </row>
    <row r="255" spans="1:5" ht="16" x14ac:dyDescent="0.2">
      <c r="A255" s="12" t="s">
        <v>574</v>
      </c>
      <c r="B255" s="12" t="s">
        <v>581</v>
      </c>
      <c r="C255" s="32">
        <v>27</v>
      </c>
    </row>
    <row r="256" spans="1:5" ht="16" x14ac:dyDescent="0.2">
      <c r="A256" s="12" t="s">
        <v>574</v>
      </c>
      <c r="B256" s="12" t="s">
        <v>89</v>
      </c>
      <c r="C256" s="32">
        <v>27</v>
      </c>
    </row>
    <row r="257" spans="1:3" ht="16" x14ac:dyDescent="0.2">
      <c r="A257" s="12" t="s">
        <v>574</v>
      </c>
      <c r="B257" s="12" t="s">
        <v>90</v>
      </c>
      <c r="C257" s="32">
        <v>36</v>
      </c>
    </row>
    <row r="258" spans="1:3" ht="16" x14ac:dyDescent="0.2">
      <c r="A258" s="12" t="s">
        <v>574</v>
      </c>
      <c r="B258" s="12" t="s">
        <v>582</v>
      </c>
      <c r="C258" s="32">
        <v>8</v>
      </c>
    </row>
    <row r="259" spans="1:3" ht="16" x14ac:dyDescent="0.2">
      <c r="A259" s="12" t="s">
        <v>574</v>
      </c>
      <c r="B259" s="12" t="s">
        <v>583</v>
      </c>
      <c r="C259" s="51">
        <v>25</v>
      </c>
    </row>
    <row r="260" spans="1:3" ht="16" x14ac:dyDescent="0.2">
      <c r="A260" s="12" t="s">
        <v>574</v>
      </c>
      <c r="B260" s="12" t="s">
        <v>584</v>
      </c>
      <c r="C260" s="32">
        <v>18</v>
      </c>
    </row>
    <row r="261" spans="1:3" ht="16" x14ac:dyDescent="0.2">
      <c r="A261" s="12" t="s">
        <v>574</v>
      </c>
      <c r="B261" s="12" t="s">
        <v>585</v>
      </c>
      <c r="C261" s="32">
        <v>32</v>
      </c>
    </row>
    <row r="262" spans="1:3" ht="16" x14ac:dyDescent="0.2">
      <c r="A262" s="12" t="s">
        <v>574</v>
      </c>
      <c r="B262" s="12" t="s">
        <v>586</v>
      </c>
      <c r="C262" s="32">
        <v>25</v>
      </c>
    </row>
    <row r="263" spans="1:3" ht="16" x14ac:dyDescent="0.2">
      <c r="A263" s="12" t="s">
        <v>574</v>
      </c>
      <c r="B263" s="12" t="s">
        <v>587</v>
      </c>
      <c r="C263" s="32">
        <v>11</v>
      </c>
    </row>
    <row r="264" spans="1:3" ht="16" x14ac:dyDescent="0.2">
      <c r="A264" s="12" t="s">
        <v>574</v>
      </c>
      <c r="B264" s="12" t="s">
        <v>574</v>
      </c>
      <c r="C264" s="51">
        <v>69</v>
      </c>
    </row>
    <row r="265" spans="1:3" ht="16" x14ac:dyDescent="0.2">
      <c r="A265" s="12" t="s">
        <v>574</v>
      </c>
      <c r="B265" s="12" t="s">
        <v>588</v>
      </c>
      <c r="C265" s="51">
        <v>35</v>
      </c>
    </row>
    <row r="266" spans="1:3" ht="16" x14ac:dyDescent="0.2">
      <c r="A266" s="12" t="s">
        <v>574</v>
      </c>
      <c r="B266" s="12" t="s">
        <v>589</v>
      </c>
      <c r="C266" s="32">
        <v>34</v>
      </c>
    </row>
    <row r="267" spans="1:3" ht="16" x14ac:dyDescent="0.2">
      <c r="A267" s="12" t="s">
        <v>574</v>
      </c>
      <c r="B267" s="12" t="s">
        <v>590</v>
      </c>
      <c r="C267" s="51">
        <v>56</v>
      </c>
    </row>
    <row r="268" spans="1:3" ht="16" x14ac:dyDescent="0.2">
      <c r="A268" s="12" t="s">
        <v>574</v>
      </c>
      <c r="B268" s="12" t="s">
        <v>591</v>
      </c>
      <c r="C268" s="32">
        <v>24</v>
      </c>
    </row>
    <row r="269" spans="1:3" ht="16" x14ac:dyDescent="0.2">
      <c r="A269" s="12" t="s">
        <v>574</v>
      </c>
      <c r="B269" s="12" t="s">
        <v>91</v>
      </c>
      <c r="C269" s="51">
        <v>9</v>
      </c>
    </row>
    <row r="270" spans="1:3" ht="16" x14ac:dyDescent="0.2">
      <c r="A270" s="12" t="s">
        <v>574</v>
      </c>
      <c r="B270" s="12" t="s">
        <v>92</v>
      </c>
      <c r="C270" s="32">
        <v>16</v>
      </c>
    </row>
    <row r="271" spans="1:3" ht="16" x14ac:dyDescent="0.2">
      <c r="A271" s="12" t="s">
        <v>574</v>
      </c>
      <c r="B271" s="12" t="s">
        <v>93</v>
      </c>
      <c r="C271" s="51">
        <v>66</v>
      </c>
    </row>
    <row r="272" spans="1:3" ht="16" x14ac:dyDescent="0.2">
      <c r="A272" s="12" t="s">
        <v>574</v>
      </c>
      <c r="B272" s="12" t="s">
        <v>94</v>
      </c>
      <c r="C272" s="32">
        <v>19</v>
      </c>
    </row>
    <row r="273" spans="1:5" ht="16" x14ac:dyDescent="0.2">
      <c r="A273" s="12" t="s">
        <v>574</v>
      </c>
      <c r="B273" s="12" t="s">
        <v>95</v>
      </c>
      <c r="C273" s="32">
        <v>23</v>
      </c>
      <c r="E273">
        <f>SUBTOTAL(9,C244:C273)</f>
        <v>987</v>
      </c>
    </row>
    <row r="274" spans="1:5" ht="16" x14ac:dyDescent="0.2">
      <c r="A274" s="12" t="s">
        <v>592</v>
      </c>
      <c r="B274" s="12" t="s">
        <v>96</v>
      </c>
      <c r="C274" s="32">
        <v>49</v>
      </c>
    </row>
    <row r="275" spans="1:5" ht="16" x14ac:dyDescent="0.2">
      <c r="A275" s="12" t="s">
        <v>592</v>
      </c>
      <c r="B275" s="12" t="s">
        <v>97</v>
      </c>
      <c r="C275" s="32">
        <v>31</v>
      </c>
    </row>
    <row r="276" spans="1:5" ht="16" x14ac:dyDescent="0.2">
      <c r="A276" s="12" t="s">
        <v>592</v>
      </c>
      <c r="B276" s="12" t="s">
        <v>98</v>
      </c>
      <c r="C276" s="32">
        <v>116</v>
      </c>
    </row>
    <row r="277" spans="1:5" ht="16" x14ac:dyDescent="0.2">
      <c r="A277" s="12" t="s">
        <v>592</v>
      </c>
      <c r="B277" s="12" t="s">
        <v>99</v>
      </c>
      <c r="C277" s="32">
        <v>73</v>
      </c>
    </row>
    <row r="278" spans="1:5" ht="16" x14ac:dyDescent="0.2">
      <c r="A278" s="12" t="s">
        <v>592</v>
      </c>
      <c r="B278" s="12" t="s">
        <v>100</v>
      </c>
      <c r="C278" s="32">
        <v>28</v>
      </c>
    </row>
    <row r="279" spans="1:5" ht="16" x14ac:dyDescent="0.2">
      <c r="A279" s="12" t="s">
        <v>592</v>
      </c>
      <c r="B279" s="12" t="s">
        <v>593</v>
      </c>
      <c r="C279" s="32">
        <v>51</v>
      </c>
    </row>
    <row r="280" spans="1:5" ht="16" x14ac:dyDescent="0.2">
      <c r="A280" s="12" t="s">
        <v>592</v>
      </c>
      <c r="B280" s="12" t="s">
        <v>101</v>
      </c>
      <c r="C280" s="32">
        <v>38</v>
      </c>
    </row>
    <row r="281" spans="1:5" ht="16" x14ac:dyDescent="0.2">
      <c r="A281" s="12" t="s">
        <v>592</v>
      </c>
      <c r="B281" s="12" t="s">
        <v>594</v>
      </c>
      <c r="C281" s="32">
        <v>35</v>
      </c>
    </row>
    <row r="282" spans="1:5" ht="16" x14ac:dyDescent="0.2">
      <c r="A282" s="12" t="s">
        <v>592</v>
      </c>
      <c r="B282" s="12" t="s">
        <v>595</v>
      </c>
      <c r="C282" s="32">
        <v>4</v>
      </c>
    </row>
    <row r="283" spans="1:5" ht="16" x14ac:dyDescent="0.2">
      <c r="A283" s="12" t="s">
        <v>592</v>
      </c>
      <c r="B283" s="12" t="s">
        <v>596</v>
      </c>
      <c r="C283" s="32">
        <v>21</v>
      </c>
    </row>
    <row r="284" spans="1:5" ht="16" x14ac:dyDescent="0.2">
      <c r="A284" s="12" t="s">
        <v>592</v>
      </c>
      <c r="B284" s="12" t="s">
        <v>597</v>
      </c>
      <c r="C284" s="32">
        <v>19</v>
      </c>
    </row>
    <row r="285" spans="1:5" ht="16" x14ac:dyDescent="0.2">
      <c r="A285" s="12" t="s">
        <v>592</v>
      </c>
      <c r="B285" s="12" t="s">
        <v>598</v>
      </c>
      <c r="C285" s="32">
        <v>23</v>
      </c>
    </row>
    <row r="286" spans="1:5" ht="16" x14ac:dyDescent="0.2">
      <c r="A286" s="12" t="s">
        <v>592</v>
      </c>
      <c r="B286" s="12" t="s">
        <v>599</v>
      </c>
      <c r="C286" s="32">
        <v>30</v>
      </c>
    </row>
    <row r="287" spans="1:5" ht="16" x14ac:dyDescent="0.2">
      <c r="A287" s="12" t="s">
        <v>592</v>
      </c>
      <c r="B287" s="12" t="s">
        <v>102</v>
      </c>
      <c r="C287" s="32">
        <v>92</v>
      </c>
      <c r="E287">
        <f>SUBTOTAL(9,C274:C287)</f>
        <v>610</v>
      </c>
    </row>
    <row r="288" spans="1:5" ht="16" x14ac:dyDescent="0.2">
      <c r="A288" s="12" t="s">
        <v>103</v>
      </c>
      <c r="B288" s="12" t="s">
        <v>104</v>
      </c>
      <c r="C288" s="32">
        <v>4</v>
      </c>
    </row>
    <row r="289" spans="1:3" ht="16" x14ac:dyDescent="0.2">
      <c r="A289" s="12" t="s">
        <v>103</v>
      </c>
      <c r="B289" s="12" t="s">
        <v>105</v>
      </c>
      <c r="C289" s="32">
        <v>54</v>
      </c>
    </row>
    <row r="290" spans="1:3" ht="16" x14ac:dyDescent="0.2">
      <c r="A290" s="12" t="s">
        <v>103</v>
      </c>
      <c r="B290" s="12" t="s">
        <v>106</v>
      </c>
      <c r="C290" s="32">
        <v>44</v>
      </c>
    </row>
    <row r="291" spans="1:3" ht="16" x14ac:dyDescent="0.2">
      <c r="A291" s="12" t="s">
        <v>103</v>
      </c>
      <c r="B291" s="12" t="s">
        <v>600</v>
      </c>
      <c r="C291" s="32">
        <v>14</v>
      </c>
    </row>
    <row r="292" spans="1:3" ht="16" x14ac:dyDescent="0.2">
      <c r="A292" s="12" t="s">
        <v>103</v>
      </c>
      <c r="B292" s="12" t="s">
        <v>601</v>
      </c>
      <c r="C292" s="32">
        <v>21</v>
      </c>
    </row>
    <row r="293" spans="1:3" ht="16" x14ac:dyDescent="0.2">
      <c r="A293" s="12" t="s">
        <v>103</v>
      </c>
      <c r="B293" s="12" t="s">
        <v>959</v>
      </c>
      <c r="C293" s="32"/>
    </row>
    <row r="294" spans="1:3" ht="16" x14ac:dyDescent="0.2">
      <c r="A294" s="12" t="s">
        <v>103</v>
      </c>
      <c r="B294" s="12" t="s">
        <v>602</v>
      </c>
      <c r="C294" s="32">
        <v>8</v>
      </c>
    </row>
    <row r="295" spans="1:3" ht="16" x14ac:dyDescent="0.2">
      <c r="A295" s="12" t="s">
        <v>103</v>
      </c>
      <c r="B295" s="12" t="s">
        <v>603</v>
      </c>
      <c r="C295" s="32">
        <v>9</v>
      </c>
    </row>
    <row r="296" spans="1:3" ht="16" x14ac:dyDescent="0.2">
      <c r="A296" s="12" t="s">
        <v>103</v>
      </c>
      <c r="B296" s="12" t="s">
        <v>604</v>
      </c>
      <c r="C296" s="32">
        <v>27</v>
      </c>
    </row>
    <row r="297" spans="1:3" ht="16" x14ac:dyDescent="0.2">
      <c r="A297" s="12" t="s">
        <v>103</v>
      </c>
      <c r="B297" s="12" t="s">
        <v>605</v>
      </c>
      <c r="C297" s="32">
        <v>3</v>
      </c>
    </row>
    <row r="298" spans="1:3" ht="16" x14ac:dyDescent="0.2">
      <c r="A298" s="12" t="s">
        <v>103</v>
      </c>
      <c r="B298" s="12" t="s">
        <v>606</v>
      </c>
      <c r="C298" s="32">
        <v>7</v>
      </c>
    </row>
    <row r="299" spans="1:3" x14ac:dyDescent="0.2">
      <c r="A299" s="25" t="s">
        <v>107</v>
      </c>
      <c r="B299" s="25" t="s">
        <v>607</v>
      </c>
      <c r="C299" s="32">
        <v>12</v>
      </c>
    </row>
    <row r="300" spans="1:3" x14ac:dyDescent="0.2">
      <c r="A300" s="25" t="s">
        <v>107</v>
      </c>
      <c r="B300" s="25" t="s">
        <v>608</v>
      </c>
      <c r="C300" s="32">
        <v>35</v>
      </c>
    </row>
    <row r="301" spans="1:3" x14ac:dyDescent="0.2">
      <c r="A301" s="25" t="s">
        <v>107</v>
      </c>
      <c r="B301" s="25" t="s">
        <v>609</v>
      </c>
      <c r="C301" s="32">
        <v>5</v>
      </c>
    </row>
    <row r="302" spans="1:3" x14ac:dyDescent="0.2">
      <c r="A302" s="25" t="s">
        <v>107</v>
      </c>
      <c r="B302" s="25" t="s">
        <v>610</v>
      </c>
      <c r="C302" s="32">
        <v>7</v>
      </c>
    </row>
    <row r="303" spans="1:3" x14ac:dyDescent="0.2">
      <c r="A303" s="25" t="s">
        <v>107</v>
      </c>
      <c r="B303" s="25" t="s">
        <v>611</v>
      </c>
      <c r="C303" s="32">
        <v>11</v>
      </c>
    </row>
    <row r="304" spans="1:3" x14ac:dyDescent="0.2">
      <c r="A304" s="25" t="s">
        <v>107</v>
      </c>
      <c r="B304" s="25" t="s">
        <v>612</v>
      </c>
      <c r="C304" s="32">
        <v>24</v>
      </c>
    </row>
    <row r="305" spans="1:5" x14ac:dyDescent="0.2">
      <c r="A305" s="25" t="s">
        <v>107</v>
      </c>
      <c r="B305" s="25" t="s">
        <v>613</v>
      </c>
      <c r="C305" s="32">
        <v>1</v>
      </c>
    </row>
    <row r="306" spans="1:5" x14ac:dyDescent="0.2">
      <c r="A306" s="25" t="s">
        <v>107</v>
      </c>
      <c r="B306" s="25" t="s">
        <v>614</v>
      </c>
      <c r="C306" s="32">
        <v>23</v>
      </c>
    </row>
    <row r="307" spans="1:5" x14ac:dyDescent="0.2">
      <c r="A307" s="25" t="s">
        <v>107</v>
      </c>
      <c r="B307" s="25" t="s">
        <v>107</v>
      </c>
      <c r="C307" s="32">
        <v>72</v>
      </c>
      <c r="E307">
        <f>SUBTOTAL(9,C288:C307)</f>
        <v>381</v>
      </c>
    </row>
    <row r="308" spans="1:5" x14ac:dyDescent="0.2">
      <c r="A308" s="25" t="s">
        <v>108</v>
      </c>
      <c r="B308" s="25" t="s">
        <v>109</v>
      </c>
      <c r="C308" s="32">
        <v>40</v>
      </c>
    </row>
    <row r="309" spans="1:5" x14ac:dyDescent="0.2">
      <c r="A309" s="25" t="s">
        <v>108</v>
      </c>
      <c r="B309" s="25" t="s">
        <v>110</v>
      </c>
      <c r="C309" s="32">
        <v>76</v>
      </c>
    </row>
    <row r="310" spans="1:5" x14ac:dyDescent="0.2">
      <c r="A310" s="25" t="s">
        <v>108</v>
      </c>
      <c r="B310" s="25" t="s">
        <v>111</v>
      </c>
      <c r="C310" s="32">
        <v>105</v>
      </c>
    </row>
    <row r="311" spans="1:5" x14ac:dyDescent="0.2">
      <c r="A311" s="25" t="s">
        <v>108</v>
      </c>
      <c r="B311" s="25" t="s">
        <v>112</v>
      </c>
      <c r="C311" s="32">
        <v>46</v>
      </c>
    </row>
    <row r="312" spans="1:5" x14ac:dyDescent="0.2">
      <c r="A312" s="25" t="s">
        <v>108</v>
      </c>
      <c r="B312" s="25" t="s">
        <v>615</v>
      </c>
      <c r="C312" s="32">
        <v>9</v>
      </c>
    </row>
    <row r="313" spans="1:5" x14ac:dyDescent="0.2">
      <c r="A313" s="25" t="s">
        <v>108</v>
      </c>
      <c r="B313" s="25" t="s">
        <v>616</v>
      </c>
      <c r="C313" s="32">
        <v>35</v>
      </c>
    </row>
    <row r="314" spans="1:5" x14ac:dyDescent="0.2">
      <c r="A314" s="25" t="s">
        <v>108</v>
      </c>
      <c r="B314" s="25" t="s">
        <v>113</v>
      </c>
      <c r="C314" s="32">
        <v>15</v>
      </c>
    </row>
    <row r="315" spans="1:5" x14ac:dyDescent="0.2">
      <c r="A315" s="25" t="s">
        <v>108</v>
      </c>
      <c r="B315" s="25" t="s">
        <v>617</v>
      </c>
      <c r="C315" s="32">
        <v>70</v>
      </c>
    </row>
    <row r="316" spans="1:5" x14ac:dyDescent="0.2">
      <c r="A316" s="25" t="s">
        <v>108</v>
      </c>
      <c r="B316" s="25" t="s">
        <v>618</v>
      </c>
      <c r="C316" s="32">
        <v>15</v>
      </c>
    </row>
    <row r="317" spans="1:5" x14ac:dyDescent="0.2">
      <c r="A317" s="25" t="s">
        <v>108</v>
      </c>
      <c r="B317" s="25" t="s">
        <v>619</v>
      </c>
      <c r="C317" s="32">
        <v>19</v>
      </c>
    </row>
    <row r="318" spans="1:5" x14ac:dyDescent="0.2">
      <c r="A318" s="25" t="s">
        <v>108</v>
      </c>
      <c r="B318" s="25" t="s">
        <v>620</v>
      </c>
      <c r="C318" s="32">
        <v>13</v>
      </c>
    </row>
    <row r="319" spans="1:5" x14ac:dyDescent="0.2">
      <c r="A319" s="25" t="s">
        <v>108</v>
      </c>
      <c r="B319" s="25" t="s">
        <v>621</v>
      </c>
      <c r="C319" s="32">
        <v>8</v>
      </c>
    </row>
    <row r="320" spans="1:5" x14ac:dyDescent="0.2">
      <c r="A320" s="25" t="s">
        <v>108</v>
      </c>
      <c r="B320" s="25" t="s">
        <v>622</v>
      </c>
      <c r="C320" s="32">
        <v>18</v>
      </c>
    </row>
    <row r="321" spans="1:5" x14ac:dyDescent="0.2">
      <c r="A321" s="25" t="s">
        <v>108</v>
      </c>
      <c r="B321" s="25" t="s">
        <v>623</v>
      </c>
      <c r="C321" s="32">
        <v>7</v>
      </c>
    </row>
    <row r="322" spans="1:5" x14ac:dyDescent="0.2">
      <c r="A322" s="25" t="s">
        <v>108</v>
      </c>
      <c r="B322" s="25" t="s">
        <v>624</v>
      </c>
      <c r="C322" s="32">
        <v>44</v>
      </c>
    </row>
    <row r="323" spans="1:5" x14ac:dyDescent="0.2">
      <c r="A323" s="25" t="s">
        <v>108</v>
      </c>
      <c r="B323" s="25" t="s">
        <v>625</v>
      </c>
      <c r="C323" s="32">
        <v>14</v>
      </c>
    </row>
    <row r="324" spans="1:5" x14ac:dyDescent="0.2">
      <c r="A324" s="25" t="s">
        <v>108</v>
      </c>
      <c r="B324" s="25" t="s">
        <v>626</v>
      </c>
      <c r="C324" s="32">
        <v>21</v>
      </c>
    </row>
    <row r="325" spans="1:5" x14ac:dyDescent="0.2">
      <c r="A325" s="25" t="s">
        <v>108</v>
      </c>
      <c r="B325" s="25" t="s">
        <v>627</v>
      </c>
      <c r="C325" s="32">
        <v>35</v>
      </c>
    </row>
    <row r="326" spans="1:5" x14ac:dyDescent="0.2">
      <c r="A326" s="25" t="s">
        <v>108</v>
      </c>
      <c r="B326" s="25" t="s">
        <v>628</v>
      </c>
      <c r="C326" s="32">
        <v>34</v>
      </c>
    </row>
    <row r="327" spans="1:5" x14ac:dyDescent="0.2">
      <c r="A327" s="25" t="s">
        <v>108</v>
      </c>
      <c r="B327" s="25" t="s">
        <v>629</v>
      </c>
      <c r="C327" s="32">
        <v>20</v>
      </c>
    </row>
    <row r="328" spans="1:5" x14ac:dyDescent="0.2">
      <c r="A328" s="25" t="s">
        <v>108</v>
      </c>
      <c r="B328" s="25" t="s">
        <v>114</v>
      </c>
      <c r="C328" s="32">
        <v>6</v>
      </c>
      <c r="E328">
        <f>SUBTOTAL(9,C308:C328)</f>
        <v>650</v>
      </c>
    </row>
    <row r="329" spans="1:5" x14ac:dyDescent="0.2">
      <c r="A329" s="25" t="s">
        <v>115</v>
      </c>
      <c r="B329" s="25" t="s">
        <v>116</v>
      </c>
      <c r="C329" s="32">
        <v>92</v>
      </c>
    </row>
    <row r="330" spans="1:5" x14ac:dyDescent="0.2">
      <c r="A330" s="25" t="s">
        <v>115</v>
      </c>
      <c r="B330" s="25" t="s">
        <v>630</v>
      </c>
      <c r="C330" s="32">
        <v>10</v>
      </c>
    </row>
    <row r="331" spans="1:5" x14ac:dyDescent="0.2">
      <c r="A331" s="25" t="s">
        <v>115</v>
      </c>
      <c r="B331" s="25" t="s">
        <v>631</v>
      </c>
      <c r="C331" s="32">
        <v>13</v>
      </c>
    </row>
    <row r="332" spans="1:5" x14ac:dyDescent="0.2">
      <c r="A332" s="25" t="s">
        <v>115</v>
      </c>
      <c r="B332" s="25" t="s">
        <v>632</v>
      </c>
      <c r="C332" s="32">
        <v>36</v>
      </c>
    </row>
    <row r="333" spans="1:5" x14ac:dyDescent="0.2">
      <c r="A333" s="25" t="s">
        <v>115</v>
      </c>
      <c r="B333" s="25" t="s">
        <v>633</v>
      </c>
      <c r="C333" s="32">
        <v>35</v>
      </c>
    </row>
    <row r="334" spans="1:5" x14ac:dyDescent="0.2">
      <c r="A334" s="25" t="s">
        <v>115</v>
      </c>
      <c r="B334" s="25" t="s">
        <v>634</v>
      </c>
      <c r="C334" s="32">
        <v>5</v>
      </c>
    </row>
    <row r="335" spans="1:5" x14ac:dyDescent="0.2">
      <c r="A335" s="25" t="s">
        <v>115</v>
      </c>
      <c r="B335" s="25" t="s">
        <v>635</v>
      </c>
      <c r="C335" s="32">
        <v>38</v>
      </c>
    </row>
    <row r="336" spans="1:5" x14ac:dyDescent="0.2">
      <c r="A336" s="25" t="s">
        <v>115</v>
      </c>
      <c r="B336" s="25" t="s">
        <v>115</v>
      </c>
      <c r="C336" s="32">
        <v>113</v>
      </c>
      <c r="E336">
        <f>SUBTOTAL(9,C329:C336)</f>
        <v>342</v>
      </c>
    </row>
    <row r="337" spans="1:5" x14ac:dyDescent="0.2">
      <c r="A337" s="25" t="s">
        <v>117</v>
      </c>
      <c r="B337" s="25" t="s">
        <v>118</v>
      </c>
      <c r="C337" s="32">
        <v>13</v>
      </c>
    </row>
    <row r="338" spans="1:5" x14ac:dyDescent="0.2">
      <c r="A338" s="25" t="s">
        <v>117</v>
      </c>
      <c r="B338" s="25" t="s">
        <v>119</v>
      </c>
      <c r="C338" s="32">
        <v>15</v>
      </c>
    </row>
    <row r="339" spans="1:5" x14ac:dyDescent="0.2">
      <c r="A339" s="25" t="s">
        <v>117</v>
      </c>
      <c r="B339" s="25" t="s">
        <v>120</v>
      </c>
      <c r="C339" s="32">
        <v>75</v>
      </c>
    </row>
    <row r="340" spans="1:5" x14ac:dyDescent="0.2">
      <c r="A340" s="25" t="s">
        <v>117</v>
      </c>
      <c r="B340" s="25" t="s">
        <v>121</v>
      </c>
      <c r="C340" s="32">
        <v>16</v>
      </c>
    </row>
    <row r="341" spans="1:5" x14ac:dyDescent="0.2">
      <c r="A341" s="25" t="s">
        <v>117</v>
      </c>
      <c r="B341" s="25" t="s">
        <v>636</v>
      </c>
      <c r="C341" s="32">
        <v>12</v>
      </c>
    </row>
    <row r="342" spans="1:5" x14ac:dyDescent="0.2">
      <c r="A342" s="25" t="s">
        <v>117</v>
      </c>
      <c r="B342" s="25" t="s">
        <v>637</v>
      </c>
      <c r="C342" s="32">
        <v>54</v>
      </c>
    </row>
    <row r="343" spans="1:5" x14ac:dyDescent="0.2">
      <c r="A343" s="25" t="s">
        <v>117</v>
      </c>
      <c r="B343" s="25" t="s">
        <v>638</v>
      </c>
      <c r="C343" s="32">
        <v>12</v>
      </c>
    </row>
    <row r="344" spans="1:5" x14ac:dyDescent="0.2">
      <c r="A344" s="25" t="s">
        <v>117</v>
      </c>
      <c r="B344" s="25" t="s">
        <v>639</v>
      </c>
      <c r="C344" s="32">
        <v>15</v>
      </c>
    </row>
    <row r="345" spans="1:5" x14ac:dyDescent="0.2">
      <c r="A345" s="25" t="s">
        <v>117</v>
      </c>
      <c r="B345" s="25" t="s">
        <v>122</v>
      </c>
      <c r="C345" s="32">
        <v>24</v>
      </c>
    </row>
    <row r="346" spans="1:5" x14ac:dyDescent="0.2">
      <c r="A346" s="25" t="s">
        <v>117</v>
      </c>
      <c r="B346" s="25" t="s">
        <v>123</v>
      </c>
      <c r="C346" s="32">
        <v>23</v>
      </c>
    </row>
    <row r="347" spans="1:5" x14ac:dyDescent="0.2">
      <c r="A347" s="25" t="s">
        <v>117</v>
      </c>
      <c r="B347" s="25" t="s">
        <v>117</v>
      </c>
      <c r="C347" s="32">
        <v>93</v>
      </c>
      <c r="E347">
        <f>SUBTOTAL(9,C337:C347)</f>
        <v>352</v>
      </c>
    </row>
    <row r="348" spans="1:5" x14ac:dyDescent="0.2">
      <c r="C348" s="33">
        <f>SUM(C5:C347)</f>
        <v>19517</v>
      </c>
      <c r="E348" s="33">
        <f>SUM(E5:E347)</f>
        <v>19517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5765E-FC5E-4D4F-8351-0CD26F23AF4C}">
  <dimension ref="A2:F348"/>
  <sheetViews>
    <sheetView workbookViewId="0">
      <selection activeCell="A5" sqref="A5"/>
    </sheetView>
  </sheetViews>
  <sheetFormatPr baseColWidth="10" defaultRowHeight="15" x14ac:dyDescent="0.2"/>
  <cols>
    <col min="1" max="1" width="16" customWidth="1"/>
    <col min="2" max="2" width="29.6640625" customWidth="1"/>
    <col min="3" max="3" width="12" customWidth="1"/>
  </cols>
  <sheetData>
    <row r="2" spans="1:3" x14ac:dyDescent="0.2">
      <c r="A2" s="7" t="s">
        <v>124</v>
      </c>
    </row>
    <row r="3" spans="1:3" x14ac:dyDescent="0.2">
      <c r="B3" s="6"/>
      <c r="C3" s="6"/>
    </row>
    <row r="4" spans="1:3" ht="32" x14ac:dyDescent="0.2">
      <c r="A4" s="1" t="s">
        <v>125</v>
      </c>
      <c r="B4" s="2" t="s">
        <v>126</v>
      </c>
      <c r="C4" s="10" t="s">
        <v>127</v>
      </c>
    </row>
    <row r="5" spans="1:3" ht="16" x14ac:dyDescent="0.2">
      <c r="A5" s="12" t="s">
        <v>470</v>
      </c>
      <c r="B5" s="12" t="s">
        <v>0</v>
      </c>
      <c r="C5" s="32"/>
    </row>
    <row r="6" spans="1:3" ht="16" x14ac:dyDescent="0.2">
      <c r="A6" s="12" t="s">
        <v>470</v>
      </c>
      <c r="B6" s="12" t="s">
        <v>1</v>
      </c>
      <c r="C6" s="32"/>
    </row>
    <row r="7" spans="1:3" ht="16" x14ac:dyDescent="0.2">
      <c r="A7" s="12" t="s">
        <v>470</v>
      </c>
      <c r="B7" s="12" t="s">
        <v>2</v>
      </c>
      <c r="C7" s="32"/>
    </row>
    <row r="8" spans="1:3" ht="16" x14ac:dyDescent="0.2">
      <c r="A8" s="12" t="s">
        <v>470</v>
      </c>
      <c r="B8" s="12" t="s">
        <v>3</v>
      </c>
      <c r="C8" s="32"/>
    </row>
    <row r="9" spans="1:3" ht="16" x14ac:dyDescent="0.2">
      <c r="A9" s="12" t="s">
        <v>470</v>
      </c>
      <c r="B9" s="12" t="s">
        <v>471</v>
      </c>
      <c r="C9" s="32"/>
    </row>
    <row r="10" spans="1:3" ht="16" x14ac:dyDescent="0.2">
      <c r="A10" s="12" t="s">
        <v>470</v>
      </c>
      <c r="B10" s="12" t="s">
        <v>4</v>
      </c>
      <c r="C10" s="32"/>
    </row>
    <row r="11" spans="1:3" ht="16" x14ac:dyDescent="0.2">
      <c r="A11" s="12" t="s">
        <v>470</v>
      </c>
      <c r="B11" s="12" t="s">
        <v>5</v>
      </c>
      <c r="C11" s="32"/>
    </row>
    <row r="12" spans="1:3" ht="16" x14ac:dyDescent="0.2">
      <c r="A12" s="12" t="s">
        <v>470</v>
      </c>
      <c r="B12" s="12" t="s">
        <v>6</v>
      </c>
      <c r="C12" s="32"/>
    </row>
    <row r="13" spans="1:3" ht="16" x14ac:dyDescent="0.2">
      <c r="A13" s="12" t="s">
        <v>470</v>
      </c>
      <c r="B13" s="12" t="s">
        <v>472</v>
      </c>
      <c r="C13" s="32"/>
    </row>
    <row r="14" spans="1:3" ht="16" x14ac:dyDescent="0.2">
      <c r="A14" s="12" t="s">
        <v>470</v>
      </c>
      <c r="B14" s="12" t="s">
        <v>473</v>
      </c>
      <c r="C14" s="32"/>
    </row>
    <row r="15" spans="1:3" ht="16" x14ac:dyDescent="0.2">
      <c r="A15" s="12" t="s">
        <v>470</v>
      </c>
      <c r="B15" s="12" t="s">
        <v>474</v>
      </c>
      <c r="C15" s="32"/>
    </row>
    <row r="16" spans="1:3" ht="16" x14ac:dyDescent="0.2">
      <c r="A16" s="12" t="s">
        <v>470</v>
      </c>
      <c r="B16" s="12" t="s">
        <v>475</v>
      </c>
      <c r="C16" s="32"/>
    </row>
    <row r="17" spans="1:5" ht="16" x14ac:dyDescent="0.2">
      <c r="A17" s="12" t="s">
        <v>470</v>
      </c>
      <c r="B17" s="12" t="s">
        <v>476</v>
      </c>
      <c r="C17" s="32"/>
    </row>
    <row r="18" spans="1:5" ht="16" x14ac:dyDescent="0.2">
      <c r="A18" s="12" t="s">
        <v>470</v>
      </c>
      <c r="B18" s="12" t="s">
        <v>7</v>
      </c>
      <c r="C18" s="32"/>
    </row>
    <row r="19" spans="1:5" ht="16" x14ac:dyDescent="0.2">
      <c r="A19" s="12" t="s">
        <v>470</v>
      </c>
      <c r="B19" s="12" t="s">
        <v>8</v>
      </c>
      <c r="C19" s="32"/>
    </row>
    <row r="20" spans="1:5" ht="16" x14ac:dyDescent="0.2">
      <c r="A20" s="12" t="s">
        <v>470</v>
      </c>
      <c r="B20" s="12" t="s">
        <v>9</v>
      </c>
      <c r="C20" s="32"/>
    </row>
    <row r="21" spans="1:5" ht="16" x14ac:dyDescent="0.2">
      <c r="A21" s="12" t="s">
        <v>470</v>
      </c>
      <c r="B21" s="12" t="s">
        <v>10</v>
      </c>
      <c r="C21" s="32"/>
      <c r="E21" s="33">
        <f>SUM(C5:C21)</f>
        <v>0</v>
      </c>
    </row>
    <row r="22" spans="1:5" ht="16" x14ac:dyDescent="0.2">
      <c r="A22" s="12" t="s">
        <v>477</v>
      </c>
      <c r="B22" s="12" t="s">
        <v>11</v>
      </c>
      <c r="C22" s="32"/>
    </row>
    <row r="23" spans="1:5" ht="16" x14ac:dyDescent="0.2">
      <c r="A23" s="12" t="s">
        <v>477</v>
      </c>
      <c r="B23" s="12" t="s">
        <v>478</v>
      </c>
      <c r="C23" s="32"/>
    </row>
    <row r="24" spans="1:5" ht="16" x14ac:dyDescent="0.2">
      <c r="A24" s="12" t="s">
        <v>477</v>
      </c>
      <c r="B24" s="12" t="s">
        <v>12</v>
      </c>
      <c r="C24" s="32"/>
    </row>
    <row r="25" spans="1:5" ht="16" x14ac:dyDescent="0.2">
      <c r="A25" s="12" t="s">
        <v>477</v>
      </c>
      <c r="B25" s="12" t="s">
        <v>13</v>
      </c>
      <c r="C25" s="32"/>
    </row>
    <row r="26" spans="1:5" ht="16" x14ac:dyDescent="0.2">
      <c r="A26" s="12" t="s">
        <v>477</v>
      </c>
      <c r="B26" s="12" t="s">
        <v>14</v>
      </c>
      <c r="C26" s="32"/>
    </row>
    <row r="27" spans="1:5" ht="16" x14ac:dyDescent="0.2">
      <c r="A27" s="12" t="s">
        <v>477</v>
      </c>
      <c r="B27" s="12" t="s">
        <v>15</v>
      </c>
      <c r="C27" s="32"/>
    </row>
    <row r="28" spans="1:5" ht="16" x14ac:dyDescent="0.2">
      <c r="A28" s="12" t="s">
        <v>477</v>
      </c>
      <c r="B28" s="12" t="s">
        <v>479</v>
      </c>
      <c r="C28" s="32"/>
    </row>
    <row r="29" spans="1:5" ht="16" x14ac:dyDescent="0.2">
      <c r="A29" s="12" t="s">
        <v>477</v>
      </c>
      <c r="B29" s="12" t="s">
        <v>480</v>
      </c>
      <c r="C29" s="32"/>
      <c r="E29" s="33">
        <f>SUM(C22:C29)</f>
        <v>0</v>
      </c>
    </row>
    <row r="30" spans="1:5" ht="16" x14ac:dyDescent="0.2">
      <c r="A30" s="23" t="s">
        <v>16</v>
      </c>
      <c r="B30" s="23" t="s">
        <v>17</v>
      </c>
      <c r="C30" s="32"/>
    </row>
    <row r="31" spans="1:5" ht="16" x14ac:dyDescent="0.2">
      <c r="A31" s="23" t="s">
        <v>16</v>
      </c>
      <c r="B31" s="23" t="s">
        <v>16</v>
      </c>
      <c r="C31" s="32"/>
    </row>
    <row r="32" spans="1:5" ht="16" x14ac:dyDescent="0.2">
      <c r="A32" s="23" t="s">
        <v>16</v>
      </c>
      <c r="B32" s="23" t="s">
        <v>18</v>
      </c>
      <c r="C32" s="32"/>
    </row>
    <row r="33" spans="1:5" ht="16" x14ac:dyDescent="0.2">
      <c r="A33" s="23" t="s">
        <v>16</v>
      </c>
      <c r="B33" s="23" t="s">
        <v>962</v>
      </c>
      <c r="C33" s="32"/>
    </row>
    <row r="34" spans="1:5" ht="16" x14ac:dyDescent="0.2">
      <c r="A34" s="23" t="s">
        <v>16</v>
      </c>
      <c r="B34" s="23" t="s">
        <v>19</v>
      </c>
      <c r="C34" s="32"/>
    </row>
    <row r="35" spans="1:5" ht="16" x14ac:dyDescent="0.2">
      <c r="A35" s="23" t="s">
        <v>16</v>
      </c>
      <c r="B35" s="23" t="s">
        <v>20</v>
      </c>
      <c r="C35" s="32"/>
    </row>
    <row r="36" spans="1:5" ht="16" x14ac:dyDescent="0.2">
      <c r="A36" s="23" t="s">
        <v>16</v>
      </c>
      <c r="B36" s="23" t="s">
        <v>21</v>
      </c>
      <c r="C36" s="32"/>
    </row>
    <row r="37" spans="1:5" ht="16" x14ac:dyDescent="0.2">
      <c r="A37" s="23" t="s">
        <v>16</v>
      </c>
      <c r="B37" s="23" t="s">
        <v>22</v>
      </c>
      <c r="C37" s="32"/>
    </row>
    <row r="38" spans="1:5" ht="16" x14ac:dyDescent="0.2">
      <c r="A38" s="23" t="s">
        <v>16</v>
      </c>
      <c r="B38" s="35" t="s">
        <v>994</v>
      </c>
      <c r="C38" s="32"/>
    </row>
    <row r="39" spans="1:5" ht="16" x14ac:dyDescent="0.2">
      <c r="A39" s="23" t="s">
        <v>16</v>
      </c>
      <c r="B39" s="23" t="s">
        <v>964</v>
      </c>
      <c r="C39" s="32"/>
    </row>
    <row r="40" spans="1:5" ht="16" x14ac:dyDescent="0.2">
      <c r="A40" s="23" t="s">
        <v>16</v>
      </c>
      <c r="B40" s="23" t="s">
        <v>965</v>
      </c>
      <c r="C40" s="32"/>
    </row>
    <row r="41" spans="1:5" ht="16" x14ac:dyDescent="0.2">
      <c r="A41" s="23" t="s">
        <v>16</v>
      </c>
      <c r="B41" s="23" t="s">
        <v>966</v>
      </c>
      <c r="C41" s="32"/>
    </row>
    <row r="42" spans="1:5" ht="16" x14ac:dyDescent="0.2">
      <c r="A42" s="23" t="s">
        <v>16</v>
      </c>
      <c r="B42" s="23" t="s">
        <v>967</v>
      </c>
      <c r="C42" s="32"/>
    </row>
    <row r="43" spans="1:5" ht="16" x14ac:dyDescent="0.2">
      <c r="A43" s="23" t="s">
        <v>16</v>
      </c>
      <c r="B43" s="23" t="s">
        <v>968</v>
      </c>
      <c r="C43" s="32"/>
    </row>
    <row r="44" spans="1:5" ht="16" x14ac:dyDescent="0.2">
      <c r="A44" s="23" t="s">
        <v>16</v>
      </c>
      <c r="B44" s="23" t="s">
        <v>23</v>
      </c>
      <c r="C44" s="32"/>
    </row>
    <row r="45" spans="1:5" ht="16" x14ac:dyDescent="0.2">
      <c r="A45" s="23" t="s">
        <v>16</v>
      </c>
      <c r="B45" s="23" t="s">
        <v>24</v>
      </c>
      <c r="C45" s="32"/>
      <c r="E45">
        <f>SUBTOTAL(9,C30:C45)</f>
        <v>0</v>
      </c>
    </row>
    <row r="46" spans="1:5" ht="16" x14ac:dyDescent="0.2">
      <c r="A46" s="23" t="s">
        <v>25</v>
      </c>
      <c r="B46" s="23" t="s">
        <v>26</v>
      </c>
      <c r="C46" s="32"/>
    </row>
    <row r="47" spans="1:5" ht="16" x14ac:dyDescent="0.2">
      <c r="A47" s="23" t="s">
        <v>25</v>
      </c>
      <c r="B47" s="23" t="s">
        <v>25</v>
      </c>
      <c r="C47" s="32"/>
    </row>
    <row r="48" spans="1:5" ht="16" x14ac:dyDescent="0.2">
      <c r="A48" s="23" t="s">
        <v>25</v>
      </c>
      <c r="B48" s="23" t="s">
        <v>969</v>
      </c>
      <c r="C48" s="32"/>
    </row>
    <row r="49" spans="1:5" ht="16" x14ac:dyDescent="0.2">
      <c r="A49" s="23" t="s">
        <v>25</v>
      </c>
      <c r="B49" s="23" t="s">
        <v>27</v>
      </c>
      <c r="C49" s="32"/>
    </row>
    <row r="50" spans="1:5" ht="16" x14ac:dyDescent="0.2">
      <c r="A50" s="23" t="s">
        <v>25</v>
      </c>
      <c r="B50" s="23" t="s">
        <v>28</v>
      </c>
      <c r="C50" s="32"/>
    </row>
    <row r="51" spans="1:5" ht="16" x14ac:dyDescent="0.2">
      <c r="A51" s="23" t="s">
        <v>25</v>
      </c>
      <c r="B51" s="23" t="s">
        <v>29</v>
      </c>
      <c r="C51" s="32"/>
    </row>
    <row r="52" spans="1:5" ht="16" x14ac:dyDescent="0.2">
      <c r="A52" s="23" t="s">
        <v>25</v>
      </c>
      <c r="B52" s="23" t="s">
        <v>30</v>
      </c>
      <c r="C52" s="32"/>
    </row>
    <row r="53" spans="1:5" ht="16" x14ac:dyDescent="0.2">
      <c r="A53" s="23" t="s">
        <v>25</v>
      </c>
      <c r="B53" s="23" t="s">
        <v>31</v>
      </c>
      <c r="C53" s="32"/>
    </row>
    <row r="54" spans="1:5" ht="16" x14ac:dyDescent="0.2">
      <c r="A54" s="23" t="s">
        <v>25</v>
      </c>
      <c r="B54" s="23" t="s">
        <v>970</v>
      </c>
      <c r="C54" s="32"/>
    </row>
    <row r="55" spans="1:5" ht="16" x14ac:dyDescent="0.2">
      <c r="A55" s="23" t="s">
        <v>25</v>
      </c>
      <c r="B55" s="23" t="s">
        <v>971</v>
      </c>
      <c r="C55" s="32"/>
    </row>
    <row r="56" spans="1:5" ht="16" x14ac:dyDescent="0.2">
      <c r="A56" s="23" t="s">
        <v>25</v>
      </c>
      <c r="B56" s="23" t="s">
        <v>972</v>
      </c>
      <c r="C56" s="32"/>
      <c r="E56">
        <f>SUBTOTAL(9,C46:C56)</f>
        <v>0</v>
      </c>
    </row>
    <row r="57" spans="1:5" ht="16" x14ac:dyDescent="0.2">
      <c r="A57" s="23" t="s">
        <v>32</v>
      </c>
      <c r="B57" s="23" t="s">
        <v>32</v>
      </c>
      <c r="C57" s="32"/>
    </row>
    <row r="58" spans="1:5" ht="16" x14ac:dyDescent="0.2">
      <c r="A58" s="23" t="s">
        <v>32</v>
      </c>
      <c r="B58" s="23" t="s">
        <v>33</v>
      </c>
      <c r="C58" s="32"/>
    </row>
    <row r="59" spans="1:5" ht="16" x14ac:dyDescent="0.2">
      <c r="A59" s="23" t="s">
        <v>32</v>
      </c>
      <c r="B59" s="23" t="s">
        <v>34</v>
      </c>
      <c r="C59" s="32"/>
    </row>
    <row r="60" spans="1:5" ht="16" x14ac:dyDescent="0.2">
      <c r="A60" s="23" t="s">
        <v>32</v>
      </c>
      <c r="B60" s="23" t="s">
        <v>973</v>
      </c>
      <c r="C60" s="32"/>
    </row>
    <row r="61" spans="1:5" ht="16" x14ac:dyDescent="0.2">
      <c r="A61" s="23" t="s">
        <v>32</v>
      </c>
      <c r="B61" s="23" t="s">
        <v>974</v>
      </c>
      <c r="C61" s="32"/>
    </row>
    <row r="62" spans="1:5" ht="16" x14ac:dyDescent="0.2">
      <c r="A62" s="23" t="s">
        <v>32</v>
      </c>
      <c r="B62" s="23" t="s">
        <v>35</v>
      </c>
      <c r="C62" s="32"/>
    </row>
    <row r="63" spans="1:5" ht="16" x14ac:dyDescent="0.2">
      <c r="A63" s="23" t="s">
        <v>32</v>
      </c>
      <c r="B63" s="23" t="s">
        <v>975</v>
      </c>
      <c r="C63" s="32"/>
    </row>
    <row r="64" spans="1:5" ht="16" x14ac:dyDescent="0.2">
      <c r="A64" s="23" t="s">
        <v>32</v>
      </c>
      <c r="B64" s="23" t="s">
        <v>36</v>
      </c>
      <c r="C64" s="32"/>
    </row>
    <row r="65" spans="1:5" ht="16" x14ac:dyDescent="0.2">
      <c r="A65" s="23" t="s">
        <v>32</v>
      </c>
      <c r="B65" s="23" t="s">
        <v>976</v>
      </c>
      <c r="C65" s="32"/>
    </row>
    <row r="66" spans="1:5" ht="16" x14ac:dyDescent="0.2">
      <c r="A66" s="23" t="s">
        <v>32</v>
      </c>
      <c r="B66" s="23" t="s">
        <v>977</v>
      </c>
      <c r="C66" s="32"/>
    </row>
    <row r="67" spans="1:5" ht="16" x14ac:dyDescent="0.2">
      <c r="A67" s="23" t="s">
        <v>32</v>
      </c>
      <c r="B67" s="23" t="s">
        <v>978</v>
      </c>
      <c r="C67" s="32"/>
    </row>
    <row r="68" spans="1:5" ht="16" x14ac:dyDescent="0.2">
      <c r="A68" s="23" t="s">
        <v>32</v>
      </c>
      <c r="B68" s="23" t="s">
        <v>979</v>
      </c>
      <c r="C68" s="32"/>
    </row>
    <row r="69" spans="1:5" ht="16" x14ac:dyDescent="0.2">
      <c r="A69" s="23" t="s">
        <v>32</v>
      </c>
      <c r="B69" s="23" t="s">
        <v>37</v>
      </c>
      <c r="C69" s="32"/>
    </row>
    <row r="70" spans="1:5" ht="16" x14ac:dyDescent="0.2">
      <c r="A70" s="23" t="s">
        <v>32</v>
      </c>
      <c r="B70" s="23" t="s">
        <v>38</v>
      </c>
      <c r="C70" s="32"/>
      <c r="E70">
        <f>SUBTOTAL(9,C57:C70)</f>
        <v>0</v>
      </c>
    </row>
    <row r="71" spans="1:5" x14ac:dyDescent="0.2">
      <c r="A71" s="25" t="s">
        <v>39</v>
      </c>
      <c r="B71" s="25" t="s">
        <v>40</v>
      </c>
      <c r="C71" s="32"/>
    </row>
    <row r="72" spans="1:5" x14ac:dyDescent="0.2">
      <c r="A72" s="25" t="s">
        <v>39</v>
      </c>
      <c r="B72" s="25" t="s">
        <v>41</v>
      </c>
      <c r="C72" s="32"/>
    </row>
    <row r="73" spans="1:5" x14ac:dyDescent="0.2">
      <c r="A73" s="25" t="s">
        <v>39</v>
      </c>
      <c r="B73" s="25" t="s">
        <v>42</v>
      </c>
      <c r="C73" s="32"/>
    </row>
    <row r="74" spans="1:5" x14ac:dyDescent="0.2">
      <c r="A74" s="25" t="s">
        <v>39</v>
      </c>
      <c r="B74" s="25" t="s">
        <v>43</v>
      </c>
      <c r="C74" s="32"/>
    </row>
    <row r="75" spans="1:5" x14ac:dyDescent="0.2">
      <c r="A75" s="25" t="s">
        <v>39</v>
      </c>
      <c r="B75" s="25" t="s">
        <v>39</v>
      </c>
      <c r="C75" s="32"/>
    </row>
    <row r="76" spans="1:5" x14ac:dyDescent="0.2">
      <c r="A76" s="25" t="s">
        <v>39</v>
      </c>
      <c r="B76" s="25" t="s">
        <v>44</v>
      </c>
      <c r="C76" s="32"/>
    </row>
    <row r="77" spans="1:5" x14ac:dyDescent="0.2">
      <c r="A77" s="25" t="s">
        <v>39</v>
      </c>
      <c r="B77" s="25" t="s">
        <v>45</v>
      </c>
      <c r="C77" s="32"/>
    </row>
    <row r="78" spans="1:5" x14ac:dyDescent="0.2">
      <c r="A78" s="25" t="s">
        <v>39</v>
      </c>
      <c r="B78" s="25" t="s">
        <v>46</v>
      </c>
      <c r="C78" s="32"/>
    </row>
    <row r="79" spans="1:5" x14ac:dyDescent="0.2">
      <c r="A79" s="25" t="s">
        <v>39</v>
      </c>
      <c r="B79" s="25" t="s">
        <v>826</v>
      </c>
      <c r="C79" s="32"/>
    </row>
    <row r="80" spans="1:5" x14ac:dyDescent="0.2">
      <c r="A80" s="25" t="s">
        <v>39</v>
      </c>
      <c r="B80" s="25" t="s">
        <v>827</v>
      </c>
      <c r="C80" s="32"/>
    </row>
    <row r="81" spans="1:5" x14ac:dyDescent="0.2">
      <c r="A81" s="25" t="s">
        <v>39</v>
      </c>
      <c r="B81" s="25" t="s">
        <v>828</v>
      </c>
      <c r="C81" s="32"/>
    </row>
    <row r="82" spans="1:5" x14ac:dyDescent="0.2">
      <c r="A82" s="25" t="s">
        <v>39</v>
      </c>
      <c r="B82" s="25" t="s">
        <v>829</v>
      </c>
      <c r="C82" s="32"/>
    </row>
    <row r="83" spans="1:5" x14ac:dyDescent="0.2">
      <c r="A83" s="25" t="s">
        <v>39</v>
      </c>
      <c r="B83" s="25" t="s">
        <v>830</v>
      </c>
      <c r="C83" s="32"/>
    </row>
    <row r="84" spans="1:5" x14ac:dyDescent="0.2">
      <c r="A84" s="25" t="s">
        <v>39</v>
      </c>
      <c r="B84" s="25" t="s">
        <v>831</v>
      </c>
      <c r="C84" s="32"/>
    </row>
    <row r="85" spans="1:5" x14ac:dyDescent="0.2">
      <c r="A85" s="25" t="s">
        <v>39</v>
      </c>
      <c r="B85" s="25" t="s">
        <v>832</v>
      </c>
      <c r="C85" s="32"/>
    </row>
    <row r="86" spans="1:5" x14ac:dyDescent="0.2">
      <c r="A86" s="25" t="s">
        <v>39</v>
      </c>
      <c r="B86" s="25" t="s">
        <v>833</v>
      </c>
      <c r="C86" s="32"/>
    </row>
    <row r="87" spans="1:5" x14ac:dyDescent="0.2">
      <c r="A87" s="25" t="s">
        <v>39</v>
      </c>
      <c r="B87" s="25" t="s">
        <v>834</v>
      </c>
      <c r="C87" s="32"/>
      <c r="E87">
        <f>SUBTOTAL(9,C71:C87)</f>
        <v>0</v>
      </c>
    </row>
    <row r="88" spans="1:5" x14ac:dyDescent="0.2">
      <c r="A88" s="25" t="s">
        <v>47</v>
      </c>
      <c r="B88" s="25" t="s">
        <v>48</v>
      </c>
      <c r="C88" s="36"/>
    </row>
    <row r="89" spans="1:5" x14ac:dyDescent="0.2">
      <c r="A89" s="25" t="s">
        <v>47</v>
      </c>
      <c r="B89" s="25" t="s">
        <v>49</v>
      </c>
      <c r="C89" s="36"/>
    </row>
    <row r="90" spans="1:5" x14ac:dyDescent="0.2">
      <c r="A90" s="25" t="s">
        <v>47</v>
      </c>
      <c r="B90" s="25" t="s">
        <v>50</v>
      </c>
      <c r="C90" s="36"/>
    </row>
    <row r="91" spans="1:5" x14ac:dyDescent="0.2">
      <c r="A91" s="25" t="s">
        <v>47</v>
      </c>
      <c r="B91" s="25" t="s">
        <v>835</v>
      </c>
      <c r="C91" s="36"/>
    </row>
    <row r="92" spans="1:5" x14ac:dyDescent="0.2">
      <c r="A92" s="25" t="s">
        <v>47</v>
      </c>
      <c r="B92" s="25" t="s">
        <v>51</v>
      </c>
      <c r="C92" s="36"/>
    </row>
    <row r="93" spans="1:5" x14ac:dyDescent="0.2">
      <c r="A93" s="25" t="s">
        <v>47</v>
      </c>
      <c r="B93" s="25" t="s">
        <v>47</v>
      </c>
      <c r="C93" s="36"/>
    </row>
    <row r="94" spans="1:5" x14ac:dyDescent="0.2">
      <c r="A94" s="25" t="s">
        <v>47</v>
      </c>
      <c r="B94" s="25" t="s">
        <v>52</v>
      </c>
      <c r="C94" s="36"/>
    </row>
    <row r="95" spans="1:5" x14ac:dyDescent="0.2">
      <c r="A95" s="25" t="s">
        <v>47</v>
      </c>
      <c r="B95" s="25" t="s">
        <v>836</v>
      </c>
      <c r="C95" s="36"/>
    </row>
    <row r="96" spans="1:5" x14ac:dyDescent="0.2">
      <c r="A96" s="25" t="s">
        <v>47</v>
      </c>
      <c r="B96" s="25" t="s">
        <v>837</v>
      </c>
      <c r="C96" s="36"/>
    </row>
    <row r="97" spans="1:3" x14ac:dyDescent="0.2">
      <c r="A97" s="25" t="s">
        <v>47</v>
      </c>
      <c r="B97" s="25" t="s">
        <v>53</v>
      </c>
      <c r="C97" s="36"/>
    </row>
    <row r="98" spans="1:3" x14ac:dyDescent="0.2">
      <c r="A98" s="25" t="s">
        <v>47</v>
      </c>
      <c r="B98" s="25" t="s">
        <v>54</v>
      </c>
      <c r="C98" s="36"/>
    </row>
    <row r="99" spans="1:3" x14ac:dyDescent="0.2">
      <c r="A99" s="25" t="s">
        <v>47</v>
      </c>
      <c r="B99" s="25" t="s">
        <v>980</v>
      </c>
      <c r="C99" s="36"/>
    </row>
    <row r="100" spans="1:3" x14ac:dyDescent="0.2">
      <c r="A100" s="25" t="s">
        <v>47</v>
      </c>
      <c r="B100" s="25" t="s">
        <v>838</v>
      </c>
      <c r="C100" s="36"/>
    </row>
    <row r="101" spans="1:3" x14ac:dyDescent="0.2">
      <c r="A101" s="25" t="s">
        <v>47</v>
      </c>
      <c r="B101" s="25" t="s">
        <v>839</v>
      </c>
      <c r="C101" s="36"/>
    </row>
    <row r="102" spans="1:3" x14ac:dyDescent="0.2">
      <c r="A102" s="25" t="s">
        <v>47</v>
      </c>
      <c r="B102" s="25" t="s">
        <v>840</v>
      </c>
      <c r="C102" s="36"/>
    </row>
    <row r="103" spans="1:3" x14ac:dyDescent="0.2">
      <c r="A103" s="25" t="s">
        <v>47</v>
      </c>
      <c r="B103" s="25" t="s">
        <v>841</v>
      </c>
      <c r="C103" s="36"/>
    </row>
    <row r="104" spans="1:3" x14ac:dyDescent="0.2">
      <c r="A104" s="25" t="s">
        <v>47</v>
      </c>
      <c r="B104" s="25" t="s">
        <v>842</v>
      </c>
      <c r="C104" s="36"/>
    </row>
    <row r="105" spans="1:3" x14ac:dyDescent="0.2">
      <c r="A105" s="25" t="s">
        <v>47</v>
      </c>
      <c r="B105" s="25" t="s">
        <v>843</v>
      </c>
      <c r="C105" s="36"/>
    </row>
    <row r="106" spans="1:3" x14ac:dyDescent="0.2">
      <c r="A106" s="25" t="s">
        <v>47</v>
      </c>
      <c r="B106" s="25" t="s">
        <v>844</v>
      </c>
      <c r="C106" s="36"/>
    </row>
    <row r="107" spans="1:3" x14ac:dyDescent="0.2">
      <c r="A107" s="25" t="s">
        <v>47</v>
      </c>
      <c r="B107" s="25" t="s">
        <v>845</v>
      </c>
      <c r="C107" s="36"/>
    </row>
    <row r="108" spans="1:3" x14ac:dyDescent="0.2">
      <c r="A108" s="25" t="s">
        <v>47</v>
      </c>
      <c r="B108" s="25" t="s">
        <v>846</v>
      </c>
      <c r="C108" s="36"/>
    </row>
    <row r="109" spans="1:3" x14ac:dyDescent="0.2">
      <c r="A109" s="25" t="s">
        <v>47</v>
      </c>
      <c r="B109" s="25" t="s">
        <v>847</v>
      </c>
      <c r="C109" s="36"/>
    </row>
    <row r="110" spans="1:3" x14ac:dyDescent="0.2">
      <c r="A110" s="25" t="s">
        <v>47</v>
      </c>
      <c r="B110" s="25" t="s">
        <v>848</v>
      </c>
      <c r="C110" s="36"/>
    </row>
    <row r="111" spans="1:3" x14ac:dyDescent="0.2">
      <c r="A111" s="25" t="s">
        <v>47</v>
      </c>
      <c r="B111" s="25" t="s">
        <v>849</v>
      </c>
      <c r="C111" s="36"/>
    </row>
    <row r="112" spans="1:3" x14ac:dyDescent="0.2">
      <c r="A112" s="25" t="s">
        <v>47</v>
      </c>
      <c r="B112" s="25" t="s">
        <v>850</v>
      </c>
      <c r="C112" s="36"/>
    </row>
    <row r="113" spans="1:5" x14ac:dyDescent="0.2">
      <c r="A113" s="25" t="s">
        <v>47</v>
      </c>
      <c r="B113" s="25" t="s">
        <v>851</v>
      </c>
      <c r="C113" s="36"/>
    </row>
    <row r="114" spans="1:5" x14ac:dyDescent="0.2">
      <c r="A114" s="25" t="s">
        <v>47</v>
      </c>
      <c r="B114" s="25" t="s">
        <v>627</v>
      </c>
      <c r="C114" s="36"/>
    </row>
    <row r="115" spans="1:5" x14ac:dyDescent="0.2">
      <c r="A115" s="25" t="s">
        <v>47</v>
      </c>
      <c r="B115" s="25" t="s">
        <v>852</v>
      </c>
      <c r="C115" s="36"/>
    </row>
    <row r="116" spans="1:5" x14ac:dyDescent="0.2">
      <c r="A116" s="25" t="s">
        <v>47</v>
      </c>
      <c r="B116" s="25" t="s">
        <v>853</v>
      </c>
      <c r="C116" s="36"/>
    </row>
    <row r="117" spans="1:5" x14ac:dyDescent="0.2">
      <c r="A117" s="25" t="s">
        <v>47</v>
      </c>
      <c r="B117" s="25" t="s">
        <v>854</v>
      </c>
      <c r="C117" s="36"/>
    </row>
    <row r="118" spans="1:5" x14ac:dyDescent="0.2">
      <c r="A118" s="25" t="s">
        <v>47</v>
      </c>
      <c r="B118" s="25" t="s">
        <v>55</v>
      </c>
      <c r="C118" s="36"/>
    </row>
    <row r="119" spans="1:5" x14ac:dyDescent="0.2">
      <c r="A119" s="25" t="s">
        <v>47</v>
      </c>
      <c r="B119" s="25" t="s">
        <v>855</v>
      </c>
      <c r="C119" s="36"/>
    </row>
    <row r="120" spans="1:5" x14ac:dyDescent="0.2">
      <c r="A120" s="25" t="s">
        <v>47</v>
      </c>
      <c r="B120" s="25" t="s">
        <v>856</v>
      </c>
      <c r="C120" s="36"/>
      <c r="E120">
        <f>SUBTOTAL(9,C88:C120)</f>
        <v>0</v>
      </c>
    </row>
    <row r="121" spans="1:5" x14ac:dyDescent="0.2">
      <c r="A121" s="27" t="s">
        <v>56</v>
      </c>
      <c r="B121" s="27" t="s">
        <v>530</v>
      </c>
      <c r="C121" s="32"/>
    </row>
    <row r="122" spans="1:5" x14ac:dyDescent="0.2">
      <c r="A122" s="27" t="s">
        <v>56</v>
      </c>
      <c r="B122" s="27" t="s">
        <v>57</v>
      </c>
      <c r="C122" s="32"/>
    </row>
    <row r="123" spans="1:5" x14ac:dyDescent="0.2">
      <c r="A123" s="27" t="s">
        <v>56</v>
      </c>
      <c r="B123" s="27" t="s">
        <v>531</v>
      </c>
      <c r="C123" s="32"/>
    </row>
    <row r="124" spans="1:5" x14ac:dyDescent="0.2">
      <c r="A124" s="27" t="s">
        <v>56</v>
      </c>
      <c r="B124" s="27" t="s">
        <v>58</v>
      </c>
      <c r="C124" s="32"/>
    </row>
    <row r="125" spans="1:5" x14ac:dyDescent="0.2">
      <c r="A125" s="27" t="s">
        <v>56</v>
      </c>
      <c r="B125" s="27" t="s">
        <v>532</v>
      </c>
      <c r="C125" s="32"/>
      <c r="E125">
        <f>SUBTOTAL(9,C121:C126)</f>
        <v>0</v>
      </c>
    </row>
    <row r="126" spans="1:5" x14ac:dyDescent="0.2">
      <c r="A126" s="27" t="s">
        <v>56</v>
      </c>
      <c r="B126" s="27" t="s">
        <v>984</v>
      </c>
      <c r="C126" s="32"/>
    </row>
    <row r="127" spans="1:5" x14ac:dyDescent="0.2">
      <c r="A127" s="27" t="s">
        <v>59</v>
      </c>
      <c r="B127" s="27" t="s">
        <v>59</v>
      </c>
      <c r="C127" s="32"/>
    </row>
    <row r="128" spans="1:5" x14ac:dyDescent="0.2">
      <c r="A128" s="27" t="s">
        <v>59</v>
      </c>
      <c r="B128" s="37" t="s">
        <v>1001</v>
      </c>
      <c r="C128" s="32"/>
    </row>
    <row r="129" spans="1:5" x14ac:dyDescent="0.2">
      <c r="A129" s="27" t="s">
        <v>59</v>
      </c>
      <c r="B129" s="27" t="s">
        <v>61</v>
      </c>
      <c r="C129" s="32"/>
    </row>
    <row r="130" spans="1:5" x14ac:dyDescent="0.2">
      <c r="A130" s="27" t="s">
        <v>59</v>
      </c>
      <c r="B130" s="27" t="s">
        <v>533</v>
      </c>
      <c r="C130" s="32"/>
    </row>
    <row r="131" spans="1:5" x14ac:dyDescent="0.2">
      <c r="A131" s="27" t="s">
        <v>59</v>
      </c>
      <c r="B131" s="27" t="s">
        <v>534</v>
      </c>
      <c r="C131" s="32"/>
    </row>
    <row r="132" spans="1:5" x14ac:dyDescent="0.2">
      <c r="A132" s="27" t="s">
        <v>59</v>
      </c>
      <c r="B132" s="27" t="s">
        <v>535</v>
      </c>
      <c r="C132" s="32"/>
    </row>
    <row r="133" spans="1:5" x14ac:dyDescent="0.2">
      <c r="A133" s="27" t="s">
        <v>59</v>
      </c>
      <c r="B133" s="27" t="s">
        <v>536</v>
      </c>
      <c r="C133" s="32"/>
      <c r="E133">
        <f>SUBTOTAL(9,C127:C133)</f>
        <v>0</v>
      </c>
    </row>
    <row r="134" spans="1:5" x14ac:dyDescent="0.2">
      <c r="A134" s="27" t="s">
        <v>62</v>
      </c>
      <c r="B134" s="27" t="s">
        <v>537</v>
      </c>
      <c r="C134" s="32"/>
    </row>
    <row r="135" spans="1:5" x14ac:dyDescent="0.2">
      <c r="A135" s="27" t="s">
        <v>62</v>
      </c>
      <c r="B135" s="27" t="s">
        <v>538</v>
      </c>
      <c r="C135" s="32"/>
    </row>
    <row r="136" spans="1:5" x14ac:dyDescent="0.2">
      <c r="A136" s="27" t="s">
        <v>62</v>
      </c>
      <c r="B136" s="27" t="s">
        <v>63</v>
      </c>
      <c r="C136" s="32"/>
    </row>
    <row r="137" spans="1:5" x14ac:dyDescent="0.2">
      <c r="A137" s="27" t="s">
        <v>62</v>
      </c>
      <c r="B137" s="27" t="s">
        <v>64</v>
      </c>
      <c r="C137" s="32"/>
    </row>
    <row r="138" spans="1:5" x14ac:dyDescent="0.2">
      <c r="A138" s="27" t="s">
        <v>62</v>
      </c>
      <c r="B138" s="27" t="s">
        <v>65</v>
      </c>
      <c r="C138" s="32"/>
    </row>
    <row r="139" spans="1:5" x14ac:dyDescent="0.2">
      <c r="A139" s="27" t="s">
        <v>62</v>
      </c>
      <c r="B139" s="27" t="s">
        <v>539</v>
      </c>
      <c r="C139" s="32"/>
    </row>
    <row r="140" spans="1:5" x14ac:dyDescent="0.2">
      <c r="A140" s="27" t="s">
        <v>62</v>
      </c>
      <c r="B140" s="27" t="s">
        <v>540</v>
      </c>
      <c r="C140" s="32"/>
    </row>
    <row r="141" spans="1:5" x14ac:dyDescent="0.2">
      <c r="A141" s="27" t="s">
        <v>62</v>
      </c>
      <c r="B141" s="27" t="s">
        <v>66</v>
      </c>
      <c r="C141" s="32"/>
    </row>
    <row r="142" spans="1:5" x14ac:dyDescent="0.2">
      <c r="A142" s="27" t="s">
        <v>62</v>
      </c>
      <c r="B142" s="27" t="s">
        <v>67</v>
      </c>
      <c r="C142" s="32"/>
    </row>
    <row r="143" spans="1:5" x14ac:dyDescent="0.2">
      <c r="A143" s="27" t="s">
        <v>62</v>
      </c>
      <c r="B143" s="27" t="s">
        <v>62</v>
      </c>
      <c r="C143" s="32"/>
    </row>
    <row r="144" spans="1:5" x14ac:dyDescent="0.2">
      <c r="A144" s="27" t="s">
        <v>62</v>
      </c>
      <c r="B144" s="27" t="s">
        <v>68</v>
      </c>
      <c r="C144" s="32"/>
    </row>
    <row r="145" spans="1:5" x14ac:dyDescent="0.2">
      <c r="A145" s="27" t="s">
        <v>62</v>
      </c>
      <c r="B145" s="27" t="s">
        <v>69</v>
      </c>
      <c r="C145" s="32"/>
    </row>
    <row r="146" spans="1:5" x14ac:dyDescent="0.2">
      <c r="A146" s="27" t="s">
        <v>62</v>
      </c>
      <c r="B146" s="27" t="s">
        <v>70</v>
      </c>
      <c r="C146" s="32"/>
    </row>
    <row r="147" spans="1:5" x14ac:dyDescent="0.2">
      <c r="A147" s="27" t="s">
        <v>62</v>
      </c>
      <c r="B147" s="27" t="s">
        <v>541</v>
      </c>
      <c r="C147" s="32"/>
    </row>
    <row r="148" spans="1:5" x14ac:dyDescent="0.2">
      <c r="A148" s="27" t="s">
        <v>62</v>
      </c>
      <c r="B148" s="27" t="s">
        <v>542</v>
      </c>
      <c r="C148" s="32"/>
    </row>
    <row r="149" spans="1:5" x14ac:dyDescent="0.2">
      <c r="A149" s="27" t="s">
        <v>62</v>
      </c>
      <c r="B149" s="27" t="s">
        <v>71</v>
      </c>
      <c r="C149" s="32"/>
    </row>
    <row r="150" spans="1:5" x14ac:dyDescent="0.2">
      <c r="A150" s="27" t="s">
        <v>62</v>
      </c>
      <c r="B150" s="27" t="s">
        <v>72</v>
      </c>
      <c r="C150" s="32"/>
      <c r="E150">
        <f>SUBTOTAL(9,C134:C150)</f>
        <v>0</v>
      </c>
    </row>
    <row r="151" spans="1:5" x14ac:dyDescent="0.2">
      <c r="A151" s="27" t="s">
        <v>543</v>
      </c>
      <c r="B151" s="27" t="s">
        <v>73</v>
      </c>
      <c r="C151" s="32"/>
    </row>
    <row r="152" spans="1:5" x14ac:dyDescent="0.2">
      <c r="A152" s="27" t="s">
        <v>543</v>
      </c>
      <c r="B152" s="27" t="s">
        <v>544</v>
      </c>
      <c r="C152" s="32"/>
    </row>
    <row r="153" spans="1:5" x14ac:dyDescent="0.2">
      <c r="A153" s="27" t="s">
        <v>543</v>
      </c>
      <c r="B153" s="27" t="s">
        <v>74</v>
      </c>
      <c r="C153" s="32"/>
    </row>
    <row r="154" spans="1:5" x14ac:dyDescent="0.2">
      <c r="A154" s="27" t="s">
        <v>543</v>
      </c>
      <c r="B154" s="27" t="s">
        <v>545</v>
      </c>
      <c r="C154" s="32"/>
    </row>
    <row r="155" spans="1:5" x14ac:dyDescent="0.2">
      <c r="A155" s="27" t="s">
        <v>543</v>
      </c>
      <c r="B155" s="27" t="s">
        <v>546</v>
      </c>
      <c r="C155" s="32"/>
    </row>
    <row r="156" spans="1:5" x14ac:dyDescent="0.2">
      <c r="A156" s="27" t="s">
        <v>543</v>
      </c>
      <c r="B156" s="27" t="s">
        <v>547</v>
      </c>
      <c r="C156" s="32"/>
    </row>
    <row r="157" spans="1:5" x14ac:dyDescent="0.2">
      <c r="A157" s="27" t="s">
        <v>543</v>
      </c>
      <c r="B157" s="27" t="s">
        <v>75</v>
      </c>
      <c r="C157" s="32"/>
    </row>
    <row r="158" spans="1:5" x14ac:dyDescent="0.2">
      <c r="A158" s="27" t="s">
        <v>543</v>
      </c>
      <c r="B158" s="27" t="s">
        <v>548</v>
      </c>
      <c r="C158" s="32"/>
    </row>
    <row r="159" spans="1:5" x14ac:dyDescent="0.2">
      <c r="A159" s="27" t="s">
        <v>543</v>
      </c>
      <c r="B159" s="27" t="s">
        <v>549</v>
      </c>
      <c r="C159" s="32"/>
    </row>
    <row r="160" spans="1:5" x14ac:dyDescent="0.2">
      <c r="A160" s="27" t="s">
        <v>543</v>
      </c>
      <c r="B160" s="27" t="s">
        <v>550</v>
      </c>
      <c r="C160" s="32"/>
    </row>
    <row r="161" spans="1:6" x14ac:dyDescent="0.2">
      <c r="A161" s="27" t="s">
        <v>543</v>
      </c>
      <c r="B161" s="27" t="s">
        <v>551</v>
      </c>
      <c r="C161" s="32"/>
    </row>
    <row r="162" spans="1:6" x14ac:dyDescent="0.2">
      <c r="A162" s="27" t="s">
        <v>543</v>
      </c>
      <c r="B162" s="27" t="s">
        <v>552</v>
      </c>
      <c r="C162" s="32"/>
    </row>
    <row r="163" spans="1:6" x14ac:dyDescent="0.2">
      <c r="A163" s="27" t="s">
        <v>543</v>
      </c>
      <c r="B163" s="27" t="s">
        <v>553</v>
      </c>
      <c r="C163" s="32"/>
    </row>
    <row r="164" spans="1:6" x14ac:dyDescent="0.2">
      <c r="A164" s="27" t="s">
        <v>543</v>
      </c>
      <c r="B164" s="27" t="s">
        <v>554</v>
      </c>
      <c r="C164" s="32"/>
    </row>
    <row r="165" spans="1:6" x14ac:dyDescent="0.2">
      <c r="A165" s="27" t="s">
        <v>543</v>
      </c>
      <c r="B165" s="27" t="s">
        <v>76</v>
      </c>
      <c r="C165" s="32"/>
      <c r="E165">
        <f>SUBTOTAL(9,C151:C165)</f>
        <v>0</v>
      </c>
      <c r="F165">
        <f>818-E165</f>
        <v>818</v>
      </c>
    </row>
    <row r="166" spans="1:6" x14ac:dyDescent="0.2">
      <c r="A166" s="29" t="s">
        <v>904</v>
      </c>
      <c r="B166" s="29" t="s">
        <v>905</v>
      </c>
      <c r="C166" s="32"/>
    </row>
    <row r="167" spans="1:6" x14ac:dyDescent="0.2">
      <c r="A167" s="29" t="s">
        <v>904</v>
      </c>
      <c r="B167" s="29" t="s">
        <v>906</v>
      </c>
      <c r="C167" s="32"/>
    </row>
    <row r="168" spans="1:6" x14ac:dyDescent="0.2">
      <c r="A168" s="29" t="s">
        <v>904</v>
      </c>
      <c r="B168" s="29" t="s">
        <v>907</v>
      </c>
      <c r="C168" s="32"/>
    </row>
    <row r="169" spans="1:6" x14ac:dyDescent="0.2">
      <c r="A169" s="29" t="s">
        <v>904</v>
      </c>
      <c r="B169" s="29" t="s">
        <v>908</v>
      </c>
      <c r="C169" s="32"/>
    </row>
    <row r="170" spans="1:6" x14ac:dyDescent="0.2">
      <c r="A170" s="29" t="s">
        <v>904</v>
      </c>
      <c r="B170" s="29" t="s">
        <v>909</v>
      </c>
      <c r="C170" s="32"/>
    </row>
    <row r="171" spans="1:6" x14ac:dyDescent="0.2">
      <c r="A171" s="29" t="s">
        <v>904</v>
      </c>
      <c r="B171" s="29" t="s">
        <v>910</v>
      </c>
      <c r="C171" s="32"/>
    </row>
    <row r="172" spans="1:6" x14ac:dyDescent="0.2">
      <c r="A172" s="29" t="s">
        <v>904</v>
      </c>
      <c r="B172" s="29" t="s">
        <v>911</v>
      </c>
      <c r="C172" s="32"/>
    </row>
    <row r="173" spans="1:6" x14ac:dyDescent="0.2">
      <c r="A173" s="29" t="s">
        <v>904</v>
      </c>
      <c r="B173" s="29" t="s">
        <v>912</v>
      </c>
      <c r="C173" s="32"/>
      <c r="E173">
        <f>SUBTOTAL(9,C166:C173)</f>
        <v>0</v>
      </c>
    </row>
    <row r="174" spans="1:6" x14ac:dyDescent="0.2">
      <c r="A174" s="29" t="s">
        <v>913</v>
      </c>
      <c r="B174" s="29" t="s">
        <v>914</v>
      </c>
      <c r="C174" s="32"/>
    </row>
    <row r="175" spans="1:6" x14ac:dyDescent="0.2">
      <c r="A175" s="29" t="s">
        <v>913</v>
      </c>
      <c r="B175" s="29" t="s">
        <v>915</v>
      </c>
      <c r="C175" s="32"/>
    </row>
    <row r="176" spans="1:6" x14ac:dyDescent="0.2">
      <c r="A176" s="29" t="s">
        <v>913</v>
      </c>
      <c r="B176" s="29" t="s">
        <v>916</v>
      </c>
      <c r="C176" s="32"/>
    </row>
    <row r="177" spans="1:3" x14ac:dyDescent="0.2">
      <c r="A177" s="29" t="s">
        <v>913</v>
      </c>
      <c r="B177" s="29" t="s">
        <v>917</v>
      </c>
      <c r="C177" s="32"/>
    </row>
    <row r="178" spans="1:3" x14ac:dyDescent="0.2">
      <c r="A178" s="29" t="s">
        <v>913</v>
      </c>
      <c r="B178" s="29" t="s">
        <v>918</v>
      </c>
      <c r="C178" s="32"/>
    </row>
    <row r="179" spans="1:3" x14ac:dyDescent="0.2">
      <c r="A179" s="29" t="s">
        <v>913</v>
      </c>
      <c r="B179" s="29" t="s">
        <v>919</v>
      </c>
      <c r="C179" s="32"/>
    </row>
    <row r="180" spans="1:3" x14ac:dyDescent="0.2">
      <c r="A180" s="29" t="s">
        <v>913</v>
      </c>
      <c r="B180" s="29" t="s">
        <v>920</v>
      </c>
      <c r="C180" s="32"/>
    </row>
    <row r="181" spans="1:3" x14ac:dyDescent="0.2">
      <c r="A181" s="29" t="s">
        <v>913</v>
      </c>
      <c r="B181" s="29" t="s">
        <v>921</v>
      </c>
      <c r="C181" s="32"/>
    </row>
    <row r="182" spans="1:3" x14ac:dyDescent="0.2">
      <c r="A182" s="29" t="s">
        <v>913</v>
      </c>
      <c r="B182" s="29" t="s">
        <v>922</v>
      </c>
      <c r="C182" s="32"/>
    </row>
    <row r="183" spans="1:3" x14ac:dyDescent="0.2">
      <c r="A183" s="29" t="s">
        <v>913</v>
      </c>
      <c r="B183" s="29" t="s">
        <v>923</v>
      </c>
      <c r="C183" s="32"/>
    </row>
    <row r="184" spans="1:3" x14ac:dyDescent="0.2">
      <c r="A184" s="29" t="s">
        <v>913</v>
      </c>
      <c r="B184" s="29" t="s">
        <v>924</v>
      </c>
      <c r="C184" s="32"/>
    </row>
    <row r="185" spans="1:3" x14ac:dyDescent="0.2">
      <c r="A185" s="29" t="s">
        <v>913</v>
      </c>
      <c r="B185" s="29" t="s">
        <v>925</v>
      </c>
      <c r="C185" s="32"/>
    </row>
    <row r="186" spans="1:3" x14ac:dyDescent="0.2">
      <c r="A186" s="29" t="s">
        <v>913</v>
      </c>
      <c r="B186" s="29" t="s">
        <v>926</v>
      </c>
      <c r="C186" s="32"/>
    </row>
    <row r="187" spans="1:3" x14ac:dyDescent="0.2">
      <c r="A187" s="29" t="s">
        <v>913</v>
      </c>
      <c r="B187" s="29" t="s">
        <v>927</v>
      </c>
      <c r="C187" s="32"/>
    </row>
    <row r="188" spans="1:3" x14ac:dyDescent="0.2">
      <c r="A188" s="29" t="s">
        <v>913</v>
      </c>
      <c r="B188" s="29" t="s">
        <v>913</v>
      </c>
      <c r="C188" s="32"/>
    </row>
    <row r="189" spans="1:3" x14ac:dyDescent="0.2">
      <c r="A189" s="29" t="s">
        <v>913</v>
      </c>
      <c r="B189" s="29" t="s">
        <v>928</v>
      </c>
      <c r="C189" s="32"/>
    </row>
    <row r="190" spans="1:3" x14ac:dyDescent="0.2">
      <c r="A190" s="29" t="s">
        <v>913</v>
      </c>
      <c r="B190" s="29" t="s">
        <v>929</v>
      </c>
      <c r="C190" s="32"/>
    </row>
    <row r="191" spans="1:3" x14ac:dyDescent="0.2">
      <c r="A191" s="29" t="s">
        <v>913</v>
      </c>
      <c r="B191" s="29" t="s">
        <v>930</v>
      </c>
      <c r="C191" s="32"/>
    </row>
    <row r="192" spans="1:3" x14ac:dyDescent="0.2">
      <c r="A192" s="29" t="s">
        <v>913</v>
      </c>
      <c r="B192" s="29" t="s">
        <v>931</v>
      </c>
      <c r="C192" s="32"/>
    </row>
    <row r="193" spans="1:5" x14ac:dyDescent="0.2">
      <c r="A193" s="29" t="s">
        <v>913</v>
      </c>
      <c r="B193" s="29" t="s">
        <v>932</v>
      </c>
      <c r="C193" s="32"/>
    </row>
    <row r="194" spans="1:5" x14ac:dyDescent="0.2">
      <c r="A194" s="29" t="s">
        <v>913</v>
      </c>
      <c r="B194" s="29" t="s">
        <v>933</v>
      </c>
      <c r="C194" s="32"/>
    </row>
    <row r="195" spans="1:5" x14ac:dyDescent="0.2">
      <c r="A195" s="29" t="s">
        <v>913</v>
      </c>
      <c r="B195" s="29" t="s">
        <v>934</v>
      </c>
      <c r="C195" s="32"/>
    </row>
    <row r="196" spans="1:5" x14ac:dyDescent="0.2">
      <c r="A196" s="29" t="s">
        <v>913</v>
      </c>
      <c r="B196" s="29" t="s">
        <v>935</v>
      </c>
      <c r="C196" s="32"/>
    </row>
    <row r="197" spans="1:5" x14ac:dyDescent="0.2">
      <c r="A197" s="29" t="s">
        <v>913</v>
      </c>
      <c r="B197" s="29" t="s">
        <v>936</v>
      </c>
      <c r="C197" s="32"/>
      <c r="E197">
        <f>SUBTOTAL(9,C174:C197)</f>
        <v>0</v>
      </c>
    </row>
    <row r="198" spans="1:5" x14ac:dyDescent="0.2">
      <c r="A198" s="29" t="s">
        <v>937</v>
      </c>
      <c r="B198" s="29" t="s">
        <v>938</v>
      </c>
      <c r="C198" s="32"/>
    </row>
    <row r="199" spans="1:5" x14ac:dyDescent="0.2">
      <c r="A199" s="29" t="s">
        <v>937</v>
      </c>
      <c r="B199" s="29" t="s">
        <v>939</v>
      </c>
      <c r="C199" s="32"/>
    </row>
    <row r="200" spans="1:5" x14ac:dyDescent="0.2">
      <c r="A200" s="29" t="s">
        <v>937</v>
      </c>
      <c r="B200" s="29" t="s">
        <v>940</v>
      </c>
      <c r="C200" s="32"/>
    </row>
    <row r="201" spans="1:5" x14ac:dyDescent="0.2">
      <c r="A201" s="29" t="s">
        <v>937</v>
      </c>
      <c r="B201" s="29" t="s">
        <v>941</v>
      </c>
      <c r="C201" s="32"/>
    </row>
    <row r="202" spans="1:5" x14ac:dyDescent="0.2">
      <c r="A202" s="29" t="s">
        <v>937</v>
      </c>
      <c r="B202" s="29" t="s">
        <v>942</v>
      </c>
      <c r="C202" s="52"/>
    </row>
    <row r="203" spans="1:5" x14ac:dyDescent="0.2">
      <c r="A203" s="29" t="s">
        <v>937</v>
      </c>
      <c r="B203" s="29" t="s">
        <v>943</v>
      </c>
      <c r="C203" s="52"/>
    </row>
    <row r="204" spans="1:5" x14ac:dyDescent="0.2">
      <c r="A204" s="29" t="s">
        <v>937</v>
      </c>
      <c r="B204" s="29" t="s">
        <v>944</v>
      </c>
      <c r="C204" s="52"/>
    </row>
    <row r="205" spans="1:5" x14ac:dyDescent="0.2">
      <c r="A205" s="29" t="s">
        <v>937</v>
      </c>
      <c r="B205" s="29" t="s">
        <v>945</v>
      </c>
      <c r="C205" s="52"/>
    </row>
    <row r="206" spans="1:5" x14ac:dyDescent="0.2">
      <c r="A206" s="29" t="s">
        <v>937</v>
      </c>
      <c r="B206" s="29" t="s">
        <v>946</v>
      </c>
      <c r="C206" s="52"/>
    </row>
    <row r="207" spans="1:5" x14ac:dyDescent="0.2">
      <c r="A207" s="29" t="s">
        <v>937</v>
      </c>
      <c r="B207" s="29" t="s">
        <v>947</v>
      </c>
      <c r="C207" s="52"/>
    </row>
    <row r="208" spans="1:5" x14ac:dyDescent="0.2">
      <c r="A208" s="29" t="s">
        <v>937</v>
      </c>
      <c r="B208" s="29" t="s">
        <v>948</v>
      </c>
      <c r="C208" s="52"/>
    </row>
    <row r="209" spans="1:5" x14ac:dyDescent="0.2">
      <c r="A209" s="29" t="s">
        <v>937</v>
      </c>
      <c r="B209" s="29" t="s">
        <v>949</v>
      </c>
      <c r="C209" s="52"/>
    </row>
    <row r="210" spans="1:5" x14ac:dyDescent="0.2">
      <c r="A210" s="29" t="s">
        <v>937</v>
      </c>
      <c r="B210" s="29" t="s">
        <v>950</v>
      </c>
      <c r="C210" s="52"/>
    </row>
    <row r="211" spans="1:5" x14ac:dyDescent="0.2">
      <c r="A211" s="29" t="s">
        <v>937</v>
      </c>
      <c r="B211" s="29" t="s">
        <v>951</v>
      </c>
      <c r="C211" s="52"/>
    </row>
    <row r="212" spans="1:5" x14ac:dyDescent="0.2">
      <c r="A212" s="29" t="s">
        <v>937</v>
      </c>
      <c r="B212" s="29" t="s">
        <v>952</v>
      </c>
      <c r="C212" s="52"/>
    </row>
    <row r="213" spans="1:5" x14ac:dyDescent="0.2">
      <c r="A213" s="29" t="s">
        <v>937</v>
      </c>
      <c r="B213" s="29" t="s">
        <v>953</v>
      </c>
      <c r="C213" s="52"/>
    </row>
    <row r="214" spans="1:5" x14ac:dyDescent="0.2">
      <c r="A214" s="29" t="s">
        <v>937</v>
      </c>
      <c r="B214" s="29" t="s">
        <v>954</v>
      </c>
      <c r="C214" s="52"/>
    </row>
    <row r="215" spans="1:5" x14ac:dyDescent="0.2">
      <c r="A215" s="29" t="s">
        <v>937</v>
      </c>
      <c r="B215" s="29" t="s">
        <v>955</v>
      </c>
      <c r="C215" s="52"/>
    </row>
    <row r="216" spans="1:5" x14ac:dyDescent="0.2">
      <c r="A216" s="29" t="s">
        <v>937</v>
      </c>
      <c r="B216" s="29" t="s">
        <v>956</v>
      </c>
      <c r="C216" s="52"/>
    </row>
    <row r="217" spans="1:5" x14ac:dyDescent="0.2">
      <c r="A217" s="29" t="s">
        <v>937</v>
      </c>
      <c r="B217" s="29" t="s">
        <v>957</v>
      </c>
      <c r="C217" s="52"/>
    </row>
    <row r="218" spans="1:5" x14ac:dyDescent="0.2">
      <c r="A218" s="29" t="s">
        <v>937</v>
      </c>
      <c r="B218" s="29" t="s">
        <v>958</v>
      </c>
      <c r="C218" s="52"/>
      <c r="E218">
        <f>SUBTOTAL(9,C198:C218)</f>
        <v>0</v>
      </c>
    </row>
    <row r="219" spans="1:5" ht="16" x14ac:dyDescent="0.2">
      <c r="A219" s="12" t="s">
        <v>77</v>
      </c>
      <c r="B219" s="12" t="s">
        <v>78</v>
      </c>
      <c r="C219" s="32"/>
    </row>
    <row r="220" spans="1:5" ht="16" x14ac:dyDescent="0.2">
      <c r="A220" s="12" t="s">
        <v>77</v>
      </c>
      <c r="B220" s="12" t="s">
        <v>555</v>
      </c>
      <c r="C220" s="32"/>
    </row>
    <row r="221" spans="1:5" ht="16" x14ac:dyDescent="0.2">
      <c r="A221" s="12" t="s">
        <v>77</v>
      </c>
      <c r="B221" s="12" t="s">
        <v>556</v>
      </c>
      <c r="C221" s="32"/>
    </row>
    <row r="222" spans="1:5" ht="16" x14ac:dyDescent="0.2">
      <c r="A222" s="12" t="s">
        <v>77</v>
      </c>
      <c r="B222" s="12" t="s">
        <v>77</v>
      </c>
      <c r="C222" s="32"/>
    </row>
    <row r="223" spans="1:5" ht="16" x14ac:dyDescent="0.2">
      <c r="A223" s="12" t="s">
        <v>77</v>
      </c>
      <c r="B223" s="12" t="s">
        <v>557</v>
      </c>
      <c r="C223" s="32"/>
    </row>
    <row r="224" spans="1:5" ht="16" x14ac:dyDescent="0.2">
      <c r="A224" s="12" t="s">
        <v>77</v>
      </c>
      <c r="B224" s="12" t="s">
        <v>558</v>
      </c>
      <c r="C224" s="32"/>
    </row>
    <row r="225" spans="1:5" ht="16" x14ac:dyDescent="0.2">
      <c r="A225" s="12" t="s">
        <v>77</v>
      </c>
      <c r="B225" s="12" t="s">
        <v>559</v>
      </c>
      <c r="C225" s="32"/>
    </row>
    <row r="226" spans="1:5" ht="16" x14ac:dyDescent="0.2">
      <c r="A226" s="12" t="s">
        <v>77</v>
      </c>
      <c r="B226" s="12" t="s">
        <v>560</v>
      </c>
      <c r="C226" s="32"/>
    </row>
    <row r="227" spans="1:5" ht="16" x14ac:dyDescent="0.2">
      <c r="A227" s="12" t="s">
        <v>77</v>
      </c>
      <c r="B227" s="12" t="s">
        <v>561</v>
      </c>
      <c r="C227" s="32"/>
      <c r="E227">
        <f>SUBTOTAL(9,C219:C227)</f>
        <v>0</v>
      </c>
    </row>
    <row r="228" spans="1:5" ht="16" x14ac:dyDescent="0.2">
      <c r="A228" s="12" t="s">
        <v>79</v>
      </c>
      <c r="B228" s="12" t="s">
        <v>80</v>
      </c>
      <c r="C228" s="32"/>
    </row>
    <row r="229" spans="1:5" ht="16" x14ac:dyDescent="0.2">
      <c r="A229" s="12" t="s">
        <v>79</v>
      </c>
      <c r="B229" s="12" t="s">
        <v>562</v>
      </c>
      <c r="C229" s="32"/>
    </row>
    <row r="230" spans="1:5" ht="16" x14ac:dyDescent="0.2">
      <c r="A230" s="12" t="s">
        <v>79</v>
      </c>
      <c r="B230" s="12" t="s">
        <v>563</v>
      </c>
      <c r="C230" s="32"/>
    </row>
    <row r="231" spans="1:5" ht="16" x14ac:dyDescent="0.2">
      <c r="A231" s="12" t="s">
        <v>79</v>
      </c>
      <c r="B231" s="12" t="s">
        <v>81</v>
      </c>
      <c r="C231" s="32"/>
    </row>
    <row r="232" spans="1:5" ht="16" x14ac:dyDescent="0.2">
      <c r="A232" s="12" t="s">
        <v>79</v>
      </c>
      <c r="B232" s="12" t="s">
        <v>564</v>
      </c>
      <c r="C232" s="32"/>
    </row>
    <row r="233" spans="1:5" ht="16" x14ac:dyDescent="0.2">
      <c r="A233" s="12" t="s">
        <v>79</v>
      </c>
      <c r="B233" s="12" t="s">
        <v>82</v>
      </c>
      <c r="C233" s="32"/>
    </row>
    <row r="234" spans="1:5" ht="16" x14ac:dyDescent="0.2">
      <c r="A234" s="12" t="s">
        <v>79</v>
      </c>
      <c r="B234" s="12" t="s">
        <v>565</v>
      </c>
      <c r="C234" s="32"/>
    </row>
    <row r="235" spans="1:5" ht="16" x14ac:dyDescent="0.2">
      <c r="A235" s="12" t="s">
        <v>79</v>
      </c>
      <c r="B235" s="12" t="s">
        <v>566</v>
      </c>
      <c r="C235" s="32"/>
    </row>
    <row r="236" spans="1:5" ht="16" x14ac:dyDescent="0.2">
      <c r="A236" s="12" t="s">
        <v>79</v>
      </c>
      <c r="B236" s="12" t="s">
        <v>567</v>
      </c>
      <c r="C236" s="32"/>
    </row>
    <row r="237" spans="1:5" ht="16" x14ac:dyDescent="0.2">
      <c r="A237" s="12" t="s">
        <v>79</v>
      </c>
      <c r="B237" s="12" t="s">
        <v>568</v>
      </c>
      <c r="C237" s="32"/>
    </row>
    <row r="238" spans="1:5" ht="16" x14ac:dyDescent="0.2">
      <c r="A238" s="12" t="s">
        <v>79</v>
      </c>
      <c r="B238" s="12" t="s">
        <v>569</v>
      </c>
      <c r="C238" s="32"/>
    </row>
    <row r="239" spans="1:5" ht="16" x14ac:dyDescent="0.2">
      <c r="A239" s="12" t="s">
        <v>79</v>
      </c>
      <c r="B239" s="12" t="s">
        <v>570</v>
      </c>
      <c r="C239" s="32"/>
    </row>
    <row r="240" spans="1:5" ht="16" x14ac:dyDescent="0.2">
      <c r="A240" s="12" t="s">
        <v>79</v>
      </c>
      <c r="B240" s="12" t="s">
        <v>571</v>
      </c>
      <c r="C240" s="32"/>
    </row>
    <row r="241" spans="1:5" ht="16" x14ac:dyDescent="0.2">
      <c r="A241" s="12" t="s">
        <v>79</v>
      </c>
      <c r="B241" s="12" t="s">
        <v>572</v>
      </c>
      <c r="C241" s="32"/>
    </row>
    <row r="242" spans="1:5" ht="16" x14ac:dyDescent="0.2">
      <c r="A242" s="12" t="s">
        <v>79</v>
      </c>
      <c r="B242" s="12" t="s">
        <v>573</v>
      </c>
      <c r="C242" s="32"/>
    </row>
    <row r="243" spans="1:5" ht="16" x14ac:dyDescent="0.2">
      <c r="A243" s="12" t="s">
        <v>79</v>
      </c>
      <c r="B243" s="12" t="s">
        <v>83</v>
      </c>
      <c r="C243" s="32"/>
      <c r="E243">
        <f>SUBTOTAL(9,C228:C243)</f>
        <v>0</v>
      </c>
    </row>
    <row r="244" spans="1:5" ht="16" x14ac:dyDescent="0.2">
      <c r="A244" s="12" t="s">
        <v>574</v>
      </c>
      <c r="B244" s="12" t="s">
        <v>84</v>
      </c>
      <c r="C244" s="32"/>
    </row>
    <row r="245" spans="1:5" ht="16" x14ac:dyDescent="0.2">
      <c r="A245" s="12" t="s">
        <v>574</v>
      </c>
      <c r="B245" s="12" t="s">
        <v>85</v>
      </c>
      <c r="C245" s="32"/>
    </row>
    <row r="246" spans="1:5" ht="16" x14ac:dyDescent="0.2">
      <c r="A246" s="12" t="s">
        <v>574</v>
      </c>
      <c r="B246" s="12" t="s">
        <v>86</v>
      </c>
      <c r="C246" s="51"/>
    </row>
    <row r="247" spans="1:5" ht="16" x14ac:dyDescent="0.2">
      <c r="A247" s="12" t="s">
        <v>574</v>
      </c>
      <c r="B247" s="12" t="s">
        <v>575</v>
      </c>
      <c r="C247" s="51"/>
    </row>
    <row r="248" spans="1:5" ht="16" x14ac:dyDescent="0.2">
      <c r="A248" s="12" t="s">
        <v>574</v>
      </c>
      <c r="B248" s="12" t="s">
        <v>576</v>
      </c>
      <c r="C248" s="32"/>
    </row>
    <row r="249" spans="1:5" ht="16" x14ac:dyDescent="0.2">
      <c r="A249" s="12" t="s">
        <v>574</v>
      </c>
      <c r="B249" s="12" t="s">
        <v>577</v>
      </c>
      <c r="C249" s="32"/>
    </row>
    <row r="250" spans="1:5" ht="16" x14ac:dyDescent="0.2">
      <c r="A250" s="12" t="s">
        <v>574</v>
      </c>
      <c r="B250" s="12" t="s">
        <v>578</v>
      </c>
      <c r="C250" s="32"/>
    </row>
    <row r="251" spans="1:5" ht="16" x14ac:dyDescent="0.2">
      <c r="A251" s="12" t="s">
        <v>574</v>
      </c>
      <c r="B251" s="12" t="s">
        <v>87</v>
      </c>
      <c r="C251" s="32"/>
    </row>
    <row r="252" spans="1:5" ht="16" x14ac:dyDescent="0.2">
      <c r="A252" s="12" t="s">
        <v>574</v>
      </c>
      <c r="B252" s="12" t="s">
        <v>579</v>
      </c>
      <c r="C252" s="32"/>
    </row>
    <row r="253" spans="1:5" ht="16" x14ac:dyDescent="0.2">
      <c r="A253" s="12" t="s">
        <v>574</v>
      </c>
      <c r="B253" s="12" t="s">
        <v>580</v>
      </c>
      <c r="C253" s="32"/>
    </row>
    <row r="254" spans="1:5" ht="16" x14ac:dyDescent="0.2">
      <c r="A254" s="12" t="s">
        <v>574</v>
      </c>
      <c r="B254" s="12" t="s">
        <v>88</v>
      </c>
      <c r="C254" s="32"/>
    </row>
    <row r="255" spans="1:5" ht="16" x14ac:dyDescent="0.2">
      <c r="A255" s="12" t="s">
        <v>574</v>
      </c>
      <c r="B255" s="12" t="s">
        <v>581</v>
      </c>
      <c r="C255" s="32"/>
    </row>
    <row r="256" spans="1:5" ht="16" x14ac:dyDescent="0.2">
      <c r="A256" s="12" t="s">
        <v>574</v>
      </c>
      <c r="B256" s="12" t="s">
        <v>89</v>
      </c>
      <c r="C256" s="32"/>
    </row>
    <row r="257" spans="1:3" ht="16" x14ac:dyDescent="0.2">
      <c r="A257" s="12" t="s">
        <v>574</v>
      </c>
      <c r="B257" s="12" t="s">
        <v>90</v>
      </c>
      <c r="C257" s="32"/>
    </row>
    <row r="258" spans="1:3" ht="16" x14ac:dyDescent="0.2">
      <c r="A258" s="12" t="s">
        <v>574</v>
      </c>
      <c r="B258" s="12" t="s">
        <v>582</v>
      </c>
      <c r="C258" s="32"/>
    </row>
    <row r="259" spans="1:3" ht="16" x14ac:dyDescent="0.2">
      <c r="A259" s="12" t="s">
        <v>574</v>
      </c>
      <c r="B259" s="12" t="s">
        <v>583</v>
      </c>
      <c r="C259" s="51"/>
    </row>
    <row r="260" spans="1:3" ht="16" x14ac:dyDescent="0.2">
      <c r="A260" s="12" t="s">
        <v>574</v>
      </c>
      <c r="B260" s="12" t="s">
        <v>584</v>
      </c>
      <c r="C260" s="32"/>
    </row>
    <row r="261" spans="1:3" ht="16" x14ac:dyDescent="0.2">
      <c r="A261" s="12" t="s">
        <v>574</v>
      </c>
      <c r="B261" s="12" t="s">
        <v>585</v>
      </c>
      <c r="C261" s="32"/>
    </row>
    <row r="262" spans="1:3" ht="16" x14ac:dyDescent="0.2">
      <c r="A262" s="12" t="s">
        <v>574</v>
      </c>
      <c r="B262" s="12" t="s">
        <v>586</v>
      </c>
      <c r="C262" s="32"/>
    </row>
    <row r="263" spans="1:3" ht="16" x14ac:dyDescent="0.2">
      <c r="A263" s="12" t="s">
        <v>574</v>
      </c>
      <c r="B263" s="12" t="s">
        <v>587</v>
      </c>
      <c r="C263" s="32"/>
    </row>
    <row r="264" spans="1:3" ht="16" x14ac:dyDescent="0.2">
      <c r="A264" s="12" t="s">
        <v>574</v>
      </c>
      <c r="B264" s="12" t="s">
        <v>574</v>
      </c>
      <c r="C264" s="51"/>
    </row>
    <row r="265" spans="1:3" ht="16" x14ac:dyDescent="0.2">
      <c r="A265" s="12" t="s">
        <v>574</v>
      </c>
      <c r="B265" s="12" t="s">
        <v>588</v>
      </c>
      <c r="C265" s="51"/>
    </row>
    <row r="266" spans="1:3" ht="16" x14ac:dyDescent="0.2">
      <c r="A266" s="12" t="s">
        <v>574</v>
      </c>
      <c r="B266" s="12" t="s">
        <v>589</v>
      </c>
      <c r="C266" s="32"/>
    </row>
    <row r="267" spans="1:3" ht="16" x14ac:dyDescent="0.2">
      <c r="A267" s="12" t="s">
        <v>574</v>
      </c>
      <c r="B267" s="12" t="s">
        <v>590</v>
      </c>
      <c r="C267" s="51"/>
    </row>
    <row r="268" spans="1:3" ht="16" x14ac:dyDescent="0.2">
      <c r="A268" s="12" t="s">
        <v>574</v>
      </c>
      <c r="B268" s="12" t="s">
        <v>591</v>
      </c>
      <c r="C268" s="32"/>
    </row>
    <row r="269" spans="1:3" ht="16" x14ac:dyDescent="0.2">
      <c r="A269" s="12" t="s">
        <v>574</v>
      </c>
      <c r="B269" s="12" t="s">
        <v>91</v>
      </c>
      <c r="C269" s="51"/>
    </row>
    <row r="270" spans="1:3" ht="16" x14ac:dyDescent="0.2">
      <c r="A270" s="12" t="s">
        <v>574</v>
      </c>
      <c r="B270" s="12" t="s">
        <v>92</v>
      </c>
      <c r="C270" s="32"/>
    </row>
    <row r="271" spans="1:3" ht="16" x14ac:dyDescent="0.2">
      <c r="A271" s="12" t="s">
        <v>574</v>
      </c>
      <c r="B271" s="12" t="s">
        <v>93</v>
      </c>
      <c r="C271" s="51"/>
    </row>
    <row r="272" spans="1:3" ht="16" x14ac:dyDescent="0.2">
      <c r="A272" s="12" t="s">
        <v>574</v>
      </c>
      <c r="B272" s="12" t="s">
        <v>94</v>
      </c>
      <c r="C272" s="32"/>
    </row>
    <row r="273" spans="1:5" ht="16" x14ac:dyDescent="0.2">
      <c r="A273" s="12" t="s">
        <v>574</v>
      </c>
      <c r="B273" s="12" t="s">
        <v>95</v>
      </c>
      <c r="C273" s="32"/>
      <c r="E273">
        <f>SUBTOTAL(9,C244:C273)</f>
        <v>0</v>
      </c>
    </row>
    <row r="274" spans="1:5" ht="16" x14ac:dyDescent="0.2">
      <c r="A274" s="12" t="s">
        <v>592</v>
      </c>
      <c r="B274" s="12" t="s">
        <v>96</v>
      </c>
      <c r="C274" s="32"/>
    </row>
    <row r="275" spans="1:5" ht="16" x14ac:dyDescent="0.2">
      <c r="A275" s="12" t="s">
        <v>592</v>
      </c>
      <c r="B275" s="12" t="s">
        <v>97</v>
      </c>
      <c r="C275" s="32"/>
    </row>
    <row r="276" spans="1:5" ht="16" x14ac:dyDescent="0.2">
      <c r="A276" s="12" t="s">
        <v>592</v>
      </c>
      <c r="B276" s="12" t="s">
        <v>98</v>
      </c>
      <c r="C276" s="32"/>
    </row>
    <row r="277" spans="1:5" ht="16" x14ac:dyDescent="0.2">
      <c r="A277" s="12" t="s">
        <v>592</v>
      </c>
      <c r="B277" s="12" t="s">
        <v>99</v>
      </c>
      <c r="C277" s="32"/>
    </row>
    <row r="278" spans="1:5" ht="16" x14ac:dyDescent="0.2">
      <c r="A278" s="12" t="s">
        <v>592</v>
      </c>
      <c r="B278" s="12" t="s">
        <v>100</v>
      </c>
      <c r="C278" s="32"/>
    </row>
    <row r="279" spans="1:5" ht="16" x14ac:dyDescent="0.2">
      <c r="A279" s="12" t="s">
        <v>592</v>
      </c>
      <c r="B279" s="12" t="s">
        <v>593</v>
      </c>
      <c r="C279" s="32"/>
    </row>
    <row r="280" spans="1:5" ht="16" x14ac:dyDescent="0.2">
      <c r="A280" s="12" t="s">
        <v>592</v>
      </c>
      <c r="B280" s="12" t="s">
        <v>101</v>
      </c>
      <c r="C280" s="32"/>
    </row>
    <row r="281" spans="1:5" ht="16" x14ac:dyDescent="0.2">
      <c r="A281" s="12" t="s">
        <v>592</v>
      </c>
      <c r="B281" s="12" t="s">
        <v>594</v>
      </c>
      <c r="C281" s="32"/>
    </row>
    <row r="282" spans="1:5" ht="16" x14ac:dyDescent="0.2">
      <c r="A282" s="12" t="s">
        <v>592</v>
      </c>
      <c r="B282" s="12" t="s">
        <v>595</v>
      </c>
      <c r="C282" s="32"/>
    </row>
    <row r="283" spans="1:5" ht="16" x14ac:dyDescent="0.2">
      <c r="A283" s="12" t="s">
        <v>592</v>
      </c>
      <c r="B283" s="12" t="s">
        <v>596</v>
      </c>
      <c r="C283" s="32"/>
    </row>
    <row r="284" spans="1:5" ht="16" x14ac:dyDescent="0.2">
      <c r="A284" s="12" t="s">
        <v>592</v>
      </c>
      <c r="B284" s="12" t="s">
        <v>597</v>
      </c>
      <c r="C284" s="32"/>
    </row>
    <row r="285" spans="1:5" ht="16" x14ac:dyDescent="0.2">
      <c r="A285" s="12" t="s">
        <v>592</v>
      </c>
      <c r="B285" s="12" t="s">
        <v>598</v>
      </c>
      <c r="C285" s="32"/>
    </row>
    <row r="286" spans="1:5" ht="16" x14ac:dyDescent="0.2">
      <c r="A286" s="12" t="s">
        <v>592</v>
      </c>
      <c r="B286" s="12" t="s">
        <v>599</v>
      </c>
      <c r="C286" s="32"/>
    </row>
    <row r="287" spans="1:5" ht="16" x14ac:dyDescent="0.2">
      <c r="A287" s="12" t="s">
        <v>592</v>
      </c>
      <c r="B287" s="12" t="s">
        <v>102</v>
      </c>
      <c r="C287" s="32"/>
      <c r="E287">
        <f>SUBTOTAL(9,C274:C287)</f>
        <v>0</v>
      </c>
    </row>
    <row r="288" spans="1:5" ht="16" x14ac:dyDescent="0.2">
      <c r="A288" s="12" t="s">
        <v>103</v>
      </c>
      <c r="B288" s="12" t="s">
        <v>104</v>
      </c>
      <c r="C288" s="32"/>
    </row>
    <row r="289" spans="1:3" ht="16" x14ac:dyDescent="0.2">
      <c r="A289" s="12" t="s">
        <v>103</v>
      </c>
      <c r="B289" s="12" t="s">
        <v>105</v>
      </c>
      <c r="C289" s="32"/>
    </row>
    <row r="290" spans="1:3" ht="16" x14ac:dyDescent="0.2">
      <c r="A290" s="12" t="s">
        <v>103</v>
      </c>
      <c r="B290" s="12" t="s">
        <v>106</v>
      </c>
      <c r="C290" s="32"/>
    </row>
    <row r="291" spans="1:3" ht="16" x14ac:dyDescent="0.2">
      <c r="A291" s="12" t="s">
        <v>103</v>
      </c>
      <c r="B291" s="12" t="s">
        <v>600</v>
      </c>
      <c r="C291" s="32"/>
    </row>
    <row r="292" spans="1:3" ht="16" x14ac:dyDescent="0.2">
      <c r="A292" s="12" t="s">
        <v>103</v>
      </c>
      <c r="B292" s="12" t="s">
        <v>601</v>
      </c>
      <c r="C292" s="32"/>
    </row>
    <row r="293" spans="1:3" ht="16" x14ac:dyDescent="0.2">
      <c r="A293" s="12" t="s">
        <v>103</v>
      </c>
      <c r="B293" s="12" t="s">
        <v>959</v>
      </c>
      <c r="C293" s="32"/>
    </row>
    <row r="294" spans="1:3" ht="16" x14ac:dyDescent="0.2">
      <c r="A294" s="12" t="s">
        <v>103</v>
      </c>
      <c r="B294" s="12" t="s">
        <v>602</v>
      </c>
      <c r="C294" s="32"/>
    </row>
    <row r="295" spans="1:3" ht="16" x14ac:dyDescent="0.2">
      <c r="A295" s="12" t="s">
        <v>103</v>
      </c>
      <c r="B295" s="12" t="s">
        <v>603</v>
      </c>
      <c r="C295" s="32"/>
    </row>
    <row r="296" spans="1:3" ht="16" x14ac:dyDescent="0.2">
      <c r="A296" s="12" t="s">
        <v>103</v>
      </c>
      <c r="B296" s="12" t="s">
        <v>604</v>
      </c>
      <c r="C296" s="32"/>
    </row>
    <row r="297" spans="1:3" ht="16" x14ac:dyDescent="0.2">
      <c r="A297" s="12" t="s">
        <v>103</v>
      </c>
      <c r="B297" s="12" t="s">
        <v>605</v>
      </c>
      <c r="C297" s="32"/>
    </row>
    <row r="298" spans="1:3" ht="16" x14ac:dyDescent="0.2">
      <c r="A298" s="12" t="s">
        <v>103</v>
      </c>
      <c r="B298" s="12" t="s">
        <v>606</v>
      </c>
      <c r="C298" s="32"/>
    </row>
    <row r="299" spans="1:3" x14ac:dyDescent="0.2">
      <c r="A299" s="25" t="s">
        <v>107</v>
      </c>
      <c r="B299" s="25" t="s">
        <v>607</v>
      </c>
      <c r="C299" s="32"/>
    </row>
    <row r="300" spans="1:3" x14ac:dyDescent="0.2">
      <c r="A300" s="25" t="s">
        <v>107</v>
      </c>
      <c r="B300" s="25" t="s">
        <v>608</v>
      </c>
      <c r="C300" s="32"/>
    </row>
    <row r="301" spans="1:3" x14ac:dyDescent="0.2">
      <c r="A301" s="25" t="s">
        <v>107</v>
      </c>
      <c r="B301" s="25" t="s">
        <v>609</v>
      </c>
      <c r="C301" s="32"/>
    </row>
    <row r="302" spans="1:3" x14ac:dyDescent="0.2">
      <c r="A302" s="25" t="s">
        <v>107</v>
      </c>
      <c r="B302" s="25" t="s">
        <v>610</v>
      </c>
      <c r="C302" s="32"/>
    </row>
    <row r="303" spans="1:3" x14ac:dyDescent="0.2">
      <c r="A303" s="25" t="s">
        <v>107</v>
      </c>
      <c r="B303" s="25" t="s">
        <v>611</v>
      </c>
      <c r="C303" s="32"/>
    </row>
    <row r="304" spans="1:3" x14ac:dyDescent="0.2">
      <c r="A304" s="25" t="s">
        <v>107</v>
      </c>
      <c r="B304" s="25" t="s">
        <v>612</v>
      </c>
      <c r="C304" s="32"/>
    </row>
    <row r="305" spans="1:5" x14ac:dyDescent="0.2">
      <c r="A305" s="25" t="s">
        <v>107</v>
      </c>
      <c r="B305" s="25" t="s">
        <v>613</v>
      </c>
      <c r="C305" s="32"/>
    </row>
    <row r="306" spans="1:5" x14ac:dyDescent="0.2">
      <c r="A306" s="25" t="s">
        <v>107</v>
      </c>
      <c r="B306" s="25" t="s">
        <v>614</v>
      </c>
      <c r="C306" s="32"/>
    </row>
    <row r="307" spans="1:5" x14ac:dyDescent="0.2">
      <c r="A307" s="25" t="s">
        <v>107</v>
      </c>
      <c r="B307" s="25" t="s">
        <v>107</v>
      </c>
      <c r="C307" s="32"/>
      <c r="E307">
        <f>SUBTOTAL(9,C288:C307)</f>
        <v>0</v>
      </c>
    </row>
    <row r="308" spans="1:5" x14ac:dyDescent="0.2">
      <c r="A308" s="25" t="s">
        <v>108</v>
      </c>
      <c r="B308" s="25" t="s">
        <v>109</v>
      </c>
      <c r="C308" s="32"/>
    </row>
    <row r="309" spans="1:5" x14ac:dyDescent="0.2">
      <c r="A309" s="25" t="s">
        <v>108</v>
      </c>
      <c r="B309" s="25" t="s">
        <v>110</v>
      </c>
      <c r="C309" s="32"/>
    </row>
    <row r="310" spans="1:5" x14ac:dyDescent="0.2">
      <c r="A310" s="25" t="s">
        <v>108</v>
      </c>
      <c r="B310" s="25" t="s">
        <v>111</v>
      </c>
      <c r="C310" s="32"/>
    </row>
    <row r="311" spans="1:5" x14ac:dyDescent="0.2">
      <c r="A311" s="25" t="s">
        <v>108</v>
      </c>
      <c r="B311" s="25" t="s">
        <v>112</v>
      </c>
      <c r="C311" s="32"/>
    </row>
    <row r="312" spans="1:5" x14ac:dyDescent="0.2">
      <c r="A312" s="25" t="s">
        <v>108</v>
      </c>
      <c r="B312" s="25" t="s">
        <v>615</v>
      </c>
      <c r="C312" s="32"/>
    </row>
    <row r="313" spans="1:5" x14ac:dyDescent="0.2">
      <c r="A313" s="25" t="s">
        <v>108</v>
      </c>
      <c r="B313" s="25" t="s">
        <v>616</v>
      </c>
      <c r="C313" s="32"/>
    </row>
    <row r="314" spans="1:5" x14ac:dyDescent="0.2">
      <c r="A314" s="25" t="s">
        <v>108</v>
      </c>
      <c r="B314" s="25" t="s">
        <v>113</v>
      </c>
      <c r="C314" s="32"/>
    </row>
    <row r="315" spans="1:5" x14ac:dyDescent="0.2">
      <c r="A315" s="25" t="s">
        <v>108</v>
      </c>
      <c r="B315" s="25" t="s">
        <v>617</v>
      </c>
      <c r="C315" s="32"/>
    </row>
    <row r="316" spans="1:5" x14ac:dyDescent="0.2">
      <c r="A316" s="25" t="s">
        <v>108</v>
      </c>
      <c r="B316" s="25" t="s">
        <v>618</v>
      </c>
      <c r="C316" s="32"/>
    </row>
    <row r="317" spans="1:5" x14ac:dyDescent="0.2">
      <c r="A317" s="25" t="s">
        <v>108</v>
      </c>
      <c r="B317" s="25" t="s">
        <v>619</v>
      </c>
      <c r="C317" s="32"/>
    </row>
    <row r="318" spans="1:5" x14ac:dyDescent="0.2">
      <c r="A318" s="25" t="s">
        <v>108</v>
      </c>
      <c r="B318" s="25" t="s">
        <v>620</v>
      </c>
      <c r="C318" s="32"/>
    </row>
    <row r="319" spans="1:5" x14ac:dyDescent="0.2">
      <c r="A319" s="25" t="s">
        <v>108</v>
      </c>
      <c r="B319" s="25" t="s">
        <v>621</v>
      </c>
      <c r="C319" s="32"/>
    </row>
    <row r="320" spans="1:5" x14ac:dyDescent="0.2">
      <c r="A320" s="25" t="s">
        <v>108</v>
      </c>
      <c r="B320" s="25" t="s">
        <v>622</v>
      </c>
      <c r="C320" s="32"/>
    </row>
    <row r="321" spans="1:5" x14ac:dyDescent="0.2">
      <c r="A321" s="25" t="s">
        <v>108</v>
      </c>
      <c r="B321" s="25" t="s">
        <v>623</v>
      </c>
      <c r="C321" s="32"/>
    </row>
    <row r="322" spans="1:5" x14ac:dyDescent="0.2">
      <c r="A322" s="25" t="s">
        <v>108</v>
      </c>
      <c r="B322" s="25" t="s">
        <v>624</v>
      </c>
      <c r="C322" s="32"/>
    </row>
    <row r="323" spans="1:5" x14ac:dyDescent="0.2">
      <c r="A323" s="25" t="s">
        <v>108</v>
      </c>
      <c r="B323" s="25" t="s">
        <v>625</v>
      </c>
      <c r="C323" s="32"/>
    </row>
    <row r="324" spans="1:5" x14ac:dyDescent="0.2">
      <c r="A324" s="25" t="s">
        <v>108</v>
      </c>
      <c r="B324" s="25" t="s">
        <v>626</v>
      </c>
      <c r="C324" s="32"/>
    </row>
    <row r="325" spans="1:5" x14ac:dyDescent="0.2">
      <c r="A325" s="25" t="s">
        <v>108</v>
      </c>
      <c r="B325" s="25" t="s">
        <v>627</v>
      </c>
      <c r="C325" s="32"/>
    </row>
    <row r="326" spans="1:5" x14ac:dyDescent="0.2">
      <c r="A326" s="25" t="s">
        <v>108</v>
      </c>
      <c r="B326" s="25" t="s">
        <v>628</v>
      </c>
      <c r="C326" s="32"/>
    </row>
    <row r="327" spans="1:5" x14ac:dyDescent="0.2">
      <c r="A327" s="25" t="s">
        <v>108</v>
      </c>
      <c r="B327" s="25" t="s">
        <v>629</v>
      </c>
      <c r="C327" s="32"/>
    </row>
    <row r="328" spans="1:5" x14ac:dyDescent="0.2">
      <c r="A328" s="25" t="s">
        <v>108</v>
      </c>
      <c r="B328" s="25" t="s">
        <v>114</v>
      </c>
      <c r="C328" s="32"/>
      <c r="E328">
        <f>SUBTOTAL(9,C308:C328)</f>
        <v>0</v>
      </c>
    </row>
    <row r="329" spans="1:5" x14ac:dyDescent="0.2">
      <c r="A329" s="25" t="s">
        <v>115</v>
      </c>
      <c r="B329" s="25" t="s">
        <v>116</v>
      </c>
      <c r="C329" s="32"/>
    </row>
    <row r="330" spans="1:5" x14ac:dyDescent="0.2">
      <c r="A330" s="25" t="s">
        <v>115</v>
      </c>
      <c r="B330" s="25" t="s">
        <v>630</v>
      </c>
      <c r="C330" s="32"/>
    </row>
    <row r="331" spans="1:5" x14ac:dyDescent="0.2">
      <c r="A331" s="25" t="s">
        <v>115</v>
      </c>
      <c r="B331" s="25" t="s">
        <v>631</v>
      </c>
      <c r="C331" s="32"/>
    </row>
    <row r="332" spans="1:5" x14ac:dyDescent="0.2">
      <c r="A332" s="25" t="s">
        <v>115</v>
      </c>
      <c r="B332" s="25" t="s">
        <v>632</v>
      </c>
      <c r="C332" s="32"/>
    </row>
    <row r="333" spans="1:5" x14ac:dyDescent="0.2">
      <c r="A333" s="25" t="s">
        <v>115</v>
      </c>
      <c r="B333" s="25" t="s">
        <v>633</v>
      </c>
      <c r="C333" s="32"/>
    </row>
    <row r="334" spans="1:5" x14ac:dyDescent="0.2">
      <c r="A334" s="25" t="s">
        <v>115</v>
      </c>
      <c r="B334" s="25" t="s">
        <v>634</v>
      </c>
      <c r="C334" s="32"/>
    </row>
    <row r="335" spans="1:5" x14ac:dyDescent="0.2">
      <c r="A335" s="25" t="s">
        <v>115</v>
      </c>
      <c r="B335" s="25" t="s">
        <v>635</v>
      </c>
      <c r="C335" s="32"/>
    </row>
    <row r="336" spans="1:5" x14ac:dyDescent="0.2">
      <c r="A336" s="25" t="s">
        <v>115</v>
      </c>
      <c r="B336" s="25" t="s">
        <v>115</v>
      </c>
      <c r="C336" s="32"/>
      <c r="E336">
        <f>SUBTOTAL(9,C329:C336)</f>
        <v>0</v>
      </c>
    </row>
    <row r="337" spans="1:5" x14ac:dyDescent="0.2">
      <c r="A337" s="25" t="s">
        <v>117</v>
      </c>
      <c r="B337" s="25" t="s">
        <v>118</v>
      </c>
      <c r="C337" s="32"/>
    </row>
    <row r="338" spans="1:5" x14ac:dyDescent="0.2">
      <c r="A338" s="25" t="s">
        <v>117</v>
      </c>
      <c r="B338" s="25" t="s">
        <v>119</v>
      </c>
      <c r="C338" s="32"/>
    </row>
    <row r="339" spans="1:5" x14ac:dyDescent="0.2">
      <c r="A339" s="25" t="s">
        <v>117</v>
      </c>
      <c r="B339" s="25" t="s">
        <v>120</v>
      </c>
      <c r="C339" s="32"/>
    </row>
    <row r="340" spans="1:5" x14ac:dyDescent="0.2">
      <c r="A340" s="25" t="s">
        <v>117</v>
      </c>
      <c r="B340" s="25" t="s">
        <v>121</v>
      </c>
      <c r="C340" s="32"/>
    </row>
    <row r="341" spans="1:5" x14ac:dyDescent="0.2">
      <c r="A341" s="25" t="s">
        <v>117</v>
      </c>
      <c r="B341" s="25" t="s">
        <v>636</v>
      </c>
      <c r="C341" s="32"/>
    </row>
    <row r="342" spans="1:5" x14ac:dyDescent="0.2">
      <c r="A342" s="25" t="s">
        <v>117</v>
      </c>
      <c r="B342" s="25" t="s">
        <v>637</v>
      </c>
      <c r="C342" s="32"/>
    </row>
    <row r="343" spans="1:5" x14ac:dyDescent="0.2">
      <c r="A343" s="25" t="s">
        <v>117</v>
      </c>
      <c r="B343" s="25" t="s">
        <v>638</v>
      </c>
      <c r="C343" s="32"/>
    </row>
    <row r="344" spans="1:5" x14ac:dyDescent="0.2">
      <c r="A344" s="25" t="s">
        <v>117</v>
      </c>
      <c r="B344" s="25" t="s">
        <v>639</v>
      </c>
      <c r="C344" s="32"/>
    </row>
    <row r="345" spans="1:5" x14ac:dyDescent="0.2">
      <c r="A345" s="25" t="s">
        <v>117</v>
      </c>
      <c r="B345" s="25" t="s">
        <v>122</v>
      </c>
      <c r="C345" s="32"/>
    </row>
    <row r="346" spans="1:5" x14ac:dyDescent="0.2">
      <c r="A346" s="25" t="s">
        <v>117</v>
      </c>
      <c r="B346" s="25" t="s">
        <v>123</v>
      </c>
      <c r="C346" s="32"/>
    </row>
    <row r="347" spans="1:5" x14ac:dyDescent="0.2">
      <c r="A347" s="25" t="s">
        <v>117</v>
      </c>
      <c r="B347" s="25" t="s">
        <v>117</v>
      </c>
      <c r="C347" s="32"/>
      <c r="E347">
        <f>SUBTOTAL(9,C337:C347)</f>
        <v>0</v>
      </c>
    </row>
    <row r="348" spans="1:5" x14ac:dyDescent="0.2">
      <c r="C348" s="33">
        <f>SUM(C5:C347)</f>
        <v>0</v>
      </c>
      <c r="E348" s="33">
        <f>SUM(E5:E347)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5D695-F312-4907-BAD3-82AEFA85A7B9}">
  <dimension ref="A2:I351"/>
  <sheetViews>
    <sheetView topLeftCell="A4" zoomScale="85" zoomScaleNormal="85" workbookViewId="0">
      <pane xSplit="2" ySplit="1" topLeftCell="C5" activePane="bottomRight" state="frozen"/>
      <selection activeCell="A4" sqref="A4"/>
      <selection pane="topRight" activeCell="C4" sqref="C4"/>
      <selection pane="bottomLeft" activeCell="A5" sqref="A5"/>
      <selection pane="bottomRight" activeCell="F330" sqref="F330"/>
    </sheetView>
  </sheetViews>
  <sheetFormatPr baseColWidth="10" defaultRowHeight="15" x14ac:dyDescent="0.2"/>
  <cols>
    <col min="1" max="1" width="16" customWidth="1"/>
    <col min="2" max="2" width="29.6640625" customWidth="1"/>
    <col min="3" max="3" width="12" customWidth="1"/>
  </cols>
  <sheetData>
    <row r="2" spans="1:9" x14ac:dyDescent="0.2">
      <c r="A2" s="7" t="s">
        <v>124</v>
      </c>
    </row>
    <row r="3" spans="1:9" ht="15" customHeight="1" x14ac:dyDescent="0.2">
      <c r="B3" s="6"/>
      <c r="C3" s="6"/>
      <c r="D3" s="6"/>
    </row>
    <row r="4" spans="1:9" x14ac:dyDescent="0.2">
      <c r="A4" s="1" t="s">
        <v>125</v>
      </c>
      <c r="B4" s="2" t="s">
        <v>126</v>
      </c>
      <c r="C4" s="38">
        <v>2016</v>
      </c>
      <c r="D4" s="38">
        <v>2017</v>
      </c>
      <c r="E4" s="38">
        <v>2018</v>
      </c>
      <c r="F4" s="38">
        <v>2019</v>
      </c>
      <c r="G4" s="38">
        <v>2020</v>
      </c>
      <c r="H4" s="38">
        <v>2021</v>
      </c>
      <c r="I4" s="38">
        <v>2022</v>
      </c>
    </row>
    <row r="5" spans="1:9" x14ac:dyDescent="0.2">
      <c r="A5" s="8" t="s">
        <v>128</v>
      </c>
      <c r="B5" s="3" t="s">
        <v>129</v>
      </c>
      <c r="C5" s="5">
        <v>18</v>
      </c>
      <c r="D5" s="5">
        <v>21</v>
      </c>
      <c r="E5" s="5">
        <v>21</v>
      </c>
      <c r="F5" s="5">
        <v>13</v>
      </c>
      <c r="G5" s="5">
        <v>17</v>
      </c>
      <c r="H5" s="22">
        <v>17</v>
      </c>
      <c r="I5" s="22">
        <v>29</v>
      </c>
    </row>
    <row r="6" spans="1:9" x14ac:dyDescent="0.2">
      <c r="A6" s="8" t="s">
        <v>128</v>
      </c>
      <c r="B6" s="3" t="s">
        <v>130</v>
      </c>
      <c r="C6" s="5">
        <v>8</v>
      </c>
      <c r="D6" s="5">
        <v>9</v>
      </c>
      <c r="E6" s="5">
        <v>9</v>
      </c>
      <c r="F6" s="5">
        <v>9</v>
      </c>
      <c r="G6" s="5">
        <v>9</v>
      </c>
      <c r="H6" s="22">
        <v>9</v>
      </c>
      <c r="I6" s="22">
        <v>22</v>
      </c>
    </row>
    <row r="7" spans="1:9" x14ac:dyDescent="0.2">
      <c r="A7" s="8" t="s">
        <v>128</v>
      </c>
      <c r="B7" s="3" t="s">
        <v>131</v>
      </c>
      <c r="C7" s="5">
        <v>66</v>
      </c>
      <c r="D7" s="5">
        <v>70</v>
      </c>
      <c r="E7" s="5">
        <v>68</v>
      </c>
      <c r="F7" s="5">
        <v>42</v>
      </c>
      <c r="G7" s="5">
        <v>49</v>
      </c>
      <c r="H7" s="22">
        <v>49</v>
      </c>
      <c r="I7" s="22">
        <v>135</v>
      </c>
    </row>
    <row r="8" spans="1:9" x14ac:dyDescent="0.2">
      <c r="A8" s="8" t="s">
        <v>128</v>
      </c>
      <c r="B8" s="3" t="s">
        <v>132</v>
      </c>
      <c r="C8" s="5">
        <v>200</v>
      </c>
      <c r="D8" s="5">
        <v>207</v>
      </c>
      <c r="E8" s="5">
        <v>207</v>
      </c>
      <c r="F8" s="5">
        <v>144</v>
      </c>
      <c r="G8" s="5">
        <v>155</v>
      </c>
      <c r="H8" s="22">
        <v>153</v>
      </c>
      <c r="I8" s="22">
        <v>312</v>
      </c>
    </row>
    <row r="9" spans="1:9" x14ac:dyDescent="0.2">
      <c r="A9" s="8" t="s">
        <v>128</v>
      </c>
      <c r="B9" s="8" t="s">
        <v>133</v>
      </c>
      <c r="C9" s="5">
        <v>38</v>
      </c>
      <c r="D9" s="5">
        <v>40</v>
      </c>
      <c r="E9" s="5">
        <v>42</v>
      </c>
      <c r="F9" s="5">
        <v>34</v>
      </c>
      <c r="G9" s="5">
        <v>40</v>
      </c>
      <c r="H9" s="22">
        <v>40</v>
      </c>
      <c r="I9" s="22">
        <v>86</v>
      </c>
    </row>
    <row r="10" spans="1:9" x14ac:dyDescent="0.2">
      <c r="A10" s="8" t="s">
        <v>128</v>
      </c>
      <c r="B10" s="3" t="s">
        <v>134</v>
      </c>
      <c r="C10" s="5">
        <v>7</v>
      </c>
      <c r="D10" s="5">
        <v>8</v>
      </c>
      <c r="E10" s="5">
        <v>8</v>
      </c>
      <c r="F10" s="5">
        <v>8</v>
      </c>
      <c r="G10" s="5">
        <v>8</v>
      </c>
      <c r="H10" s="22">
        <v>9</v>
      </c>
      <c r="I10" s="22">
        <v>17</v>
      </c>
    </row>
    <row r="11" spans="1:9" x14ac:dyDescent="0.2">
      <c r="A11" s="8" t="s">
        <v>128</v>
      </c>
      <c r="B11" s="3" t="s">
        <v>135</v>
      </c>
      <c r="C11" s="5">
        <v>33</v>
      </c>
      <c r="D11" s="5">
        <v>34</v>
      </c>
      <c r="E11" s="5">
        <v>35</v>
      </c>
      <c r="F11" s="5">
        <v>20</v>
      </c>
      <c r="G11" s="5">
        <v>21</v>
      </c>
      <c r="H11" s="22">
        <v>21</v>
      </c>
      <c r="I11" s="22">
        <v>45</v>
      </c>
    </row>
    <row r="12" spans="1:9" x14ac:dyDescent="0.2">
      <c r="A12" s="8" t="s">
        <v>128</v>
      </c>
      <c r="B12" s="3" t="s">
        <v>136</v>
      </c>
      <c r="C12" s="5">
        <v>8</v>
      </c>
      <c r="D12" s="5">
        <v>9</v>
      </c>
      <c r="E12" s="5">
        <v>9</v>
      </c>
      <c r="F12" s="5">
        <v>19</v>
      </c>
      <c r="G12" s="5">
        <v>22</v>
      </c>
      <c r="H12" s="22">
        <v>23</v>
      </c>
      <c r="I12" s="22">
        <v>17</v>
      </c>
    </row>
    <row r="13" spans="1:9" x14ac:dyDescent="0.2">
      <c r="A13" s="8" t="s">
        <v>128</v>
      </c>
      <c r="B13" s="8" t="s">
        <v>137</v>
      </c>
      <c r="C13" s="5">
        <v>36</v>
      </c>
      <c r="D13" s="5">
        <v>37</v>
      </c>
      <c r="E13" s="5">
        <v>37</v>
      </c>
      <c r="F13" s="5">
        <v>23</v>
      </c>
      <c r="G13" s="5">
        <v>30</v>
      </c>
      <c r="H13" s="22">
        <v>30</v>
      </c>
      <c r="I13" s="22">
        <v>54</v>
      </c>
    </row>
    <row r="14" spans="1:9" x14ac:dyDescent="0.2">
      <c r="A14" s="8" t="s">
        <v>128</v>
      </c>
      <c r="B14" s="8" t="s">
        <v>138</v>
      </c>
      <c r="C14" s="5">
        <v>21</v>
      </c>
      <c r="D14" s="5">
        <v>22</v>
      </c>
      <c r="E14" s="5">
        <v>23</v>
      </c>
      <c r="F14" s="5">
        <v>13</v>
      </c>
      <c r="G14" s="5">
        <v>12</v>
      </c>
      <c r="H14" s="22">
        <v>12</v>
      </c>
      <c r="I14" s="22">
        <v>20</v>
      </c>
    </row>
    <row r="15" spans="1:9" x14ac:dyDescent="0.2">
      <c r="A15" s="8" t="s">
        <v>128</v>
      </c>
      <c r="B15" s="8" t="s">
        <v>139</v>
      </c>
      <c r="C15" s="5">
        <v>93</v>
      </c>
      <c r="D15" s="5">
        <v>95</v>
      </c>
      <c r="E15" s="5">
        <v>92</v>
      </c>
      <c r="F15" s="5">
        <v>64</v>
      </c>
      <c r="G15" s="5">
        <v>75</v>
      </c>
      <c r="H15" s="22">
        <v>77</v>
      </c>
      <c r="I15" s="22">
        <v>163</v>
      </c>
    </row>
    <row r="16" spans="1:9" x14ac:dyDescent="0.2">
      <c r="A16" s="8" t="s">
        <v>128</v>
      </c>
      <c r="B16" s="8" t="s">
        <v>140</v>
      </c>
      <c r="C16" s="5">
        <v>13</v>
      </c>
      <c r="D16" s="5">
        <v>13</v>
      </c>
      <c r="E16" s="5">
        <v>14</v>
      </c>
      <c r="F16" s="5">
        <v>18</v>
      </c>
      <c r="G16" s="5">
        <v>17</v>
      </c>
      <c r="H16" s="22">
        <v>17</v>
      </c>
      <c r="I16" s="22">
        <v>51</v>
      </c>
    </row>
    <row r="17" spans="1:9" x14ac:dyDescent="0.2">
      <c r="A17" s="8" t="s">
        <v>128</v>
      </c>
      <c r="B17" s="8" t="s">
        <v>141</v>
      </c>
      <c r="C17" s="5">
        <v>29</v>
      </c>
      <c r="D17" s="5">
        <v>31</v>
      </c>
      <c r="E17" s="5">
        <v>32</v>
      </c>
      <c r="F17" s="5">
        <v>21</v>
      </c>
      <c r="G17" s="5">
        <v>20</v>
      </c>
      <c r="H17" s="22">
        <v>20</v>
      </c>
      <c r="I17" s="22">
        <v>40</v>
      </c>
    </row>
    <row r="18" spans="1:9" x14ac:dyDescent="0.2">
      <c r="A18" s="8" t="s">
        <v>128</v>
      </c>
      <c r="B18" s="3" t="s">
        <v>142</v>
      </c>
      <c r="C18" s="5">
        <v>13</v>
      </c>
      <c r="D18" s="5">
        <v>14</v>
      </c>
      <c r="E18" s="5">
        <v>14</v>
      </c>
      <c r="F18" s="5">
        <v>11</v>
      </c>
      <c r="G18" s="5">
        <v>14</v>
      </c>
      <c r="H18" s="22">
        <v>14</v>
      </c>
      <c r="I18" s="22">
        <v>24</v>
      </c>
    </row>
    <row r="19" spans="1:9" x14ac:dyDescent="0.2">
      <c r="A19" s="8" t="s">
        <v>128</v>
      </c>
      <c r="B19" s="3" t="s">
        <v>143</v>
      </c>
      <c r="C19" s="5">
        <v>32</v>
      </c>
      <c r="D19" s="5">
        <v>33</v>
      </c>
      <c r="E19" s="5">
        <v>31</v>
      </c>
      <c r="F19" s="5">
        <v>27</v>
      </c>
      <c r="G19" s="5">
        <v>25</v>
      </c>
      <c r="H19" s="22">
        <v>26</v>
      </c>
      <c r="I19" s="22">
        <v>60</v>
      </c>
    </row>
    <row r="20" spans="1:9" x14ac:dyDescent="0.2">
      <c r="A20" s="8" t="s">
        <v>128</v>
      </c>
      <c r="B20" s="3" t="s">
        <v>144</v>
      </c>
      <c r="C20" s="5">
        <v>6</v>
      </c>
      <c r="D20" s="5">
        <v>7</v>
      </c>
      <c r="E20" s="5">
        <v>7</v>
      </c>
      <c r="F20" s="5">
        <v>14</v>
      </c>
      <c r="G20" s="5">
        <v>7</v>
      </c>
      <c r="H20" s="22">
        <v>7</v>
      </c>
      <c r="I20" s="22">
        <v>15</v>
      </c>
    </row>
    <row r="21" spans="1:9" x14ac:dyDescent="0.2">
      <c r="A21" s="8" t="s">
        <v>128</v>
      </c>
      <c r="B21" s="3" t="s">
        <v>145</v>
      </c>
      <c r="C21" s="5">
        <v>16</v>
      </c>
      <c r="D21" s="5">
        <v>18</v>
      </c>
      <c r="E21" s="5">
        <v>18</v>
      </c>
      <c r="F21" s="5">
        <v>15</v>
      </c>
      <c r="G21" s="5">
        <v>18</v>
      </c>
      <c r="H21" s="22">
        <v>18</v>
      </c>
      <c r="I21" s="22">
        <v>36</v>
      </c>
    </row>
    <row r="22" spans="1:9" x14ac:dyDescent="0.2">
      <c r="A22" s="8" t="s">
        <v>146</v>
      </c>
      <c r="B22" s="3" t="s">
        <v>147</v>
      </c>
      <c r="C22" s="5">
        <v>29</v>
      </c>
      <c r="D22" s="5">
        <v>29</v>
      </c>
      <c r="E22" s="5">
        <v>29</v>
      </c>
      <c r="F22" s="5">
        <v>21</v>
      </c>
      <c r="G22" s="5">
        <v>26</v>
      </c>
      <c r="H22" s="22">
        <v>27</v>
      </c>
      <c r="I22" s="22">
        <v>47</v>
      </c>
    </row>
    <row r="23" spans="1:9" x14ac:dyDescent="0.2">
      <c r="A23" s="8" t="s">
        <v>146</v>
      </c>
      <c r="B23" s="8" t="s">
        <v>148</v>
      </c>
      <c r="C23" s="5">
        <v>16</v>
      </c>
      <c r="D23" s="5">
        <v>16</v>
      </c>
      <c r="E23" s="5">
        <v>16</v>
      </c>
      <c r="F23" s="5">
        <v>13</v>
      </c>
      <c r="G23" s="5">
        <v>15</v>
      </c>
      <c r="H23" s="22">
        <v>15</v>
      </c>
      <c r="I23" s="22">
        <v>35</v>
      </c>
    </row>
    <row r="24" spans="1:9" x14ac:dyDescent="0.2">
      <c r="A24" s="8" t="s">
        <v>146</v>
      </c>
      <c r="B24" s="3" t="s">
        <v>149</v>
      </c>
      <c r="C24" s="5">
        <v>15</v>
      </c>
      <c r="D24" s="5">
        <v>16</v>
      </c>
      <c r="E24" s="5">
        <v>16</v>
      </c>
      <c r="F24" s="5">
        <v>12</v>
      </c>
      <c r="G24" s="5">
        <v>15</v>
      </c>
      <c r="H24" s="22">
        <v>15</v>
      </c>
      <c r="I24" s="22">
        <v>31</v>
      </c>
    </row>
    <row r="25" spans="1:9" x14ac:dyDescent="0.2">
      <c r="A25" s="8" t="s">
        <v>146</v>
      </c>
      <c r="B25" s="3" t="s">
        <v>150</v>
      </c>
      <c r="C25" s="5">
        <v>23</v>
      </c>
      <c r="D25" s="5">
        <v>23</v>
      </c>
      <c r="E25" s="5">
        <v>24</v>
      </c>
      <c r="F25" s="5">
        <v>16</v>
      </c>
      <c r="G25" s="5">
        <v>17</v>
      </c>
      <c r="H25" s="22">
        <v>17</v>
      </c>
      <c r="I25" s="22">
        <v>35</v>
      </c>
    </row>
    <row r="26" spans="1:9" x14ac:dyDescent="0.2">
      <c r="A26" s="8" t="s">
        <v>146</v>
      </c>
      <c r="B26" s="3" t="s">
        <v>151</v>
      </c>
      <c r="C26" s="5">
        <v>25</v>
      </c>
      <c r="D26" s="5">
        <v>27</v>
      </c>
      <c r="E26" s="5">
        <v>25</v>
      </c>
      <c r="F26" s="5">
        <v>24</v>
      </c>
      <c r="G26" s="5">
        <v>28</v>
      </c>
      <c r="H26" s="22">
        <v>28</v>
      </c>
      <c r="I26" s="22">
        <v>63</v>
      </c>
    </row>
    <row r="27" spans="1:9" x14ac:dyDescent="0.2">
      <c r="A27" s="8" t="s">
        <v>146</v>
      </c>
      <c r="B27" s="3" t="s">
        <v>152</v>
      </c>
      <c r="C27" s="5">
        <v>88</v>
      </c>
      <c r="D27" s="5">
        <v>90</v>
      </c>
      <c r="E27" s="5">
        <v>89</v>
      </c>
      <c r="F27" s="5">
        <v>63</v>
      </c>
      <c r="G27" s="5">
        <v>66</v>
      </c>
      <c r="H27" s="22">
        <v>67</v>
      </c>
      <c r="I27" s="22">
        <v>145</v>
      </c>
    </row>
    <row r="28" spans="1:9" x14ac:dyDescent="0.2">
      <c r="A28" s="8" t="s">
        <v>146</v>
      </c>
      <c r="B28" s="8" t="s">
        <v>153</v>
      </c>
      <c r="C28" s="5">
        <v>30</v>
      </c>
      <c r="D28" s="5">
        <v>29</v>
      </c>
      <c r="E28" s="5">
        <v>29</v>
      </c>
      <c r="F28" s="5">
        <v>28</v>
      </c>
      <c r="G28" s="5">
        <v>35</v>
      </c>
      <c r="H28" s="22">
        <v>35</v>
      </c>
      <c r="I28" s="22">
        <v>83</v>
      </c>
    </row>
    <row r="29" spans="1:9" x14ac:dyDescent="0.2">
      <c r="A29" s="8" t="s">
        <v>146</v>
      </c>
      <c r="B29" s="8" t="s">
        <v>154</v>
      </c>
      <c r="C29" s="5">
        <v>28</v>
      </c>
      <c r="D29" s="5">
        <v>28</v>
      </c>
      <c r="E29" s="5">
        <v>27</v>
      </c>
      <c r="F29" s="5">
        <v>22</v>
      </c>
      <c r="G29" s="5">
        <v>25</v>
      </c>
      <c r="H29" s="22">
        <v>25</v>
      </c>
      <c r="I29" s="22">
        <v>58</v>
      </c>
    </row>
    <row r="30" spans="1:9" ht="16" x14ac:dyDescent="0.2">
      <c r="A30" s="4" t="s">
        <v>155</v>
      </c>
      <c r="B30" s="4" t="s">
        <v>156</v>
      </c>
      <c r="C30" s="5">
        <v>25</v>
      </c>
      <c r="D30" s="5">
        <v>25</v>
      </c>
      <c r="E30" s="5">
        <v>25</v>
      </c>
      <c r="F30" s="5">
        <v>17</v>
      </c>
      <c r="G30" s="15">
        <v>17</v>
      </c>
      <c r="H30" s="24">
        <v>18</v>
      </c>
      <c r="I30" s="24">
        <v>41</v>
      </c>
    </row>
    <row r="31" spans="1:9" ht="16" x14ac:dyDescent="0.2">
      <c r="A31" s="4" t="s">
        <v>155</v>
      </c>
      <c r="B31" s="4" t="s">
        <v>155</v>
      </c>
      <c r="C31" s="5">
        <v>101</v>
      </c>
      <c r="D31" s="5">
        <v>104</v>
      </c>
      <c r="E31" s="5">
        <v>336</v>
      </c>
      <c r="F31" s="5">
        <v>57</v>
      </c>
      <c r="G31" s="15">
        <v>57</v>
      </c>
      <c r="H31" s="24">
        <v>59</v>
      </c>
      <c r="I31" s="24">
        <v>115</v>
      </c>
    </row>
    <row r="32" spans="1:9" ht="16" x14ac:dyDescent="0.2">
      <c r="A32" s="4" t="s">
        <v>155</v>
      </c>
      <c r="B32" s="4" t="s">
        <v>157</v>
      </c>
      <c r="C32" s="5">
        <v>30</v>
      </c>
      <c r="D32" s="5">
        <v>29</v>
      </c>
      <c r="E32" s="5">
        <v>29</v>
      </c>
      <c r="F32" s="5">
        <v>22</v>
      </c>
      <c r="G32" s="15">
        <v>24</v>
      </c>
      <c r="H32" s="24">
        <v>25</v>
      </c>
      <c r="I32" s="24">
        <v>54</v>
      </c>
    </row>
    <row r="33" spans="1:9" ht="16" x14ac:dyDescent="0.2">
      <c r="A33" s="4" t="s">
        <v>155</v>
      </c>
      <c r="B33" s="9" t="s">
        <v>347</v>
      </c>
      <c r="C33" s="5">
        <v>52</v>
      </c>
      <c r="D33" s="5">
        <v>44</v>
      </c>
      <c r="E33" s="5">
        <v>51</v>
      </c>
      <c r="F33" s="5">
        <v>33</v>
      </c>
      <c r="G33" s="15">
        <v>35</v>
      </c>
      <c r="H33" s="24">
        <v>36</v>
      </c>
      <c r="I33" s="24">
        <v>88</v>
      </c>
    </row>
    <row r="34" spans="1:9" ht="16" x14ac:dyDescent="0.2">
      <c r="A34" s="4" t="s">
        <v>155</v>
      </c>
      <c r="B34" s="4" t="s">
        <v>158</v>
      </c>
      <c r="C34" s="5">
        <v>12</v>
      </c>
      <c r="D34" s="5">
        <v>13</v>
      </c>
      <c r="E34" s="5">
        <v>13</v>
      </c>
      <c r="F34" s="5">
        <v>8</v>
      </c>
      <c r="G34" s="15">
        <v>7</v>
      </c>
      <c r="H34" s="24">
        <v>7</v>
      </c>
      <c r="I34" s="24">
        <v>19</v>
      </c>
    </row>
    <row r="35" spans="1:9" ht="16" x14ac:dyDescent="0.2">
      <c r="A35" s="4" t="s">
        <v>155</v>
      </c>
      <c r="B35" s="4" t="s">
        <v>159</v>
      </c>
      <c r="C35" s="5">
        <v>20</v>
      </c>
      <c r="D35" s="5">
        <v>20</v>
      </c>
      <c r="E35" s="5">
        <v>17</v>
      </c>
      <c r="F35" s="5">
        <v>23</v>
      </c>
      <c r="G35" s="15">
        <v>23</v>
      </c>
      <c r="H35" s="24">
        <v>24</v>
      </c>
      <c r="I35" s="24">
        <v>52</v>
      </c>
    </row>
    <row r="36" spans="1:9" ht="16" x14ac:dyDescent="0.2">
      <c r="A36" s="4" t="s">
        <v>155</v>
      </c>
      <c r="B36" s="4" t="s">
        <v>160</v>
      </c>
      <c r="C36" s="5">
        <v>43</v>
      </c>
      <c r="D36" s="5">
        <v>44</v>
      </c>
      <c r="E36" s="5">
        <v>45</v>
      </c>
      <c r="F36" s="5">
        <v>29</v>
      </c>
      <c r="G36" s="15">
        <v>32</v>
      </c>
      <c r="H36" s="24">
        <v>32</v>
      </c>
      <c r="I36" s="24">
        <v>68</v>
      </c>
    </row>
    <row r="37" spans="1:9" ht="16" x14ac:dyDescent="0.2">
      <c r="A37" s="4" t="s">
        <v>155</v>
      </c>
      <c r="B37" s="4" t="s">
        <v>161</v>
      </c>
      <c r="C37" s="5">
        <v>16</v>
      </c>
      <c r="D37" s="5">
        <v>15</v>
      </c>
      <c r="E37" s="5">
        <v>15</v>
      </c>
      <c r="F37" s="5">
        <v>11</v>
      </c>
      <c r="G37" s="15">
        <v>12</v>
      </c>
      <c r="H37" s="24">
        <v>12</v>
      </c>
      <c r="I37" s="24">
        <v>22</v>
      </c>
    </row>
    <row r="38" spans="1:9" ht="16" x14ac:dyDescent="0.2">
      <c r="A38" s="4" t="s">
        <v>155</v>
      </c>
      <c r="B38" s="9" t="s">
        <v>348</v>
      </c>
      <c r="C38" s="5">
        <v>32</v>
      </c>
      <c r="D38" s="5">
        <v>31</v>
      </c>
      <c r="E38" s="5">
        <v>33</v>
      </c>
      <c r="F38" s="5">
        <v>20</v>
      </c>
      <c r="G38" s="15">
        <v>26</v>
      </c>
      <c r="H38" s="24">
        <v>27</v>
      </c>
      <c r="I38" s="24">
        <v>63</v>
      </c>
    </row>
    <row r="39" spans="1:9" ht="16" x14ac:dyDescent="0.2">
      <c r="A39" s="4" t="s">
        <v>155</v>
      </c>
      <c r="B39" s="9" t="s">
        <v>349</v>
      </c>
      <c r="C39" s="5">
        <v>17</v>
      </c>
      <c r="D39" s="5">
        <v>17</v>
      </c>
      <c r="E39" s="5">
        <v>17</v>
      </c>
      <c r="F39" s="5">
        <v>15</v>
      </c>
      <c r="G39" s="15">
        <v>14</v>
      </c>
      <c r="H39" s="24">
        <v>14</v>
      </c>
      <c r="I39" s="24">
        <v>30</v>
      </c>
    </row>
    <row r="40" spans="1:9" ht="16" x14ac:dyDescent="0.2">
      <c r="A40" s="4" t="s">
        <v>155</v>
      </c>
      <c r="B40" s="9" t="s">
        <v>350</v>
      </c>
      <c r="C40" s="5">
        <v>76</v>
      </c>
      <c r="D40" s="5">
        <v>77</v>
      </c>
      <c r="E40" s="5">
        <v>76</v>
      </c>
      <c r="F40" s="5">
        <v>63</v>
      </c>
      <c r="G40" s="15">
        <v>71</v>
      </c>
      <c r="H40" s="24">
        <v>72</v>
      </c>
      <c r="I40" s="24">
        <v>161</v>
      </c>
    </row>
    <row r="41" spans="1:9" ht="16" x14ac:dyDescent="0.2">
      <c r="A41" s="4" t="s">
        <v>155</v>
      </c>
      <c r="B41" s="9" t="s">
        <v>351</v>
      </c>
      <c r="C41" s="5">
        <v>20</v>
      </c>
      <c r="D41" s="5">
        <v>18</v>
      </c>
      <c r="E41" s="5">
        <v>19</v>
      </c>
      <c r="F41" s="5">
        <v>14</v>
      </c>
      <c r="G41" s="15">
        <v>17</v>
      </c>
      <c r="H41" s="24">
        <v>17</v>
      </c>
      <c r="I41" s="24">
        <v>29</v>
      </c>
    </row>
    <row r="42" spans="1:9" ht="16" x14ac:dyDescent="0.2">
      <c r="A42" s="4" t="s">
        <v>155</v>
      </c>
      <c r="B42" s="9" t="s">
        <v>352</v>
      </c>
      <c r="C42" s="5">
        <v>13</v>
      </c>
      <c r="D42" s="5">
        <v>13</v>
      </c>
      <c r="E42" s="5">
        <v>13</v>
      </c>
      <c r="F42" s="5">
        <v>10</v>
      </c>
      <c r="G42" s="15">
        <v>13</v>
      </c>
      <c r="H42" s="24">
        <v>13</v>
      </c>
      <c r="I42" s="24">
        <v>27</v>
      </c>
    </row>
    <row r="43" spans="1:9" ht="16" x14ac:dyDescent="0.2">
      <c r="A43" s="4" t="s">
        <v>155</v>
      </c>
      <c r="B43" s="9" t="s">
        <v>353</v>
      </c>
      <c r="C43" s="5">
        <v>72</v>
      </c>
      <c r="D43" s="5">
        <v>71</v>
      </c>
      <c r="E43" s="5">
        <v>74</v>
      </c>
      <c r="F43" s="5">
        <v>47</v>
      </c>
      <c r="G43" s="15">
        <v>54</v>
      </c>
      <c r="H43" s="24">
        <v>54</v>
      </c>
      <c r="I43" s="24">
        <v>116</v>
      </c>
    </row>
    <row r="44" spans="1:9" ht="16" x14ac:dyDescent="0.2">
      <c r="A44" s="4" t="s">
        <v>155</v>
      </c>
      <c r="B44" s="4" t="s">
        <v>162</v>
      </c>
      <c r="C44" s="5">
        <v>27</v>
      </c>
      <c r="D44" s="5">
        <v>27</v>
      </c>
      <c r="E44" s="5">
        <v>27</v>
      </c>
      <c r="F44" s="5">
        <v>19</v>
      </c>
      <c r="G44" s="15">
        <v>19</v>
      </c>
      <c r="H44" s="24">
        <v>19</v>
      </c>
      <c r="I44" s="24">
        <v>37</v>
      </c>
    </row>
    <row r="45" spans="1:9" ht="16" x14ac:dyDescent="0.2">
      <c r="A45" s="4" t="s">
        <v>155</v>
      </c>
      <c r="B45" s="4" t="s">
        <v>163</v>
      </c>
      <c r="C45" s="5">
        <v>21</v>
      </c>
      <c r="D45" s="5">
        <v>20</v>
      </c>
      <c r="E45" s="5">
        <v>20</v>
      </c>
      <c r="F45" s="5">
        <v>14</v>
      </c>
      <c r="G45" s="15">
        <v>14</v>
      </c>
      <c r="H45" s="24">
        <v>14</v>
      </c>
      <c r="I45" s="24">
        <v>28</v>
      </c>
    </row>
    <row r="46" spans="1:9" ht="16" x14ac:dyDescent="0.2">
      <c r="A46" s="4" t="s">
        <v>164</v>
      </c>
      <c r="B46" s="4" t="s">
        <v>165</v>
      </c>
      <c r="C46" s="5">
        <v>28</v>
      </c>
      <c r="D46" s="5">
        <v>29</v>
      </c>
      <c r="E46" s="5">
        <v>31</v>
      </c>
      <c r="F46" s="5">
        <v>21</v>
      </c>
      <c r="G46" s="15">
        <v>23</v>
      </c>
      <c r="H46" s="24">
        <v>23</v>
      </c>
      <c r="I46" s="24">
        <v>49</v>
      </c>
    </row>
    <row r="47" spans="1:9" ht="16" x14ac:dyDescent="0.2">
      <c r="A47" s="4" t="s">
        <v>164</v>
      </c>
      <c r="B47" s="4" t="s">
        <v>164</v>
      </c>
      <c r="C47" s="5">
        <v>139</v>
      </c>
      <c r="D47" s="5">
        <v>137</v>
      </c>
      <c r="E47" s="5">
        <v>316</v>
      </c>
      <c r="F47" s="5">
        <v>109</v>
      </c>
      <c r="G47" s="15">
        <v>103</v>
      </c>
      <c r="H47" s="24">
        <v>105</v>
      </c>
      <c r="I47" s="24">
        <v>215</v>
      </c>
    </row>
    <row r="48" spans="1:9" ht="16" x14ac:dyDescent="0.2">
      <c r="A48" s="4" t="s">
        <v>164</v>
      </c>
      <c r="B48" s="9" t="s">
        <v>354</v>
      </c>
      <c r="C48" s="5">
        <v>30</v>
      </c>
      <c r="D48" s="5">
        <v>30</v>
      </c>
      <c r="E48" s="5">
        <v>30</v>
      </c>
      <c r="F48" s="5">
        <v>23</v>
      </c>
      <c r="G48" s="15">
        <v>27</v>
      </c>
      <c r="H48" s="24">
        <v>27</v>
      </c>
      <c r="I48" s="24">
        <v>63</v>
      </c>
    </row>
    <row r="49" spans="1:9" ht="16" x14ac:dyDescent="0.2">
      <c r="A49" s="4" t="s">
        <v>164</v>
      </c>
      <c r="B49" s="4" t="s">
        <v>166</v>
      </c>
      <c r="C49" s="5">
        <v>86</v>
      </c>
      <c r="D49" s="5">
        <v>88</v>
      </c>
      <c r="E49" s="5">
        <v>90</v>
      </c>
      <c r="F49" s="5">
        <v>68</v>
      </c>
      <c r="G49" s="15">
        <v>85</v>
      </c>
      <c r="H49" s="24">
        <v>85</v>
      </c>
      <c r="I49" s="24">
        <v>157</v>
      </c>
    </row>
    <row r="50" spans="1:9" ht="16" x14ac:dyDescent="0.2">
      <c r="A50" s="4" t="s">
        <v>164</v>
      </c>
      <c r="B50" s="4" t="s">
        <v>167</v>
      </c>
      <c r="C50" s="5">
        <v>50</v>
      </c>
      <c r="D50" s="5">
        <v>50</v>
      </c>
      <c r="E50" s="5">
        <v>50</v>
      </c>
      <c r="F50" s="5">
        <v>46</v>
      </c>
      <c r="G50" s="15">
        <v>44</v>
      </c>
      <c r="H50" s="24">
        <v>44</v>
      </c>
      <c r="I50" s="24">
        <v>94</v>
      </c>
    </row>
    <row r="51" spans="1:9" ht="16" x14ac:dyDescent="0.2">
      <c r="A51" s="4" t="s">
        <v>164</v>
      </c>
      <c r="B51" s="4" t="s">
        <v>168</v>
      </c>
      <c r="C51" s="5">
        <v>24</v>
      </c>
      <c r="D51" s="5">
        <v>25</v>
      </c>
      <c r="E51" s="5">
        <v>24</v>
      </c>
      <c r="F51" s="5">
        <v>15</v>
      </c>
      <c r="G51" s="15">
        <v>21</v>
      </c>
      <c r="H51" s="24">
        <v>21</v>
      </c>
      <c r="I51" s="24">
        <v>45</v>
      </c>
    </row>
    <row r="52" spans="1:9" ht="16" x14ac:dyDescent="0.2">
      <c r="A52" s="4" t="s">
        <v>164</v>
      </c>
      <c r="B52" s="4" t="s">
        <v>169</v>
      </c>
      <c r="C52" s="5">
        <v>12</v>
      </c>
      <c r="D52" s="5">
        <v>12</v>
      </c>
      <c r="E52" s="5">
        <v>12</v>
      </c>
      <c r="F52" s="5">
        <v>11</v>
      </c>
      <c r="G52" s="15">
        <v>10</v>
      </c>
      <c r="H52" s="24">
        <v>10</v>
      </c>
      <c r="I52" s="24">
        <v>22</v>
      </c>
    </row>
    <row r="53" spans="1:9" ht="16" x14ac:dyDescent="0.2">
      <c r="A53" s="4" t="s">
        <v>164</v>
      </c>
      <c r="B53" s="4" t="s">
        <v>170</v>
      </c>
      <c r="C53" s="5">
        <v>27</v>
      </c>
      <c r="D53" s="5">
        <v>28</v>
      </c>
      <c r="E53" s="5">
        <v>28</v>
      </c>
      <c r="F53" s="5">
        <v>20</v>
      </c>
      <c r="G53" s="15">
        <v>22</v>
      </c>
      <c r="H53" s="24">
        <v>22</v>
      </c>
      <c r="I53" s="24">
        <v>36</v>
      </c>
    </row>
    <row r="54" spans="1:9" ht="16" x14ac:dyDescent="0.2">
      <c r="A54" s="4" t="s">
        <v>164</v>
      </c>
      <c r="B54" s="9" t="s">
        <v>355</v>
      </c>
      <c r="C54" s="5">
        <v>17</v>
      </c>
      <c r="D54" s="5">
        <v>17</v>
      </c>
      <c r="E54" s="5">
        <v>17</v>
      </c>
      <c r="F54" s="5">
        <v>12</v>
      </c>
      <c r="G54" s="15">
        <v>14</v>
      </c>
      <c r="H54" s="24">
        <v>14</v>
      </c>
      <c r="I54" s="24">
        <v>30</v>
      </c>
    </row>
    <row r="55" spans="1:9" ht="16" x14ac:dyDescent="0.2">
      <c r="A55" s="4" t="s">
        <v>164</v>
      </c>
      <c r="B55" s="9" t="s">
        <v>356</v>
      </c>
      <c r="C55" s="5">
        <v>15</v>
      </c>
      <c r="D55" s="5">
        <v>15</v>
      </c>
      <c r="E55" s="5">
        <v>14</v>
      </c>
      <c r="F55" s="5">
        <v>10</v>
      </c>
      <c r="G55" s="15">
        <v>12</v>
      </c>
      <c r="H55" s="24">
        <v>12</v>
      </c>
      <c r="I55" s="24">
        <v>24</v>
      </c>
    </row>
    <row r="56" spans="1:9" ht="16" x14ac:dyDescent="0.2">
      <c r="A56" s="4" t="s">
        <v>164</v>
      </c>
      <c r="B56" s="9" t="s">
        <v>357</v>
      </c>
      <c r="C56" s="5">
        <v>14</v>
      </c>
      <c r="D56" s="5">
        <v>15</v>
      </c>
      <c r="E56" s="5">
        <v>15</v>
      </c>
      <c r="F56" s="5">
        <v>8</v>
      </c>
      <c r="G56" s="15">
        <v>10</v>
      </c>
      <c r="H56" s="24">
        <v>10</v>
      </c>
      <c r="I56" s="24">
        <v>18</v>
      </c>
    </row>
    <row r="57" spans="1:9" ht="16" x14ac:dyDescent="0.2">
      <c r="A57" s="4" t="s">
        <v>171</v>
      </c>
      <c r="B57" s="4" t="s">
        <v>171</v>
      </c>
      <c r="C57" s="5">
        <v>272</v>
      </c>
      <c r="D57" s="5">
        <v>277</v>
      </c>
      <c r="E57" s="5">
        <v>540</v>
      </c>
      <c r="F57" s="5">
        <v>123</v>
      </c>
      <c r="G57" s="15">
        <v>130</v>
      </c>
      <c r="H57" s="24">
        <v>132</v>
      </c>
      <c r="I57" s="24">
        <v>423</v>
      </c>
    </row>
    <row r="58" spans="1:9" ht="16" x14ac:dyDescent="0.2">
      <c r="A58" s="4" t="s">
        <v>171</v>
      </c>
      <c r="B58" s="4" t="s">
        <v>172</v>
      </c>
      <c r="C58" s="5">
        <v>22</v>
      </c>
      <c r="D58" s="5">
        <v>22</v>
      </c>
      <c r="E58" s="5">
        <v>17</v>
      </c>
      <c r="F58" s="5">
        <v>16</v>
      </c>
      <c r="G58" s="15">
        <v>18</v>
      </c>
      <c r="H58" s="24">
        <v>18</v>
      </c>
      <c r="I58" s="24">
        <v>32</v>
      </c>
    </row>
    <row r="59" spans="1:9" ht="16" x14ac:dyDescent="0.2">
      <c r="A59" s="4" t="s">
        <v>171</v>
      </c>
      <c r="B59" s="4" t="s">
        <v>173</v>
      </c>
      <c r="C59" s="5">
        <v>41</v>
      </c>
      <c r="D59" s="5">
        <v>41</v>
      </c>
      <c r="E59" s="5">
        <v>56</v>
      </c>
      <c r="F59" s="5">
        <v>25</v>
      </c>
      <c r="G59" s="15">
        <v>25</v>
      </c>
      <c r="H59" s="24">
        <v>26</v>
      </c>
      <c r="I59" s="24">
        <v>50</v>
      </c>
    </row>
    <row r="60" spans="1:9" ht="16" x14ac:dyDescent="0.2">
      <c r="A60" s="4" t="s">
        <v>171</v>
      </c>
      <c r="B60" s="9" t="s">
        <v>358</v>
      </c>
      <c r="C60" s="5">
        <v>32</v>
      </c>
      <c r="D60" s="5">
        <v>31</v>
      </c>
      <c r="E60" s="5">
        <v>91</v>
      </c>
      <c r="F60" s="5">
        <v>37</v>
      </c>
      <c r="G60" s="15">
        <v>37</v>
      </c>
      <c r="H60" s="24">
        <v>37</v>
      </c>
      <c r="I60" s="24">
        <v>48</v>
      </c>
    </row>
    <row r="61" spans="1:9" ht="16" x14ac:dyDescent="0.2">
      <c r="A61" s="4" t="s">
        <v>171</v>
      </c>
      <c r="B61" s="9" t="s">
        <v>359</v>
      </c>
      <c r="C61" s="5">
        <v>67</v>
      </c>
      <c r="D61" s="5">
        <v>66</v>
      </c>
      <c r="E61" s="5">
        <v>45</v>
      </c>
      <c r="F61" s="5">
        <v>57</v>
      </c>
      <c r="G61" s="15">
        <v>60</v>
      </c>
      <c r="H61" s="24">
        <v>61</v>
      </c>
      <c r="I61" s="24">
        <v>149</v>
      </c>
    </row>
    <row r="62" spans="1:9" ht="16" x14ac:dyDescent="0.2">
      <c r="A62" s="4" t="s">
        <v>171</v>
      </c>
      <c r="B62" s="4" t="s">
        <v>174</v>
      </c>
      <c r="C62" s="5">
        <v>79</v>
      </c>
      <c r="D62" s="5">
        <v>81</v>
      </c>
      <c r="E62" s="5">
        <v>64</v>
      </c>
      <c r="F62" s="5">
        <v>51</v>
      </c>
      <c r="G62" s="15">
        <v>49</v>
      </c>
      <c r="H62" s="24">
        <v>50</v>
      </c>
      <c r="I62" s="24">
        <v>144</v>
      </c>
    </row>
    <row r="63" spans="1:9" ht="16" x14ac:dyDescent="0.2">
      <c r="A63" s="4" t="s">
        <v>171</v>
      </c>
      <c r="B63" s="9" t="s">
        <v>360</v>
      </c>
      <c r="C63" s="5">
        <v>97</v>
      </c>
      <c r="D63" s="5">
        <v>98</v>
      </c>
      <c r="E63" s="5">
        <v>81</v>
      </c>
      <c r="F63" s="5">
        <v>56</v>
      </c>
      <c r="G63" s="15">
        <v>57</v>
      </c>
      <c r="H63" s="24">
        <v>58</v>
      </c>
      <c r="I63" s="24">
        <v>149</v>
      </c>
    </row>
    <row r="64" spans="1:9" ht="16" x14ac:dyDescent="0.2">
      <c r="A64" s="4" t="s">
        <v>171</v>
      </c>
      <c r="B64" s="4" t="s">
        <v>175</v>
      </c>
      <c r="C64" s="5">
        <v>75</v>
      </c>
      <c r="D64" s="5">
        <v>73</v>
      </c>
      <c r="E64" s="5">
        <v>68</v>
      </c>
      <c r="F64" s="5">
        <v>41</v>
      </c>
      <c r="G64" s="15">
        <v>42</v>
      </c>
      <c r="H64" s="24">
        <v>42</v>
      </c>
      <c r="I64" s="24">
        <v>105</v>
      </c>
    </row>
    <row r="65" spans="1:9" ht="16" x14ac:dyDescent="0.2">
      <c r="A65" s="4" t="s">
        <v>171</v>
      </c>
      <c r="B65" s="9" t="s">
        <v>361</v>
      </c>
      <c r="C65" s="5">
        <v>151</v>
      </c>
      <c r="D65" s="5">
        <v>149</v>
      </c>
      <c r="E65" s="5">
        <v>131</v>
      </c>
      <c r="F65" s="5">
        <v>91</v>
      </c>
      <c r="G65" s="15">
        <v>87</v>
      </c>
      <c r="H65" s="24">
        <v>87</v>
      </c>
      <c r="I65" s="24">
        <v>237</v>
      </c>
    </row>
    <row r="66" spans="1:9" ht="16" x14ac:dyDescent="0.2">
      <c r="A66" s="4" t="s">
        <v>171</v>
      </c>
      <c r="B66" s="9" t="s">
        <v>362</v>
      </c>
      <c r="C66" s="5">
        <v>16</v>
      </c>
      <c r="D66" s="5">
        <v>16</v>
      </c>
      <c r="E66" s="5">
        <v>29</v>
      </c>
      <c r="F66" s="5">
        <v>18</v>
      </c>
      <c r="G66" s="15">
        <v>17</v>
      </c>
      <c r="H66" s="24">
        <v>17</v>
      </c>
      <c r="I66" s="24">
        <v>36</v>
      </c>
    </row>
    <row r="67" spans="1:9" ht="16" x14ac:dyDescent="0.2">
      <c r="A67" s="4" t="s">
        <v>171</v>
      </c>
      <c r="B67" s="9" t="s">
        <v>363</v>
      </c>
      <c r="C67" s="5">
        <v>118</v>
      </c>
      <c r="D67" s="5">
        <v>113</v>
      </c>
      <c r="E67" s="5">
        <v>90</v>
      </c>
      <c r="F67" s="5">
        <v>67</v>
      </c>
      <c r="G67" s="15">
        <v>65</v>
      </c>
      <c r="H67" s="24">
        <v>66</v>
      </c>
      <c r="I67" s="24">
        <v>213</v>
      </c>
    </row>
    <row r="68" spans="1:9" ht="16" x14ac:dyDescent="0.2">
      <c r="A68" s="4" t="s">
        <v>171</v>
      </c>
      <c r="B68" s="4" t="s">
        <v>981</v>
      </c>
      <c r="C68" s="5">
        <v>0</v>
      </c>
      <c r="D68" s="5">
        <v>0</v>
      </c>
      <c r="E68" s="5">
        <v>0</v>
      </c>
      <c r="F68" s="5">
        <v>28</v>
      </c>
      <c r="G68" s="15">
        <v>28</v>
      </c>
      <c r="H68" s="24">
        <v>28</v>
      </c>
      <c r="I68" s="24">
        <v>8</v>
      </c>
    </row>
    <row r="69" spans="1:9" ht="16" x14ac:dyDescent="0.2">
      <c r="A69" s="4" t="s">
        <v>171</v>
      </c>
      <c r="B69" s="4" t="s">
        <v>176</v>
      </c>
      <c r="C69" s="5">
        <v>39</v>
      </c>
      <c r="D69" s="5">
        <v>39</v>
      </c>
      <c r="E69" s="5">
        <v>63</v>
      </c>
      <c r="F69" s="5">
        <v>36</v>
      </c>
      <c r="G69" s="15">
        <v>39</v>
      </c>
      <c r="H69" s="24">
        <v>39</v>
      </c>
      <c r="I69" s="24">
        <v>79</v>
      </c>
    </row>
    <row r="70" spans="1:9" ht="16" x14ac:dyDescent="0.2">
      <c r="A70" s="4" t="s">
        <v>171</v>
      </c>
      <c r="B70" s="4" t="s">
        <v>177</v>
      </c>
      <c r="C70" s="5">
        <v>67</v>
      </c>
      <c r="D70" s="5">
        <v>64</v>
      </c>
      <c r="E70" s="5">
        <v>71</v>
      </c>
      <c r="F70" s="5">
        <v>39</v>
      </c>
      <c r="G70" s="15">
        <v>39</v>
      </c>
      <c r="H70" s="24">
        <v>40</v>
      </c>
      <c r="I70" s="24">
        <v>179</v>
      </c>
    </row>
    <row r="71" spans="1:9" ht="16" x14ac:dyDescent="0.2">
      <c r="A71" s="4" t="s">
        <v>178</v>
      </c>
      <c r="B71" s="4" t="s">
        <v>179</v>
      </c>
      <c r="C71" s="5">
        <v>163</v>
      </c>
      <c r="D71" s="5">
        <v>164</v>
      </c>
      <c r="E71" s="5">
        <v>122</v>
      </c>
      <c r="F71" s="5">
        <v>103</v>
      </c>
      <c r="G71" s="17">
        <v>106</v>
      </c>
      <c r="H71" s="26">
        <v>105</v>
      </c>
      <c r="I71" s="26">
        <v>281</v>
      </c>
    </row>
    <row r="72" spans="1:9" ht="16" x14ac:dyDescent="0.2">
      <c r="A72" s="4" t="s">
        <v>178</v>
      </c>
      <c r="B72" s="4" t="s">
        <v>180</v>
      </c>
      <c r="C72" s="5">
        <v>104</v>
      </c>
      <c r="D72" s="5">
        <v>103</v>
      </c>
      <c r="E72" s="5">
        <v>105</v>
      </c>
      <c r="F72" s="5">
        <v>61</v>
      </c>
      <c r="G72" s="17">
        <v>64</v>
      </c>
      <c r="H72" s="26">
        <v>63</v>
      </c>
      <c r="I72" s="26">
        <v>175</v>
      </c>
    </row>
    <row r="73" spans="1:9" ht="16" x14ac:dyDescent="0.2">
      <c r="A73" s="4" t="s">
        <v>178</v>
      </c>
      <c r="B73" s="4" t="s">
        <v>181</v>
      </c>
      <c r="C73" s="5">
        <v>24</v>
      </c>
      <c r="D73" s="5">
        <v>24</v>
      </c>
      <c r="E73" s="5">
        <v>26</v>
      </c>
      <c r="F73" s="5">
        <v>29</v>
      </c>
      <c r="G73" s="17">
        <v>28</v>
      </c>
      <c r="H73" s="26">
        <v>28</v>
      </c>
      <c r="I73" s="26">
        <v>42</v>
      </c>
    </row>
    <row r="74" spans="1:9" ht="16" x14ac:dyDescent="0.2">
      <c r="A74" s="4" t="s">
        <v>178</v>
      </c>
      <c r="B74" s="4" t="s">
        <v>182</v>
      </c>
      <c r="C74" s="5">
        <v>165</v>
      </c>
      <c r="D74" s="5">
        <v>163</v>
      </c>
      <c r="E74" s="5">
        <v>145</v>
      </c>
      <c r="F74" s="5">
        <v>81</v>
      </c>
      <c r="G74" s="17">
        <v>85</v>
      </c>
      <c r="H74" s="26">
        <v>86</v>
      </c>
      <c r="I74" s="26">
        <v>257</v>
      </c>
    </row>
    <row r="75" spans="1:9" ht="16" x14ac:dyDescent="0.2">
      <c r="A75" s="4" t="s">
        <v>178</v>
      </c>
      <c r="B75" s="4" t="s">
        <v>178</v>
      </c>
      <c r="C75" s="5">
        <v>3414</v>
      </c>
      <c r="D75" s="5">
        <v>3361</v>
      </c>
      <c r="E75" s="5">
        <v>2946</v>
      </c>
      <c r="F75" s="5">
        <v>1599</v>
      </c>
      <c r="G75" s="17">
        <v>1397</v>
      </c>
      <c r="H75" s="26">
        <v>1389</v>
      </c>
      <c r="I75" s="26">
        <v>4680</v>
      </c>
    </row>
    <row r="76" spans="1:9" ht="16" x14ac:dyDescent="0.2">
      <c r="A76" s="4" t="s">
        <v>178</v>
      </c>
      <c r="B76" s="4" t="s">
        <v>183</v>
      </c>
      <c r="C76" s="5">
        <v>966</v>
      </c>
      <c r="D76" s="5">
        <v>974</v>
      </c>
      <c r="E76" s="5">
        <v>578</v>
      </c>
      <c r="F76" s="5">
        <v>425</v>
      </c>
      <c r="G76" s="17">
        <v>407</v>
      </c>
      <c r="H76" s="26">
        <v>407</v>
      </c>
      <c r="I76" s="26">
        <v>1328</v>
      </c>
    </row>
    <row r="77" spans="1:9" ht="16" x14ac:dyDescent="0.2">
      <c r="A77" s="4" t="s">
        <v>178</v>
      </c>
      <c r="B77" s="4" t="s">
        <v>184</v>
      </c>
      <c r="C77" s="5">
        <v>71</v>
      </c>
      <c r="D77" s="5">
        <v>74</v>
      </c>
      <c r="E77" s="5">
        <v>61</v>
      </c>
      <c r="F77" s="5">
        <v>46</v>
      </c>
      <c r="G77" s="17">
        <v>52</v>
      </c>
      <c r="H77" s="26">
        <v>52</v>
      </c>
      <c r="I77" s="26">
        <v>151</v>
      </c>
    </row>
    <row r="78" spans="1:9" ht="16" x14ac:dyDescent="0.2">
      <c r="A78" s="4" t="s">
        <v>178</v>
      </c>
      <c r="B78" s="4" t="s">
        <v>185</v>
      </c>
      <c r="C78" s="5">
        <v>202</v>
      </c>
      <c r="D78" s="5">
        <v>198</v>
      </c>
      <c r="E78" s="5">
        <v>119</v>
      </c>
      <c r="F78" s="5">
        <v>104</v>
      </c>
      <c r="G78" s="17">
        <v>105</v>
      </c>
      <c r="H78" s="26">
        <v>105</v>
      </c>
      <c r="I78" s="26">
        <v>310</v>
      </c>
    </row>
    <row r="79" spans="1:9" ht="16" x14ac:dyDescent="0.2">
      <c r="A79" s="4" t="s">
        <v>178</v>
      </c>
      <c r="B79" s="9" t="s">
        <v>364</v>
      </c>
      <c r="C79" s="5">
        <v>13</v>
      </c>
      <c r="D79" s="5">
        <v>13</v>
      </c>
      <c r="E79" s="5">
        <v>45</v>
      </c>
      <c r="F79" s="5">
        <v>14</v>
      </c>
      <c r="G79" s="17">
        <v>15</v>
      </c>
      <c r="H79" s="26">
        <v>15</v>
      </c>
      <c r="I79" s="26">
        <v>24</v>
      </c>
    </row>
    <row r="80" spans="1:9" ht="16" x14ac:dyDescent="0.2">
      <c r="A80" s="4" t="s">
        <v>178</v>
      </c>
      <c r="B80" s="9" t="s">
        <v>365</v>
      </c>
      <c r="C80" s="5">
        <v>121</v>
      </c>
      <c r="D80" s="5">
        <v>122</v>
      </c>
      <c r="E80" s="5">
        <v>98</v>
      </c>
      <c r="F80" s="5">
        <v>118</v>
      </c>
      <c r="G80" s="17">
        <v>130</v>
      </c>
      <c r="H80" s="26">
        <v>131</v>
      </c>
      <c r="I80" s="26">
        <v>181</v>
      </c>
    </row>
    <row r="81" spans="1:9" ht="16" x14ac:dyDescent="0.2">
      <c r="A81" s="4" t="s">
        <v>178</v>
      </c>
      <c r="B81" s="9" t="s">
        <v>366</v>
      </c>
      <c r="C81" s="5">
        <v>196</v>
      </c>
      <c r="D81" s="5">
        <v>199</v>
      </c>
      <c r="E81" s="5">
        <v>284</v>
      </c>
      <c r="F81" s="5">
        <v>114</v>
      </c>
      <c r="G81" s="17">
        <v>119</v>
      </c>
      <c r="H81" s="26">
        <v>119</v>
      </c>
      <c r="I81" s="26">
        <v>343</v>
      </c>
    </row>
    <row r="82" spans="1:9" ht="16" x14ac:dyDescent="0.2">
      <c r="A82" s="4" t="s">
        <v>178</v>
      </c>
      <c r="B82" s="9" t="s">
        <v>367</v>
      </c>
      <c r="C82" s="5">
        <v>51</v>
      </c>
      <c r="D82" s="5">
        <v>51</v>
      </c>
      <c r="E82" s="5">
        <v>46</v>
      </c>
      <c r="F82" s="5">
        <v>38</v>
      </c>
      <c r="G82" s="17">
        <v>38</v>
      </c>
      <c r="H82" s="26">
        <v>37</v>
      </c>
      <c r="I82" s="26">
        <v>89</v>
      </c>
    </row>
    <row r="83" spans="1:9" ht="16" x14ac:dyDescent="0.2">
      <c r="A83" s="4" t="s">
        <v>178</v>
      </c>
      <c r="B83" s="9" t="s">
        <v>368</v>
      </c>
      <c r="C83" s="5">
        <v>77</v>
      </c>
      <c r="D83" s="5">
        <v>77</v>
      </c>
      <c r="E83" s="5">
        <v>70</v>
      </c>
      <c r="F83" s="5">
        <v>45</v>
      </c>
      <c r="G83" s="17">
        <v>49</v>
      </c>
      <c r="H83" s="26">
        <v>50</v>
      </c>
      <c r="I83" s="26">
        <v>141</v>
      </c>
    </row>
    <row r="84" spans="1:9" ht="16" x14ac:dyDescent="0.2">
      <c r="A84" s="4" t="s">
        <v>178</v>
      </c>
      <c r="B84" s="9" t="s">
        <v>369</v>
      </c>
      <c r="C84" s="5">
        <v>55</v>
      </c>
      <c r="D84" s="5">
        <v>56</v>
      </c>
      <c r="E84" s="5">
        <v>52</v>
      </c>
      <c r="F84" s="5">
        <v>45</v>
      </c>
      <c r="G84" s="17">
        <v>45</v>
      </c>
      <c r="H84" s="26">
        <v>47</v>
      </c>
      <c r="I84" s="26">
        <v>94</v>
      </c>
    </row>
    <row r="85" spans="1:9" ht="16" x14ac:dyDescent="0.2">
      <c r="A85" s="4" t="s">
        <v>178</v>
      </c>
      <c r="B85" s="9" t="s">
        <v>370</v>
      </c>
      <c r="C85" s="5">
        <v>414</v>
      </c>
      <c r="D85" s="5">
        <v>414</v>
      </c>
      <c r="E85" s="5">
        <v>271</v>
      </c>
      <c r="F85" s="5">
        <v>245</v>
      </c>
      <c r="G85" s="17">
        <v>205</v>
      </c>
      <c r="H85" s="26">
        <v>206</v>
      </c>
      <c r="I85" s="26">
        <v>619</v>
      </c>
    </row>
    <row r="86" spans="1:9" ht="16" x14ac:dyDescent="0.2">
      <c r="A86" s="4" t="s">
        <v>178</v>
      </c>
      <c r="B86" s="9" t="s">
        <v>371</v>
      </c>
      <c r="C86" s="5">
        <v>226</v>
      </c>
      <c r="D86" s="5">
        <v>228</v>
      </c>
      <c r="E86" s="5">
        <v>181</v>
      </c>
      <c r="F86" s="5">
        <v>145</v>
      </c>
      <c r="G86" s="17">
        <v>140</v>
      </c>
      <c r="H86" s="26">
        <v>141</v>
      </c>
      <c r="I86" s="26">
        <v>401</v>
      </c>
    </row>
    <row r="87" spans="1:9" ht="16" x14ac:dyDescent="0.2">
      <c r="A87" s="4" t="s">
        <v>178</v>
      </c>
      <c r="B87" s="9" t="s">
        <v>372</v>
      </c>
      <c r="C87" s="5">
        <v>550</v>
      </c>
      <c r="D87" s="5">
        <v>543</v>
      </c>
      <c r="E87" s="5">
        <v>415</v>
      </c>
      <c r="F87" s="5">
        <v>286</v>
      </c>
      <c r="G87" s="17">
        <v>277</v>
      </c>
      <c r="H87" s="26">
        <v>276</v>
      </c>
      <c r="I87" s="26">
        <v>817</v>
      </c>
    </row>
    <row r="88" spans="1:9" ht="16" x14ac:dyDescent="0.2">
      <c r="A88" s="4" t="s">
        <v>186</v>
      </c>
      <c r="B88" s="4" t="s">
        <v>187</v>
      </c>
      <c r="C88" s="5">
        <v>29</v>
      </c>
      <c r="D88" s="5">
        <v>30</v>
      </c>
      <c r="E88" s="5">
        <v>42</v>
      </c>
      <c r="F88" s="5">
        <v>53</v>
      </c>
      <c r="G88" s="17">
        <v>60</v>
      </c>
      <c r="H88" s="26">
        <v>61</v>
      </c>
      <c r="I88" s="26">
        <v>68</v>
      </c>
    </row>
    <row r="89" spans="1:9" ht="16" x14ac:dyDescent="0.2">
      <c r="A89" s="4" t="s">
        <v>186</v>
      </c>
      <c r="B89" s="4" t="s">
        <v>188</v>
      </c>
      <c r="C89" s="5">
        <v>64</v>
      </c>
      <c r="D89" s="5">
        <v>62</v>
      </c>
      <c r="E89" s="5">
        <v>89</v>
      </c>
      <c r="F89" s="5">
        <v>38</v>
      </c>
      <c r="G89" s="17">
        <v>42</v>
      </c>
      <c r="H89" s="26">
        <v>42</v>
      </c>
      <c r="I89" s="26">
        <v>102</v>
      </c>
    </row>
    <row r="90" spans="1:9" ht="16" x14ac:dyDescent="0.2">
      <c r="A90" s="4" t="s">
        <v>186</v>
      </c>
      <c r="B90" s="4" t="s">
        <v>189</v>
      </c>
      <c r="C90" s="5">
        <v>11</v>
      </c>
      <c r="D90" s="5">
        <v>12</v>
      </c>
      <c r="E90" s="5">
        <v>13</v>
      </c>
      <c r="F90" s="5">
        <v>40</v>
      </c>
      <c r="G90" s="17">
        <v>41</v>
      </c>
      <c r="H90" s="26">
        <v>42</v>
      </c>
      <c r="I90" s="26">
        <v>23</v>
      </c>
    </row>
    <row r="91" spans="1:9" ht="16" x14ac:dyDescent="0.2">
      <c r="A91" s="4" t="s">
        <v>186</v>
      </c>
      <c r="B91" s="9" t="s">
        <v>373</v>
      </c>
      <c r="C91" s="5">
        <v>25</v>
      </c>
      <c r="D91" s="5">
        <v>25</v>
      </c>
      <c r="E91" s="5">
        <v>46</v>
      </c>
      <c r="F91" s="5">
        <v>14</v>
      </c>
      <c r="G91" s="17">
        <v>15</v>
      </c>
      <c r="H91" s="26">
        <v>15</v>
      </c>
      <c r="I91" s="26">
        <v>42</v>
      </c>
    </row>
    <row r="92" spans="1:9" ht="16" x14ac:dyDescent="0.2">
      <c r="A92" s="4" t="s">
        <v>186</v>
      </c>
      <c r="B92" s="4" t="s">
        <v>190</v>
      </c>
      <c r="C92" s="5">
        <v>38</v>
      </c>
      <c r="D92" s="5">
        <v>38</v>
      </c>
      <c r="E92" s="5">
        <v>36</v>
      </c>
      <c r="F92" s="5">
        <v>38</v>
      </c>
      <c r="G92" s="17">
        <v>38</v>
      </c>
      <c r="H92" s="26">
        <v>38</v>
      </c>
      <c r="I92" s="26">
        <v>79</v>
      </c>
    </row>
    <row r="93" spans="1:9" ht="16" x14ac:dyDescent="0.2">
      <c r="A93" s="4" t="s">
        <v>186</v>
      </c>
      <c r="B93" s="4" t="s">
        <v>186</v>
      </c>
      <c r="C93" s="5">
        <v>181</v>
      </c>
      <c r="D93" s="5">
        <v>146</v>
      </c>
      <c r="E93" s="5">
        <v>602</v>
      </c>
      <c r="F93" s="5">
        <v>103</v>
      </c>
      <c r="G93" s="17">
        <v>95</v>
      </c>
      <c r="H93" s="26">
        <v>94</v>
      </c>
      <c r="I93" s="26">
        <v>152</v>
      </c>
    </row>
    <row r="94" spans="1:9" ht="16" x14ac:dyDescent="0.2">
      <c r="A94" s="4" t="s">
        <v>186</v>
      </c>
      <c r="B94" s="4" t="s">
        <v>191</v>
      </c>
      <c r="C94" s="5">
        <v>17</v>
      </c>
      <c r="D94" s="5">
        <v>18</v>
      </c>
      <c r="E94" s="5">
        <v>65</v>
      </c>
      <c r="F94" s="5">
        <v>68</v>
      </c>
      <c r="G94" s="17">
        <v>56</v>
      </c>
      <c r="H94" s="26">
        <v>57</v>
      </c>
      <c r="I94" s="26">
        <v>24</v>
      </c>
    </row>
    <row r="95" spans="1:9" ht="16" x14ac:dyDescent="0.2">
      <c r="A95" s="4" t="s">
        <v>186</v>
      </c>
      <c r="B95" s="9" t="s">
        <v>358</v>
      </c>
      <c r="C95" s="5">
        <v>67</v>
      </c>
      <c r="D95" s="5">
        <v>67</v>
      </c>
      <c r="E95" s="5">
        <v>56</v>
      </c>
      <c r="F95" s="5">
        <v>55</v>
      </c>
      <c r="G95" s="17">
        <v>69</v>
      </c>
      <c r="H95" s="26">
        <v>71</v>
      </c>
      <c r="I95" s="26">
        <v>135</v>
      </c>
    </row>
    <row r="96" spans="1:9" ht="16" x14ac:dyDescent="0.2">
      <c r="A96" s="4" t="s">
        <v>186</v>
      </c>
      <c r="B96" s="9" t="s">
        <v>374</v>
      </c>
      <c r="C96" s="5">
        <v>35</v>
      </c>
      <c r="D96" s="5">
        <v>35</v>
      </c>
      <c r="E96" s="5">
        <v>30</v>
      </c>
      <c r="F96" s="5">
        <v>53</v>
      </c>
      <c r="G96" s="17">
        <v>18</v>
      </c>
      <c r="H96" s="26">
        <v>18</v>
      </c>
      <c r="I96" s="26">
        <v>38</v>
      </c>
    </row>
    <row r="97" spans="1:9" ht="16" x14ac:dyDescent="0.2">
      <c r="A97" s="4" t="s">
        <v>186</v>
      </c>
      <c r="B97" s="4" t="s">
        <v>192</v>
      </c>
      <c r="C97" s="5">
        <v>65</v>
      </c>
      <c r="D97" s="5">
        <v>93</v>
      </c>
      <c r="E97" s="5">
        <v>104</v>
      </c>
      <c r="F97" s="5">
        <v>79</v>
      </c>
      <c r="G97" s="17">
        <v>96</v>
      </c>
      <c r="H97" s="26">
        <v>95</v>
      </c>
      <c r="I97" s="26">
        <v>229</v>
      </c>
    </row>
    <row r="98" spans="1:9" ht="16" x14ac:dyDescent="0.2">
      <c r="A98" s="4" t="s">
        <v>186</v>
      </c>
      <c r="B98" s="4" t="s">
        <v>193</v>
      </c>
      <c r="C98" s="5">
        <v>63</v>
      </c>
      <c r="D98" s="5">
        <v>67</v>
      </c>
      <c r="E98" s="5">
        <v>1661</v>
      </c>
      <c r="F98" s="5">
        <v>927</v>
      </c>
      <c r="G98" s="17">
        <v>855</v>
      </c>
      <c r="H98" s="26">
        <v>844</v>
      </c>
      <c r="I98" s="26">
        <v>159</v>
      </c>
    </row>
    <row r="99" spans="1:9" ht="16" x14ac:dyDescent="0.2">
      <c r="A99" s="4" t="s">
        <v>186</v>
      </c>
      <c r="B99" s="4" t="s">
        <v>982</v>
      </c>
      <c r="C99" s="5">
        <v>0</v>
      </c>
      <c r="D99" s="5">
        <v>0</v>
      </c>
      <c r="E99" s="5">
        <v>0</v>
      </c>
      <c r="F99" s="5">
        <v>214</v>
      </c>
      <c r="G99" s="17">
        <v>206</v>
      </c>
      <c r="H99" s="26">
        <v>206</v>
      </c>
      <c r="I99" s="26">
        <v>2</v>
      </c>
    </row>
    <row r="100" spans="1:9" ht="16" x14ac:dyDescent="0.2">
      <c r="A100" s="4" t="s">
        <v>186</v>
      </c>
      <c r="B100" s="9" t="s">
        <v>375</v>
      </c>
      <c r="C100" s="5">
        <v>23</v>
      </c>
      <c r="D100" s="5">
        <v>23</v>
      </c>
      <c r="E100" s="5">
        <v>441</v>
      </c>
      <c r="F100" s="5">
        <v>33</v>
      </c>
      <c r="G100" s="17">
        <v>35</v>
      </c>
      <c r="H100" s="26">
        <v>35</v>
      </c>
      <c r="I100" s="26">
        <v>42</v>
      </c>
    </row>
    <row r="101" spans="1:9" ht="16" x14ac:dyDescent="0.2">
      <c r="A101" s="4" t="s">
        <v>186</v>
      </c>
      <c r="B101" s="9" t="s">
        <v>376</v>
      </c>
      <c r="C101" s="5">
        <v>8</v>
      </c>
      <c r="D101" s="5">
        <v>8</v>
      </c>
      <c r="E101" s="5">
        <v>26</v>
      </c>
      <c r="F101" s="5">
        <v>56</v>
      </c>
      <c r="G101" s="17">
        <v>56</v>
      </c>
      <c r="H101" s="26">
        <v>56</v>
      </c>
      <c r="I101" s="26">
        <v>14</v>
      </c>
    </row>
    <row r="102" spans="1:9" ht="16" x14ac:dyDescent="0.2">
      <c r="A102" s="4" t="s">
        <v>186</v>
      </c>
      <c r="B102" s="9" t="s">
        <v>377</v>
      </c>
      <c r="C102" s="5">
        <v>27</v>
      </c>
      <c r="D102" s="5">
        <v>27</v>
      </c>
      <c r="E102" s="5">
        <v>109</v>
      </c>
      <c r="F102" s="5">
        <v>18</v>
      </c>
      <c r="G102" s="17">
        <v>19</v>
      </c>
      <c r="H102" s="26">
        <v>19</v>
      </c>
      <c r="I102" s="26">
        <v>70</v>
      </c>
    </row>
    <row r="103" spans="1:9" ht="16" x14ac:dyDescent="0.2">
      <c r="A103" s="4" t="s">
        <v>186</v>
      </c>
      <c r="B103" s="9" t="s">
        <v>378</v>
      </c>
      <c r="C103" s="5">
        <v>15</v>
      </c>
      <c r="D103" s="5">
        <v>15</v>
      </c>
      <c r="E103" s="5">
        <v>12</v>
      </c>
      <c r="F103" s="5">
        <v>35</v>
      </c>
      <c r="G103" s="17">
        <v>36</v>
      </c>
      <c r="H103" s="26">
        <v>36</v>
      </c>
      <c r="I103" s="26">
        <v>40</v>
      </c>
    </row>
    <row r="104" spans="1:9" ht="16" x14ac:dyDescent="0.2">
      <c r="A104" s="4" t="s">
        <v>186</v>
      </c>
      <c r="B104" s="9" t="s">
        <v>379</v>
      </c>
      <c r="C104" s="5">
        <v>24</v>
      </c>
      <c r="D104" s="5">
        <v>24</v>
      </c>
      <c r="E104" s="5">
        <v>47</v>
      </c>
      <c r="F104" s="5">
        <v>51</v>
      </c>
      <c r="G104" s="17">
        <v>58</v>
      </c>
      <c r="H104" s="26">
        <v>64</v>
      </c>
      <c r="I104" s="26">
        <v>44</v>
      </c>
    </row>
    <row r="105" spans="1:9" ht="16" x14ac:dyDescent="0.2">
      <c r="A105" s="4" t="s">
        <v>186</v>
      </c>
      <c r="B105" s="9" t="s">
        <v>380</v>
      </c>
      <c r="C105" s="5">
        <v>21</v>
      </c>
      <c r="D105" s="5">
        <v>23</v>
      </c>
      <c r="E105" s="5">
        <v>60</v>
      </c>
      <c r="F105" s="5">
        <v>23</v>
      </c>
      <c r="G105" s="17">
        <v>24</v>
      </c>
      <c r="H105" s="26">
        <v>23</v>
      </c>
      <c r="I105" s="26">
        <v>22</v>
      </c>
    </row>
    <row r="106" spans="1:9" ht="16" x14ac:dyDescent="0.2">
      <c r="A106" s="4" t="s">
        <v>186</v>
      </c>
      <c r="B106" s="9" t="s">
        <v>381</v>
      </c>
      <c r="C106" s="5">
        <v>20</v>
      </c>
      <c r="D106" s="5">
        <v>20</v>
      </c>
      <c r="E106" s="5">
        <v>24</v>
      </c>
      <c r="F106" s="5">
        <v>27</v>
      </c>
      <c r="G106" s="17">
        <v>36</v>
      </c>
      <c r="H106" s="26">
        <v>36</v>
      </c>
      <c r="I106" s="26">
        <v>39</v>
      </c>
    </row>
    <row r="107" spans="1:9" ht="16" x14ac:dyDescent="0.2">
      <c r="A107" s="4" t="s">
        <v>186</v>
      </c>
      <c r="B107" s="9" t="s">
        <v>382</v>
      </c>
      <c r="C107" s="5">
        <v>15</v>
      </c>
      <c r="D107" s="5">
        <v>15</v>
      </c>
      <c r="E107" s="5">
        <v>36</v>
      </c>
      <c r="F107" s="5">
        <v>16</v>
      </c>
      <c r="G107" s="17">
        <v>18</v>
      </c>
      <c r="H107" s="26">
        <v>18</v>
      </c>
      <c r="I107" s="26">
        <v>36</v>
      </c>
    </row>
    <row r="108" spans="1:9" ht="16" x14ac:dyDescent="0.2">
      <c r="A108" s="4" t="s">
        <v>186</v>
      </c>
      <c r="B108" s="9" t="s">
        <v>383</v>
      </c>
      <c r="C108" s="5">
        <v>40</v>
      </c>
      <c r="D108" s="5">
        <v>40</v>
      </c>
      <c r="E108" s="5">
        <v>40</v>
      </c>
      <c r="F108" s="5">
        <v>133</v>
      </c>
      <c r="G108" s="17">
        <v>128</v>
      </c>
      <c r="H108" s="26">
        <v>126</v>
      </c>
      <c r="I108" s="26">
        <v>65</v>
      </c>
    </row>
    <row r="109" spans="1:9" ht="16" x14ac:dyDescent="0.2">
      <c r="A109" s="4" t="s">
        <v>186</v>
      </c>
      <c r="B109" s="9" t="s">
        <v>384</v>
      </c>
      <c r="C109" s="5">
        <v>10</v>
      </c>
      <c r="D109" s="5">
        <v>11</v>
      </c>
      <c r="E109" s="5">
        <v>168</v>
      </c>
      <c r="F109" s="5">
        <v>67</v>
      </c>
      <c r="G109" s="17">
        <v>67</v>
      </c>
      <c r="H109" s="26">
        <v>68</v>
      </c>
      <c r="I109" s="26">
        <v>21</v>
      </c>
    </row>
    <row r="110" spans="1:9" ht="16" x14ac:dyDescent="0.2">
      <c r="A110" s="4" t="s">
        <v>186</v>
      </c>
      <c r="B110" s="9" t="s">
        <v>385</v>
      </c>
      <c r="C110" s="5">
        <v>11</v>
      </c>
      <c r="D110" s="5">
        <v>11</v>
      </c>
      <c r="E110" s="5">
        <v>91</v>
      </c>
      <c r="F110" s="5">
        <v>145</v>
      </c>
      <c r="G110" s="17">
        <v>140</v>
      </c>
      <c r="H110" s="26">
        <v>146</v>
      </c>
      <c r="I110" s="26">
        <v>28</v>
      </c>
    </row>
    <row r="111" spans="1:9" ht="16" x14ac:dyDescent="0.2">
      <c r="A111" s="4" t="s">
        <v>186</v>
      </c>
      <c r="B111" s="9" t="s">
        <v>386</v>
      </c>
      <c r="C111" s="5">
        <v>15</v>
      </c>
      <c r="D111" s="5">
        <v>16</v>
      </c>
      <c r="E111" s="5">
        <v>206</v>
      </c>
      <c r="F111" s="5">
        <v>16</v>
      </c>
      <c r="G111" s="17">
        <v>16</v>
      </c>
      <c r="H111" s="26">
        <v>16</v>
      </c>
      <c r="I111" s="26">
        <v>17</v>
      </c>
    </row>
    <row r="112" spans="1:9" ht="16" x14ac:dyDescent="0.2">
      <c r="A112" s="4" t="s">
        <v>186</v>
      </c>
      <c r="B112" s="9" t="s">
        <v>387</v>
      </c>
      <c r="C112" s="5">
        <v>24</v>
      </c>
      <c r="D112" s="5">
        <v>23</v>
      </c>
      <c r="E112" s="5">
        <v>24</v>
      </c>
      <c r="F112" s="5">
        <v>23</v>
      </c>
      <c r="G112" s="17">
        <v>26</v>
      </c>
      <c r="H112" s="26">
        <v>28</v>
      </c>
      <c r="I112" s="26">
        <v>35</v>
      </c>
    </row>
    <row r="113" spans="1:9" ht="16" x14ac:dyDescent="0.2">
      <c r="A113" s="4" t="s">
        <v>186</v>
      </c>
      <c r="B113" s="9" t="s">
        <v>388</v>
      </c>
      <c r="C113" s="5">
        <v>34</v>
      </c>
      <c r="D113" s="5">
        <v>34</v>
      </c>
      <c r="E113" s="5">
        <v>34</v>
      </c>
      <c r="F113" s="5">
        <v>16</v>
      </c>
      <c r="G113" s="17">
        <v>24</v>
      </c>
      <c r="H113" s="26">
        <v>24</v>
      </c>
      <c r="I113" s="26">
        <v>76</v>
      </c>
    </row>
    <row r="114" spans="1:9" ht="16" x14ac:dyDescent="0.2">
      <c r="A114" s="4" t="s">
        <v>186</v>
      </c>
      <c r="B114" s="9" t="s">
        <v>389</v>
      </c>
      <c r="C114" s="5">
        <v>19</v>
      </c>
      <c r="D114" s="5">
        <v>18</v>
      </c>
      <c r="E114" s="5">
        <v>17</v>
      </c>
      <c r="F114" s="5">
        <v>27</v>
      </c>
      <c r="G114" s="17">
        <v>19</v>
      </c>
      <c r="H114" s="26">
        <v>19</v>
      </c>
      <c r="I114" s="26">
        <v>48</v>
      </c>
    </row>
    <row r="115" spans="1:9" ht="16" x14ac:dyDescent="0.2">
      <c r="A115" s="4" t="s">
        <v>186</v>
      </c>
      <c r="B115" s="9" t="s">
        <v>390</v>
      </c>
      <c r="C115" s="5">
        <v>69</v>
      </c>
      <c r="D115" s="5">
        <v>73</v>
      </c>
      <c r="E115" s="5">
        <v>60</v>
      </c>
      <c r="F115" s="5">
        <v>49</v>
      </c>
      <c r="G115" s="17">
        <v>54</v>
      </c>
      <c r="H115" s="26">
        <v>54</v>
      </c>
      <c r="I115" s="26">
        <v>120</v>
      </c>
    </row>
    <row r="116" spans="1:9" ht="16" x14ac:dyDescent="0.2">
      <c r="A116" s="4" t="s">
        <v>186</v>
      </c>
      <c r="B116" s="9" t="s">
        <v>391</v>
      </c>
      <c r="C116" s="5">
        <v>23</v>
      </c>
      <c r="D116" s="5">
        <v>22</v>
      </c>
      <c r="E116" s="5">
        <v>28</v>
      </c>
      <c r="F116" s="5">
        <v>30</v>
      </c>
      <c r="G116" s="17">
        <v>33</v>
      </c>
      <c r="H116" s="26">
        <v>33</v>
      </c>
      <c r="I116" s="26">
        <v>47</v>
      </c>
    </row>
    <row r="117" spans="1:9" ht="16" x14ac:dyDescent="0.2">
      <c r="A117" s="4" t="s">
        <v>186</v>
      </c>
      <c r="B117" s="9" t="s">
        <v>392</v>
      </c>
      <c r="C117" s="5">
        <v>7</v>
      </c>
      <c r="D117" s="5">
        <v>7</v>
      </c>
      <c r="E117" s="5">
        <v>53</v>
      </c>
      <c r="F117" s="5">
        <v>3</v>
      </c>
      <c r="G117" s="17">
        <v>6</v>
      </c>
      <c r="H117" s="26">
        <v>6</v>
      </c>
      <c r="I117" s="26">
        <v>32</v>
      </c>
    </row>
    <row r="118" spans="1:9" ht="16" x14ac:dyDescent="0.2">
      <c r="A118" s="4" t="s">
        <v>186</v>
      </c>
      <c r="B118" s="4" t="s">
        <v>194</v>
      </c>
      <c r="C118" s="5">
        <v>10</v>
      </c>
      <c r="D118" s="5">
        <v>10</v>
      </c>
      <c r="E118" s="5">
        <v>7</v>
      </c>
      <c r="F118" s="5">
        <v>30</v>
      </c>
      <c r="G118" s="17">
        <v>29</v>
      </c>
      <c r="H118" s="26">
        <v>29</v>
      </c>
      <c r="I118" s="26">
        <v>42</v>
      </c>
    </row>
    <row r="119" spans="1:9" ht="16" x14ac:dyDescent="0.2">
      <c r="A119" s="4" t="s">
        <v>186</v>
      </c>
      <c r="B119" s="9" t="s">
        <v>393</v>
      </c>
      <c r="C119" s="5">
        <v>23</v>
      </c>
      <c r="D119" s="5">
        <v>23</v>
      </c>
      <c r="E119" s="5">
        <v>35</v>
      </c>
      <c r="F119" s="5">
        <v>19</v>
      </c>
      <c r="G119" s="17">
        <v>29</v>
      </c>
      <c r="H119" s="26">
        <v>29</v>
      </c>
      <c r="I119" s="26">
        <v>90</v>
      </c>
    </row>
    <row r="120" spans="1:9" ht="16" x14ac:dyDescent="0.2">
      <c r="A120" s="4" t="s">
        <v>186</v>
      </c>
      <c r="B120" s="9" t="s">
        <v>394</v>
      </c>
      <c r="C120" s="5">
        <v>4</v>
      </c>
      <c r="D120" s="5">
        <v>4</v>
      </c>
      <c r="E120" s="5">
        <v>14</v>
      </c>
      <c r="F120" s="5">
        <v>47</v>
      </c>
      <c r="G120" s="17">
        <v>45</v>
      </c>
      <c r="H120" s="26">
        <v>47</v>
      </c>
      <c r="I120" s="26">
        <v>14</v>
      </c>
    </row>
    <row r="121" spans="1:9" ht="16" x14ac:dyDescent="0.2">
      <c r="A121" s="4" t="s">
        <v>195</v>
      </c>
      <c r="B121" s="9" t="s">
        <v>395</v>
      </c>
      <c r="C121" s="5">
        <v>39</v>
      </c>
      <c r="D121" s="5">
        <v>42</v>
      </c>
      <c r="E121" s="5">
        <v>56</v>
      </c>
      <c r="F121" s="5">
        <v>43</v>
      </c>
      <c r="G121" s="19">
        <v>47</v>
      </c>
      <c r="H121" s="28">
        <v>47</v>
      </c>
      <c r="I121" s="28">
        <v>77</v>
      </c>
    </row>
    <row r="122" spans="1:9" ht="16" x14ac:dyDescent="0.2">
      <c r="A122" s="4" t="s">
        <v>195</v>
      </c>
      <c r="B122" s="4" t="s">
        <v>196</v>
      </c>
      <c r="C122" s="5">
        <v>110</v>
      </c>
      <c r="D122" s="5">
        <v>114</v>
      </c>
      <c r="E122" s="5">
        <v>90</v>
      </c>
      <c r="F122" s="5">
        <v>53</v>
      </c>
      <c r="G122" s="19">
        <v>64</v>
      </c>
      <c r="H122" s="28">
        <v>64</v>
      </c>
      <c r="I122" s="28">
        <v>196</v>
      </c>
    </row>
    <row r="123" spans="1:9" ht="16" x14ac:dyDescent="0.2">
      <c r="A123" s="4" t="s">
        <v>195</v>
      </c>
      <c r="B123" s="9" t="s">
        <v>396</v>
      </c>
      <c r="C123" s="5">
        <v>101</v>
      </c>
      <c r="D123" s="5">
        <v>104</v>
      </c>
      <c r="E123" s="5">
        <v>64</v>
      </c>
      <c r="F123" s="5">
        <v>57</v>
      </c>
      <c r="G123" s="19">
        <v>61</v>
      </c>
      <c r="H123" s="28">
        <v>61</v>
      </c>
      <c r="I123" s="28">
        <v>171</v>
      </c>
    </row>
    <row r="124" spans="1:9" ht="16" x14ac:dyDescent="0.2">
      <c r="A124" s="4" t="s">
        <v>195</v>
      </c>
      <c r="B124" s="4" t="s">
        <v>197</v>
      </c>
      <c r="C124" s="5">
        <v>152</v>
      </c>
      <c r="D124" s="5">
        <v>153</v>
      </c>
      <c r="E124" s="5">
        <v>100</v>
      </c>
      <c r="F124" s="5">
        <v>107</v>
      </c>
      <c r="G124" s="19">
        <v>100</v>
      </c>
      <c r="H124" s="28">
        <v>100</v>
      </c>
      <c r="I124" s="28">
        <v>307</v>
      </c>
    </row>
    <row r="125" spans="1:9" ht="16" x14ac:dyDescent="0.2">
      <c r="A125" s="4" t="s">
        <v>195</v>
      </c>
      <c r="B125" s="9" t="s">
        <v>397</v>
      </c>
      <c r="C125" s="5">
        <v>161</v>
      </c>
      <c r="D125" s="5">
        <v>157</v>
      </c>
      <c r="E125" s="5">
        <v>100</v>
      </c>
      <c r="F125" s="5">
        <v>107</v>
      </c>
      <c r="G125" s="19">
        <v>96</v>
      </c>
      <c r="H125" s="28">
        <v>95</v>
      </c>
      <c r="I125" s="28">
        <v>268</v>
      </c>
    </row>
    <row r="126" spans="1:9" ht="16" x14ac:dyDescent="0.2">
      <c r="A126" s="4" t="s">
        <v>195</v>
      </c>
      <c r="B126" s="4" t="s">
        <v>960</v>
      </c>
      <c r="C126" s="5">
        <v>0</v>
      </c>
      <c r="D126" s="5">
        <v>0</v>
      </c>
      <c r="E126" s="5">
        <v>12</v>
      </c>
      <c r="F126" s="5">
        <v>5</v>
      </c>
      <c r="G126" s="19">
        <v>6</v>
      </c>
      <c r="H126" s="28">
        <v>6</v>
      </c>
      <c r="I126" s="28">
        <v>0</v>
      </c>
    </row>
    <row r="127" spans="1:9" ht="16" x14ac:dyDescent="0.2">
      <c r="A127" s="4" t="s">
        <v>198</v>
      </c>
      <c r="B127" s="4" t="s">
        <v>198</v>
      </c>
      <c r="C127" s="5">
        <v>133</v>
      </c>
      <c r="D127" s="5">
        <v>133</v>
      </c>
      <c r="E127" s="5">
        <v>220</v>
      </c>
      <c r="F127" s="5">
        <v>93</v>
      </c>
      <c r="G127" s="19">
        <v>96</v>
      </c>
      <c r="H127" s="28">
        <v>99</v>
      </c>
      <c r="I127" s="28">
        <v>283</v>
      </c>
    </row>
    <row r="128" spans="1:9" ht="16" x14ac:dyDescent="0.2">
      <c r="A128" s="4" t="s">
        <v>198</v>
      </c>
      <c r="B128" s="4" t="s">
        <v>199</v>
      </c>
      <c r="C128" s="5">
        <v>38</v>
      </c>
      <c r="D128" s="5">
        <v>39</v>
      </c>
      <c r="E128" s="5">
        <v>33</v>
      </c>
      <c r="F128" s="5">
        <v>25</v>
      </c>
      <c r="G128" s="19">
        <v>28</v>
      </c>
      <c r="H128" s="28">
        <v>28</v>
      </c>
      <c r="I128" s="28">
        <v>70</v>
      </c>
    </row>
    <row r="129" spans="1:9" ht="16" x14ac:dyDescent="0.2">
      <c r="A129" s="4" t="s">
        <v>198</v>
      </c>
      <c r="B129" s="4" t="s">
        <v>200</v>
      </c>
      <c r="C129" s="5">
        <v>48</v>
      </c>
      <c r="D129" s="5">
        <v>47</v>
      </c>
      <c r="E129" s="5">
        <v>40</v>
      </c>
      <c r="F129" s="5">
        <v>33</v>
      </c>
      <c r="G129" s="19">
        <v>33</v>
      </c>
      <c r="H129" s="28">
        <v>34</v>
      </c>
      <c r="I129" s="28">
        <v>88</v>
      </c>
    </row>
    <row r="130" spans="1:9" ht="16" x14ac:dyDescent="0.2">
      <c r="A130" s="4" t="s">
        <v>198</v>
      </c>
      <c r="B130" s="9" t="s">
        <v>398</v>
      </c>
      <c r="C130" s="5">
        <v>12</v>
      </c>
      <c r="D130" s="5">
        <v>12</v>
      </c>
      <c r="E130" s="5">
        <v>11</v>
      </c>
      <c r="F130" s="5">
        <v>5</v>
      </c>
      <c r="G130" s="19">
        <v>6</v>
      </c>
      <c r="H130" s="28">
        <v>7</v>
      </c>
      <c r="I130" s="28">
        <v>15</v>
      </c>
    </row>
    <row r="131" spans="1:9" ht="16" x14ac:dyDescent="0.2">
      <c r="A131" s="4" t="s">
        <v>198</v>
      </c>
      <c r="B131" s="9" t="s">
        <v>399</v>
      </c>
      <c r="C131" s="5">
        <v>31</v>
      </c>
      <c r="D131" s="5">
        <v>32</v>
      </c>
      <c r="E131" s="5">
        <v>34</v>
      </c>
      <c r="F131" s="5">
        <v>27</v>
      </c>
      <c r="G131" s="19">
        <v>29</v>
      </c>
      <c r="H131" s="28">
        <v>30</v>
      </c>
      <c r="I131" s="28">
        <v>60</v>
      </c>
    </row>
    <row r="132" spans="1:9" ht="16" x14ac:dyDescent="0.2">
      <c r="A132" s="4" t="s">
        <v>198</v>
      </c>
      <c r="B132" s="9" t="s">
        <v>400</v>
      </c>
      <c r="C132" s="5">
        <v>18</v>
      </c>
      <c r="D132" s="5">
        <v>19</v>
      </c>
      <c r="E132" s="5">
        <v>19</v>
      </c>
      <c r="F132" s="5">
        <v>11</v>
      </c>
      <c r="G132" s="19">
        <v>14</v>
      </c>
      <c r="H132" s="28">
        <v>13</v>
      </c>
      <c r="I132" s="28">
        <v>30</v>
      </c>
    </row>
    <row r="133" spans="1:9" ht="16" x14ac:dyDescent="0.2">
      <c r="A133" s="4" t="s">
        <v>198</v>
      </c>
      <c r="B133" s="9" t="s">
        <v>401</v>
      </c>
      <c r="C133" s="5">
        <v>49</v>
      </c>
      <c r="D133" s="5">
        <v>52</v>
      </c>
      <c r="E133" s="5">
        <v>37</v>
      </c>
      <c r="F133" s="5">
        <v>30</v>
      </c>
      <c r="G133" s="19">
        <v>38</v>
      </c>
      <c r="H133" s="28">
        <v>38</v>
      </c>
      <c r="I133" s="28">
        <v>99</v>
      </c>
    </row>
    <row r="134" spans="1:9" ht="16" x14ac:dyDescent="0.2">
      <c r="A134" s="4" t="s">
        <v>201</v>
      </c>
      <c r="B134" s="9" t="s">
        <v>402</v>
      </c>
      <c r="C134" s="5">
        <v>34</v>
      </c>
      <c r="D134" s="5">
        <v>33</v>
      </c>
      <c r="E134" s="5">
        <v>30</v>
      </c>
      <c r="F134" s="5">
        <v>19</v>
      </c>
      <c r="G134" s="19">
        <v>22</v>
      </c>
      <c r="H134" s="28">
        <v>23</v>
      </c>
      <c r="I134" s="28">
        <v>67</v>
      </c>
    </row>
    <row r="135" spans="1:9" ht="16" x14ac:dyDescent="0.2">
      <c r="A135" s="4" t="s">
        <v>201</v>
      </c>
      <c r="B135" s="9" t="s">
        <v>403</v>
      </c>
      <c r="C135" s="5">
        <v>70</v>
      </c>
      <c r="D135" s="5">
        <v>71</v>
      </c>
      <c r="E135" s="5">
        <v>47</v>
      </c>
      <c r="F135" s="5">
        <v>43</v>
      </c>
      <c r="G135" s="19">
        <v>47</v>
      </c>
      <c r="H135" s="28">
        <v>47</v>
      </c>
      <c r="I135" s="28">
        <v>126</v>
      </c>
    </row>
    <row r="136" spans="1:9" ht="16" x14ac:dyDescent="0.2">
      <c r="A136" s="4" t="s">
        <v>201</v>
      </c>
      <c r="B136" s="4" t="s">
        <v>202</v>
      </c>
      <c r="C136" s="5">
        <v>24</v>
      </c>
      <c r="D136" s="5">
        <v>24</v>
      </c>
      <c r="E136" s="5">
        <v>33</v>
      </c>
      <c r="F136" s="5">
        <v>23</v>
      </c>
      <c r="G136" s="19">
        <v>22</v>
      </c>
      <c r="H136" s="28">
        <v>22</v>
      </c>
      <c r="I136" s="28">
        <v>36</v>
      </c>
    </row>
    <row r="137" spans="1:9" ht="16" x14ac:dyDescent="0.2">
      <c r="A137" s="4" t="s">
        <v>201</v>
      </c>
      <c r="B137" s="4" t="s">
        <v>203</v>
      </c>
      <c r="C137" s="5">
        <v>28</v>
      </c>
      <c r="D137" s="5">
        <v>28</v>
      </c>
      <c r="E137" s="5">
        <v>23</v>
      </c>
      <c r="F137" s="5">
        <v>21</v>
      </c>
      <c r="G137" s="19">
        <v>26</v>
      </c>
      <c r="H137" s="28">
        <v>26</v>
      </c>
      <c r="I137" s="28">
        <v>63</v>
      </c>
    </row>
    <row r="138" spans="1:9" ht="16" x14ac:dyDescent="0.2">
      <c r="A138" s="4" t="s">
        <v>201</v>
      </c>
      <c r="B138" s="4" t="s">
        <v>204</v>
      </c>
      <c r="C138" s="5">
        <v>20</v>
      </c>
      <c r="D138" s="5">
        <v>20</v>
      </c>
      <c r="E138" s="5">
        <v>36</v>
      </c>
      <c r="F138" s="5">
        <v>25</v>
      </c>
      <c r="G138" s="19">
        <v>28</v>
      </c>
      <c r="H138" s="28">
        <v>29</v>
      </c>
      <c r="I138" s="28">
        <v>46</v>
      </c>
    </row>
    <row r="139" spans="1:9" ht="16" x14ac:dyDescent="0.2">
      <c r="A139" s="4" t="s">
        <v>201</v>
      </c>
      <c r="B139" s="9" t="s">
        <v>404</v>
      </c>
      <c r="C139" s="5">
        <v>9</v>
      </c>
      <c r="D139" s="5">
        <v>9</v>
      </c>
      <c r="E139" s="5">
        <v>17</v>
      </c>
      <c r="F139" s="5">
        <v>9</v>
      </c>
      <c r="G139" s="19">
        <v>11</v>
      </c>
      <c r="H139" s="28">
        <v>11</v>
      </c>
      <c r="I139" s="28">
        <v>18</v>
      </c>
    </row>
    <row r="140" spans="1:9" ht="16" x14ac:dyDescent="0.2">
      <c r="A140" s="4" t="s">
        <v>201</v>
      </c>
      <c r="B140" s="9" t="s">
        <v>405</v>
      </c>
      <c r="C140" s="5">
        <v>46</v>
      </c>
      <c r="D140" s="5">
        <v>46</v>
      </c>
      <c r="E140" s="5">
        <v>161</v>
      </c>
      <c r="F140" s="5">
        <v>23</v>
      </c>
      <c r="G140" s="19">
        <v>23</v>
      </c>
      <c r="H140" s="28">
        <v>23</v>
      </c>
      <c r="I140" s="28">
        <v>71</v>
      </c>
    </row>
    <row r="141" spans="1:9" ht="16" x14ac:dyDescent="0.2">
      <c r="A141" s="4" t="s">
        <v>201</v>
      </c>
      <c r="B141" s="4" t="s">
        <v>205</v>
      </c>
      <c r="C141" s="5">
        <v>46</v>
      </c>
      <c r="D141" s="5">
        <v>46</v>
      </c>
      <c r="E141" s="5">
        <v>30</v>
      </c>
      <c r="F141" s="5">
        <v>30</v>
      </c>
      <c r="G141" s="19">
        <v>30</v>
      </c>
      <c r="H141" s="28">
        <v>31</v>
      </c>
      <c r="I141" s="28">
        <v>92</v>
      </c>
    </row>
    <row r="142" spans="1:9" ht="16" x14ac:dyDescent="0.2">
      <c r="A142" s="4" t="s">
        <v>201</v>
      </c>
      <c r="B142" s="4" t="s">
        <v>206</v>
      </c>
      <c r="C142" s="5">
        <v>7</v>
      </c>
      <c r="D142" s="5">
        <v>7</v>
      </c>
      <c r="E142" s="5">
        <v>12</v>
      </c>
      <c r="F142" s="5">
        <v>12</v>
      </c>
      <c r="G142" s="19">
        <v>13</v>
      </c>
      <c r="H142" s="28">
        <v>13</v>
      </c>
      <c r="I142" s="28">
        <v>8</v>
      </c>
    </row>
    <row r="143" spans="1:9" ht="16" x14ac:dyDescent="0.2">
      <c r="A143" s="4" t="s">
        <v>201</v>
      </c>
      <c r="B143" s="4" t="s">
        <v>201</v>
      </c>
      <c r="C143" s="5">
        <v>148</v>
      </c>
      <c r="D143" s="5">
        <v>145</v>
      </c>
      <c r="E143" s="5">
        <v>332</v>
      </c>
      <c r="F143" s="5">
        <v>100</v>
      </c>
      <c r="G143" s="19">
        <v>92</v>
      </c>
      <c r="H143" s="28">
        <v>93</v>
      </c>
      <c r="I143" s="28">
        <v>242</v>
      </c>
    </row>
    <row r="144" spans="1:9" ht="16" x14ac:dyDescent="0.2">
      <c r="A144" s="4" t="s">
        <v>201</v>
      </c>
      <c r="B144" s="4" t="s">
        <v>207</v>
      </c>
      <c r="C144" s="5">
        <v>71</v>
      </c>
      <c r="D144" s="5">
        <v>73</v>
      </c>
      <c r="E144" s="5">
        <v>51</v>
      </c>
      <c r="F144" s="5">
        <v>42</v>
      </c>
      <c r="G144" s="19">
        <v>48</v>
      </c>
      <c r="H144" s="28">
        <v>49</v>
      </c>
      <c r="I144" s="28">
        <v>138</v>
      </c>
    </row>
    <row r="145" spans="1:9" ht="16" x14ac:dyDescent="0.2">
      <c r="A145" s="4" t="s">
        <v>201</v>
      </c>
      <c r="B145" s="4" t="s">
        <v>208</v>
      </c>
      <c r="C145" s="5">
        <v>24</v>
      </c>
      <c r="D145" s="5">
        <v>24</v>
      </c>
      <c r="E145" s="5">
        <v>61</v>
      </c>
      <c r="F145" s="5">
        <v>41</v>
      </c>
      <c r="G145" s="19">
        <v>42</v>
      </c>
      <c r="H145" s="28">
        <v>41</v>
      </c>
      <c r="I145" s="28">
        <v>54</v>
      </c>
    </row>
    <row r="146" spans="1:9" ht="16" x14ac:dyDescent="0.2">
      <c r="A146" s="4" t="s">
        <v>201</v>
      </c>
      <c r="B146" s="4" t="s">
        <v>209</v>
      </c>
      <c r="C146" s="5">
        <v>34</v>
      </c>
      <c r="D146" s="5">
        <v>33</v>
      </c>
      <c r="E146" s="5">
        <v>67</v>
      </c>
      <c r="F146" s="5">
        <v>42</v>
      </c>
      <c r="G146" s="19">
        <v>41</v>
      </c>
      <c r="H146" s="28">
        <v>41</v>
      </c>
      <c r="I146" s="28">
        <v>61</v>
      </c>
    </row>
    <row r="147" spans="1:9" ht="16" x14ac:dyDescent="0.2">
      <c r="A147" s="4" t="s">
        <v>201</v>
      </c>
      <c r="B147" s="9" t="s">
        <v>406</v>
      </c>
      <c r="C147" s="5">
        <v>22</v>
      </c>
      <c r="D147" s="5">
        <v>24</v>
      </c>
      <c r="E147" s="5">
        <v>70</v>
      </c>
      <c r="F147" s="5">
        <v>56</v>
      </c>
      <c r="G147" s="19">
        <v>56</v>
      </c>
      <c r="H147" s="28">
        <v>56</v>
      </c>
      <c r="I147" s="28">
        <v>49</v>
      </c>
    </row>
    <row r="148" spans="1:9" ht="16" x14ac:dyDescent="0.2">
      <c r="A148" s="4" t="s">
        <v>201</v>
      </c>
      <c r="B148" s="9" t="s">
        <v>407</v>
      </c>
      <c r="C148" s="5">
        <v>43</v>
      </c>
      <c r="D148" s="5">
        <v>43</v>
      </c>
      <c r="E148" s="5">
        <v>92</v>
      </c>
      <c r="F148" s="5">
        <v>71</v>
      </c>
      <c r="G148" s="19">
        <v>67</v>
      </c>
      <c r="H148" s="28">
        <v>66</v>
      </c>
      <c r="I148" s="28">
        <v>88</v>
      </c>
    </row>
    <row r="149" spans="1:9" ht="16" x14ac:dyDescent="0.2">
      <c r="A149" s="4" t="s">
        <v>201</v>
      </c>
      <c r="B149" s="4" t="s">
        <v>210</v>
      </c>
      <c r="C149" s="5">
        <v>11</v>
      </c>
      <c r="D149" s="5">
        <v>11</v>
      </c>
      <c r="E149" s="5">
        <v>6</v>
      </c>
      <c r="F149" s="5">
        <v>8</v>
      </c>
      <c r="G149" s="19">
        <v>8</v>
      </c>
      <c r="H149" s="28">
        <v>8</v>
      </c>
      <c r="I149" s="28">
        <v>28</v>
      </c>
    </row>
    <row r="150" spans="1:9" ht="16" x14ac:dyDescent="0.2">
      <c r="A150" s="4" t="s">
        <v>201</v>
      </c>
      <c r="B150" s="4" t="s">
        <v>211</v>
      </c>
      <c r="C150" s="5">
        <v>8</v>
      </c>
      <c r="D150" s="5">
        <v>8</v>
      </c>
      <c r="E150" s="5">
        <v>44</v>
      </c>
      <c r="F150" s="5">
        <v>39</v>
      </c>
      <c r="G150" s="19">
        <v>42</v>
      </c>
      <c r="H150" s="28">
        <v>44</v>
      </c>
      <c r="I150" s="28">
        <v>9</v>
      </c>
    </row>
    <row r="151" spans="1:9" ht="16" x14ac:dyDescent="0.2">
      <c r="A151" s="9" t="s">
        <v>408</v>
      </c>
      <c r="B151" s="4" t="s">
        <v>212</v>
      </c>
      <c r="C151" s="5">
        <v>53</v>
      </c>
      <c r="D151" s="5">
        <v>55</v>
      </c>
      <c r="E151" s="5">
        <v>42</v>
      </c>
      <c r="F151" s="5">
        <v>26</v>
      </c>
      <c r="G151" s="19">
        <v>32</v>
      </c>
      <c r="H151" s="28">
        <v>32</v>
      </c>
      <c r="I151" s="28">
        <v>103</v>
      </c>
    </row>
    <row r="152" spans="1:9" ht="16" x14ac:dyDescent="0.2">
      <c r="A152" s="9" t="s">
        <v>408</v>
      </c>
      <c r="B152" s="9" t="s">
        <v>409</v>
      </c>
      <c r="C152" s="5">
        <v>0</v>
      </c>
      <c r="D152" s="5">
        <v>0</v>
      </c>
      <c r="E152" s="5">
        <v>14</v>
      </c>
      <c r="F152" s="5">
        <v>23</v>
      </c>
      <c r="G152" s="19">
        <v>31</v>
      </c>
      <c r="H152" s="28">
        <v>30</v>
      </c>
      <c r="I152" s="28">
        <v>20</v>
      </c>
    </row>
    <row r="153" spans="1:9" ht="16" x14ac:dyDescent="0.2">
      <c r="A153" s="9" t="s">
        <v>408</v>
      </c>
      <c r="B153" s="4" t="s">
        <v>213</v>
      </c>
      <c r="C153" s="5">
        <v>73</v>
      </c>
      <c r="D153" s="5">
        <v>71</v>
      </c>
      <c r="E153" s="5">
        <v>52</v>
      </c>
      <c r="F153" s="5">
        <v>56</v>
      </c>
      <c r="G153" s="19">
        <v>45</v>
      </c>
      <c r="H153" s="28">
        <v>44</v>
      </c>
      <c r="I153" s="28">
        <v>88</v>
      </c>
    </row>
    <row r="154" spans="1:9" ht="16" x14ac:dyDescent="0.2">
      <c r="A154" s="9" t="s">
        <v>408</v>
      </c>
      <c r="B154" s="9" t="s">
        <v>374</v>
      </c>
      <c r="C154" s="5">
        <v>160</v>
      </c>
      <c r="D154" s="5">
        <v>167</v>
      </c>
      <c r="E154" s="5">
        <v>32</v>
      </c>
      <c r="F154" s="5">
        <v>69</v>
      </c>
      <c r="G154" s="19">
        <v>75</v>
      </c>
      <c r="H154" s="28">
        <v>75</v>
      </c>
      <c r="I154" s="28">
        <v>293</v>
      </c>
    </row>
    <row r="155" spans="1:9" ht="16" x14ac:dyDescent="0.2">
      <c r="A155" s="9" t="s">
        <v>408</v>
      </c>
      <c r="B155" s="9" t="s">
        <v>410</v>
      </c>
      <c r="C155" s="5">
        <v>0</v>
      </c>
      <c r="D155" s="5">
        <v>0</v>
      </c>
      <c r="E155" s="5">
        <v>5</v>
      </c>
      <c r="F155" s="5">
        <v>36</v>
      </c>
      <c r="G155" s="19">
        <v>40</v>
      </c>
      <c r="H155" s="28">
        <v>40</v>
      </c>
      <c r="I155" s="28">
        <v>47</v>
      </c>
    </row>
    <row r="156" spans="1:9" ht="16" x14ac:dyDescent="0.2">
      <c r="A156" s="9" t="s">
        <v>408</v>
      </c>
      <c r="B156" s="9" t="s">
        <v>411</v>
      </c>
      <c r="C156" s="5">
        <v>26</v>
      </c>
      <c r="D156" s="5">
        <v>27</v>
      </c>
      <c r="E156" s="5">
        <v>38</v>
      </c>
      <c r="F156" s="5">
        <v>30</v>
      </c>
      <c r="G156" s="19">
        <v>32</v>
      </c>
      <c r="H156" s="28">
        <v>32</v>
      </c>
      <c r="I156" s="28">
        <v>54</v>
      </c>
    </row>
    <row r="157" spans="1:9" ht="16" x14ac:dyDescent="0.2">
      <c r="A157" s="9" t="s">
        <v>408</v>
      </c>
      <c r="B157" s="4" t="s">
        <v>214</v>
      </c>
      <c r="C157" s="5">
        <v>56</v>
      </c>
      <c r="D157" s="5">
        <v>56</v>
      </c>
      <c r="E157" s="5">
        <v>48</v>
      </c>
      <c r="F157" s="5">
        <v>35</v>
      </c>
      <c r="G157" s="19">
        <v>41</v>
      </c>
      <c r="H157" s="28">
        <v>41</v>
      </c>
      <c r="I157" s="28">
        <v>77</v>
      </c>
    </row>
    <row r="158" spans="1:9" ht="16" x14ac:dyDescent="0.2">
      <c r="A158" s="9" t="s">
        <v>408</v>
      </c>
      <c r="B158" s="9" t="s">
        <v>412</v>
      </c>
      <c r="C158" s="5">
        <v>25</v>
      </c>
      <c r="D158" s="5">
        <v>25</v>
      </c>
      <c r="E158" s="5">
        <v>50</v>
      </c>
      <c r="F158" s="5">
        <v>30</v>
      </c>
      <c r="G158" s="19">
        <v>31</v>
      </c>
      <c r="H158" s="28">
        <v>31</v>
      </c>
      <c r="I158" s="28">
        <v>29</v>
      </c>
    </row>
    <row r="159" spans="1:9" ht="16" x14ac:dyDescent="0.2">
      <c r="A159" s="9" t="s">
        <v>408</v>
      </c>
      <c r="B159" s="9" t="s">
        <v>413</v>
      </c>
      <c r="C159" s="5">
        <v>66</v>
      </c>
      <c r="D159" s="5">
        <v>63</v>
      </c>
      <c r="E159" s="5">
        <v>50</v>
      </c>
      <c r="F159" s="5">
        <v>45</v>
      </c>
      <c r="G159" s="19">
        <v>43</v>
      </c>
      <c r="H159" s="28">
        <v>43</v>
      </c>
      <c r="I159" s="28">
        <v>115</v>
      </c>
    </row>
    <row r="160" spans="1:9" ht="16" x14ac:dyDescent="0.2">
      <c r="A160" s="9" t="s">
        <v>408</v>
      </c>
      <c r="B160" s="9" t="s">
        <v>414</v>
      </c>
      <c r="C160" s="5">
        <v>40</v>
      </c>
      <c r="D160" s="5">
        <v>39</v>
      </c>
      <c r="E160" s="5">
        <v>31</v>
      </c>
      <c r="F160" s="5">
        <v>21</v>
      </c>
      <c r="G160" s="19">
        <v>23</v>
      </c>
      <c r="H160" s="28">
        <v>23</v>
      </c>
      <c r="I160" s="28">
        <v>64</v>
      </c>
    </row>
    <row r="161" spans="1:9" ht="16" x14ac:dyDescent="0.2">
      <c r="A161" s="9" t="s">
        <v>408</v>
      </c>
      <c r="B161" s="9" t="s">
        <v>361</v>
      </c>
      <c r="C161" s="5">
        <v>7</v>
      </c>
      <c r="D161" s="5">
        <v>9</v>
      </c>
      <c r="E161" s="5">
        <v>61</v>
      </c>
      <c r="F161" s="5">
        <v>15</v>
      </c>
      <c r="G161" s="19">
        <v>15</v>
      </c>
      <c r="H161" s="28">
        <v>15</v>
      </c>
      <c r="I161" s="28">
        <v>18</v>
      </c>
    </row>
    <row r="162" spans="1:9" ht="16" x14ac:dyDescent="0.2">
      <c r="A162" s="9" t="s">
        <v>408</v>
      </c>
      <c r="B162" s="9" t="s">
        <v>415</v>
      </c>
      <c r="C162" s="5">
        <v>93</v>
      </c>
      <c r="D162" s="5">
        <v>96</v>
      </c>
      <c r="E162" s="5">
        <v>61</v>
      </c>
      <c r="F162" s="5">
        <v>52</v>
      </c>
      <c r="G162" s="19">
        <v>67</v>
      </c>
      <c r="H162" s="28">
        <v>66</v>
      </c>
      <c r="I162" s="28">
        <v>186</v>
      </c>
    </row>
    <row r="163" spans="1:9" ht="16" x14ac:dyDescent="0.2">
      <c r="A163" s="9" t="s">
        <v>408</v>
      </c>
      <c r="B163" s="9" t="s">
        <v>416</v>
      </c>
      <c r="C163" s="5">
        <v>56</v>
      </c>
      <c r="D163" s="5">
        <v>60</v>
      </c>
      <c r="E163" s="5">
        <v>49</v>
      </c>
      <c r="F163" s="5">
        <v>34</v>
      </c>
      <c r="G163" s="19">
        <v>35</v>
      </c>
      <c r="H163" s="28">
        <v>35</v>
      </c>
      <c r="I163" s="28">
        <v>111</v>
      </c>
    </row>
    <row r="164" spans="1:9" ht="16" x14ac:dyDescent="0.2">
      <c r="A164" s="9" t="s">
        <v>408</v>
      </c>
      <c r="B164" s="9" t="s">
        <v>417</v>
      </c>
      <c r="C164" s="5">
        <v>1</v>
      </c>
      <c r="D164" s="5">
        <v>1</v>
      </c>
      <c r="E164" s="5">
        <v>23</v>
      </c>
      <c r="F164" s="5">
        <v>13</v>
      </c>
      <c r="G164" s="19">
        <v>14</v>
      </c>
      <c r="H164" s="28">
        <v>14</v>
      </c>
      <c r="I164" s="28">
        <v>0</v>
      </c>
    </row>
    <row r="165" spans="1:9" ht="16" x14ac:dyDescent="0.2">
      <c r="A165" s="9" t="s">
        <v>408</v>
      </c>
      <c r="B165" s="4" t="s">
        <v>215</v>
      </c>
      <c r="C165" s="5">
        <v>76</v>
      </c>
      <c r="D165" s="5">
        <v>78</v>
      </c>
      <c r="E165" s="5">
        <v>54</v>
      </c>
      <c r="F165" s="5">
        <v>49</v>
      </c>
      <c r="G165" s="19">
        <v>54</v>
      </c>
      <c r="H165" s="28">
        <v>54</v>
      </c>
      <c r="I165" s="28">
        <v>147</v>
      </c>
    </row>
    <row r="166" spans="1:9" ht="16" x14ac:dyDescent="0.2">
      <c r="A166" s="9" t="s">
        <v>405</v>
      </c>
      <c r="B166" s="9" t="s">
        <v>418</v>
      </c>
      <c r="C166" s="5">
        <v>24</v>
      </c>
      <c r="D166" s="5">
        <v>25</v>
      </c>
      <c r="E166" s="5">
        <v>62</v>
      </c>
      <c r="F166" s="5">
        <v>39</v>
      </c>
      <c r="G166" s="17">
        <v>44</v>
      </c>
      <c r="H166" s="30">
        <v>44</v>
      </c>
      <c r="I166" s="30">
        <v>46</v>
      </c>
    </row>
    <row r="167" spans="1:9" ht="16" x14ac:dyDescent="0.2">
      <c r="A167" s="9" t="s">
        <v>405</v>
      </c>
      <c r="B167" s="4" t="s">
        <v>216</v>
      </c>
      <c r="C167" s="5">
        <v>69</v>
      </c>
      <c r="D167" s="5">
        <v>66</v>
      </c>
      <c r="E167" s="5">
        <v>80</v>
      </c>
      <c r="F167" s="5">
        <v>49</v>
      </c>
      <c r="G167" s="17">
        <v>52</v>
      </c>
      <c r="H167" s="30">
        <v>53</v>
      </c>
      <c r="I167" s="30">
        <v>112</v>
      </c>
    </row>
    <row r="168" spans="1:9" ht="16" x14ac:dyDescent="0.2">
      <c r="A168" s="9" t="s">
        <v>405</v>
      </c>
      <c r="B168" s="4" t="s">
        <v>217</v>
      </c>
      <c r="C168" s="5">
        <v>24</v>
      </c>
      <c r="D168" s="5">
        <v>29</v>
      </c>
      <c r="E168" s="5">
        <v>35</v>
      </c>
      <c r="F168" s="5">
        <v>20</v>
      </c>
      <c r="G168" s="17">
        <v>25</v>
      </c>
      <c r="H168" s="30">
        <v>25</v>
      </c>
      <c r="I168" s="30">
        <v>42</v>
      </c>
    </row>
    <row r="169" spans="1:9" ht="16" x14ac:dyDescent="0.2">
      <c r="A169" s="9" t="s">
        <v>405</v>
      </c>
      <c r="B169" s="9" t="s">
        <v>419</v>
      </c>
      <c r="C169" s="5">
        <v>56</v>
      </c>
      <c r="D169" s="5">
        <v>55</v>
      </c>
      <c r="E169" s="5">
        <v>57</v>
      </c>
      <c r="F169" s="5">
        <v>37</v>
      </c>
      <c r="G169" s="17">
        <v>38</v>
      </c>
      <c r="H169" s="30">
        <v>38</v>
      </c>
      <c r="I169" s="30">
        <v>88</v>
      </c>
    </row>
    <row r="170" spans="1:9" ht="16" x14ac:dyDescent="0.2">
      <c r="A170" s="9" t="s">
        <v>405</v>
      </c>
      <c r="B170" s="9" t="s">
        <v>420</v>
      </c>
      <c r="C170" s="5">
        <v>36</v>
      </c>
      <c r="D170" s="5">
        <v>36</v>
      </c>
      <c r="E170" s="5">
        <v>37</v>
      </c>
      <c r="F170" s="5">
        <v>24</v>
      </c>
      <c r="G170" s="17">
        <v>27</v>
      </c>
      <c r="H170" s="30">
        <v>27</v>
      </c>
      <c r="I170" s="30">
        <v>62</v>
      </c>
    </row>
    <row r="171" spans="1:9" ht="16" x14ac:dyDescent="0.2">
      <c r="A171" s="9" t="s">
        <v>405</v>
      </c>
      <c r="B171" s="9" t="s">
        <v>421</v>
      </c>
      <c r="C171" s="5">
        <v>15</v>
      </c>
      <c r="D171" s="5">
        <v>15</v>
      </c>
      <c r="E171" s="5">
        <v>27</v>
      </c>
      <c r="F171" s="5">
        <v>15</v>
      </c>
      <c r="G171" s="17">
        <v>21</v>
      </c>
      <c r="H171" s="30">
        <v>21</v>
      </c>
      <c r="I171" s="30">
        <v>31</v>
      </c>
    </row>
    <row r="172" spans="1:9" ht="16" x14ac:dyDescent="0.2">
      <c r="A172" s="9" t="s">
        <v>405</v>
      </c>
      <c r="B172" s="4" t="s">
        <v>218</v>
      </c>
      <c r="C172" s="5">
        <v>66</v>
      </c>
      <c r="D172" s="5">
        <v>73</v>
      </c>
      <c r="E172" s="5">
        <v>42</v>
      </c>
      <c r="F172" s="5">
        <v>39</v>
      </c>
      <c r="G172" s="17">
        <v>40</v>
      </c>
      <c r="H172" s="30">
        <v>40</v>
      </c>
      <c r="I172" s="30">
        <v>112</v>
      </c>
    </row>
    <row r="173" spans="1:9" ht="16" x14ac:dyDescent="0.2">
      <c r="A173" s="9" t="s">
        <v>405</v>
      </c>
      <c r="B173" s="4" t="s">
        <v>219</v>
      </c>
      <c r="C173" s="5">
        <v>24</v>
      </c>
      <c r="D173" s="5">
        <v>22</v>
      </c>
      <c r="E173" s="5">
        <v>18</v>
      </c>
      <c r="F173" s="5">
        <v>14</v>
      </c>
      <c r="G173" s="17">
        <v>15</v>
      </c>
      <c r="H173" s="30">
        <v>15</v>
      </c>
      <c r="I173" s="30">
        <v>44</v>
      </c>
    </row>
    <row r="174" spans="1:9" ht="16" x14ac:dyDescent="0.2">
      <c r="A174" s="4" t="s">
        <v>220</v>
      </c>
      <c r="B174" s="4" t="s">
        <v>221</v>
      </c>
      <c r="C174" s="5">
        <v>15</v>
      </c>
      <c r="D174" s="5">
        <v>16</v>
      </c>
      <c r="E174" s="5">
        <v>17</v>
      </c>
      <c r="F174" s="5">
        <v>10</v>
      </c>
      <c r="G174" s="17">
        <v>10</v>
      </c>
      <c r="H174" s="30">
        <v>11</v>
      </c>
      <c r="I174" s="30">
        <v>24</v>
      </c>
    </row>
    <row r="175" spans="1:9" ht="16" x14ac:dyDescent="0.2">
      <c r="A175" s="4" t="s">
        <v>220</v>
      </c>
      <c r="B175" s="4" t="s">
        <v>222</v>
      </c>
      <c r="C175" s="5">
        <v>17</v>
      </c>
      <c r="D175" s="5">
        <v>17</v>
      </c>
      <c r="E175" s="5">
        <v>16</v>
      </c>
      <c r="F175" s="5">
        <v>17</v>
      </c>
      <c r="G175" s="17">
        <v>15</v>
      </c>
      <c r="H175" s="30">
        <v>15</v>
      </c>
      <c r="I175" s="30">
        <v>31</v>
      </c>
    </row>
    <row r="176" spans="1:9" ht="16" x14ac:dyDescent="0.2">
      <c r="A176" s="4" t="s">
        <v>220</v>
      </c>
      <c r="B176" s="4" t="s">
        <v>223</v>
      </c>
      <c r="C176" s="5">
        <v>10</v>
      </c>
      <c r="D176" s="5">
        <v>11</v>
      </c>
      <c r="E176" s="5">
        <v>11</v>
      </c>
      <c r="F176" s="5">
        <v>9</v>
      </c>
      <c r="G176" s="17">
        <v>7</v>
      </c>
      <c r="H176" s="30">
        <v>7</v>
      </c>
      <c r="I176" s="30">
        <v>15</v>
      </c>
    </row>
    <row r="177" spans="1:9" ht="16" x14ac:dyDescent="0.2">
      <c r="A177" s="4" t="s">
        <v>220</v>
      </c>
      <c r="B177" s="4" t="s">
        <v>224</v>
      </c>
      <c r="C177" s="5">
        <v>30</v>
      </c>
      <c r="D177" s="5">
        <v>29</v>
      </c>
      <c r="E177" s="5">
        <v>30</v>
      </c>
      <c r="F177" s="5">
        <v>19</v>
      </c>
      <c r="G177" s="17">
        <v>21</v>
      </c>
      <c r="H177" s="30">
        <v>21</v>
      </c>
      <c r="I177" s="30">
        <v>51</v>
      </c>
    </row>
    <row r="178" spans="1:9" ht="16" x14ac:dyDescent="0.2">
      <c r="A178" s="4" t="s">
        <v>220</v>
      </c>
      <c r="B178" s="4" t="s">
        <v>225</v>
      </c>
      <c r="C178" s="5">
        <v>146</v>
      </c>
      <c r="D178" s="5">
        <v>145</v>
      </c>
      <c r="E178" s="5">
        <v>161</v>
      </c>
      <c r="F178" s="5">
        <v>127</v>
      </c>
      <c r="G178" s="17">
        <v>123</v>
      </c>
      <c r="H178" s="30">
        <v>123</v>
      </c>
      <c r="I178" s="30">
        <v>298</v>
      </c>
    </row>
    <row r="179" spans="1:9" ht="16" x14ac:dyDescent="0.2">
      <c r="A179" s="4" t="s">
        <v>220</v>
      </c>
      <c r="B179" s="9" t="s">
        <v>422</v>
      </c>
      <c r="C179" s="5">
        <v>54</v>
      </c>
      <c r="D179" s="5">
        <v>55</v>
      </c>
      <c r="E179" s="5">
        <v>55</v>
      </c>
      <c r="F179" s="5">
        <v>35</v>
      </c>
      <c r="G179" s="17">
        <v>36</v>
      </c>
      <c r="H179" s="30">
        <v>36</v>
      </c>
      <c r="I179" s="30">
        <v>80</v>
      </c>
    </row>
    <row r="180" spans="1:9" ht="16" x14ac:dyDescent="0.2">
      <c r="A180" s="4" t="s">
        <v>220</v>
      </c>
      <c r="B180" s="9" t="s">
        <v>423</v>
      </c>
      <c r="C180" s="5">
        <v>17</v>
      </c>
      <c r="D180" s="5">
        <v>15</v>
      </c>
      <c r="E180" s="5">
        <v>16</v>
      </c>
      <c r="F180" s="5">
        <v>10</v>
      </c>
      <c r="G180" s="17">
        <v>13</v>
      </c>
      <c r="H180" s="30">
        <v>13</v>
      </c>
      <c r="I180" s="30">
        <v>29</v>
      </c>
    </row>
    <row r="181" spans="1:9" ht="16" x14ac:dyDescent="0.2">
      <c r="A181" s="4" t="s">
        <v>220</v>
      </c>
      <c r="B181" s="9" t="s">
        <v>424</v>
      </c>
      <c r="C181" s="5">
        <v>18</v>
      </c>
      <c r="D181" s="5">
        <v>18</v>
      </c>
      <c r="E181" s="5">
        <v>17</v>
      </c>
      <c r="F181" s="5">
        <v>15</v>
      </c>
      <c r="G181" s="17">
        <v>13</v>
      </c>
      <c r="H181" s="30">
        <v>14</v>
      </c>
      <c r="I181" s="30">
        <v>30</v>
      </c>
    </row>
    <row r="182" spans="1:9" ht="16" x14ac:dyDescent="0.2">
      <c r="A182" s="4" t="s">
        <v>220</v>
      </c>
      <c r="B182" s="9" t="s">
        <v>425</v>
      </c>
      <c r="C182" s="5">
        <v>22</v>
      </c>
      <c r="D182" s="5">
        <v>22</v>
      </c>
      <c r="E182" s="5">
        <v>14</v>
      </c>
      <c r="F182" s="5">
        <v>16</v>
      </c>
      <c r="G182" s="17">
        <v>15</v>
      </c>
      <c r="H182" s="30">
        <v>16</v>
      </c>
      <c r="I182" s="30">
        <v>39</v>
      </c>
    </row>
    <row r="183" spans="1:9" ht="16" x14ac:dyDescent="0.2">
      <c r="A183" s="4" t="s">
        <v>220</v>
      </c>
      <c r="B183" s="4" t="s">
        <v>226</v>
      </c>
      <c r="C183" s="5">
        <v>38</v>
      </c>
      <c r="D183" s="5">
        <v>38</v>
      </c>
      <c r="E183" s="5">
        <v>38</v>
      </c>
      <c r="F183" s="5">
        <v>30</v>
      </c>
      <c r="G183" s="17">
        <v>30</v>
      </c>
      <c r="H183" s="30">
        <v>30</v>
      </c>
      <c r="I183" s="30">
        <v>70</v>
      </c>
    </row>
    <row r="184" spans="1:9" ht="16" x14ac:dyDescent="0.2">
      <c r="A184" s="4" t="s">
        <v>220</v>
      </c>
      <c r="B184" s="4" t="s">
        <v>227</v>
      </c>
      <c r="C184" s="5">
        <v>12</v>
      </c>
      <c r="D184" s="5">
        <v>12</v>
      </c>
      <c r="E184" s="5">
        <v>12</v>
      </c>
      <c r="F184" s="5">
        <v>11</v>
      </c>
      <c r="G184" s="17">
        <v>9</v>
      </c>
      <c r="H184" s="30">
        <v>11</v>
      </c>
      <c r="I184" s="30">
        <v>23</v>
      </c>
    </row>
    <row r="185" spans="1:9" ht="16" x14ac:dyDescent="0.2">
      <c r="A185" s="4" t="s">
        <v>220</v>
      </c>
      <c r="B185" s="9" t="s">
        <v>426</v>
      </c>
      <c r="C185" s="5">
        <v>24</v>
      </c>
      <c r="D185" s="5">
        <v>28</v>
      </c>
      <c r="E185" s="5">
        <v>30</v>
      </c>
      <c r="F185" s="5">
        <v>22</v>
      </c>
      <c r="G185" s="17">
        <v>21</v>
      </c>
      <c r="H185" s="30">
        <v>21</v>
      </c>
      <c r="I185" s="30">
        <v>45</v>
      </c>
    </row>
    <row r="186" spans="1:9" ht="16" x14ac:dyDescent="0.2">
      <c r="A186" s="4" t="s">
        <v>220</v>
      </c>
      <c r="B186" s="4" t="s">
        <v>228</v>
      </c>
      <c r="C186" s="5">
        <v>30</v>
      </c>
      <c r="D186" s="5">
        <v>38</v>
      </c>
      <c r="E186" s="5">
        <v>43</v>
      </c>
      <c r="F186" s="5">
        <v>17</v>
      </c>
      <c r="G186" s="17">
        <v>20</v>
      </c>
      <c r="H186" s="30">
        <v>20</v>
      </c>
      <c r="I186" s="30">
        <v>46</v>
      </c>
    </row>
    <row r="187" spans="1:9" ht="16" x14ac:dyDescent="0.2">
      <c r="A187" s="4" t="s">
        <v>220</v>
      </c>
      <c r="B187" s="9" t="s">
        <v>427</v>
      </c>
      <c r="C187" s="5">
        <v>17</v>
      </c>
      <c r="D187" s="5">
        <v>19</v>
      </c>
      <c r="E187" s="5">
        <v>19</v>
      </c>
      <c r="F187" s="5">
        <v>110</v>
      </c>
      <c r="G187" s="17">
        <v>12</v>
      </c>
      <c r="H187" s="30">
        <v>12</v>
      </c>
      <c r="I187" s="30">
        <v>24</v>
      </c>
    </row>
    <row r="188" spans="1:9" ht="16" x14ac:dyDescent="0.2">
      <c r="A188" s="4" t="s">
        <v>220</v>
      </c>
      <c r="B188" s="4" t="s">
        <v>220</v>
      </c>
      <c r="C188" s="5">
        <v>377</v>
      </c>
      <c r="D188" s="5">
        <v>356</v>
      </c>
      <c r="E188" s="5">
        <v>647</v>
      </c>
      <c r="F188" s="5">
        <v>203</v>
      </c>
      <c r="G188" s="17">
        <v>277</v>
      </c>
      <c r="H188" s="30">
        <v>274</v>
      </c>
      <c r="I188" s="30">
        <v>581</v>
      </c>
    </row>
    <row r="189" spans="1:9" ht="16" x14ac:dyDescent="0.2">
      <c r="A189" s="4" t="s">
        <v>220</v>
      </c>
      <c r="B189" s="4" t="s">
        <v>229</v>
      </c>
      <c r="C189" s="5">
        <v>22</v>
      </c>
      <c r="D189" s="5">
        <v>25</v>
      </c>
      <c r="E189" s="5">
        <v>29</v>
      </c>
      <c r="F189" s="5">
        <v>29</v>
      </c>
      <c r="G189" s="17">
        <v>15</v>
      </c>
      <c r="H189" s="30">
        <v>16</v>
      </c>
      <c r="I189" s="30">
        <v>33</v>
      </c>
    </row>
    <row r="190" spans="1:9" ht="16" x14ac:dyDescent="0.2">
      <c r="A190" s="4" t="s">
        <v>220</v>
      </c>
      <c r="B190" s="9" t="s">
        <v>428</v>
      </c>
      <c r="C190" s="5">
        <v>58</v>
      </c>
      <c r="D190" s="5">
        <v>58</v>
      </c>
      <c r="E190" s="5">
        <v>58</v>
      </c>
      <c r="F190" s="5">
        <v>45</v>
      </c>
      <c r="G190" s="17">
        <v>54</v>
      </c>
      <c r="H190" s="30">
        <v>54</v>
      </c>
      <c r="I190" s="30">
        <v>124</v>
      </c>
    </row>
    <row r="191" spans="1:9" ht="16" x14ac:dyDescent="0.2">
      <c r="A191" s="4" t="s">
        <v>220</v>
      </c>
      <c r="B191" s="9" t="s">
        <v>429</v>
      </c>
      <c r="C191" s="5">
        <v>7</v>
      </c>
      <c r="D191" s="5">
        <v>6</v>
      </c>
      <c r="E191" s="5">
        <v>6</v>
      </c>
      <c r="F191" s="5">
        <v>15</v>
      </c>
      <c r="G191" s="17">
        <v>6</v>
      </c>
      <c r="H191" s="30">
        <v>6</v>
      </c>
      <c r="I191" s="30">
        <v>14</v>
      </c>
    </row>
    <row r="192" spans="1:9" ht="16" x14ac:dyDescent="0.2">
      <c r="A192" s="4" t="s">
        <v>220</v>
      </c>
      <c r="B192" s="9" t="s">
        <v>430</v>
      </c>
      <c r="C192" s="5">
        <v>49</v>
      </c>
      <c r="D192" s="5">
        <v>50</v>
      </c>
      <c r="E192" s="5">
        <v>51</v>
      </c>
      <c r="F192" s="5">
        <v>28</v>
      </c>
      <c r="G192" s="17">
        <v>30</v>
      </c>
      <c r="H192" s="30">
        <v>30</v>
      </c>
      <c r="I192" s="30">
        <v>80</v>
      </c>
    </row>
    <row r="193" spans="1:9" ht="16" x14ac:dyDescent="0.2">
      <c r="A193" s="4" t="s">
        <v>220</v>
      </c>
      <c r="B193" s="9" t="s">
        <v>431</v>
      </c>
      <c r="C193" s="5">
        <v>29</v>
      </c>
      <c r="D193" s="5">
        <v>29</v>
      </c>
      <c r="E193" s="5">
        <v>30</v>
      </c>
      <c r="F193" s="5">
        <v>21</v>
      </c>
      <c r="G193" s="17">
        <v>23</v>
      </c>
      <c r="H193" s="30">
        <v>23</v>
      </c>
      <c r="I193" s="30">
        <v>51</v>
      </c>
    </row>
    <row r="194" spans="1:9" ht="16" x14ac:dyDescent="0.2">
      <c r="A194" s="4" t="s">
        <v>220</v>
      </c>
      <c r="B194" s="9" t="s">
        <v>432</v>
      </c>
      <c r="C194" s="5">
        <v>11</v>
      </c>
      <c r="D194" s="5">
        <v>10</v>
      </c>
      <c r="E194" s="5">
        <v>11</v>
      </c>
      <c r="F194" s="5">
        <v>5</v>
      </c>
      <c r="G194" s="17">
        <v>6</v>
      </c>
      <c r="H194" s="30">
        <v>6</v>
      </c>
      <c r="I194" s="30">
        <v>10</v>
      </c>
    </row>
    <row r="195" spans="1:9" ht="16" x14ac:dyDescent="0.2">
      <c r="A195" s="4" t="s">
        <v>220</v>
      </c>
      <c r="B195" s="9" t="s">
        <v>433</v>
      </c>
      <c r="C195" s="5">
        <v>5</v>
      </c>
      <c r="D195" s="5">
        <v>6</v>
      </c>
      <c r="E195" s="5">
        <v>6</v>
      </c>
      <c r="F195" s="5">
        <v>5</v>
      </c>
      <c r="G195" s="17">
        <v>4</v>
      </c>
      <c r="H195" s="30">
        <v>4</v>
      </c>
      <c r="I195" s="30">
        <v>8</v>
      </c>
    </row>
    <row r="196" spans="1:9" ht="16" x14ac:dyDescent="0.2">
      <c r="A196" s="4" t="s">
        <v>220</v>
      </c>
      <c r="B196" s="4" t="s">
        <v>230</v>
      </c>
      <c r="C196" s="5">
        <v>14</v>
      </c>
      <c r="D196" s="5">
        <v>14</v>
      </c>
      <c r="E196" s="5">
        <v>14</v>
      </c>
      <c r="F196" s="5">
        <v>11</v>
      </c>
      <c r="G196" s="17">
        <v>10</v>
      </c>
      <c r="H196" s="30">
        <v>10</v>
      </c>
      <c r="I196" s="30">
        <v>26</v>
      </c>
    </row>
    <row r="197" spans="1:9" ht="16" x14ac:dyDescent="0.2">
      <c r="A197" s="4" t="s">
        <v>220</v>
      </c>
      <c r="B197" s="4" t="s">
        <v>231</v>
      </c>
      <c r="C197" s="5">
        <v>24</v>
      </c>
      <c r="D197" s="5">
        <v>25</v>
      </c>
      <c r="E197" s="5">
        <v>25</v>
      </c>
      <c r="F197" s="5">
        <v>17</v>
      </c>
      <c r="G197" s="17">
        <v>17</v>
      </c>
      <c r="H197" s="30">
        <v>17</v>
      </c>
      <c r="I197" s="30">
        <v>41</v>
      </c>
    </row>
    <row r="198" spans="1:9" ht="16" x14ac:dyDescent="0.2">
      <c r="A198" s="4" t="s">
        <v>232</v>
      </c>
      <c r="B198" s="4" t="s">
        <v>233</v>
      </c>
      <c r="C198" s="5">
        <v>12</v>
      </c>
      <c r="D198" s="5">
        <v>12</v>
      </c>
      <c r="E198" s="5">
        <v>12</v>
      </c>
      <c r="F198" s="5">
        <v>10</v>
      </c>
      <c r="G198" s="17">
        <v>11</v>
      </c>
      <c r="H198" s="30">
        <v>11</v>
      </c>
      <c r="I198" s="30">
        <v>28</v>
      </c>
    </row>
    <row r="199" spans="1:9" ht="16" x14ac:dyDescent="0.2">
      <c r="A199" s="4" t="s">
        <v>232</v>
      </c>
      <c r="B199" s="4" t="s">
        <v>234</v>
      </c>
      <c r="C199" s="5">
        <v>20</v>
      </c>
      <c r="D199" s="5">
        <v>21</v>
      </c>
      <c r="E199" s="5">
        <v>22</v>
      </c>
      <c r="F199" s="5">
        <v>14</v>
      </c>
      <c r="G199" s="17">
        <v>14</v>
      </c>
      <c r="H199" s="30">
        <v>15</v>
      </c>
      <c r="I199" s="30">
        <v>31</v>
      </c>
    </row>
    <row r="200" spans="1:9" ht="16" x14ac:dyDescent="0.2">
      <c r="A200" s="4" t="s">
        <v>232</v>
      </c>
      <c r="B200" s="4" t="s">
        <v>235</v>
      </c>
      <c r="C200" s="5">
        <v>23</v>
      </c>
      <c r="D200" s="5">
        <v>24</v>
      </c>
      <c r="E200" s="5">
        <v>23</v>
      </c>
      <c r="F200" s="5">
        <v>21</v>
      </c>
      <c r="G200" s="17">
        <v>21</v>
      </c>
      <c r="H200" s="30">
        <v>21</v>
      </c>
      <c r="I200" s="30">
        <v>36</v>
      </c>
    </row>
    <row r="201" spans="1:9" ht="16" x14ac:dyDescent="0.2">
      <c r="A201" s="4" t="s">
        <v>232</v>
      </c>
      <c r="B201" s="4" t="s">
        <v>236</v>
      </c>
      <c r="C201" s="5">
        <v>20</v>
      </c>
      <c r="D201" s="5">
        <v>20</v>
      </c>
      <c r="E201" s="5">
        <v>20</v>
      </c>
      <c r="F201" s="5">
        <v>18</v>
      </c>
      <c r="G201" s="17">
        <v>16</v>
      </c>
      <c r="H201" s="30">
        <v>16</v>
      </c>
      <c r="I201" s="30">
        <v>31</v>
      </c>
    </row>
    <row r="202" spans="1:9" ht="16" x14ac:dyDescent="0.2">
      <c r="A202" s="4" t="s">
        <v>232</v>
      </c>
      <c r="B202" s="4" t="s">
        <v>237</v>
      </c>
      <c r="C202" s="5">
        <v>76</v>
      </c>
      <c r="D202" s="5">
        <v>77</v>
      </c>
      <c r="E202" s="5">
        <v>77</v>
      </c>
      <c r="F202" s="5">
        <v>73</v>
      </c>
      <c r="G202" s="17">
        <v>66</v>
      </c>
      <c r="H202" s="30">
        <v>67</v>
      </c>
      <c r="I202" s="30">
        <v>153</v>
      </c>
    </row>
    <row r="203" spans="1:9" ht="16" x14ac:dyDescent="0.2">
      <c r="A203" s="4" t="s">
        <v>232</v>
      </c>
      <c r="B203" s="4" t="s">
        <v>238</v>
      </c>
      <c r="C203" s="5">
        <v>17</v>
      </c>
      <c r="D203" s="5">
        <v>17</v>
      </c>
      <c r="E203" s="5">
        <v>17</v>
      </c>
      <c r="F203" s="5">
        <v>11</v>
      </c>
      <c r="G203" s="17">
        <v>11</v>
      </c>
      <c r="H203" s="30">
        <v>12</v>
      </c>
      <c r="I203" s="30">
        <v>25</v>
      </c>
    </row>
    <row r="204" spans="1:9" ht="16" x14ac:dyDescent="0.2">
      <c r="A204" s="4" t="s">
        <v>232</v>
      </c>
      <c r="B204" s="4" t="s">
        <v>239</v>
      </c>
      <c r="C204" s="5">
        <v>27</v>
      </c>
      <c r="D204" s="5">
        <v>27</v>
      </c>
      <c r="E204" s="5">
        <v>27</v>
      </c>
      <c r="F204" s="5">
        <v>15</v>
      </c>
      <c r="G204" s="17">
        <v>16</v>
      </c>
      <c r="H204" s="30">
        <v>17</v>
      </c>
      <c r="I204" s="30">
        <v>39</v>
      </c>
    </row>
    <row r="205" spans="1:9" ht="16" x14ac:dyDescent="0.2">
      <c r="A205" s="4" t="s">
        <v>232</v>
      </c>
      <c r="B205" s="4" t="s">
        <v>240</v>
      </c>
      <c r="C205" s="5">
        <v>31</v>
      </c>
      <c r="D205" s="5">
        <v>33</v>
      </c>
      <c r="E205" s="5">
        <v>34</v>
      </c>
      <c r="F205" s="5">
        <v>22</v>
      </c>
      <c r="G205" s="17">
        <v>24</v>
      </c>
      <c r="H205" s="30">
        <v>25</v>
      </c>
      <c r="I205" s="30">
        <v>50</v>
      </c>
    </row>
    <row r="206" spans="1:9" ht="16" x14ac:dyDescent="0.2">
      <c r="A206" s="4" t="s">
        <v>232</v>
      </c>
      <c r="B206" s="4" t="s">
        <v>241</v>
      </c>
      <c r="C206" s="5">
        <v>92</v>
      </c>
      <c r="D206" s="5">
        <v>95</v>
      </c>
      <c r="E206" s="5">
        <v>95</v>
      </c>
      <c r="F206" s="5">
        <v>65</v>
      </c>
      <c r="G206" s="17">
        <v>80</v>
      </c>
      <c r="H206" s="30">
        <v>80</v>
      </c>
      <c r="I206" s="30">
        <v>158</v>
      </c>
    </row>
    <row r="207" spans="1:9" ht="16" x14ac:dyDescent="0.2">
      <c r="A207" s="4" t="s">
        <v>232</v>
      </c>
      <c r="B207" s="4" t="s">
        <v>242</v>
      </c>
      <c r="C207" s="5">
        <v>65</v>
      </c>
      <c r="D207" s="5">
        <v>65</v>
      </c>
      <c r="E207" s="5">
        <v>65</v>
      </c>
      <c r="F207" s="5">
        <v>56</v>
      </c>
      <c r="G207" s="17">
        <v>55</v>
      </c>
      <c r="H207" s="30">
        <v>55</v>
      </c>
      <c r="I207" s="30">
        <v>128</v>
      </c>
    </row>
    <row r="208" spans="1:9" ht="16" x14ac:dyDescent="0.2">
      <c r="A208" s="4" t="s">
        <v>232</v>
      </c>
      <c r="B208" s="4" t="s">
        <v>243</v>
      </c>
      <c r="C208" s="5">
        <v>48</v>
      </c>
      <c r="D208" s="5">
        <v>48</v>
      </c>
      <c r="E208" s="5">
        <v>49</v>
      </c>
      <c r="F208" s="5">
        <v>50</v>
      </c>
      <c r="G208" s="17">
        <v>46</v>
      </c>
      <c r="H208" s="30">
        <v>46</v>
      </c>
      <c r="I208" s="30">
        <v>96</v>
      </c>
    </row>
    <row r="209" spans="1:9" ht="16" x14ac:dyDescent="0.2">
      <c r="A209" s="4" t="s">
        <v>232</v>
      </c>
      <c r="B209" s="4" t="s">
        <v>244</v>
      </c>
      <c r="C209" s="5">
        <v>10</v>
      </c>
      <c r="D209" s="5">
        <v>10</v>
      </c>
      <c r="E209" s="5">
        <v>10</v>
      </c>
      <c r="F209" s="5">
        <v>6</v>
      </c>
      <c r="G209" s="17">
        <v>4</v>
      </c>
      <c r="H209" s="30">
        <v>4</v>
      </c>
      <c r="I209" s="30">
        <v>8</v>
      </c>
    </row>
    <row r="210" spans="1:9" ht="16" x14ac:dyDescent="0.2">
      <c r="A210" s="4" t="s">
        <v>232</v>
      </c>
      <c r="B210" s="4" t="s">
        <v>245</v>
      </c>
      <c r="C210" s="5">
        <v>6</v>
      </c>
      <c r="D210" s="5">
        <v>6</v>
      </c>
      <c r="E210" s="5">
        <v>6</v>
      </c>
      <c r="F210" s="5">
        <v>5</v>
      </c>
      <c r="G210" s="17">
        <v>8</v>
      </c>
      <c r="H210" s="30">
        <v>8</v>
      </c>
      <c r="I210" s="30">
        <v>20</v>
      </c>
    </row>
    <row r="211" spans="1:9" ht="16" x14ac:dyDescent="0.2">
      <c r="A211" s="4" t="s">
        <v>232</v>
      </c>
      <c r="B211" s="4" t="s">
        <v>246</v>
      </c>
      <c r="C211" s="5">
        <v>26</v>
      </c>
      <c r="D211" s="5">
        <v>26</v>
      </c>
      <c r="E211" s="5">
        <v>26</v>
      </c>
      <c r="F211" s="5">
        <v>25</v>
      </c>
      <c r="G211" s="17">
        <v>29</v>
      </c>
      <c r="H211" s="30">
        <v>29</v>
      </c>
      <c r="I211" s="30">
        <v>66</v>
      </c>
    </row>
    <row r="212" spans="1:9" ht="16" x14ac:dyDescent="0.2">
      <c r="A212" s="4" t="s">
        <v>232</v>
      </c>
      <c r="B212" s="9" t="s">
        <v>434</v>
      </c>
      <c r="C212" s="5">
        <v>12</v>
      </c>
      <c r="D212" s="5">
        <v>13</v>
      </c>
      <c r="E212" s="5">
        <v>13</v>
      </c>
      <c r="F212" s="5">
        <v>8</v>
      </c>
      <c r="G212" s="17">
        <v>9</v>
      </c>
      <c r="H212" s="30">
        <v>9</v>
      </c>
      <c r="I212" s="30">
        <v>19</v>
      </c>
    </row>
    <row r="213" spans="1:9" ht="16" x14ac:dyDescent="0.2">
      <c r="A213" s="4" t="s">
        <v>232</v>
      </c>
      <c r="B213" s="9" t="s">
        <v>435</v>
      </c>
      <c r="C213" s="5">
        <v>17</v>
      </c>
      <c r="D213" s="5">
        <v>17</v>
      </c>
      <c r="E213" s="5">
        <v>17</v>
      </c>
      <c r="F213" s="5">
        <v>15</v>
      </c>
      <c r="G213" s="17">
        <v>15</v>
      </c>
      <c r="H213" s="30">
        <v>16</v>
      </c>
      <c r="I213" s="30">
        <v>41</v>
      </c>
    </row>
    <row r="214" spans="1:9" ht="16" x14ac:dyDescent="0.2">
      <c r="A214" s="4" t="s">
        <v>232</v>
      </c>
      <c r="B214" s="9" t="s">
        <v>436</v>
      </c>
      <c r="C214" s="5">
        <v>3</v>
      </c>
      <c r="D214" s="5">
        <v>3</v>
      </c>
      <c r="E214" s="5">
        <v>3</v>
      </c>
      <c r="F214" s="5">
        <v>3</v>
      </c>
      <c r="G214" s="17">
        <v>3</v>
      </c>
      <c r="H214" s="30">
        <v>3</v>
      </c>
      <c r="I214" s="30">
        <v>7</v>
      </c>
    </row>
    <row r="215" spans="1:9" ht="16" x14ac:dyDescent="0.2">
      <c r="A215" s="4" t="s">
        <v>232</v>
      </c>
      <c r="B215" s="9" t="s">
        <v>437</v>
      </c>
      <c r="C215" s="5">
        <v>22</v>
      </c>
      <c r="D215" s="5">
        <v>23</v>
      </c>
      <c r="E215" s="5">
        <v>23</v>
      </c>
      <c r="F215" s="5">
        <v>18</v>
      </c>
      <c r="G215" s="17">
        <v>21</v>
      </c>
      <c r="H215" s="30">
        <v>22</v>
      </c>
      <c r="I215" s="30">
        <v>47</v>
      </c>
    </row>
    <row r="216" spans="1:9" ht="16" x14ac:dyDescent="0.2">
      <c r="A216" s="4" t="s">
        <v>232</v>
      </c>
      <c r="B216" s="9" t="s">
        <v>438</v>
      </c>
      <c r="C216" s="5">
        <v>66</v>
      </c>
      <c r="D216" s="5">
        <v>65</v>
      </c>
      <c r="E216" s="5">
        <v>65</v>
      </c>
      <c r="F216" s="5">
        <v>50</v>
      </c>
      <c r="G216" s="17">
        <v>46</v>
      </c>
      <c r="H216" s="30">
        <v>49</v>
      </c>
      <c r="I216" s="30">
        <v>109</v>
      </c>
    </row>
    <row r="217" spans="1:9" ht="16" x14ac:dyDescent="0.2">
      <c r="A217" s="4" t="s">
        <v>232</v>
      </c>
      <c r="B217" s="4" t="s">
        <v>247</v>
      </c>
      <c r="C217" s="5">
        <v>39</v>
      </c>
      <c r="D217" s="5">
        <v>41</v>
      </c>
      <c r="E217" s="5">
        <v>41</v>
      </c>
      <c r="F217" s="5">
        <v>29</v>
      </c>
      <c r="G217" s="17">
        <v>31</v>
      </c>
      <c r="H217" s="30">
        <v>31</v>
      </c>
      <c r="I217" s="30">
        <v>45</v>
      </c>
    </row>
    <row r="218" spans="1:9" ht="16" x14ac:dyDescent="0.2">
      <c r="A218" s="4" t="s">
        <v>232</v>
      </c>
      <c r="B218" s="4" t="s">
        <v>248</v>
      </c>
      <c r="C218" s="5">
        <v>10</v>
      </c>
      <c r="D218" s="5">
        <v>10</v>
      </c>
      <c r="E218" s="5">
        <v>10</v>
      </c>
      <c r="F218" s="5">
        <v>13</v>
      </c>
      <c r="G218" s="17">
        <v>13</v>
      </c>
      <c r="H218" s="30">
        <v>13</v>
      </c>
      <c r="I218" s="30">
        <v>26</v>
      </c>
    </row>
    <row r="219" spans="1:9" ht="16" x14ac:dyDescent="0.2">
      <c r="A219" s="4" t="s">
        <v>249</v>
      </c>
      <c r="B219" s="4" t="s">
        <v>250</v>
      </c>
      <c r="C219" s="5">
        <v>43</v>
      </c>
      <c r="D219" s="5">
        <v>42</v>
      </c>
      <c r="E219" s="5">
        <v>42</v>
      </c>
      <c r="F219" s="5">
        <v>33</v>
      </c>
      <c r="G219" s="5">
        <v>38</v>
      </c>
      <c r="H219" s="30">
        <v>39</v>
      </c>
      <c r="I219" s="30">
        <v>90</v>
      </c>
    </row>
    <row r="220" spans="1:9" ht="16" x14ac:dyDescent="0.2">
      <c r="A220" s="4" t="s">
        <v>249</v>
      </c>
      <c r="B220" s="9" t="s">
        <v>251</v>
      </c>
      <c r="C220" s="5">
        <v>43</v>
      </c>
      <c r="D220" s="5">
        <v>43</v>
      </c>
      <c r="E220" s="5">
        <v>43</v>
      </c>
      <c r="F220" s="5">
        <v>38</v>
      </c>
      <c r="G220" s="5">
        <v>42</v>
      </c>
      <c r="H220" s="30">
        <v>42</v>
      </c>
      <c r="I220" s="30">
        <v>94</v>
      </c>
    </row>
    <row r="221" spans="1:9" ht="16" x14ac:dyDescent="0.2">
      <c r="A221" s="4" t="s">
        <v>249</v>
      </c>
      <c r="B221" s="9" t="s">
        <v>252</v>
      </c>
      <c r="C221" s="5">
        <v>38</v>
      </c>
      <c r="D221" s="5">
        <v>38</v>
      </c>
      <c r="E221" s="5">
        <v>37</v>
      </c>
      <c r="F221" s="5">
        <v>31</v>
      </c>
      <c r="G221" s="5">
        <v>30</v>
      </c>
      <c r="H221" s="30">
        <v>31</v>
      </c>
      <c r="I221" s="30">
        <v>70</v>
      </c>
    </row>
    <row r="222" spans="1:9" ht="16" x14ac:dyDescent="0.2">
      <c r="A222" s="4" t="s">
        <v>249</v>
      </c>
      <c r="B222" s="4" t="s">
        <v>249</v>
      </c>
      <c r="C222" s="5">
        <v>140</v>
      </c>
      <c r="D222" s="5">
        <v>139</v>
      </c>
      <c r="E222" s="5">
        <v>262</v>
      </c>
      <c r="F222" s="5">
        <v>117</v>
      </c>
      <c r="G222" s="5">
        <v>113</v>
      </c>
      <c r="H222" s="30">
        <v>112</v>
      </c>
      <c r="I222" s="30">
        <v>259</v>
      </c>
    </row>
    <row r="223" spans="1:9" ht="16" x14ac:dyDescent="0.2">
      <c r="A223" s="4" t="s">
        <v>249</v>
      </c>
      <c r="B223" s="9" t="s">
        <v>253</v>
      </c>
      <c r="C223" s="5">
        <v>28</v>
      </c>
      <c r="D223" s="5">
        <v>33</v>
      </c>
      <c r="E223" s="5">
        <v>33</v>
      </c>
      <c r="F223" s="5">
        <v>29</v>
      </c>
      <c r="G223" s="5">
        <v>32</v>
      </c>
      <c r="H223" s="30">
        <v>32</v>
      </c>
      <c r="I223" s="30">
        <v>39</v>
      </c>
    </row>
    <row r="224" spans="1:9" ht="16" x14ac:dyDescent="0.2">
      <c r="A224" s="4" t="s">
        <v>249</v>
      </c>
      <c r="B224" s="9" t="s">
        <v>254</v>
      </c>
      <c r="C224" s="5">
        <v>36</v>
      </c>
      <c r="D224" s="5">
        <v>38</v>
      </c>
      <c r="E224" s="5">
        <v>38</v>
      </c>
      <c r="F224" s="5">
        <v>25</v>
      </c>
      <c r="G224" s="5">
        <v>25</v>
      </c>
      <c r="H224" s="30">
        <v>25</v>
      </c>
      <c r="I224" s="30">
        <v>59</v>
      </c>
    </row>
    <row r="225" spans="1:9" ht="16" x14ac:dyDescent="0.2">
      <c r="A225" s="4" t="s">
        <v>249</v>
      </c>
      <c r="B225" s="9" t="s">
        <v>255</v>
      </c>
      <c r="C225" s="5">
        <v>20</v>
      </c>
      <c r="D225" s="5">
        <v>23</v>
      </c>
      <c r="E225" s="5">
        <v>23</v>
      </c>
      <c r="F225" s="5">
        <v>8</v>
      </c>
      <c r="G225" s="5">
        <v>10</v>
      </c>
      <c r="H225" s="30">
        <v>10</v>
      </c>
      <c r="I225" s="30">
        <v>26</v>
      </c>
    </row>
    <row r="226" spans="1:9" ht="16" x14ac:dyDescent="0.2">
      <c r="A226" s="4" t="s">
        <v>249</v>
      </c>
      <c r="B226" s="9" t="s">
        <v>256</v>
      </c>
      <c r="C226" s="5">
        <v>28</v>
      </c>
      <c r="D226" s="5">
        <v>28</v>
      </c>
      <c r="E226" s="5">
        <v>28</v>
      </c>
      <c r="F226" s="5">
        <v>19</v>
      </c>
      <c r="G226" s="5">
        <v>18</v>
      </c>
      <c r="H226" s="30">
        <v>18</v>
      </c>
      <c r="I226" s="30">
        <v>42</v>
      </c>
    </row>
    <row r="227" spans="1:9" ht="16" x14ac:dyDescent="0.2">
      <c r="A227" s="4" t="s">
        <v>249</v>
      </c>
      <c r="B227" s="9" t="s">
        <v>257</v>
      </c>
      <c r="C227" s="5">
        <v>38</v>
      </c>
      <c r="D227" s="5">
        <v>33</v>
      </c>
      <c r="E227" s="5">
        <v>33</v>
      </c>
      <c r="F227" s="5">
        <v>30</v>
      </c>
      <c r="G227" s="5">
        <v>30</v>
      </c>
      <c r="H227" s="30">
        <v>31</v>
      </c>
      <c r="I227" s="30">
        <v>75</v>
      </c>
    </row>
    <row r="228" spans="1:9" ht="16" x14ac:dyDescent="0.2">
      <c r="A228" s="4" t="s">
        <v>258</v>
      </c>
      <c r="B228" s="4" t="s">
        <v>259</v>
      </c>
      <c r="C228" s="5">
        <v>23</v>
      </c>
      <c r="D228" s="5">
        <v>23</v>
      </c>
      <c r="E228" s="5">
        <v>26</v>
      </c>
      <c r="F228" s="5">
        <v>16</v>
      </c>
      <c r="G228" s="5">
        <v>23</v>
      </c>
      <c r="H228" s="30">
        <v>22</v>
      </c>
      <c r="I228" s="30">
        <v>47</v>
      </c>
    </row>
    <row r="229" spans="1:9" ht="16" x14ac:dyDescent="0.2">
      <c r="A229" s="4" t="s">
        <v>258</v>
      </c>
      <c r="B229" s="9" t="s">
        <v>260</v>
      </c>
      <c r="C229" s="5">
        <v>157</v>
      </c>
      <c r="D229" s="5">
        <v>158</v>
      </c>
      <c r="E229" s="5">
        <v>162</v>
      </c>
      <c r="F229" s="5">
        <v>176</v>
      </c>
      <c r="G229" s="5">
        <v>146</v>
      </c>
      <c r="H229" s="30">
        <v>146</v>
      </c>
      <c r="I229" s="30">
        <v>334</v>
      </c>
    </row>
    <row r="230" spans="1:9" ht="16" x14ac:dyDescent="0.2">
      <c r="A230" s="4" t="s">
        <v>258</v>
      </c>
      <c r="B230" s="9" t="s">
        <v>261</v>
      </c>
      <c r="C230" s="5">
        <v>21</v>
      </c>
      <c r="D230" s="5">
        <v>21</v>
      </c>
      <c r="E230" s="5">
        <v>24</v>
      </c>
      <c r="F230" s="5">
        <v>21</v>
      </c>
      <c r="G230" s="5">
        <v>19</v>
      </c>
      <c r="H230" s="30">
        <v>19</v>
      </c>
      <c r="I230" s="30">
        <v>41</v>
      </c>
    </row>
    <row r="231" spans="1:9" ht="16" x14ac:dyDescent="0.2">
      <c r="A231" s="4" t="s">
        <v>258</v>
      </c>
      <c r="B231" s="4" t="s">
        <v>262</v>
      </c>
      <c r="C231" s="5">
        <v>27</v>
      </c>
      <c r="D231" s="5">
        <v>27</v>
      </c>
      <c r="E231" s="5">
        <v>40</v>
      </c>
      <c r="F231" s="5">
        <v>30</v>
      </c>
      <c r="G231" s="5">
        <v>27</v>
      </c>
      <c r="H231" s="30">
        <v>27</v>
      </c>
      <c r="I231" s="30">
        <v>49</v>
      </c>
    </row>
    <row r="232" spans="1:9" ht="16" x14ac:dyDescent="0.2">
      <c r="A232" s="4" t="s">
        <v>258</v>
      </c>
      <c r="B232" s="9" t="s">
        <v>263</v>
      </c>
      <c r="C232" s="5">
        <v>10</v>
      </c>
      <c r="D232" s="5">
        <v>11</v>
      </c>
      <c r="E232" s="5">
        <v>10</v>
      </c>
      <c r="F232" s="5">
        <v>8</v>
      </c>
      <c r="G232" s="5">
        <v>10</v>
      </c>
      <c r="H232" s="30">
        <v>11</v>
      </c>
      <c r="I232" s="30">
        <v>21</v>
      </c>
    </row>
    <row r="233" spans="1:9" ht="16" x14ac:dyDescent="0.2">
      <c r="A233" s="4" t="s">
        <v>258</v>
      </c>
      <c r="B233" s="4" t="s">
        <v>264</v>
      </c>
      <c r="C233" s="5">
        <v>19</v>
      </c>
      <c r="D233" s="5">
        <v>19</v>
      </c>
      <c r="E233" s="5">
        <v>21</v>
      </c>
      <c r="F233" s="5">
        <v>14</v>
      </c>
      <c r="G233" s="5">
        <v>17</v>
      </c>
      <c r="H233" s="30">
        <v>17</v>
      </c>
      <c r="I233" s="30">
        <v>37</v>
      </c>
    </row>
    <row r="234" spans="1:9" ht="16" x14ac:dyDescent="0.2">
      <c r="A234" s="4" t="s">
        <v>258</v>
      </c>
      <c r="B234" s="9" t="s">
        <v>265</v>
      </c>
      <c r="C234" s="5">
        <v>4</v>
      </c>
      <c r="D234" s="5">
        <v>4</v>
      </c>
      <c r="E234" s="5">
        <v>5</v>
      </c>
      <c r="F234" s="5">
        <v>5</v>
      </c>
      <c r="G234" s="5">
        <v>4</v>
      </c>
      <c r="H234" s="30">
        <v>4</v>
      </c>
      <c r="I234" s="30">
        <v>8</v>
      </c>
    </row>
    <row r="235" spans="1:9" ht="16" x14ac:dyDescent="0.2">
      <c r="A235" s="4" t="s">
        <v>258</v>
      </c>
      <c r="B235" s="9" t="s">
        <v>266</v>
      </c>
      <c r="C235" s="5">
        <v>13</v>
      </c>
      <c r="D235" s="5">
        <v>12</v>
      </c>
      <c r="E235" s="5">
        <v>11</v>
      </c>
      <c r="F235" s="5">
        <v>9</v>
      </c>
      <c r="G235" s="5">
        <v>8</v>
      </c>
      <c r="H235" s="30">
        <v>8</v>
      </c>
      <c r="I235" s="30">
        <v>10</v>
      </c>
    </row>
    <row r="236" spans="1:9" ht="16" x14ac:dyDescent="0.2">
      <c r="A236" s="4" t="s">
        <v>258</v>
      </c>
      <c r="B236" s="9" t="s">
        <v>267</v>
      </c>
      <c r="C236" s="5">
        <v>73</v>
      </c>
      <c r="D236" s="5">
        <v>76</v>
      </c>
      <c r="E236" s="5">
        <v>81</v>
      </c>
      <c r="F236" s="5">
        <v>57</v>
      </c>
      <c r="G236" s="5">
        <v>56</v>
      </c>
      <c r="H236" s="30">
        <v>54</v>
      </c>
      <c r="I236" s="30">
        <v>135</v>
      </c>
    </row>
    <row r="237" spans="1:9" ht="16" x14ac:dyDescent="0.2">
      <c r="A237" s="4" t="s">
        <v>258</v>
      </c>
      <c r="B237" s="9" t="s">
        <v>268</v>
      </c>
      <c r="C237" s="5">
        <v>8</v>
      </c>
      <c r="D237" s="5">
        <v>8</v>
      </c>
      <c r="E237" s="5">
        <v>7</v>
      </c>
      <c r="F237" s="5">
        <v>4</v>
      </c>
      <c r="G237" s="5">
        <v>5</v>
      </c>
      <c r="H237" s="30">
        <v>6</v>
      </c>
      <c r="I237" s="30">
        <v>10</v>
      </c>
    </row>
    <row r="238" spans="1:9" ht="16" x14ac:dyDescent="0.2">
      <c r="A238" s="4" t="s">
        <v>258</v>
      </c>
      <c r="B238" s="9" t="s">
        <v>269</v>
      </c>
      <c r="C238" s="5">
        <v>7</v>
      </c>
      <c r="D238" s="5">
        <v>7</v>
      </c>
      <c r="E238" s="5">
        <v>8</v>
      </c>
      <c r="F238" s="5">
        <v>5</v>
      </c>
      <c r="G238" s="5">
        <v>5</v>
      </c>
      <c r="H238" s="30">
        <v>5</v>
      </c>
      <c r="I238" s="30">
        <v>13</v>
      </c>
    </row>
    <row r="239" spans="1:9" ht="16" x14ac:dyDescent="0.2">
      <c r="A239" s="4" t="s">
        <v>258</v>
      </c>
      <c r="B239" s="9" t="s">
        <v>270</v>
      </c>
      <c r="C239" s="5">
        <v>29</v>
      </c>
      <c r="D239" s="5">
        <v>26</v>
      </c>
      <c r="E239" s="5">
        <v>31</v>
      </c>
      <c r="F239" s="5">
        <v>21</v>
      </c>
      <c r="G239" s="5">
        <v>25</v>
      </c>
      <c r="H239" s="30">
        <v>25</v>
      </c>
      <c r="I239" s="30">
        <v>52</v>
      </c>
    </row>
    <row r="240" spans="1:9" ht="16" x14ac:dyDescent="0.2">
      <c r="A240" s="4" t="s">
        <v>258</v>
      </c>
      <c r="B240" s="9" t="s">
        <v>271</v>
      </c>
      <c r="C240" s="5">
        <v>7</v>
      </c>
      <c r="D240" s="5">
        <v>11</v>
      </c>
      <c r="E240" s="5">
        <v>10</v>
      </c>
      <c r="F240" s="5">
        <v>6</v>
      </c>
      <c r="G240" s="5">
        <v>6</v>
      </c>
      <c r="H240" s="30">
        <v>6</v>
      </c>
      <c r="I240" s="30">
        <v>12</v>
      </c>
    </row>
    <row r="241" spans="1:9" ht="16" x14ac:dyDescent="0.2">
      <c r="A241" s="4" t="s">
        <v>258</v>
      </c>
      <c r="B241" s="9" t="s">
        <v>272</v>
      </c>
      <c r="C241" s="5">
        <v>46</v>
      </c>
      <c r="D241" s="5">
        <v>46</v>
      </c>
      <c r="E241" s="5">
        <v>48</v>
      </c>
      <c r="F241" s="5">
        <v>28</v>
      </c>
      <c r="G241" s="5">
        <v>31</v>
      </c>
      <c r="H241" s="30">
        <v>32</v>
      </c>
      <c r="I241" s="30">
        <v>74</v>
      </c>
    </row>
    <row r="242" spans="1:9" ht="16" x14ac:dyDescent="0.2">
      <c r="A242" s="4" t="s">
        <v>258</v>
      </c>
      <c r="B242" s="9" t="s">
        <v>273</v>
      </c>
      <c r="C242" s="5">
        <v>15</v>
      </c>
      <c r="D242" s="5">
        <v>17</v>
      </c>
      <c r="E242" s="5">
        <v>18</v>
      </c>
      <c r="F242" s="5">
        <v>8</v>
      </c>
      <c r="G242" s="5">
        <v>7</v>
      </c>
      <c r="H242" s="30">
        <v>7</v>
      </c>
      <c r="I242" s="30">
        <v>15</v>
      </c>
    </row>
    <row r="243" spans="1:9" ht="16" x14ac:dyDescent="0.2">
      <c r="A243" s="4" t="s">
        <v>258</v>
      </c>
      <c r="B243" s="4" t="s">
        <v>274</v>
      </c>
      <c r="C243" s="5">
        <v>40</v>
      </c>
      <c r="D243" s="5">
        <v>41</v>
      </c>
      <c r="E243" s="5">
        <v>46</v>
      </c>
      <c r="F243" s="5">
        <v>35</v>
      </c>
      <c r="G243" s="5">
        <v>41</v>
      </c>
      <c r="H243" s="30">
        <v>40</v>
      </c>
      <c r="I243" s="30">
        <v>95</v>
      </c>
    </row>
    <row r="244" spans="1:9" ht="16" x14ac:dyDescent="0.2">
      <c r="A244" s="9" t="s">
        <v>275</v>
      </c>
      <c r="B244" s="4" t="s">
        <v>276</v>
      </c>
      <c r="C244" s="5">
        <v>60</v>
      </c>
      <c r="D244" s="5">
        <v>60</v>
      </c>
      <c r="E244" s="5">
        <v>60</v>
      </c>
      <c r="F244" s="5">
        <v>42</v>
      </c>
      <c r="G244" s="5">
        <v>42</v>
      </c>
      <c r="H244" s="30">
        <v>42</v>
      </c>
      <c r="I244" s="30">
        <v>100</v>
      </c>
    </row>
    <row r="245" spans="1:9" ht="16" x14ac:dyDescent="0.2">
      <c r="A245" s="9" t="s">
        <v>275</v>
      </c>
      <c r="B245" s="4" t="s">
        <v>277</v>
      </c>
      <c r="C245" s="5">
        <v>36</v>
      </c>
      <c r="D245" s="5">
        <v>36</v>
      </c>
      <c r="E245" s="5">
        <v>34</v>
      </c>
      <c r="F245" s="5">
        <v>33</v>
      </c>
      <c r="G245" s="5">
        <v>30</v>
      </c>
      <c r="H245" s="30">
        <v>30</v>
      </c>
      <c r="I245" s="30">
        <v>67</v>
      </c>
    </row>
    <row r="246" spans="1:9" ht="16" x14ac:dyDescent="0.2">
      <c r="A246" s="9" t="s">
        <v>275</v>
      </c>
      <c r="B246" s="4" t="s">
        <v>278</v>
      </c>
      <c r="C246" s="5">
        <v>25</v>
      </c>
      <c r="D246" s="5">
        <v>27</v>
      </c>
      <c r="E246" s="5">
        <v>26</v>
      </c>
      <c r="F246" s="5">
        <v>25</v>
      </c>
      <c r="G246" s="5">
        <v>26</v>
      </c>
      <c r="H246" s="30">
        <v>26</v>
      </c>
      <c r="I246" s="30">
        <v>59</v>
      </c>
    </row>
    <row r="247" spans="1:9" ht="16" x14ac:dyDescent="0.2">
      <c r="A247" s="9" t="s">
        <v>275</v>
      </c>
      <c r="B247" s="9" t="s">
        <v>279</v>
      </c>
      <c r="C247" s="5">
        <v>49</v>
      </c>
      <c r="D247" s="5">
        <v>50</v>
      </c>
      <c r="E247" s="5">
        <v>50</v>
      </c>
      <c r="F247" s="5">
        <v>35</v>
      </c>
      <c r="G247" s="5">
        <v>33</v>
      </c>
      <c r="H247" s="30">
        <v>33</v>
      </c>
      <c r="I247" s="30">
        <v>73</v>
      </c>
    </row>
    <row r="248" spans="1:9" ht="16" x14ac:dyDescent="0.2">
      <c r="A248" s="9" t="s">
        <v>275</v>
      </c>
      <c r="B248" s="9" t="s">
        <v>280</v>
      </c>
      <c r="C248" s="5">
        <v>19</v>
      </c>
      <c r="D248" s="5">
        <v>19</v>
      </c>
      <c r="E248" s="5">
        <v>18</v>
      </c>
      <c r="F248" s="5">
        <v>14</v>
      </c>
      <c r="G248" s="5">
        <v>14</v>
      </c>
      <c r="H248" s="30">
        <v>14</v>
      </c>
      <c r="I248" s="30">
        <v>30</v>
      </c>
    </row>
    <row r="249" spans="1:9" ht="16" x14ac:dyDescent="0.2">
      <c r="A249" s="9" t="s">
        <v>275</v>
      </c>
      <c r="B249" s="9" t="s">
        <v>281</v>
      </c>
      <c r="C249" s="5">
        <v>31</v>
      </c>
      <c r="D249" s="5">
        <v>33</v>
      </c>
      <c r="E249" s="5">
        <v>31</v>
      </c>
      <c r="F249" s="5">
        <v>22</v>
      </c>
      <c r="G249" s="5">
        <v>24</v>
      </c>
      <c r="H249" s="30">
        <v>26</v>
      </c>
      <c r="I249" s="30">
        <v>56</v>
      </c>
    </row>
    <row r="250" spans="1:9" ht="16" x14ac:dyDescent="0.2">
      <c r="A250" s="9" t="s">
        <v>275</v>
      </c>
      <c r="B250" s="9" t="s">
        <v>282</v>
      </c>
      <c r="C250" s="5">
        <v>17</v>
      </c>
      <c r="D250" s="5">
        <v>17</v>
      </c>
      <c r="E250" s="5">
        <v>20</v>
      </c>
      <c r="F250" s="5">
        <v>22</v>
      </c>
      <c r="G250" s="5">
        <v>19</v>
      </c>
      <c r="H250" s="30">
        <v>19</v>
      </c>
      <c r="I250" s="30">
        <v>39</v>
      </c>
    </row>
    <row r="251" spans="1:9" ht="16" x14ac:dyDescent="0.2">
      <c r="A251" s="9" t="s">
        <v>275</v>
      </c>
      <c r="B251" s="4" t="s">
        <v>283</v>
      </c>
      <c r="C251" s="5">
        <v>21</v>
      </c>
      <c r="D251" s="5">
        <v>21</v>
      </c>
      <c r="E251" s="5">
        <v>20</v>
      </c>
      <c r="F251" s="5">
        <v>22</v>
      </c>
      <c r="G251" s="5">
        <v>19</v>
      </c>
      <c r="H251" s="30">
        <v>19</v>
      </c>
      <c r="I251" s="30">
        <v>43</v>
      </c>
    </row>
    <row r="252" spans="1:9" ht="16" x14ac:dyDescent="0.2">
      <c r="A252" s="9" t="s">
        <v>275</v>
      </c>
      <c r="B252" s="9" t="s">
        <v>284</v>
      </c>
      <c r="C252" s="5">
        <v>0</v>
      </c>
      <c r="D252" s="5">
        <v>0</v>
      </c>
      <c r="E252" s="5">
        <v>0</v>
      </c>
      <c r="F252" s="5">
        <v>17</v>
      </c>
      <c r="G252" s="5">
        <v>17</v>
      </c>
      <c r="H252" s="30">
        <v>17</v>
      </c>
      <c r="I252" s="30">
        <v>11</v>
      </c>
    </row>
    <row r="253" spans="1:9" ht="16" x14ac:dyDescent="0.2">
      <c r="A253" s="9" t="s">
        <v>275</v>
      </c>
      <c r="B253" s="9" t="s">
        <v>285</v>
      </c>
      <c r="C253" s="5">
        <v>16</v>
      </c>
      <c r="D253" s="5">
        <v>16</v>
      </c>
      <c r="E253" s="5">
        <v>16</v>
      </c>
      <c r="F253" s="5">
        <v>9</v>
      </c>
      <c r="G253" s="5">
        <v>10</v>
      </c>
      <c r="H253" s="30">
        <v>10</v>
      </c>
      <c r="I253" s="30">
        <v>22</v>
      </c>
    </row>
    <row r="254" spans="1:9" ht="16" x14ac:dyDescent="0.2">
      <c r="A254" s="9" t="s">
        <v>275</v>
      </c>
      <c r="B254" s="4" t="s">
        <v>286</v>
      </c>
      <c r="C254" s="5">
        <v>102</v>
      </c>
      <c r="D254" s="5">
        <v>100</v>
      </c>
      <c r="E254" s="5">
        <v>101</v>
      </c>
      <c r="F254" s="5">
        <v>85</v>
      </c>
      <c r="G254" s="5">
        <v>81</v>
      </c>
      <c r="H254" s="30">
        <v>81</v>
      </c>
      <c r="I254" s="30">
        <v>174</v>
      </c>
    </row>
    <row r="255" spans="1:9" ht="16" x14ac:dyDescent="0.2">
      <c r="A255" s="9" t="s">
        <v>275</v>
      </c>
      <c r="B255" s="9" t="s">
        <v>287</v>
      </c>
      <c r="C255" s="5">
        <v>21</v>
      </c>
      <c r="D255" s="5">
        <v>21</v>
      </c>
      <c r="E255" s="5">
        <v>21</v>
      </c>
      <c r="F255" s="5">
        <v>19</v>
      </c>
      <c r="G255" s="5">
        <v>20</v>
      </c>
      <c r="H255" s="30">
        <v>20</v>
      </c>
      <c r="I255" s="30">
        <v>48</v>
      </c>
    </row>
    <row r="256" spans="1:9" ht="16" x14ac:dyDescent="0.2">
      <c r="A256" s="9" t="s">
        <v>275</v>
      </c>
      <c r="B256" s="4" t="s">
        <v>288</v>
      </c>
      <c r="C256" s="5">
        <v>39</v>
      </c>
      <c r="D256" s="5">
        <v>39</v>
      </c>
      <c r="E256" s="5">
        <v>37</v>
      </c>
      <c r="F256" s="5">
        <v>13</v>
      </c>
      <c r="G256" s="5">
        <v>12</v>
      </c>
      <c r="H256" s="30">
        <v>13</v>
      </c>
      <c r="I256" s="30">
        <v>62</v>
      </c>
    </row>
    <row r="257" spans="1:9" ht="16" x14ac:dyDescent="0.2">
      <c r="A257" s="9" t="s">
        <v>275</v>
      </c>
      <c r="B257" s="4" t="s">
        <v>289</v>
      </c>
      <c r="C257" s="5">
        <v>29</v>
      </c>
      <c r="D257" s="5">
        <v>28</v>
      </c>
      <c r="E257" s="5">
        <v>28</v>
      </c>
      <c r="F257" s="5">
        <v>24</v>
      </c>
      <c r="G257" s="5">
        <v>25</v>
      </c>
      <c r="H257" s="30">
        <v>25</v>
      </c>
      <c r="I257" s="30">
        <v>58</v>
      </c>
    </row>
    <row r="258" spans="1:9" ht="16" x14ac:dyDescent="0.2">
      <c r="A258" s="9" t="s">
        <v>275</v>
      </c>
      <c r="B258" s="9" t="s">
        <v>290</v>
      </c>
      <c r="C258" s="5">
        <v>6</v>
      </c>
      <c r="D258" s="5">
        <v>6</v>
      </c>
      <c r="E258" s="5">
        <v>5</v>
      </c>
      <c r="F258" s="5">
        <v>5</v>
      </c>
      <c r="G258" s="5">
        <v>5</v>
      </c>
      <c r="H258" s="30">
        <v>5</v>
      </c>
      <c r="I258" s="30">
        <v>13</v>
      </c>
    </row>
    <row r="259" spans="1:9" ht="16" x14ac:dyDescent="0.2">
      <c r="A259" s="9" t="s">
        <v>275</v>
      </c>
      <c r="B259" s="9" t="s">
        <v>291</v>
      </c>
      <c r="C259" s="5">
        <v>17</v>
      </c>
      <c r="D259" s="5">
        <v>17</v>
      </c>
      <c r="E259" s="5">
        <v>17</v>
      </c>
      <c r="F259" s="5">
        <v>15</v>
      </c>
      <c r="G259" s="5">
        <v>14</v>
      </c>
      <c r="H259" s="30">
        <v>14</v>
      </c>
      <c r="I259" s="30">
        <v>31</v>
      </c>
    </row>
    <row r="260" spans="1:9" ht="16" x14ac:dyDescent="0.2">
      <c r="A260" s="9" t="s">
        <v>275</v>
      </c>
      <c r="B260" s="9" t="s">
        <v>292</v>
      </c>
      <c r="C260" s="5">
        <v>15</v>
      </c>
      <c r="D260" s="5">
        <v>15</v>
      </c>
      <c r="E260" s="5">
        <v>14</v>
      </c>
      <c r="F260" s="5">
        <v>14</v>
      </c>
      <c r="G260" s="5">
        <v>13</v>
      </c>
      <c r="H260" s="30">
        <v>13</v>
      </c>
      <c r="I260" s="30">
        <v>25</v>
      </c>
    </row>
    <row r="261" spans="1:9" ht="16" x14ac:dyDescent="0.2">
      <c r="A261" s="9" t="s">
        <v>275</v>
      </c>
      <c r="B261" s="9" t="s">
        <v>293</v>
      </c>
      <c r="C261" s="5">
        <v>26</v>
      </c>
      <c r="D261" s="5">
        <v>25</v>
      </c>
      <c r="E261" s="5">
        <v>25</v>
      </c>
      <c r="F261" s="5">
        <v>24</v>
      </c>
      <c r="G261" s="5">
        <v>24</v>
      </c>
      <c r="H261" s="30">
        <v>24</v>
      </c>
      <c r="I261" s="30">
        <v>56</v>
      </c>
    </row>
    <row r="262" spans="1:9" ht="16" x14ac:dyDescent="0.2">
      <c r="A262" s="9" t="s">
        <v>275</v>
      </c>
      <c r="B262" s="9" t="s">
        <v>294</v>
      </c>
      <c r="C262" s="5">
        <v>27</v>
      </c>
      <c r="D262" s="5">
        <v>28</v>
      </c>
      <c r="E262" s="5">
        <v>26</v>
      </c>
      <c r="F262" s="5">
        <v>19</v>
      </c>
      <c r="G262" s="5">
        <v>19</v>
      </c>
      <c r="H262" s="30">
        <v>19</v>
      </c>
      <c r="I262" s="30">
        <v>40</v>
      </c>
    </row>
    <row r="263" spans="1:9" ht="16" x14ac:dyDescent="0.2">
      <c r="A263" s="9" t="s">
        <v>275</v>
      </c>
      <c r="B263" s="9" t="s">
        <v>295</v>
      </c>
      <c r="C263" s="5">
        <v>16</v>
      </c>
      <c r="D263" s="5">
        <v>15</v>
      </c>
      <c r="E263" s="5">
        <v>15</v>
      </c>
      <c r="F263" s="5">
        <v>8</v>
      </c>
      <c r="G263" s="5">
        <v>8</v>
      </c>
      <c r="H263" s="30">
        <v>8</v>
      </c>
      <c r="I263" s="30">
        <v>16</v>
      </c>
    </row>
    <row r="264" spans="1:9" ht="16" x14ac:dyDescent="0.2">
      <c r="A264" s="9" t="s">
        <v>275</v>
      </c>
      <c r="B264" s="9" t="s">
        <v>275</v>
      </c>
      <c r="C264" s="5">
        <v>60</v>
      </c>
      <c r="D264" s="5">
        <v>63</v>
      </c>
      <c r="E264" s="5">
        <v>540</v>
      </c>
      <c r="F264" s="5">
        <v>54</v>
      </c>
      <c r="G264" s="5">
        <v>50</v>
      </c>
      <c r="H264" s="30">
        <v>50</v>
      </c>
      <c r="I264" s="30">
        <v>102</v>
      </c>
    </row>
    <row r="265" spans="1:9" ht="16" x14ac:dyDescent="0.2">
      <c r="A265" s="9" t="s">
        <v>275</v>
      </c>
      <c r="B265" s="9" t="s">
        <v>296</v>
      </c>
      <c r="C265" s="5">
        <v>31</v>
      </c>
      <c r="D265" s="5">
        <v>31</v>
      </c>
      <c r="E265" s="5">
        <v>30</v>
      </c>
      <c r="F265" s="5">
        <v>28</v>
      </c>
      <c r="G265" s="5">
        <v>27</v>
      </c>
      <c r="H265" s="22">
        <v>27</v>
      </c>
      <c r="I265" s="22">
        <v>59</v>
      </c>
    </row>
    <row r="266" spans="1:9" ht="16" x14ac:dyDescent="0.2">
      <c r="A266" s="9" t="s">
        <v>275</v>
      </c>
      <c r="B266" s="9" t="s">
        <v>297</v>
      </c>
      <c r="C266" s="5">
        <v>30</v>
      </c>
      <c r="D266" s="5">
        <v>31</v>
      </c>
      <c r="E266" s="5">
        <v>33</v>
      </c>
      <c r="F266" s="5">
        <v>27</v>
      </c>
      <c r="G266" s="5">
        <v>25</v>
      </c>
      <c r="H266" s="22">
        <v>25</v>
      </c>
      <c r="I266" s="22">
        <v>57</v>
      </c>
    </row>
    <row r="267" spans="1:9" ht="16" x14ac:dyDescent="0.2">
      <c r="A267" s="9" t="s">
        <v>275</v>
      </c>
      <c r="B267" s="9" t="s">
        <v>298</v>
      </c>
      <c r="C267" s="5">
        <v>73</v>
      </c>
      <c r="D267" s="5">
        <v>73</v>
      </c>
      <c r="E267" s="5">
        <v>64</v>
      </c>
      <c r="F267" s="5">
        <v>44</v>
      </c>
      <c r="G267" s="5">
        <v>42</v>
      </c>
      <c r="H267" s="22">
        <v>44</v>
      </c>
      <c r="I267" s="22">
        <v>84</v>
      </c>
    </row>
    <row r="268" spans="1:9" ht="16" x14ac:dyDescent="0.2">
      <c r="A268" s="9" t="s">
        <v>275</v>
      </c>
      <c r="B268" s="9" t="s">
        <v>299</v>
      </c>
      <c r="C268" s="5">
        <v>18</v>
      </c>
      <c r="D268" s="5">
        <v>17</v>
      </c>
      <c r="E268" s="5">
        <v>17</v>
      </c>
      <c r="F268" s="5">
        <v>18</v>
      </c>
      <c r="G268" s="5">
        <v>17</v>
      </c>
      <c r="H268" s="22">
        <v>17</v>
      </c>
      <c r="I268" s="22">
        <v>41</v>
      </c>
    </row>
    <row r="269" spans="1:9" ht="16" x14ac:dyDescent="0.2">
      <c r="A269" s="9" t="s">
        <v>275</v>
      </c>
      <c r="B269" s="4" t="s">
        <v>300</v>
      </c>
      <c r="C269" s="5">
        <v>11</v>
      </c>
      <c r="D269" s="5">
        <v>11</v>
      </c>
      <c r="E269" s="5">
        <v>10</v>
      </c>
      <c r="F269" s="5">
        <v>8</v>
      </c>
      <c r="G269" s="5">
        <v>8</v>
      </c>
      <c r="H269" s="22">
        <v>8</v>
      </c>
      <c r="I269" s="22">
        <v>16</v>
      </c>
    </row>
    <row r="270" spans="1:9" ht="16" x14ac:dyDescent="0.2">
      <c r="A270" s="9" t="s">
        <v>275</v>
      </c>
      <c r="B270" s="4" t="s">
        <v>301</v>
      </c>
      <c r="C270" s="5">
        <v>14</v>
      </c>
      <c r="D270" s="5">
        <v>15</v>
      </c>
      <c r="E270" s="5">
        <v>15</v>
      </c>
      <c r="F270" s="5">
        <v>11</v>
      </c>
      <c r="G270" s="5">
        <v>11</v>
      </c>
      <c r="H270" s="22">
        <v>12</v>
      </c>
      <c r="I270" s="22">
        <v>25</v>
      </c>
    </row>
    <row r="271" spans="1:9" ht="16" x14ac:dyDescent="0.2">
      <c r="A271" s="9" t="s">
        <v>275</v>
      </c>
      <c r="B271" s="4" t="s">
        <v>302</v>
      </c>
      <c r="C271" s="5">
        <v>56</v>
      </c>
      <c r="D271" s="5">
        <v>56</v>
      </c>
      <c r="E271" s="5">
        <v>56</v>
      </c>
      <c r="F271" s="5">
        <v>47</v>
      </c>
      <c r="G271" s="5">
        <v>49</v>
      </c>
      <c r="H271" s="22">
        <v>49</v>
      </c>
      <c r="I271" s="22">
        <v>113</v>
      </c>
    </row>
    <row r="272" spans="1:9" ht="16" x14ac:dyDescent="0.2">
      <c r="A272" s="9" t="s">
        <v>275</v>
      </c>
      <c r="B272" s="4" t="s">
        <v>303</v>
      </c>
      <c r="C272" s="5">
        <v>35</v>
      </c>
      <c r="D272" s="5">
        <v>36</v>
      </c>
      <c r="E272" s="5">
        <v>35</v>
      </c>
      <c r="F272" s="5">
        <v>19</v>
      </c>
      <c r="G272" s="5">
        <v>19</v>
      </c>
      <c r="H272" s="22">
        <v>19</v>
      </c>
      <c r="I272" s="22">
        <v>29</v>
      </c>
    </row>
    <row r="273" spans="1:9" ht="16" x14ac:dyDescent="0.2">
      <c r="A273" s="9" t="s">
        <v>275</v>
      </c>
      <c r="B273" s="4" t="s">
        <v>304</v>
      </c>
      <c r="C273" s="5">
        <v>25</v>
      </c>
      <c r="D273" s="5">
        <v>26</v>
      </c>
      <c r="E273" s="5">
        <v>26</v>
      </c>
      <c r="F273" s="5">
        <v>17</v>
      </c>
      <c r="G273" s="5">
        <v>16</v>
      </c>
      <c r="H273" s="22">
        <v>16</v>
      </c>
      <c r="I273" s="22">
        <v>36</v>
      </c>
    </row>
    <row r="274" spans="1:9" ht="16" x14ac:dyDescent="0.2">
      <c r="A274" s="9" t="s">
        <v>305</v>
      </c>
      <c r="B274" s="4" t="s">
        <v>306</v>
      </c>
      <c r="C274" s="5">
        <v>54</v>
      </c>
      <c r="D274" s="5">
        <v>54</v>
      </c>
      <c r="E274" s="5">
        <v>54</v>
      </c>
      <c r="F274" s="5">
        <v>35</v>
      </c>
      <c r="G274" s="5">
        <v>36</v>
      </c>
      <c r="H274" s="22">
        <v>36</v>
      </c>
      <c r="I274" s="22">
        <v>80</v>
      </c>
    </row>
    <row r="275" spans="1:9" ht="16" x14ac:dyDescent="0.2">
      <c r="A275" s="9" t="s">
        <v>305</v>
      </c>
      <c r="B275" s="4" t="s">
        <v>307</v>
      </c>
      <c r="C275" s="5">
        <v>28</v>
      </c>
      <c r="D275" s="5">
        <v>29</v>
      </c>
      <c r="E275" s="5">
        <v>29</v>
      </c>
      <c r="F275" s="5">
        <v>21</v>
      </c>
      <c r="G275" s="5">
        <v>25</v>
      </c>
      <c r="H275" s="22">
        <v>25</v>
      </c>
      <c r="I275" s="22">
        <v>49</v>
      </c>
    </row>
    <row r="276" spans="1:9" ht="16" x14ac:dyDescent="0.2">
      <c r="A276" s="9" t="s">
        <v>305</v>
      </c>
      <c r="B276" s="4" t="s">
        <v>308</v>
      </c>
      <c r="C276" s="5">
        <v>99</v>
      </c>
      <c r="D276" s="5">
        <v>99</v>
      </c>
      <c r="E276" s="5">
        <v>99</v>
      </c>
      <c r="F276" s="5">
        <v>69</v>
      </c>
      <c r="G276" s="5">
        <v>80</v>
      </c>
      <c r="H276" s="22">
        <v>81</v>
      </c>
      <c r="I276" s="22">
        <v>200</v>
      </c>
    </row>
    <row r="277" spans="1:9" ht="16" x14ac:dyDescent="0.2">
      <c r="A277" s="9" t="s">
        <v>305</v>
      </c>
      <c r="B277" s="4" t="s">
        <v>309</v>
      </c>
      <c r="C277" s="5">
        <v>61</v>
      </c>
      <c r="D277" s="5">
        <v>62</v>
      </c>
      <c r="E277" s="5">
        <v>62</v>
      </c>
      <c r="F277" s="5">
        <v>46</v>
      </c>
      <c r="G277" s="5">
        <v>48</v>
      </c>
      <c r="H277" s="22">
        <v>49</v>
      </c>
      <c r="I277" s="22">
        <v>118</v>
      </c>
    </row>
    <row r="278" spans="1:9" ht="16" x14ac:dyDescent="0.2">
      <c r="A278" s="9" t="s">
        <v>305</v>
      </c>
      <c r="B278" s="4" t="s">
        <v>310</v>
      </c>
      <c r="C278" s="5">
        <v>16</v>
      </c>
      <c r="D278" s="5">
        <v>16</v>
      </c>
      <c r="E278" s="5">
        <v>16</v>
      </c>
      <c r="F278" s="5">
        <v>16</v>
      </c>
      <c r="G278" s="5">
        <v>19</v>
      </c>
      <c r="H278" s="22">
        <v>19</v>
      </c>
      <c r="I278" s="22">
        <v>47</v>
      </c>
    </row>
    <row r="279" spans="1:9" ht="16" x14ac:dyDescent="0.2">
      <c r="A279" s="9" t="s">
        <v>305</v>
      </c>
      <c r="B279" s="9" t="s">
        <v>311</v>
      </c>
      <c r="C279" s="5">
        <v>43</v>
      </c>
      <c r="D279" s="5">
        <v>43</v>
      </c>
      <c r="E279" s="5">
        <v>44</v>
      </c>
      <c r="F279" s="5">
        <v>41</v>
      </c>
      <c r="G279" s="5">
        <v>40</v>
      </c>
      <c r="H279" s="22">
        <v>40</v>
      </c>
      <c r="I279" s="22">
        <v>80</v>
      </c>
    </row>
    <row r="280" spans="1:9" ht="16" x14ac:dyDescent="0.2">
      <c r="A280" s="9" t="s">
        <v>305</v>
      </c>
      <c r="B280" s="4" t="s">
        <v>312</v>
      </c>
      <c r="C280" s="5">
        <v>36</v>
      </c>
      <c r="D280" s="5">
        <v>34</v>
      </c>
      <c r="E280" s="5">
        <v>34</v>
      </c>
      <c r="F280" s="5">
        <v>22</v>
      </c>
      <c r="G280" s="5">
        <v>27</v>
      </c>
      <c r="H280" s="22">
        <v>27</v>
      </c>
      <c r="I280" s="22">
        <v>63</v>
      </c>
    </row>
    <row r="281" spans="1:9" ht="16" x14ac:dyDescent="0.2">
      <c r="A281" s="9" t="s">
        <v>305</v>
      </c>
      <c r="B281" s="9" t="s">
        <v>313</v>
      </c>
      <c r="C281" s="5">
        <v>28</v>
      </c>
      <c r="D281" s="5">
        <v>28</v>
      </c>
      <c r="E281" s="5">
        <v>28</v>
      </c>
      <c r="F281" s="5">
        <v>19</v>
      </c>
      <c r="G281" s="5">
        <v>25</v>
      </c>
      <c r="H281" s="22">
        <v>26</v>
      </c>
      <c r="I281" s="22">
        <v>58</v>
      </c>
    </row>
    <row r="282" spans="1:9" ht="16" x14ac:dyDescent="0.2">
      <c r="A282" s="9" t="s">
        <v>305</v>
      </c>
      <c r="B282" s="9" t="s">
        <v>314</v>
      </c>
      <c r="C282" s="5">
        <v>6</v>
      </c>
      <c r="D282" s="5">
        <v>6</v>
      </c>
      <c r="E282" s="5">
        <v>6</v>
      </c>
      <c r="F282" s="5">
        <v>3</v>
      </c>
      <c r="G282" s="5">
        <v>3</v>
      </c>
      <c r="H282" s="22">
        <v>3</v>
      </c>
      <c r="I282" s="22">
        <v>7</v>
      </c>
    </row>
    <row r="283" spans="1:9" ht="16" x14ac:dyDescent="0.2">
      <c r="A283" s="9" t="s">
        <v>305</v>
      </c>
      <c r="B283" s="9" t="s">
        <v>315</v>
      </c>
      <c r="C283" s="5">
        <v>18</v>
      </c>
      <c r="D283" s="5">
        <v>18</v>
      </c>
      <c r="E283" s="5">
        <v>19</v>
      </c>
      <c r="F283" s="5">
        <v>15</v>
      </c>
      <c r="G283" s="5">
        <v>15</v>
      </c>
      <c r="H283" s="22">
        <v>15</v>
      </c>
      <c r="I283" s="22">
        <v>34</v>
      </c>
    </row>
    <row r="284" spans="1:9" ht="16" x14ac:dyDescent="0.2">
      <c r="A284" s="9" t="s">
        <v>305</v>
      </c>
      <c r="B284" s="9" t="s">
        <v>316</v>
      </c>
      <c r="C284" s="5">
        <v>21</v>
      </c>
      <c r="D284" s="5">
        <v>22</v>
      </c>
      <c r="E284" s="5">
        <v>22</v>
      </c>
      <c r="F284" s="5">
        <v>14</v>
      </c>
      <c r="G284" s="5">
        <v>13</v>
      </c>
      <c r="H284" s="22">
        <v>13</v>
      </c>
      <c r="I284" s="22">
        <v>29</v>
      </c>
    </row>
    <row r="285" spans="1:9" ht="16" x14ac:dyDescent="0.2">
      <c r="A285" s="9" t="s">
        <v>305</v>
      </c>
      <c r="B285" s="9" t="s">
        <v>317</v>
      </c>
      <c r="C285" s="5">
        <v>21</v>
      </c>
      <c r="D285" s="5">
        <v>21</v>
      </c>
      <c r="E285" s="5">
        <v>21</v>
      </c>
      <c r="F285" s="5">
        <v>16</v>
      </c>
      <c r="G285" s="5">
        <v>16</v>
      </c>
      <c r="H285" s="22">
        <v>16</v>
      </c>
      <c r="I285" s="22">
        <v>40</v>
      </c>
    </row>
    <row r="286" spans="1:9" ht="16" x14ac:dyDescent="0.2">
      <c r="A286" s="9" t="s">
        <v>305</v>
      </c>
      <c r="B286" s="9" t="s">
        <v>318</v>
      </c>
      <c r="C286" s="5">
        <v>33</v>
      </c>
      <c r="D286" s="5">
        <v>33</v>
      </c>
      <c r="E286" s="5">
        <v>34</v>
      </c>
      <c r="F286" s="5">
        <v>25</v>
      </c>
      <c r="G286" s="5">
        <v>25</v>
      </c>
      <c r="H286" s="22">
        <v>25</v>
      </c>
      <c r="I286" s="22">
        <v>53</v>
      </c>
    </row>
    <row r="287" spans="1:9" ht="16" x14ac:dyDescent="0.2">
      <c r="A287" s="9" t="s">
        <v>305</v>
      </c>
      <c r="B287" s="4" t="s">
        <v>319</v>
      </c>
      <c r="C287" s="5">
        <v>77</v>
      </c>
      <c r="D287" s="5">
        <v>76</v>
      </c>
      <c r="E287" s="5">
        <v>75</v>
      </c>
      <c r="F287" s="5">
        <v>50</v>
      </c>
      <c r="G287" s="5">
        <v>65</v>
      </c>
      <c r="H287" s="22">
        <v>65</v>
      </c>
      <c r="I287" s="22">
        <v>154</v>
      </c>
    </row>
    <row r="288" spans="1:9" ht="16" x14ac:dyDescent="0.2">
      <c r="A288" s="4" t="s">
        <v>320</v>
      </c>
      <c r="B288" s="4" t="s">
        <v>321</v>
      </c>
      <c r="C288" s="5">
        <v>5</v>
      </c>
      <c r="D288" s="5">
        <v>5</v>
      </c>
      <c r="E288" s="5">
        <v>6</v>
      </c>
      <c r="F288" s="5">
        <v>2</v>
      </c>
      <c r="G288" s="5">
        <v>2</v>
      </c>
      <c r="H288" s="22">
        <v>2</v>
      </c>
      <c r="I288" s="22">
        <v>7</v>
      </c>
    </row>
    <row r="289" spans="1:9" ht="16" x14ac:dyDescent="0.2">
      <c r="A289" s="4" t="s">
        <v>320</v>
      </c>
      <c r="B289" s="4" t="s">
        <v>322</v>
      </c>
      <c r="C289" s="5">
        <v>51</v>
      </c>
      <c r="D289" s="5">
        <v>51</v>
      </c>
      <c r="E289" s="5">
        <v>54</v>
      </c>
      <c r="F289" s="5">
        <v>42</v>
      </c>
      <c r="G289" s="5">
        <v>44</v>
      </c>
      <c r="H289" s="22">
        <v>44</v>
      </c>
      <c r="I289" s="22">
        <v>95</v>
      </c>
    </row>
    <row r="290" spans="1:9" ht="16" x14ac:dyDescent="0.2">
      <c r="A290" s="4" t="s">
        <v>320</v>
      </c>
      <c r="B290" s="4" t="s">
        <v>323</v>
      </c>
      <c r="C290" s="5">
        <v>29</v>
      </c>
      <c r="D290" s="5">
        <v>29</v>
      </c>
      <c r="E290" s="5">
        <v>30</v>
      </c>
      <c r="F290" s="5">
        <v>31</v>
      </c>
      <c r="G290" s="5">
        <v>29</v>
      </c>
      <c r="H290" s="22">
        <v>27</v>
      </c>
      <c r="I290" s="22">
        <v>67</v>
      </c>
    </row>
    <row r="291" spans="1:9" ht="16" x14ac:dyDescent="0.2">
      <c r="A291" s="4" t="s">
        <v>320</v>
      </c>
      <c r="B291" s="9" t="s">
        <v>324</v>
      </c>
      <c r="C291" s="5">
        <v>13</v>
      </c>
      <c r="D291" s="5">
        <v>13</v>
      </c>
      <c r="E291" s="5">
        <v>14</v>
      </c>
      <c r="F291" s="5">
        <v>13</v>
      </c>
      <c r="G291" s="5">
        <v>12</v>
      </c>
      <c r="H291" s="22">
        <v>12</v>
      </c>
      <c r="I291" s="22">
        <v>26</v>
      </c>
    </row>
    <row r="292" spans="1:9" ht="16" x14ac:dyDescent="0.2">
      <c r="A292" s="4" t="s">
        <v>320</v>
      </c>
      <c r="B292" s="9" t="s">
        <v>325</v>
      </c>
      <c r="C292" s="5">
        <v>17</v>
      </c>
      <c r="D292" s="5">
        <v>18</v>
      </c>
      <c r="E292" s="5">
        <v>18</v>
      </c>
      <c r="F292" s="5">
        <v>17</v>
      </c>
      <c r="G292" s="5">
        <v>16</v>
      </c>
      <c r="H292" s="22">
        <v>16</v>
      </c>
      <c r="I292" s="22">
        <v>37</v>
      </c>
    </row>
    <row r="293" spans="1:9" ht="16" x14ac:dyDescent="0.2">
      <c r="A293" s="4" t="s">
        <v>320</v>
      </c>
      <c r="B293" s="4" t="s">
        <v>961</v>
      </c>
      <c r="C293" s="5">
        <v>0</v>
      </c>
      <c r="D293" s="5">
        <v>0</v>
      </c>
      <c r="E293" s="5">
        <v>1</v>
      </c>
      <c r="F293" s="5">
        <v>0</v>
      </c>
      <c r="G293" s="5">
        <v>0</v>
      </c>
      <c r="H293" s="22">
        <v>0</v>
      </c>
      <c r="I293" s="22">
        <v>0</v>
      </c>
    </row>
    <row r="294" spans="1:9" ht="16" x14ac:dyDescent="0.2">
      <c r="A294" s="4" t="s">
        <v>320</v>
      </c>
      <c r="B294" s="9" t="s">
        <v>326</v>
      </c>
      <c r="C294" s="5">
        <v>4</v>
      </c>
      <c r="D294" s="5">
        <v>5</v>
      </c>
      <c r="E294" s="5">
        <v>6</v>
      </c>
      <c r="F294" s="5">
        <v>5</v>
      </c>
      <c r="G294" s="5">
        <v>6</v>
      </c>
      <c r="H294" s="22">
        <v>6</v>
      </c>
      <c r="I294" s="22">
        <v>14</v>
      </c>
    </row>
    <row r="295" spans="1:9" ht="16" x14ac:dyDescent="0.2">
      <c r="A295" s="4" t="s">
        <v>320</v>
      </c>
      <c r="B295" s="9" t="s">
        <v>327</v>
      </c>
      <c r="C295" s="5">
        <v>8</v>
      </c>
      <c r="D295" s="5">
        <v>8</v>
      </c>
      <c r="E295" s="5">
        <v>9</v>
      </c>
      <c r="F295" s="5">
        <v>7</v>
      </c>
      <c r="G295" s="5">
        <v>7</v>
      </c>
      <c r="H295" s="22">
        <v>7</v>
      </c>
      <c r="I295" s="22">
        <v>15</v>
      </c>
    </row>
    <row r="296" spans="1:9" ht="16" x14ac:dyDescent="0.2">
      <c r="A296" s="4" t="s">
        <v>320</v>
      </c>
      <c r="B296" s="9" t="s">
        <v>328</v>
      </c>
      <c r="C296" s="5">
        <v>20</v>
      </c>
      <c r="D296" s="5">
        <v>20</v>
      </c>
      <c r="E296" s="5">
        <v>21</v>
      </c>
      <c r="F296" s="5">
        <v>21</v>
      </c>
      <c r="G296" s="5">
        <v>21</v>
      </c>
      <c r="H296" s="22">
        <v>21</v>
      </c>
      <c r="I296" s="22">
        <v>52</v>
      </c>
    </row>
    <row r="297" spans="1:9" ht="16" x14ac:dyDescent="0.2">
      <c r="A297" s="4" t="s">
        <v>320</v>
      </c>
      <c r="B297" s="9" t="s">
        <v>329</v>
      </c>
      <c r="C297" s="5">
        <v>4</v>
      </c>
      <c r="D297" s="5">
        <v>2</v>
      </c>
      <c r="E297" s="5">
        <v>3</v>
      </c>
      <c r="F297" s="5">
        <v>3</v>
      </c>
      <c r="G297" s="5">
        <v>3</v>
      </c>
      <c r="H297" s="22">
        <v>3</v>
      </c>
      <c r="I297" s="22">
        <v>7</v>
      </c>
    </row>
    <row r="298" spans="1:9" ht="16" x14ac:dyDescent="0.2">
      <c r="A298" s="4" t="s">
        <v>320</v>
      </c>
      <c r="B298" s="9" t="s">
        <v>330</v>
      </c>
      <c r="C298" s="5">
        <v>0</v>
      </c>
      <c r="D298" s="5">
        <v>2</v>
      </c>
      <c r="E298" s="5">
        <v>2</v>
      </c>
      <c r="F298" s="5">
        <v>2</v>
      </c>
      <c r="G298" s="5">
        <v>4</v>
      </c>
      <c r="H298" s="22">
        <v>5</v>
      </c>
      <c r="I298" s="22">
        <v>13</v>
      </c>
    </row>
    <row r="299" spans="1:9" ht="16" x14ac:dyDescent="0.2">
      <c r="A299" s="4" t="s">
        <v>320</v>
      </c>
      <c r="B299" s="9" t="s">
        <v>439</v>
      </c>
      <c r="C299" s="5">
        <v>11</v>
      </c>
      <c r="D299" s="5">
        <v>11</v>
      </c>
      <c r="E299" s="5">
        <v>11</v>
      </c>
      <c r="F299" s="5">
        <v>9</v>
      </c>
      <c r="G299" s="21">
        <v>10</v>
      </c>
      <c r="H299" s="26">
        <v>11</v>
      </c>
      <c r="I299" s="26">
        <v>22</v>
      </c>
    </row>
    <row r="300" spans="1:9" ht="16" x14ac:dyDescent="0.2">
      <c r="A300" s="4" t="s">
        <v>320</v>
      </c>
      <c r="B300" s="9" t="s">
        <v>440</v>
      </c>
      <c r="C300" s="5">
        <v>38</v>
      </c>
      <c r="D300" s="5">
        <v>39</v>
      </c>
      <c r="E300" s="5">
        <v>39</v>
      </c>
      <c r="F300" s="5">
        <v>23</v>
      </c>
      <c r="G300" s="21">
        <v>23</v>
      </c>
      <c r="H300" s="26">
        <v>23</v>
      </c>
      <c r="I300" s="26">
        <v>60</v>
      </c>
    </row>
    <row r="301" spans="1:9" ht="16" x14ac:dyDescent="0.2">
      <c r="A301" s="4" t="s">
        <v>320</v>
      </c>
      <c r="B301" s="9" t="s">
        <v>441</v>
      </c>
      <c r="C301" s="5">
        <v>6</v>
      </c>
      <c r="D301" s="5">
        <v>6</v>
      </c>
      <c r="E301" s="5">
        <v>6</v>
      </c>
      <c r="F301" s="5">
        <v>3</v>
      </c>
      <c r="G301" s="21">
        <v>3</v>
      </c>
      <c r="H301" s="26">
        <v>3</v>
      </c>
      <c r="I301" s="26">
        <v>7</v>
      </c>
    </row>
    <row r="302" spans="1:9" ht="16" x14ac:dyDescent="0.2">
      <c r="A302" s="4" t="s">
        <v>320</v>
      </c>
      <c r="B302" s="9" t="s">
        <v>442</v>
      </c>
      <c r="C302" s="5">
        <v>10</v>
      </c>
      <c r="D302" s="5">
        <v>10</v>
      </c>
      <c r="E302" s="5">
        <v>9</v>
      </c>
      <c r="F302" s="5">
        <v>5</v>
      </c>
      <c r="G302" s="21">
        <v>5</v>
      </c>
      <c r="H302" s="26">
        <v>5</v>
      </c>
      <c r="I302" s="26">
        <v>13</v>
      </c>
    </row>
    <row r="303" spans="1:9" ht="16" x14ac:dyDescent="0.2">
      <c r="A303" s="4" t="s">
        <v>320</v>
      </c>
      <c r="B303" s="9" t="s">
        <v>443</v>
      </c>
      <c r="C303" s="5">
        <v>11</v>
      </c>
      <c r="D303" s="5">
        <v>11</v>
      </c>
      <c r="E303" s="5">
        <v>11</v>
      </c>
      <c r="F303" s="5">
        <v>10</v>
      </c>
      <c r="G303" s="21">
        <v>10</v>
      </c>
      <c r="H303" s="26">
        <v>10</v>
      </c>
      <c r="I303" s="26">
        <v>22</v>
      </c>
    </row>
    <row r="304" spans="1:9" ht="16" x14ac:dyDescent="0.2">
      <c r="A304" s="4" t="s">
        <v>320</v>
      </c>
      <c r="B304" s="9" t="s">
        <v>444</v>
      </c>
      <c r="C304" s="5">
        <v>22</v>
      </c>
      <c r="D304" s="5">
        <v>21</v>
      </c>
      <c r="E304" s="5">
        <v>21</v>
      </c>
      <c r="F304" s="5">
        <v>18</v>
      </c>
      <c r="G304" s="21">
        <v>19</v>
      </c>
      <c r="H304" s="26">
        <v>19</v>
      </c>
      <c r="I304" s="26">
        <v>39</v>
      </c>
    </row>
    <row r="305" spans="1:9" ht="16" x14ac:dyDescent="0.2">
      <c r="A305" s="4" t="s">
        <v>320</v>
      </c>
      <c r="B305" s="9" t="s">
        <v>445</v>
      </c>
      <c r="C305" s="5">
        <v>1</v>
      </c>
      <c r="D305" s="5">
        <v>0</v>
      </c>
      <c r="E305" s="5">
        <v>0</v>
      </c>
      <c r="F305" s="5">
        <v>0</v>
      </c>
      <c r="G305" s="21">
        <v>0</v>
      </c>
      <c r="H305" s="26">
        <v>0</v>
      </c>
      <c r="I305" s="26">
        <v>0</v>
      </c>
    </row>
    <row r="306" spans="1:9" ht="16" x14ac:dyDescent="0.2">
      <c r="A306" s="4" t="s">
        <v>320</v>
      </c>
      <c r="B306" s="9" t="s">
        <v>446</v>
      </c>
      <c r="C306" s="5">
        <v>19</v>
      </c>
      <c r="D306" s="5">
        <v>19</v>
      </c>
      <c r="E306" s="5">
        <v>19</v>
      </c>
      <c r="F306" s="5">
        <v>16</v>
      </c>
      <c r="G306" s="21">
        <v>19</v>
      </c>
      <c r="H306" s="26">
        <v>19</v>
      </c>
      <c r="I306" s="26">
        <v>44</v>
      </c>
    </row>
    <row r="307" spans="1:9" ht="16" x14ac:dyDescent="0.2">
      <c r="A307" s="4" t="s">
        <v>320</v>
      </c>
      <c r="B307" s="4" t="s">
        <v>320</v>
      </c>
      <c r="C307" s="5">
        <v>72</v>
      </c>
      <c r="D307" s="5">
        <v>71</v>
      </c>
      <c r="E307" s="5">
        <v>74</v>
      </c>
      <c r="F307" s="5">
        <v>56</v>
      </c>
      <c r="G307" s="21">
        <v>52</v>
      </c>
      <c r="H307" s="26">
        <v>53</v>
      </c>
      <c r="I307" s="26">
        <v>124</v>
      </c>
    </row>
    <row r="308" spans="1:9" ht="16" x14ac:dyDescent="0.2">
      <c r="A308" s="4" t="s">
        <v>331</v>
      </c>
      <c r="B308" s="4" t="s">
        <v>332</v>
      </c>
      <c r="C308" s="5">
        <v>29</v>
      </c>
      <c r="D308" s="5">
        <v>28</v>
      </c>
      <c r="E308" s="5">
        <v>27</v>
      </c>
      <c r="F308" s="5">
        <v>24</v>
      </c>
      <c r="G308" s="21">
        <v>26</v>
      </c>
      <c r="H308" s="26">
        <v>26</v>
      </c>
      <c r="I308" s="26">
        <v>61</v>
      </c>
    </row>
    <row r="309" spans="1:9" ht="16" x14ac:dyDescent="0.2">
      <c r="A309" s="4" t="s">
        <v>331</v>
      </c>
      <c r="B309" s="4" t="s">
        <v>333</v>
      </c>
      <c r="C309" s="5">
        <v>59</v>
      </c>
      <c r="D309" s="5">
        <v>56</v>
      </c>
      <c r="E309" s="5">
        <v>54</v>
      </c>
      <c r="F309" s="5">
        <v>27</v>
      </c>
      <c r="G309" s="21">
        <v>29</v>
      </c>
      <c r="H309" s="26">
        <v>30</v>
      </c>
      <c r="I309" s="26">
        <v>133</v>
      </c>
    </row>
    <row r="310" spans="1:9" ht="16" x14ac:dyDescent="0.2">
      <c r="A310" s="4" t="s">
        <v>331</v>
      </c>
      <c r="B310" s="4" t="s">
        <v>334</v>
      </c>
      <c r="C310" s="5">
        <v>114</v>
      </c>
      <c r="D310" s="5">
        <v>112</v>
      </c>
      <c r="E310" s="5">
        <v>113</v>
      </c>
      <c r="F310" s="5">
        <v>69</v>
      </c>
      <c r="G310" s="21">
        <v>68</v>
      </c>
      <c r="H310" s="26">
        <v>69</v>
      </c>
      <c r="I310" s="26">
        <v>153</v>
      </c>
    </row>
    <row r="311" spans="1:9" ht="16" x14ac:dyDescent="0.2">
      <c r="A311" s="4" t="s">
        <v>331</v>
      </c>
      <c r="B311" s="4" t="s">
        <v>335</v>
      </c>
      <c r="C311" s="5">
        <v>40</v>
      </c>
      <c r="D311" s="5">
        <v>37</v>
      </c>
      <c r="E311" s="5">
        <v>37</v>
      </c>
      <c r="F311" s="5">
        <v>31</v>
      </c>
      <c r="G311" s="21">
        <v>33</v>
      </c>
      <c r="H311" s="26">
        <v>34</v>
      </c>
      <c r="I311" s="26">
        <v>83</v>
      </c>
    </row>
    <row r="312" spans="1:9" ht="16" x14ac:dyDescent="0.2">
      <c r="A312" s="4" t="s">
        <v>331</v>
      </c>
      <c r="B312" s="9" t="s">
        <v>447</v>
      </c>
      <c r="C312" s="5">
        <v>6</v>
      </c>
      <c r="D312" s="5">
        <v>6</v>
      </c>
      <c r="E312" s="5">
        <v>6</v>
      </c>
      <c r="F312" s="5">
        <v>6</v>
      </c>
      <c r="G312" s="21">
        <v>6</v>
      </c>
      <c r="H312" s="26">
        <v>6</v>
      </c>
      <c r="I312" s="26">
        <v>14</v>
      </c>
    </row>
    <row r="313" spans="1:9" ht="16" x14ac:dyDescent="0.2">
      <c r="A313" s="4" t="s">
        <v>331</v>
      </c>
      <c r="B313" s="9" t="s">
        <v>448</v>
      </c>
      <c r="C313" s="5">
        <v>32</v>
      </c>
      <c r="D313" s="5">
        <v>33</v>
      </c>
      <c r="E313" s="5">
        <v>33</v>
      </c>
      <c r="F313" s="5">
        <v>24</v>
      </c>
      <c r="G313" s="21">
        <v>27</v>
      </c>
      <c r="H313" s="26">
        <v>27</v>
      </c>
      <c r="I313" s="26">
        <v>57</v>
      </c>
    </row>
    <row r="314" spans="1:9" ht="16" x14ac:dyDescent="0.2">
      <c r="A314" s="4" t="s">
        <v>331</v>
      </c>
      <c r="B314" s="4" t="s">
        <v>336</v>
      </c>
      <c r="C314" s="5">
        <v>10</v>
      </c>
      <c r="D314" s="5">
        <v>12</v>
      </c>
      <c r="E314" s="5">
        <v>12</v>
      </c>
      <c r="F314" s="5">
        <v>15</v>
      </c>
      <c r="G314" s="21">
        <v>15</v>
      </c>
      <c r="H314" s="26">
        <v>14</v>
      </c>
      <c r="I314" s="26">
        <v>15</v>
      </c>
    </row>
    <row r="315" spans="1:9" ht="16" x14ac:dyDescent="0.2">
      <c r="A315" s="4" t="s">
        <v>331</v>
      </c>
      <c r="B315" s="9" t="s">
        <v>449</v>
      </c>
      <c r="C315" s="5">
        <v>54</v>
      </c>
      <c r="D315" s="5">
        <v>54</v>
      </c>
      <c r="E315" s="5">
        <v>54</v>
      </c>
      <c r="F315" s="5">
        <v>49</v>
      </c>
      <c r="G315" s="21">
        <v>49</v>
      </c>
      <c r="H315" s="26">
        <v>51</v>
      </c>
      <c r="I315" s="26">
        <v>120</v>
      </c>
    </row>
    <row r="316" spans="1:9" ht="16" x14ac:dyDescent="0.2">
      <c r="A316" s="4" t="s">
        <v>331</v>
      </c>
      <c r="B316" s="9" t="s">
        <v>450</v>
      </c>
      <c r="C316" s="5">
        <v>17</v>
      </c>
      <c r="D316" s="5">
        <v>17</v>
      </c>
      <c r="E316" s="5">
        <v>16</v>
      </c>
      <c r="F316" s="5">
        <v>9</v>
      </c>
      <c r="G316" s="21">
        <v>10</v>
      </c>
      <c r="H316" s="26">
        <v>11</v>
      </c>
      <c r="I316" s="26">
        <v>26</v>
      </c>
    </row>
    <row r="317" spans="1:9" ht="16" x14ac:dyDescent="0.2">
      <c r="A317" s="4" t="s">
        <v>331</v>
      </c>
      <c r="B317" s="9" t="s">
        <v>451</v>
      </c>
      <c r="C317" s="5">
        <v>14</v>
      </c>
      <c r="D317" s="5">
        <v>14</v>
      </c>
      <c r="E317" s="5">
        <v>15</v>
      </c>
      <c r="F317" s="5">
        <v>14</v>
      </c>
      <c r="G317" s="21">
        <v>15</v>
      </c>
      <c r="H317" s="26">
        <v>15</v>
      </c>
      <c r="I317" s="26">
        <v>29</v>
      </c>
    </row>
    <row r="318" spans="1:9" ht="16" x14ac:dyDescent="0.2">
      <c r="A318" s="4" t="s">
        <v>331</v>
      </c>
      <c r="B318" s="9" t="s">
        <v>452</v>
      </c>
      <c r="C318" s="5">
        <v>5</v>
      </c>
      <c r="D318" s="5">
        <v>5</v>
      </c>
      <c r="E318" s="5">
        <v>5</v>
      </c>
      <c r="F318" s="5">
        <v>7</v>
      </c>
      <c r="G318" s="21">
        <v>9</v>
      </c>
      <c r="H318" s="26">
        <v>9</v>
      </c>
      <c r="I318" s="26">
        <v>23</v>
      </c>
    </row>
    <row r="319" spans="1:9" ht="16" x14ac:dyDescent="0.2">
      <c r="A319" s="4" t="s">
        <v>331</v>
      </c>
      <c r="B319" s="9" t="s">
        <v>453</v>
      </c>
      <c r="C319" s="5">
        <v>12</v>
      </c>
      <c r="D319" s="5">
        <v>13</v>
      </c>
      <c r="E319" s="5">
        <v>12</v>
      </c>
      <c r="F319" s="5">
        <v>6</v>
      </c>
      <c r="G319" s="21">
        <v>5</v>
      </c>
      <c r="H319" s="26">
        <v>5</v>
      </c>
      <c r="I319" s="26">
        <v>13</v>
      </c>
    </row>
    <row r="320" spans="1:9" ht="16" x14ac:dyDescent="0.2">
      <c r="A320" s="4" t="s">
        <v>331</v>
      </c>
      <c r="B320" s="9" t="s">
        <v>454</v>
      </c>
      <c r="C320" s="5">
        <v>0</v>
      </c>
      <c r="D320" s="5">
        <v>0</v>
      </c>
      <c r="E320" s="5">
        <v>0</v>
      </c>
      <c r="F320" s="5">
        <v>15</v>
      </c>
      <c r="G320" s="21">
        <v>16</v>
      </c>
      <c r="H320" s="26">
        <v>17</v>
      </c>
      <c r="I320" s="26">
        <v>15</v>
      </c>
    </row>
    <row r="321" spans="1:9" ht="16" x14ac:dyDescent="0.2">
      <c r="A321" s="4" t="s">
        <v>331</v>
      </c>
      <c r="B321" s="9" t="s">
        <v>455</v>
      </c>
      <c r="C321" s="5">
        <v>5</v>
      </c>
      <c r="D321" s="5">
        <v>7</v>
      </c>
      <c r="E321" s="5">
        <v>7</v>
      </c>
      <c r="F321" s="5">
        <v>3</v>
      </c>
      <c r="G321" s="21">
        <v>5</v>
      </c>
      <c r="H321" s="26">
        <v>5</v>
      </c>
      <c r="I321" s="26">
        <v>13</v>
      </c>
    </row>
    <row r="322" spans="1:9" ht="16" x14ac:dyDescent="0.2">
      <c r="A322" s="4" t="s">
        <v>331</v>
      </c>
      <c r="B322" s="9" t="s">
        <v>295</v>
      </c>
      <c r="C322" s="5">
        <v>32</v>
      </c>
      <c r="D322" s="5">
        <v>31</v>
      </c>
      <c r="E322" s="5">
        <v>30</v>
      </c>
      <c r="F322" s="5">
        <v>31</v>
      </c>
      <c r="G322" s="21">
        <v>33</v>
      </c>
      <c r="H322" s="26">
        <v>33</v>
      </c>
      <c r="I322" s="26">
        <v>78</v>
      </c>
    </row>
    <row r="323" spans="1:9" ht="16" x14ac:dyDescent="0.2">
      <c r="A323" s="4" t="s">
        <v>331</v>
      </c>
      <c r="B323" s="9" t="s">
        <v>456</v>
      </c>
      <c r="C323" s="5">
        <v>11</v>
      </c>
      <c r="D323" s="5">
        <v>10</v>
      </c>
      <c r="E323" s="5">
        <v>10</v>
      </c>
      <c r="F323" s="5">
        <v>7</v>
      </c>
      <c r="G323" s="21">
        <v>8</v>
      </c>
      <c r="H323" s="26">
        <v>8</v>
      </c>
      <c r="I323" s="26">
        <v>20</v>
      </c>
    </row>
    <row r="324" spans="1:9" ht="16" x14ac:dyDescent="0.2">
      <c r="A324" s="4" t="s">
        <v>331</v>
      </c>
      <c r="B324" s="9" t="s">
        <v>457</v>
      </c>
      <c r="C324" s="5">
        <v>21</v>
      </c>
      <c r="D324" s="5">
        <v>19</v>
      </c>
      <c r="E324" s="5">
        <v>20</v>
      </c>
      <c r="F324" s="5">
        <v>14</v>
      </c>
      <c r="G324" s="21">
        <v>14</v>
      </c>
      <c r="H324" s="26">
        <v>15</v>
      </c>
      <c r="I324" s="26">
        <v>36</v>
      </c>
    </row>
    <row r="325" spans="1:9" ht="16" x14ac:dyDescent="0.2">
      <c r="A325" s="4" t="s">
        <v>331</v>
      </c>
      <c r="B325" s="9" t="s">
        <v>389</v>
      </c>
      <c r="C325" s="5">
        <v>28</v>
      </c>
      <c r="D325" s="5">
        <v>28</v>
      </c>
      <c r="E325" s="5">
        <v>27</v>
      </c>
      <c r="F325" s="5">
        <v>26</v>
      </c>
      <c r="G325" s="21">
        <v>26</v>
      </c>
      <c r="H325" s="26">
        <v>27</v>
      </c>
      <c r="I325" s="26">
        <v>63</v>
      </c>
    </row>
    <row r="326" spans="1:9" ht="16" x14ac:dyDescent="0.2">
      <c r="A326" s="4" t="s">
        <v>331</v>
      </c>
      <c r="B326" s="9" t="s">
        <v>458</v>
      </c>
      <c r="C326" s="5">
        <v>44</v>
      </c>
      <c r="D326" s="5">
        <v>45</v>
      </c>
      <c r="E326" s="5">
        <v>45</v>
      </c>
      <c r="F326" s="5">
        <v>22</v>
      </c>
      <c r="G326" s="21">
        <v>23</v>
      </c>
      <c r="H326" s="26">
        <v>25</v>
      </c>
      <c r="I326" s="26">
        <v>59</v>
      </c>
    </row>
    <row r="327" spans="1:9" ht="16" x14ac:dyDescent="0.2">
      <c r="A327" s="4" t="s">
        <v>331</v>
      </c>
      <c r="B327" s="9" t="s">
        <v>459</v>
      </c>
      <c r="C327" s="5">
        <v>16</v>
      </c>
      <c r="D327" s="5">
        <v>17</v>
      </c>
      <c r="E327" s="5">
        <v>16</v>
      </c>
      <c r="F327" s="5">
        <v>11</v>
      </c>
      <c r="G327" s="21">
        <v>15</v>
      </c>
      <c r="H327" s="26">
        <v>15</v>
      </c>
      <c r="I327" s="26">
        <v>31</v>
      </c>
    </row>
    <row r="328" spans="1:9" ht="16" x14ac:dyDescent="0.2">
      <c r="A328" s="4" t="s">
        <v>331</v>
      </c>
      <c r="B328" s="4" t="s">
        <v>337</v>
      </c>
      <c r="C328" s="5">
        <v>4</v>
      </c>
      <c r="D328" s="5">
        <v>4</v>
      </c>
      <c r="E328" s="5">
        <v>4</v>
      </c>
      <c r="F328" s="5">
        <v>3</v>
      </c>
      <c r="G328" s="21">
        <v>3</v>
      </c>
      <c r="H328" s="26">
        <v>3</v>
      </c>
      <c r="I328" s="26">
        <v>7</v>
      </c>
    </row>
    <row r="329" spans="1:9" ht="16" x14ac:dyDescent="0.2">
      <c r="A329" s="4" t="s">
        <v>338</v>
      </c>
      <c r="B329" s="4" t="s">
        <v>339</v>
      </c>
      <c r="C329" s="5">
        <v>84</v>
      </c>
      <c r="D329" s="5">
        <v>83</v>
      </c>
      <c r="E329" s="5">
        <v>81</v>
      </c>
      <c r="F329" s="5">
        <v>67</v>
      </c>
      <c r="G329" s="21">
        <v>66</v>
      </c>
      <c r="H329" s="26">
        <v>67</v>
      </c>
      <c r="I329" s="26">
        <v>152</v>
      </c>
    </row>
    <row r="330" spans="1:9" ht="16" x14ac:dyDescent="0.2">
      <c r="A330" s="4" t="s">
        <v>338</v>
      </c>
      <c r="B330" s="9" t="s">
        <v>460</v>
      </c>
      <c r="C330" s="5">
        <v>8</v>
      </c>
      <c r="D330" s="5">
        <v>8</v>
      </c>
      <c r="E330" s="5">
        <v>9</v>
      </c>
      <c r="F330" s="5">
        <v>11</v>
      </c>
      <c r="G330" s="21">
        <v>7</v>
      </c>
      <c r="H330" s="26">
        <v>7</v>
      </c>
      <c r="I330" s="26">
        <v>15</v>
      </c>
    </row>
    <row r="331" spans="1:9" ht="16" x14ac:dyDescent="0.2">
      <c r="A331" s="4" t="s">
        <v>338</v>
      </c>
      <c r="B331" s="9" t="s">
        <v>461</v>
      </c>
      <c r="C331" s="5">
        <v>7</v>
      </c>
      <c r="D331" s="5">
        <v>7</v>
      </c>
      <c r="E331" s="5">
        <v>6</v>
      </c>
      <c r="F331" s="5">
        <v>7</v>
      </c>
      <c r="G331" s="21">
        <v>8</v>
      </c>
      <c r="H331" s="26">
        <v>9</v>
      </c>
      <c r="I331" s="26">
        <v>22</v>
      </c>
    </row>
    <row r="332" spans="1:9" ht="16" x14ac:dyDescent="0.2">
      <c r="A332" s="4" t="s">
        <v>338</v>
      </c>
      <c r="B332" s="9" t="s">
        <v>462</v>
      </c>
      <c r="C332" s="5">
        <v>31</v>
      </c>
      <c r="D332" s="5">
        <v>25</v>
      </c>
      <c r="E332" s="5">
        <v>28</v>
      </c>
      <c r="F332" s="5">
        <v>29</v>
      </c>
      <c r="G332" s="21">
        <v>26</v>
      </c>
      <c r="H332" s="26">
        <v>27</v>
      </c>
      <c r="I332" s="26">
        <v>57</v>
      </c>
    </row>
    <row r="333" spans="1:9" ht="16" x14ac:dyDescent="0.2">
      <c r="A333" s="4" t="s">
        <v>338</v>
      </c>
      <c r="B333" s="9" t="s">
        <v>463</v>
      </c>
      <c r="C333" s="5">
        <v>36</v>
      </c>
      <c r="D333" s="5">
        <v>32</v>
      </c>
      <c r="E333" s="5">
        <v>39</v>
      </c>
      <c r="F333" s="5">
        <v>29</v>
      </c>
      <c r="G333" s="21">
        <v>26</v>
      </c>
      <c r="H333" s="26">
        <v>28</v>
      </c>
      <c r="I333" s="26">
        <v>56</v>
      </c>
    </row>
    <row r="334" spans="1:9" ht="16" x14ac:dyDescent="0.2">
      <c r="A334" s="4" t="s">
        <v>338</v>
      </c>
      <c r="B334" s="9" t="s">
        <v>464</v>
      </c>
      <c r="C334" s="5">
        <v>9</v>
      </c>
      <c r="D334" s="5">
        <v>20</v>
      </c>
      <c r="E334" s="5">
        <v>9</v>
      </c>
      <c r="F334" s="5">
        <v>4</v>
      </c>
      <c r="G334" s="21">
        <v>4</v>
      </c>
      <c r="H334" s="26">
        <v>3</v>
      </c>
      <c r="I334" s="26">
        <v>8</v>
      </c>
    </row>
    <row r="335" spans="1:9" ht="16" x14ac:dyDescent="0.2">
      <c r="A335" s="4" t="s">
        <v>338</v>
      </c>
      <c r="B335" s="9" t="s">
        <v>465</v>
      </c>
      <c r="C335" s="5">
        <v>30</v>
      </c>
      <c r="D335" s="5">
        <v>31</v>
      </c>
      <c r="E335" s="5">
        <v>31</v>
      </c>
      <c r="F335" s="5">
        <v>24</v>
      </c>
      <c r="G335" s="21">
        <v>26</v>
      </c>
      <c r="H335" s="26">
        <v>26</v>
      </c>
      <c r="I335" s="26">
        <v>60</v>
      </c>
    </row>
    <row r="336" spans="1:9" ht="16" x14ac:dyDescent="0.2">
      <c r="A336" s="4" t="s">
        <v>338</v>
      </c>
      <c r="B336" s="4" t="s">
        <v>338</v>
      </c>
      <c r="C336" s="5">
        <v>97</v>
      </c>
      <c r="D336" s="5">
        <v>95</v>
      </c>
      <c r="E336" s="5">
        <v>103</v>
      </c>
      <c r="F336" s="5">
        <v>82</v>
      </c>
      <c r="G336" s="21">
        <v>87</v>
      </c>
      <c r="H336" s="26">
        <v>87</v>
      </c>
      <c r="I336" s="26">
        <v>186</v>
      </c>
    </row>
    <row r="337" spans="1:9" ht="16" x14ac:dyDescent="0.2">
      <c r="A337" s="4" t="s">
        <v>340</v>
      </c>
      <c r="B337" s="4" t="s">
        <v>341</v>
      </c>
      <c r="C337" s="5">
        <v>16</v>
      </c>
      <c r="D337" s="5">
        <v>16</v>
      </c>
      <c r="E337" s="5">
        <v>16</v>
      </c>
      <c r="F337" s="5">
        <v>10</v>
      </c>
      <c r="G337" s="21">
        <v>9</v>
      </c>
      <c r="H337" s="26">
        <v>9</v>
      </c>
      <c r="I337" s="26">
        <v>21</v>
      </c>
    </row>
    <row r="338" spans="1:9" ht="16" x14ac:dyDescent="0.2">
      <c r="A338" s="4" t="s">
        <v>340</v>
      </c>
      <c r="B338" s="4" t="s">
        <v>342</v>
      </c>
      <c r="C338" s="5">
        <v>14</v>
      </c>
      <c r="D338" s="5">
        <v>14</v>
      </c>
      <c r="E338" s="5">
        <v>14</v>
      </c>
      <c r="F338" s="5">
        <v>10</v>
      </c>
      <c r="G338" s="21">
        <v>10</v>
      </c>
      <c r="H338" s="26">
        <v>9</v>
      </c>
      <c r="I338" s="26">
        <v>21</v>
      </c>
    </row>
    <row r="339" spans="1:9" ht="16" x14ac:dyDescent="0.2">
      <c r="A339" s="4" t="s">
        <v>340</v>
      </c>
      <c r="B339" s="4" t="s">
        <v>343</v>
      </c>
      <c r="C339" s="5">
        <v>78</v>
      </c>
      <c r="D339" s="5">
        <v>80</v>
      </c>
      <c r="E339" s="5">
        <v>78</v>
      </c>
      <c r="F339" s="5">
        <v>52</v>
      </c>
      <c r="G339" s="21">
        <v>53</v>
      </c>
      <c r="H339" s="26">
        <v>53</v>
      </c>
      <c r="I339" s="26">
        <v>119</v>
      </c>
    </row>
    <row r="340" spans="1:9" ht="16" x14ac:dyDescent="0.2">
      <c r="A340" s="4" t="s">
        <v>340</v>
      </c>
      <c r="B340" s="4" t="s">
        <v>344</v>
      </c>
      <c r="C340" s="5">
        <v>14</v>
      </c>
      <c r="D340" s="5">
        <v>14</v>
      </c>
      <c r="E340" s="5">
        <v>14</v>
      </c>
      <c r="F340" s="5">
        <v>12</v>
      </c>
      <c r="G340" s="21">
        <v>11</v>
      </c>
      <c r="H340" s="26">
        <v>11</v>
      </c>
      <c r="I340" s="26">
        <v>27</v>
      </c>
    </row>
    <row r="341" spans="1:9" ht="16" x14ac:dyDescent="0.2">
      <c r="A341" s="4" t="s">
        <v>340</v>
      </c>
      <c r="B341" s="9" t="s">
        <v>466</v>
      </c>
      <c r="C341" s="5">
        <v>11</v>
      </c>
      <c r="D341" s="5">
        <v>11</v>
      </c>
      <c r="E341" s="5">
        <v>11</v>
      </c>
      <c r="F341" s="5">
        <v>10</v>
      </c>
      <c r="G341" s="21">
        <v>9</v>
      </c>
      <c r="H341" s="26">
        <v>9</v>
      </c>
      <c r="I341" s="26">
        <v>21</v>
      </c>
    </row>
    <row r="342" spans="1:9" ht="16" x14ac:dyDescent="0.2">
      <c r="A342" s="4" t="s">
        <v>340</v>
      </c>
      <c r="B342" s="9" t="s">
        <v>467</v>
      </c>
      <c r="C342" s="5">
        <v>58</v>
      </c>
      <c r="D342" s="5">
        <v>57</v>
      </c>
      <c r="E342" s="5">
        <v>57</v>
      </c>
      <c r="F342" s="5">
        <v>44</v>
      </c>
      <c r="G342" s="21">
        <v>43</v>
      </c>
      <c r="H342" s="26">
        <v>43</v>
      </c>
      <c r="I342" s="26">
        <v>89</v>
      </c>
    </row>
    <row r="343" spans="1:9" ht="16" x14ac:dyDescent="0.2">
      <c r="A343" s="4" t="s">
        <v>340</v>
      </c>
      <c r="B343" s="9" t="s">
        <v>468</v>
      </c>
      <c r="C343" s="5">
        <v>11</v>
      </c>
      <c r="D343" s="5">
        <v>11</v>
      </c>
      <c r="E343" s="5">
        <v>11</v>
      </c>
      <c r="F343" s="5">
        <v>5</v>
      </c>
      <c r="G343" s="21">
        <v>9</v>
      </c>
      <c r="H343" s="26">
        <v>10</v>
      </c>
      <c r="I343" s="26">
        <v>18</v>
      </c>
    </row>
    <row r="344" spans="1:9" ht="16" x14ac:dyDescent="0.2">
      <c r="A344" s="4" t="s">
        <v>340</v>
      </c>
      <c r="B344" s="9" t="s">
        <v>469</v>
      </c>
      <c r="C344" s="5">
        <v>0</v>
      </c>
      <c r="D344" s="5">
        <v>0</v>
      </c>
      <c r="E344" s="5">
        <v>0</v>
      </c>
      <c r="F344" s="5">
        <v>12</v>
      </c>
      <c r="G344" s="21">
        <v>14</v>
      </c>
      <c r="H344" s="26">
        <v>14</v>
      </c>
      <c r="I344" s="26">
        <v>10</v>
      </c>
    </row>
    <row r="345" spans="1:9" ht="16" x14ac:dyDescent="0.2">
      <c r="A345" s="4" t="s">
        <v>340</v>
      </c>
      <c r="B345" s="4" t="s">
        <v>345</v>
      </c>
      <c r="C345" s="5">
        <v>23</v>
      </c>
      <c r="D345" s="5">
        <v>23</v>
      </c>
      <c r="E345" s="5">
        <v>23</v>
      </c>
      <c r="F345" s="5">
        <v>22</v>
      </c>
      <c r="G345" s="21">
        <v>16</v>
      </c>
      <c r="H345" s="26">
        <v>18</v>
      </c>
      <c r="I345" s="26">
        <v>34</v>
      </c>
    </row>
    <row r="346" spans="1:9" ht="16" x14ac:dyDescent="0.2">
      <c r="A346" s="4" t="s">
        <v>340</v>
      </c>
      <c r="B346" s="4" t="s">
        <v>346</v>
      </c>
      <c r="C346" s="5">
        <v>25</v>
      </c>
      <c r="D346" s="5">
        <v>25</v>
      </c>
      <c r="E346" s="5">
        <v>25</v>
      </c>
      <c r="F346" s="5">
        <v>16</v>
      </c>
      <c r="G346" s="21">
        <v>16</v>
      </c>
      <c r="H346" s="26">
        <v>16</v>
      </c>
      <c r="I346" s="26">
        <v>36</v>
      </c>
    </row>
    <row r="347" spans="1:9" ht="16" x14ac:dyDescent="0.2">
      <c r="A347" s="4" t="s">
        <v>340</v>
      </c>
      <c r="B347" s="39" t="s">
        <v>340</v>
      </c>
      <c r="C347" s="40">
        <v>111</v>
      </c>
      <c r="D347" s="40">
        <v>112</v>
      </c>
      <c r="E347" s="40">
        <v>229</v>
      </c>
      <c r="F347" s="40">
        <v>65</v>
      </c>
      <c r="G347" s="41">
        <v>66</v>
      </c>
      <c r="H347" s="42">
        <v>67</v>
      </c>
      <c r="I347" s="42">
        <v>162</v>
      </c>
    </row>
    <row r="348" spans="1:9" ht="16" x14ac:dyDescent="0.2">
      <c r="B348" s="43" t="s">
        <v>1041</v>
      </c>
      <c r="C348" s="44">
        <f t="shared" ref="C348:H348" si="0">SUM(C5:C347)</f>
        <v>19042</v>
      </c>
      <c r="D348" s="44">
        <f t="shared" si="0"/>
        <v>19076</v>
      </c>
      <c r="E348" s="44">
        <f t="shared" si="0"/>
        <v>23153</v>
      </c>
      <c r="F348" s="44">
        <f t="shared" si="0"/>
        <v>14605</v>
      </c>
      <c r="G348" s="44">
        <f t="shared" si="0"/>
        <v>14568</v>
      </c>
      <c r="H348" s="44">
        <f t="shared" si="0"/>
        <v>14640</v>
      </c>
      <c r="I348" s="44">
        <v>31922</v>
      </c>
    </row>
    <row r="350" spans="1:9" ht="16" x14ac:dyDescent="0.2">
      <c r="B350" s="13" t="s">
        <v>1040</v>
      </c>
      <c r="C350">
        <v>19042</v>
      </c>
      <c r="D350">
        <v>19076</v>
      </c>
      <c r="E350">
        <v>23141</v>
      </c>
      <c r="F350">
        <v>14605</v>
      </c>
      <c r="G350">
        <v>14568</v>
      </c>
      <c r="H350">
        <v>14640</v>
      </c>
      <c r="I350">
        <v>31922</v>
      </c>
    </row>
    <row r="351" spans="1:9" x14ac:dyDescent="0.2">
      <c r="C351" s="11">
        <f>C350-C348</f>
        <v>0</v>
      </c>
      <c r="D351" s="11">
        <f t="shared" ref="D351:I351" si="1">D350-D348</f>
        <v>0</v>
      </c>
      <c r="E351" s="11">
        <f t="shared" si="1"/>
        <v>-12</v>
      </c>
      <c r="F351" s="11">
        <f t="shared" si="1"/>
        <v>0</v>
      </c>
      <c r="G351" s="11">
        <f t="shared" si="1"/>
        <v>0</v>
      </c>
      <c r="H351" s="11">
        <f t="shared" si="1"/>
        <v>0</v>
      </c>
      <c r="I351" s="11">
        <f t="shared" si="1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27E12-CD5D-4EAE-A827-9F8AC923C57C}">
  <dimension ref="A2:C348"/>
  <sheetViews>
    <sheetView zoomScaleNormal="100" workbookViewId="0">
      <selection activeCell="C19" sqref="C19"/>
    </sheetView>
  </sheetViews>
  <sheetFormatPr baseColWidth="10" defaultRowHeight="15" x14ac:dyDescent="0.2"/>
  <cols>
    <col min="1" max="1" width="16" customWidth="1"/>
    <col min="2" max="2" width="29.6640625" customWidth="1"/>
    <col min="3" max="3" width="12" customWidth="1"/>
  </cols>
  <sheetData>
    <row r="2" spans="1:3" x14ac:dyDescent="0.2">
      <c r="A2" s="7" t="s">
        <v>124</v>
      </c>
    </row>
    <row r="3" spans="1:3" ht="15" customHeight="1" x14ac:dyDescent="0.2">
      <c r="B3" s="6"/>
      <c r="C3" s="6"/>
    </row>
    <row r="4" spans="1:3" x14ac:dyDescent="0.2">
      <c r="A4" s="1" t="s">
        <v>125</v>
      </c>
      <c r="B4" s="2" t="s">
        <v>126</v>
      </c>
      <c r="C4" s="38">
        <v>2016</v>
      </c>
    </row>
    <row r="5" spans="1:3" x14ac:dyDescent="0.2">
      <c r="A5" s="8" t="s">
        <v>128</v>
      </c>
      <c r="B5" s="3" t="s">
        <v>129</v>
      </c>
      <c r="C5" s="5">
        <v>18</v>
      </c>
    </row>
    <row r="6" spans="1:3" x14ac:dyDescent="0.2">
      <c r="A6" s="8" t="s">
        <v>128</v>
      </c>
      <c r="B6" s="3" t="s">
        <v>130</v>
      </c>
      <c r="C6" s="5">
        <v>8</v>
      </c>
    </row>
    <row r="7" spans="1:3" x14ac:dyDescent="0.2">
      <c r="A7" s="8" t="s">
        <v>128</v>
      </c>
      <c r="B7" s="3" t="s">
        <v>131</v>
      </c>
      <c r="C7" s="5">
        <v>66</v>
      </c>
    </row>
    <row r="8" spans="1:3" x14ac:dyDescent="0.2">
      <c r="A8" s="8" t="s">
        <v>128</v>
      </c>
      <c r="B8" s="3" t="s">
        <v>132</v>
      </c>
      <c r="C8" s="5">
        <v>200</v>
      </c>
    </row>
    <row r="9" spans="1:3" x14ac:dyDescent="0.2">
      <c r="A9" s="8" t="s">
        <v>128</v>
      </c>
      <c r="B9" s="8" t="s">
        <v>133</v>
      </c>
      <c r="C9" s="5">
        <v>38</v>
      </c>
    </row>
    <row r="10" spans="1:3" x14ac:dyDescent="0.2">
      <c r="A10" s="8" t="s">
        <v>128</v>
      </c>
      <c r="B10" s="3" t="s">
        <v>134</v>
      </c>
      <c r="C10" s="5">
        <v>7</v>
      </c>
    </row>
    <row r="11" spans="1:3" x14ac:dyDescent="0.2">
      <c r="A11" s="8" t="s">
        <v>128</v>
      </c>
      <c r="B11" s="3" t="s">
        <v>135</v>
      </c>
      <c r="C11" s="5">
        <v>33</v>
      </c>
    </row>
    <row r="12" spans="1:3" x14ac:dyDescent="0.2">
      <c r="A12" s="8" t="s">
        <v>128</v>
      </c>
      <c r="B12" s="3" t="s">
        <v>136</v>
      </c>
      <c r="C12" s="5">
        <v>8</v>
      </c>
    </row>
    <row r="13" spans="1:3" x14ac:dyDescent="0.2">
      <c r="A13" s="8" t="s">
        <v>128</v>
      </c>
      <c r="B13" s="8" t="s">
        <v>137</v>
      </c>
      <c r="C13" s="5">
        <v>36</v>
      </c>
    </row>
    <row r="14" spans="1:3" x14ac:dyDescent="0.2">
      <c r="A14" s="8" t="s">
        <v>128</v>
      </c>
      <c r="B14" s="8" t="s">
        <v>138</v>
      </c>
      <c r="C14" s="5">
        <v>21</v>
      </c>
    </row>
    <row r="15" spans="1:3" x14ac:dyDescent="0.2">
      <c r="A15" s="8" t="s">
        <v>128</v>
      </c>
      <c r="B15" s="8" t="s">
        <v>139</v>
      </c>
      <c r="C15" s="5">
        <v>93</v>
      </c>
    </row>
    <row r="16" spans="1:3" x14ac:dyDescent="0.2">
      <c r="A16" s="8" t="s">
        <v>128</v>
      </c>
      <c r="B16" s="8" t="s">
        <v>140</v>
      </c>
      <c r="C16" s="5">
        <v>13</v>
      </c>
    </row>
    <row r="17" spans="1:3" x14ac:dyDescent="0.2">
      <c r="A17" s="8" t="s">
        <v>128</v>
      </c>
      <c r="B17" s="8" t="s">
        <v>141</v>
      </c>
      <c r="C17" s="5">
        <v>29</v>
      </c>
    </row>
    <row r="18" spans="1:3" x14ac:dyDescent="0.2">
      <c r="A18" s="8" t="s">
        <v>128</v>
      </c>
      <c r="B18" s="3" t="s">
        <v>142</v>
      </c>
      <c r="C18" s="5">
        <v>13</v>
      </c>
    </row>
    <row r="19" spans="1:3" x14ac:dyDescent="0.2">
      <c r="A19" s="8" t="s">
        <v>128</v>
      </c>
      <c r="B19" s="3" t="s">
        <v>143</v>
      </c>
      <c r="C19" s="5">
        <v>32</v>
      </c>
    </row>
    <row r="20" spans="1:3" x14ac:dyDescent="0.2">
      <c r="A20" s="8" t="s">
        <v>128</v>
      </c>
      <c r="B20" s="3" t="s">
        <v>144</v>
      </c>
      <c r="C20" s="5">
        <v>6</v>
      </c>
    </row>
    <row r="21" spans="1:3" x14ac:dyDescent="0.2">
      <c r="A21" s="8" t="s">
        <v>128</v>
      </c>
      <c r="B21" s="3" t="s">
        <v>145</v>
      </c>
      <c r="C21" s="5">
        <v>16</v>
      </c>
    </row>
    <row r="22" spans="1:3" x14ac:dyDescent="0.2">
      <c r="A22" s="8" t="s">
        <v>146</v>
      </c>
      <c r="B22" s="3" t="s">
        <v>147</v>
      </c>
      <c r="C22" s="5">
        <v>29</v>
      </c>
    </row>
    <row r="23" spans="1:3" x14ac:dyDescent="0.2">
      <c r="A23" s="8" t="s">
        <v>146</v>
      </c>
      <c r="B23" s="8" t="s">
        <v>148</v>
      </c>
      <c r="C23" s="5">
        <v>16</v>
      </c>
    </row>
    <row r="24" spans="1:3" x14ac:dyDescent="0.2">
      <c r="A24" s="8" t="s">
        <v>146</v>
      </c>
      <c r="B24" s="3" t="s">
        <v>149</v>
      </c>
      <c r="C24" s="5">
        <v>15</v>
      </c>
    </row>
    <row r="25" spans="1:3" x14ac:dyDescent="0.2">
      <c r="A25" s="8" t="s">
        <v>146</v>
      </c>
      <c r="B25" s="3" t="s">
        <v>150</v>
      </c>
      <c r="C25" s="5">
        <v>23</v>
      </c>
    </row>
    <row r="26" spans="1:3" x14ac:dyDescent="0.2">
      <c r="A26" s="8" t="s">
        <v>146</v>
      </c>
      <c r="B26" s="3" t="s">
        <v>151</v>
      </c>
      <c r="C26" s="5">
        <v>25</v>
      </c>
    </row>
    <row r="27" spans="1:3" x14ac:dyDescent="0.2">
      <c r="A27" s="8" t="s">
        <v>146</v>
      </c>
      <c r="B27" s="3" t="s">
        <v>152</v>
      </c>
      <c r="C27" s="5">
        <v>88</v>
      </c>
    </row>
    <row r="28" spans="1:3" x14ac:dyDescent="0.2">
      <c r="A28" s="8" t="s">
        <v>146</v>
      </c>
      <c r="B28" s="8" t="s">
        <v>153</v>
      </c>
      <c r="C28" s="5">
        <v>30</v>
      </c>
    </row>
    <row r="29" spans="1:3" x14ac:dyDescent="0.2">
      <c r="A29" s="8" t="s">
        <v>146</v>
      </c>
      <c r="B29" s="8" t="s">
        <v>154</v>
      </c>
      <c r="C29" s="5">
        <v>28</v>
      </c>
    </row>
    <row r="30" spans="1:3" ht="16" x14ac:dyDescent="0.2">
      <c r="A30" s="4" t="s">
        <v>155</v>
      </c>
      <c r="B30" s="4" t="s">
        <v>156</v>
      </c>
      <c r="C30" s="5">
        <v>25</v>
      </c>
    </row>
    <row r="31" spans="1:3" ht="16" x14ac:dyDescent="0.2">
      <c r="A31" s="4" t="s">
        <v>155</v>
      </c>
      <c r="B31" s="4" t="s">
        <v>155</v>
      </c>
      <c r="C31" s="5">
        <v>101</v>
      </c>
    </row>
    <row r="32" spans="1:3" ht="16" x14ac:dyDescent="0.2">
      <c r="A32" s="4" t="s">
        <v>155</v>
      </c>
      <c r="B32" s="4" t="s">
        <v>157</v>
      </c>
      <c r="C32" s="5">
        <v>30</v>
      </c>
    </row>
    <row r="33" spans="1:3" ht="16" x14ac:dyDescent="0.2">
      <c r="A33" s="4" t="s">
        <v>155</v>
      </c>
      <c r="B33" s="9" t="s">
        <v>347</v>
      </c>
      <c r="C33" s="5">
        <v>52</v>
      </c>
    </row>
    <row r="34" spans="1:3" ht="16" x14ac:dyDescent="0.2">
      <c r="A34" s="4" t="s">
        <v>155</v>
      </c>
      <c r="B34" s="4" t="s">
        <v>158</v>
      </c>
      <c r="C34" s="5">
        <v>12</v>
      </c>
    </row>
    <row r="35" spans="1:3" ht="16" x14ac:dyDescent="0.2">
      <c r="A35" s="4" t="s">
        <v>155</v>
      </c>
      <c r="B35" s="4" t="s">
        <v>159</v>
      </c>
      <c r="C35" s="5">
        <v>20</v>
      </c>
    </row>
    <row r="36" spans="1:3" ht="16" x14ac:dyDescent="0.2">
      <c r="A36" s="4" t="s">
        <v>155</v>
      </c>
      <c r="B36" s="4" t="s">
        <v>160</v>
      </c>
      <c r="C36" s="5">
        <v>43</v>
      </c>
    </row>
    <row r="37" spans="1:3" ht="16" x14ac:dyDescent="0.2">
      <c r="A37" s="4" t="s">
        <v>155</v>
      </c>
      <c r="B37" s="4" t="s">
        <v>161</v>
      </c>
      <c r="C37" s="5">
        <v>16</v>
      </c>
    </row>
    <row r="38" spans="1:3" ht="16" x14ac:dyDescent="0.2">
      <c r="A38" s="4" t="s">
        <v>155</v>
      </c>
      <c r="B38" s="9" t="s">
        <v>348</v>
      </c>
      <c r="C38" s="5">
        <v>32</v>
      </c>
    </row>
    <row r="39" spans="1:3" ht="16" x14ac:dyDescent="0.2">
      <c r="A39" s="4" t="s">
        <v>155</v>
      </c>
      <c r="B39" s="9" t="s">
        <v>349</v>
      </c>
      <c r="C39" s="5">
        <v>17</v>
      </c>
    </row>
    <row r="40" spans="1:3" ht="16" x14ac:dyDescent="0.2">
      <c r="A40" s="4" t="s">
        <v>155</v>
      </c>
      <c r="B40" s="9" t="s">
        <v>350</v>
      </c>
      <c r="C40" s="5">
        <v>76</v>
      </c>
    </row>
    <row r="41" spans="1:3" ht="16" x14ac:dyDescent="0.2">
      <c r="A41" s="4" t="s">
        <v>155</v>
      </c>
      <c r="B41" s="9" t="s">
        <v>351</v>
      </c>
      <c r="C41" s="5">
        <v>20</v>
      </c>
    </row>
    <row r="42" spans="1:3" ht="16" x14ac:dyDescent="0.2">
      <c r="A42" s="4" t="s">
        <v>155</v>
      </c>
      <c r="B42" s="9" t="s">
        <v>352</v>
      </c>
      <c r="C42" s="5">
        <v>13</v>
      </c>
    </row>
    <row r="43" spans="1:3" ht="16" x14ac:dyDescent="0.2">
      <c r="A43" s="4" t="s">
        <v>155</v>
      </c>
      <c r="B43" s="9" t="s">
        <v>353</v>
      </c>
      <c r="C43" s="5">
        <v>72</v>
      </c>
    </row>
    <row r="44" spans="1:3" ht="16" x14ac:dyDescent="0.2">
      <c r="A44" s="4" t="s">
        <v>155</v>
      </c>
      <c r="B44" s="4" t="s">
        <v>162</v>
      </c>
      <c r="C44" s="5">
        <v>27</v>
      </c>
    </row>
    <row r="45" spans="1:3" ht="16" x14ac:dyDescent="0.2">
      <c r="A45" s="4" t="s">
        <v>155</v>
      </c>
      <c r="B45" s="4" t="s">
        <v>163</v>
      </c>
      <c r="C45" s="5">
        <v>21</v>
      </c>
    </row>
    <row r="46" spans="1:3" ht="16" x14ac:dyDescent="0.2">
      <c r="A46" s="4" t="s">
        <v>164</v>
      </c>
      <c r="B46" s="4" t="s">
        <v>165</v>
      </c>
      <c r="C46" s="5">
        <v>28</v>
      </c>
    </row>
    <row r="47" spans="1:3" ht="16" x14ac:dyDescent="0.2">
      <c r="A47" s="4" t="s">
        <v>164</v>
      </c>
      <c r="B47" s="4" t="s">
        <v>164</v>
      </c>
      <c r="C47" s="5">
        <v>139</v>
      </c>
    </row>
    <row r="48" spans="1:3" ht="16" x14ac:dyDescent="0.2">
      <c r="A48" s="4" t="s">
        <v>164</v>
      </c>
      <c r="B48" s="9" t="s">
        <v>354</v>
      </c>
      <c r="C48" s="5">
        <v>30</v>
      </c>
    </row>
    <row r="49" spans="1:3" ht="16" x14ac:dyDescent="0.2">
      <c r="A49" s="4" t="s">
        <v>164</v>
      </c>
      <c r="B49" s="4" t="s">
        <v>166</v>
      </c>
      <c r="C49" s="5">
        <v>86</v>
      </c>
    </row>
    <row r="50" spans="1:3" ht="16" x14ac:dyDescent="0.2">
      <c r="A50" s="4" t="s">
        <v>164</v>
      </c>
      <c r="B50" s="4" t="s">
        <v>167</v>
      </c>
      <c r="C50" s="5">
        <v>50</v>
      </c>
    </row>
    <row r="51" spans="1:3" ht="16" x14ac:dyDescent="0.2">
      <c r="A51" s="4" t="s">
        <v>164</v>
      </c>
      <c r="B51" s="4" t="s">
        <v>168</v>
      </c>
      <c r="C51" s="5">
        <v>24</v>
      </c>
    </row>
    <row r="52" spans="1:3" ht="16" x14ac:dyDescent="0.2">
      <c r="A52" s="4" t="s">
        <v>164</v>
      </c>
      <c r="B52" s="4" t="s">
        <v>169</v>
      </c>
      <c r="C52" s="5">
        <v>12</v>
      </c>
    </row>
    <row r="53" spans="1:3" ht="16" x14ac:dyDescent="0.2">
      <c r="A53" s="4" t="s">
        <v>164</v>
      </c>
      <c r="B53" s="4" t="s">
        <v>170</v>
      </c>
      <c r="C53" s="5">
        <v>27</v>
      </c>
    </row>
    <row r="54" spans="1:3" ht="16" x14ac:dyDescent="0.2">
      <c r="A54" s="4" t="s">
        <v>164</v>
      </c>
      <c r="B54" s="9" t="s">
        <v>355</v>
      </c>
      <c r="C54" s="5">
        <v>17</v>
      </c>
    </row>
    <row r="55" spans="1:3" ht="16" x14ac:dyDescent="0.2">
      <c r="A55" s="4" t="s">
        <v>164</v>
      </c>
      <c r="B55" s="9" t="s">
        <v>356</v>
      </c>
      <c r="C55" s="5">
        <v>15</v>
      </c>
    </row>
    <row r="56" spans="1:3" ht="16" x14ac:dyDescent="0.2">
      <c r="A56" s="4" t="s">
        <v>164</v>
      </c>
      <c r="B56" s="9" t="s">
        <v>357</v>
      </c>
      <c r="C56" s="5">
        <v>14</v>
      </c>
    </row>
    <row r="57" spans="1:3" ht="16" x14ac:dyDescent="0.2">
      <c r="A57" s="4" t="s">
        <v>171</v>
      </c>
      <c r="B57" s="4" t="s">
        <v>171</v>
      </c>
      <c r="C57" s="5">
        <v>272</v>
      </c>
    </row>
    <row r="58" spans="1:3" ht="16" x14ac:dyDescent="0.2">
      <c r="A58" s="4" t="s">
        <v>171</v>
      </c>
      <c r="B58" s="4" t="s">
        <v>172</v>
      </c>
      <c r="C58" s="5">
        <v>22</v>
      </c>
    </row>
    <row r="59" spans="1:3" ht="16" x14ac:dyDescent="0.2">
      <c r="A59" s="4" t="s">
        <v>171</v>
      </c>
      <c r="B59" s="4" t="s">
        <v>173</v>
      </c>
      <c r="C59" s="5">
        <v>41</v>
      </c>
    </row>
    <row r="60" spans="1:3" ht="16" x14ac:dyDescent="0.2">
      <c r="A60" s="4" t="s">
        <v>171</v>
      </c>
      <c r="B60" s="9" t="s">
        <v>358</v>
      </c>
      <c r="C60" s="5">
        <v>32</v>
      </c>
    </row>
    <row r="61" spans="1:3" ht="16" x14ac:dyDescent="0.2">
      <c r="A61" s="4" t="s">
        <v>171</v>
      </c>
      <c r="B61" s="9" t="s">
        <v>359</v>
      </c>
      <c r="C61" s="5">
        <v>67</v>
      </c>
    </row>
    <row r="62" spans="1:3" ht="16" x14ac:dyDescent="0.2">
      <c r="A62" s="4" t="s">
        <v>171</v>
      </c>
      <c r="B62" s="4" t="s">
        <v>174</v>
      </c>
      <c r="C62" s="5">
        <v>79</v>
      </c>
    </row>
    <row r="63" spans="1:3" ht="16" x14ac:dyDescent="0.2">
      <c r="A63" s="4" t="s">
        <v>171</v>
      </c>
      <c r="B63" s="9" t="s">
        <v>360</v>
      </c>
      <c r="C63" s="5">
        <v>97</v>
      </c>
    </row>
    <row r="64" spans="1:3" ht="16" x14ac:dyDescent="0.2">
      <c r="A64" s="4" t="s">
        <v>171</v>
      </c>
      <c r="B64" s="4" t="s">
        <v>175</v>
      </c>
      <c r="C64" s="5">
        <v>75</v>
      </c>
    </row>
    <row r="65" spans="1:3" ht="16" x14ac:dyDescent="0.2">
      <c r="A65" s="4" t="s">
        <v>171</v>
      </c>
      <c r="B65" s="9" t="s">
        <v>361</v>
      </c>
      <c r="C65" s="5">
        <v>151</v>
      </c>
    </row>
    <row r="66" spans="1:3" ht="16" x14ac:dyDescent="0.2">
      <c r="A66" s="4" t="s">
        <v>171</v>
      </c>
      <c r="B66" s="9" t="s">
        <v>362</v>
      </c>
      <c r="C66" s="5">
        <v>16</v>
      </c>
    </row>
    <row r="67" spans="1:3" ht="16" x14ac:dyDescent="0.2">
      <c r="A67" s="4" t="s">
        <v>171</v>
      </c>
      <c r="B67" s="9" t="s">
        <v>363</v>
      </c>
      <c r="C67" s="5">
        <v>118</v>
      </c>
    </row>
    <row r="68" spans="1:3" ht="16" x14ac:dyDescent="0.2">
      <c r="A68" s="4" t="s">
        <v>171</v>
      </c>
      <c r="B68" s="4" t="s">
        <v>981</v>
      </c>
      <c r="C68" s="5">
        <v>0</v>
      </c>
    </row>
    <row r="69" spans="1:3" ht="16" x14ac:dyDescent="0.2">
      <c r="A69" s="4" t="s">
        <v>171</v>
      </c>
      <c r="B69" s="4" t="s">
        <v>176</v>
      </c>
      <c r="C69" s="5">
        <v>39</v>
      </c>
    </row>
    <row r="70" spans="1:3" ht="16" x14ac:dyDescent="0.2">
      <c r="A70" s="4" t="s">
        <v>171</v>
      </c>
      <c r="B70" s="4" t="s">
        <v>177</v>
      </c>
      <c r="C70" s="5">
        <v>67</v>
      </c>
    </row>
    <row r="71" spans="1:3" ht="16" x14ac:dyDescent="0.2">
      <c r="A71" s="4" t="s">
        <v>178</v>
      </c>
      <c r="B71" s="4" t="s">
        <v>179</v>
      </c>
      <c r="C71" s="5">
        <v>163</v>
      </c>
    </row>
    <row r="72" spans="1:3" ht="16" x14ac:dyDescent="0.2">
      <c r="A72" s="4" t="s">
        <v>178</v>
      </c>
      <c r="B72" s="4" t="s">
        <v>180</v>
      </c>
      <c r="C72" s="5">
        <v>104</v>
      </c>
    </row>
    <row r="73" spans="1:3" ht="16" x14ac:dyDescent="0.2">
      <c r="A73" s="4" t="s">
        <v>178</v>
      </c>
      <c r="B73" s="4" t="s">
        <v>181</v>
      </c>
      <c r="C73" s="5">
        <v>24</v>
      </c>
    </row>
    <row r="74" spans="1:3" ht="16" x14ac:dyDescent="0.2">
      <c r="A74" s="4" t="s">
        <v>178</v>
      </c>
      <c r="B74" s="4" t="s">
        <v>182</v>
      </c>
      <c r="C74" s="5">
        <v>165</v>
      </c>
    </row>
    <row r="75" spans="1:3" ht="16" x14ac:dyDescent="0.2">
      <c r="A75" s="4" t="s">
        <v>178</v>
      </c>
      <c r="B75" s="4" t="s">
        <v>178</v>
      </c>
      <c r="C75" s="5">
        <v>3414</v>
      </c>
    </row>
    <row r="76" spans="1:3" ht="16" x14ac:dyDescent="0.2">
      <c r="A76" s="4" t="s">
        <v>178</v>
      </c>
      <c r="B76" s="4" t="s">
        <v>183</v>
      </c>
      <c r="C76" s="5">
        <v>966</v>
      </c>
    </row>
    <row r="77" spans="1:3" ht="16" x14ac:dyDescent="0.2">
      <c r="A77" s="4" t="s">
        <v>178</v>
      </c>
      <c r="B77" s="4" t="s">
        <v>184</v>
      </c>
      <c r="C77" s="5">
        <v>71</v>
      </c>
    </row>
    <row r="78" spans="1:3" ht="16" x14ac:dyDescent="0.2">
      <c r="A78" s="4" t="s">
        <v>178</v>
      </c>
      <c r="B78" s="4" t="s">
        <v>185</v>
      </c>
      <c r="C78" s="5">
        <v>202</v>
      </c>
    </row>
    <row r="79" spans="1:3" ht="16" x14ac:dyDescent="0.2">
      <c r="A79" s="4" t="s">
        <v>178</v>
      </c>
      <c r="B79" s="9" t="s">
        <v>364</v>
      </c>
      <c r="C79" s="5">
        <v>13</v>
      </c>
    </row>
    <row r="80" spans="1:3" ht="16" x14ac:dyDescent="0.2">
      <c r="A80" s="4" t="s">
        <v>178</v>
      </c>
      <c r="B80" s="9" t="s">
        <v>365</v>
      </c>
      <c r="C80" s="5">
        <v>121</v>
      </c>
    </row>
    <row r="81" spans="1:3" ht="16" x14ac:dyDescent="0.2">
      <c r="A81" s="4" t="s">
        <v>178</v>
      </c>
      <c r="B81" s="9" t="s">
        <v>366</v>
      </c>
      <c r="C81" s="5">
        <v>196</v>
      </c>
    </row>
    <row r="82" spans="1:3" ht="16" x14ac:dyDescent="0.2">
      <c r="A82" s="4" t="s">
        <v>178</v>
      </c>
      <c r="B82" s="9" t="s">
        <v>367</v>
      </c>
      <c r="C82" s="5">
        <v>51</v>
      </c>
    </row>
    <row r="83" spans="1:3" ht="16" x14ac:dyDescent="0.2">
      <c r="A83" s="4" t="s">
        <v>178</v>
      </c>
      <c r="B83" s="9" t="s">
        <v>368</v>
      </c>
      <c r="C83" s="5">
        <v>77</v>
      </c>
    </row>
    <row r="84" spans="1:3" ht="16" x14ac:dyDescent="0.2">
      <c r="A84" s="4" t="s">
        <v>178</v>
      </c>
      <c r="B84" s="9" t="s">
        <v>369</v>
      </c>
      <c r="C84" s="5">
        <v>55</v>
      </c>
    </row>
    <row r="85" spans="1:3" ht="16" x14ac:dyDescent="0.2">
      <c r="A85" s="4" t="s">
        <v>178</v>
      </c>
      <c r="B85" s="9" t="s">
        <v>370</v>
      </c>
      <c r="C85" s="5">
        <v>414</v>
      </c>
    </row>
    <row r="86" spans="1:3" ht="16" x14ac:dyDescent="0.2">
      <c r="A86" s="4" t="s">
        <v>178</v>
      </c>
      <c r="B86" s="9" t="s">
        <v>371</v>
      </c>
      <c r="C86" s="5">
        <v>226</v>
      </c>
    </row>
    <row r="87" spans="1:3" ht="16" x14ac:dyDescent="0.2">
      <c r="A87" s="4" t="s">
        <v>178</v>
      </c>
      <c r="B87" s="9" t="s">
        <v>372</v>
      </c>
      <c r="C87" s="5">
        <v>550</v>
      </c>
    </row>
    <row r="88" spans="1:3" ht="16" x14ac:dyDescent="0.2">
      <c r="A88" s="4" t="s">
        <v>186</v>
      </c>
      <c r="B88" s="4" t="s">
        <v>187</v>
      </c>
      <c r="C88" s="5">
        <v>29</v>
      </c>
    </row>
    <row r="89" spans="1:3" ht="16" x14ac:dyDescent="0.2">
      <c r="A89" s="4" t="s">
        <v>186</v>
      </c>
      <c r="B89" s="4" t="s">
        <v>188</v>
      </c>
      <c r="C89" s="5">
        <v>64</v>
      </c>
    </row>
    <row r="90" spans="1:3" ht="16" x14ac:dyDescent="0.2">
      <c r="A90" s="4" t="s">
        <v>186</v>
      </c>
      <c r="B90" s="4" t="s">
        <v>189</v>
      </c>
      <c r="C90" s="5">
        <v>11</v>
      </c>
    </row>
    <row r="91" spans="1:3" ht="16" x14ac:dyDescent="0.2">
      <c r="A91" s="4" t="s">
        <v>186</v>
      </c>
      <c r="B91" s="9" t="s">
        <v>373</v>
      </c>
      <c r="C91" s="5">
        <v>25</v>
      </c>
    </row>
    <row r="92" spans="1:3" ht="16" x14ac:dyDescent="0.2">
      <c r="A92" s="4" t="s">
        <v>186</v>
      </c>
      <c r="B92" s="4" t="s">
        <v>190</v>
      </c>
      <c r="C92" s="5">
        <v>38</v>
      </c>
    </row>
    <row r="93" spans="1:3" ht="16" x14ac:dyDescent="0.2">
      <c r="A93" s="4" t="s">
        <v>186</v>
      </c>
      <c r="B93" s="4" t="s">
        <v>186</v>
      </c>
      <c r="C93" s="5">
        <v>181</v>
      </c>
    </row>
    <row r="94" spans="1:3" ht="16" x14ac:dyDescent="0.2">
      <c r="A94" s="4" t="s">
        <v>186</v>
      </c>
      <c r="B94" s="4" t="s">
        <v>191</v>
      </c>
      <c r="C94" s="5">
        <v>17</v>
      </c>
    </row>
    <row r="95" spans="1:3" ht="16" x14ac:dyDescent="0.2">
      <c r="A95" s="4" t="s">
        <v>186</v>
      </c>
      <c r="B95" s="9" t="s">
        <v>358</v>
      </c>
      <c r="C95" s="5">
        <v>67</v>
      </c>
    </row>
    <row r="96" spans="1:3" ht="16" x14ac:dyDescent="0.2">
      <c r="A96" s="4" t="s">
        <v>186</v>
      </c>
      <c r="B96" s="9" t="s">
        <v>374</v>
      </c>
      <c r="C96" s="5">
        <v>35</v>
      </c>
    </row>
    <row r="97" spans="1:3" ht="16" x14ac:dyDescent="0.2">
      <c r="A97" s="4" t="s">
        <v>186</v>
      </c>
      <c r="B97" s="4" t="s">
        <v>192</v>
      </c>
      <c r="C97" s="5">
        <v>65</v>
      </c>
    </row>
    <row r="98" spans="1:3" ht="16" x14ac:dyDescent="0.2">
      <c r="A98" s="4" t="s">
        <v>186</v>
      </c>
      <c r="B98" s="4" t="s">
        <v>193</v>
      </c>
      <c r="C98" s="5">
        <v>63</v>
      </c>
    </row>
    <row r="99" spans="1:3" ht="16" x14ac:dyDescent="0.2">
      <c r="A99" s="4" t="s">
        <v>186</v>
      </c>
      <c r="B99" s="4" t="s">
        <v>982</v>
      </c>
      <c r="C99" s="5">
        <v>0</v>
      </c>
    </row>
    <row r="100" spans="1:3" ht="16" x14ac:dyDescent="0.2">
      <c r="A100" s="4" t="s">
        <v>186</v>
      </c>
      <c r="B100" s="9" t="s">
        <v>375</v>
      </c>
      <c r="C100" s="5">
        <v>23</v>
      </c>
    </row>
    <row r="101" spans="1:3" ht="16" x14ac:dyDescent="0.2">
      <c r="A101" s="4" t="s">
        <v>186</v>
      </c>
      <c r="B101" s="9" t="s">
        <v>376</v>
      </c>
      <c r="C101" s="5">
        <v>8</v>
      </c>
    </row>
    <row r="102" spans="1:3" ht="16" x14ac:dyDescent="0.2">
      <c r="A102" s="4" t="s">
        <v>186</v>
      </c>
      <c r="B102" s="9" t="s">
        <v>377</v>
      </c>
      <c r="C102" s="5">
        <v>27</v>
      </c>
    </row>
    <row r="103" spans="1:3" ht="16" x14ac:dyDescent="0.2">
      <c r="A103" s="4" t="s">
        <v>186</v>
      </c>
      <c r="B103" s="9" t="s">
        <v>378</v>
      </c>
      <c r="C103" s="5">
        <v>15</v>
      </c>
    </row>
    <row r="104" spans="1:3" ht="16" x14ac:dyDescent="0.2">
      <c r="A104" s="4" t="s">
        <v>186</v>
      </c>
      <c r="B104" s="9" t="s">
        <v>379</v>
      </c>
      <c r="C104" s="5">
        <v>24</v>
      </c>
    </row>
    <row r="105" spans="1:3" ht="16" x14ac:dyDescent="0.2">
      <c r="A105" s="4" t="s">
        <v>186</v>
      </c>
      <c r="B105" s="9" t="s">
        <v>380</v>
      </c>
      <c r="C105" s="5">
        <v>21</v>
      </c>
    </row>
    <row r="106" spans="1:3" ht="16" x14ac:dyDescent="0.2">
      <c r="A106" s="4" t="s">
        <v>186</v>
      </c>
      <c r="B106" s="9" t="s">
        <v>381</v>
      </c>
      <c r="C106" s="5">
        <v>20</v>
      </c>
    </row>
    <row r="107" spans="1:3" ht="16" x14ac:dyDescent="0.2">
      <c r="A107" s="4" t="s">
        <v>186</v>
      </c>
      <c r="B107" s="9" t="s">
        <v>382</v>
      </c>
      <c r="C107" s="5">
        <v>15</v>
      </c>
    </row>
    <row r="108" spans="1:3" ht="16" x14ac:dyDescent="0.2">
      <c r="A108" s="4" t="s">
        <v>186</v>
      </c>
      <c r="B108" s="9" t="s">
        <v>383</v>
      </c>
      <c r="C108" s="5">
        <v>40</v>
      </c>
    </row>
    <row r="109" spans="1:3" ht="16" x14ac:dyDescent="0.2">
      <c r="A109" s="4" t="s">
        <v>186</v>
      </c>
      <c r="B109" s="9" t="s">
        <v>384</v>
      </c>
      <c r="C109" s="5">
        <v>10</v>
      </c>
    </row>
    <row r="110" spans="1:3" ht="16" x14ac:dyDescent="0.2">
      <c r="A110" s="4" t="s">
        <v>186</v>
      </c>
      <c r="B110" s="9" t="s">
        <v>385</v>
      </c>
      <c r="C110" s="5">
        <v>11</v>
      </c>
    </row>
    <row r="111" spans="1:3" ht="16" x14ac:dyDescent="0.2">
      <c r="A111" s="4" t="s">
        <v>186</v>
      </c>
      <c r="B111" s="9" t="s">
        <v>386</v>
      </c>
      <c r="C111" s="5">
        <v>15</v>
      </c>
    </row>
    <row r="112" spans="1:3" ht="16" x14ac:dyDescent="0.2">
      <c r="A112" s="4" t="s">
        <v>186</v>
      </c>
      <c r="B112" s="9" t="s">
        <v>387</v>
      </c>
      <c r="C112" s="5">
        <v>24</v>
      </c>
    </row>
    <row r="113" spans="1:3" ht="16" x14ac:dyDescent="0.2">
      <c r="A113" s="4" t="s">
        <v>186</v>
      </c>
      <c r="B113" s="9" t="s">
        <v>388</v>
      </c>
      <c r="C113" s="5">
        <v>34</v>
      </c>
    </row>
    <row r="114" spans="1:3" ht="16" x14ac:dyDescent="0.2">
      <c r="A114" s="4" t="s">
        <v>186</v>
      </c>
      <c r="B114" s="9" t="s">
        <v>389</v>
      </c>
      <c r="C114" s="5">
        <v>19</v>
      </c>
    </row>
    <row r="115" spans="1:3" ht="16" x14ac:dyDescent="0.2">
      <c r="A115" s="4" t="s">
        <v>186</v>
      </c>
      <c r="B115" s="9" t="s">
        <v>390</v>
      </c>
      <c r="C115" s="5">
        <v>69</v>
      </c>
    </row>
    <row r="116" spans="1:3" ht="16" x14ac:dyDescent="0.2">
      <c r="A116" s="4" t="s">
        <v>186</v>
      </c>
      <c r="B116" s="9" t="s">
        <v>391</v>
      </c>
      <c r="C116" s="5">
        <v>23</v>
      </c>
    </row>
    <row r="117" spans="1:3" ht="16" x14ac:dyDescent="0.2">
      <c r="A117" s="4" t="s">
        <v>186</v>
      </c>
      <c r="B117" s="9" t="s">
        <v>392</v>
      </c>
      <c r="C117" s="5">
        <v>7</v>
      </c>
    </row>
    <row r="118" spans="1:3" ht="16" x14ac:dyDescent="0.2">
      <c r="A118" s="4" t="s">
        <v>186</v>
      </c>
      <c r="B118" s="4" t="s">
        <v>194</v>
      </c>
      <c r="C118" s="5">
        <v>10</v>
      </c>
    </row>
    <row r="119" spans="1:3" ht="16" x14ac:dyDescent="0.2">
      <c r="A119" s="4" t="s">
        <v>186</v>
      </c>
      <c r="B119" s="9" t="s">
        <v>393</v>
      </c>
      <c r="C119" s="5">
        <v>23</v>
      </c>
    </row>
    <row r="120" spans="1:3" ht="16" x14ac:dyDescent="0.2">
      <c r="A120" s="4" t="s">
        <v>186</v>
      </c>
      <c r="B120" s="9" t="s">
        <v>394</v>
      </c>
      <c r="C120" s="5">
        <v>4</v>
      </c>
    </row>
    <row r="121" spans="1:3" ht="16" x14ac:dyDescent="0.2">
      <c r="A121" s="4" t="s">
        <v>195</v>
      </c>
      <c r="B121" s="9" t="s">
        <v>395</v>
      </c>
      <c r="C121" s="5">
        <v>39</v>
      </c>
    </row>
    <row r="122" spans="1:3" ht="16" x14ac:dyDescent="0.2">
      <c r="A122" s="4" t="s">
        <v>195</v>
      </c>
      <c r="B122" s="4" t="s">
        <v>196</v>
      </c>
      <c r="C122" s="5">
        <v>110</v>
      </c>
    </row>
    <row r="123" spans="1:3" ht="16" x14ac:dyDescent="0.2">
      <c r="A123" s="4" t="s">
        <v>195</v>
      </c>
      <c r="B123" s="9" t="s">
        <v>396</v>
      </c>
      <c r="C123" s="5">
        <v>101</v>
      </c>
    </row>
    <row r="124" spans="1:3" ht="16" x14ac:dyDescent="0.2">
      <c r="A124" s="4" t="s">
        <v>195</v>
      </c>
      <c r="B124" s="4" t="s">
        <v>197</v>
      </c>
      <c r="C124" s="5">
        <v>152</v>
      </c>
    </row>
    <row r="125" spans="1:3" ht="16" x14ac:dyDescent="0.2">
      <c r="A125" s="4" t="s">
        <v>195</v>
      </c>
      <c r="B125" s="9" t="s">
        <v>397</v>
      </c>
      <c r="C125" s="5">
        <v>161</v>
      </c>
    </row>
    <row r="126" spans="1:3" ht="16" x14ac:dyDescent="0.2">
      <c r="A126" s="4" t="s">
        <v>195</v>
      </c>
      <c r="B126" s="4" t="s">
        <v>960</v>
      </c>
      <c r="C126" s="5">
        <v>0</v>
      </c>
    </row>
    <row r="127" spans="1:3" ht="16" x14ac:dyDescent="0.2">
      <c r="A127" s="4" t="s">
        <v>198</v>
      </c>
      <c r="B127" s="4" t="s">
        <v>198</v>
      </c>
      <c r="C127" s="5">
        <v>133</v>
      </c>
    </row>
    <row r="128" spans="1:3" ht="16" x14ac:dyDescent="0.2">
      <c r="A128" s="4" t="s">
        <v>198</v>
      </c>
      <c r="B128" s="4" t="s">
        <v>199</v>
      </c>
      <c r="C128" s="5">
        <v>38</v>
      </c>
    </row>
    <row r="129" spans="1:3" ht="16" x14ac:dyDescent="0.2">
      <c r="A129" s="4" t="s">
        <v>198</v>
      </c>
      <c r="B129" s="4" t="s">
        <v>200</v>
      </c>
      <c r="C129" s="5">
        <v>48</v>
      </c>
    </row>
    <row r="130" spans="1:3" ht="16" x14ac:dyDescent="0.2">
      <c r="A130" s="4" t="s">
        <v>198</v>
      </c>
      <c r="B130" s="9" t="s">
        <v>398</v>
      </c>
      <c r="C130" s="5">
        <v>12</v>
      </c>
    </row>
    <row r="131" spans="1:3" ht="16" x14ac:dyDescent="0.2">
      <c r="A131" s="4" t="s">
        <v>198</v>
      </c>
      <c r="B131" s="9" t="s">
        <v>399</v>
      </c>
      <c r="C131" s="5">
        <v>31</v>
      </c>
    </row>
    <row r="132" spans="1:3" ht="16" x14ac:dyDescent="0.2">
      <c r="A132" s="4" t="s">
        <v>198</v>
      </c>
      <c r="B132" s="9" t="s">
        <v>400</v>
      </c>
      <c r="C132" s="5">
        <v>18</v>
      </c>
    </row>
    <row r="133" spans="1:3" ht="16" x14ac:dyDescent="0.2">
      <c r="A133" s="4" t="s">
        <v>198</v>
      </c>
      <c r="B133" s="9" t="s">
        <v>401</v>
      </c>
      <c r="C133" s="5">
        <v>49</v>
      </c>
    </row>
    <row r="134" spans="1:3" ht="16" x14ac:dyDescent="0.2">
      <c r="A134" s="4" t="s">
        <v>201</v>
      </c>
      <c r="B134" s="9" t="s">
        <v>402</v>
      </c>
      <c r="C134" s="5">
        <v>34</v>
      </c>
    </row>
    <row r="135" spans="1:3" ht="16" x14ac:dyDescent="0.2">
      <c r="A135" s="4" t="s">
        <v>201</v>
      </c>
      <c r="B135" s="9" t="s">
        <v>403</v>
      </c>
      <c r="C135" s="5">
        <v>70</v>
      </c>
    </row>
    <row r="136" spans="1:3" ht="16" x14ac:dyDescent="0.2">
      <c r="A136" s="4" t="s">
        <v>201</v>
      </c>
      <c r="B136" s="4" t="s">
        <v>202</v>
      </c>
      <c r="C136" s="5">
        <v>24</v>
      </c>
    </row>
    <row r="137" spans="1:3" ht="16" x14ac:dyDescent="0.2">
      <c r="A137" s="4" t="s">
        <v>201</v>
      </c>
      <c r="B137" s="4" t="s">
        <v>203</v>
      </c>
      <c r="C137" s="5">
        <v>28</v>
      </c>
    </row>
    <row r="138" spans="1:3" ht="16" x14ac:dyDescent="0.2">
      <c r="A138" s="4" t="s">
        <v>201</v>
      </c>
      <c r="B138" s="4" t="s">
        <v>204</v>
      </c>
      <c r="C138" s="5">
        <v>20</v>
      </c>
    </row>
    <row r="139" spans="1:3" ht="16" x14ac:dyDescent="0.2">
      <c r="A139" s="4" t="s">
        <v>201</v>
      </c>
      <c r="B139" s="9" t="s">
        <v>404</v>
      </c>
      <c r="C139" s="5">
        <v>9</v>
      </c>
    </row>
    <row r="140" spans="1:3" ht="16" x14ac:dyDescent="0.2">
      <c r="A140" s="4" t="s">
        <v>201</v>
      </c>
      <c r="B140" s="9" t="s">
        <v>405</v>
      </c>
      <c r="C140" s="5">
        <v>46</v>
      </c>
    </row>
    <row r="141" spans="1:3" ht="16" x14ac:dyDescent="0.2">
      <c r="A141" s="4" t="s">
        <v>201</v>
      </c>
      <c r="B141" s="4" t="s">
        <v>205</v>
      </c>
      <c r="C141" s="5">
        <v>46</v>
      </c>
    </row>
    <row r="142" spans="1:3" ht="16" x14ac:dyDescent="0.2">
      <c r="A142" s="4" t="s">
        <v>201</v>
      </c>
      <c r="B142" s="4" t="s">
        <v>206</v>
      </c>
      <c r="C142" s="5">
        <v>7</v>
      </c>
    </row>
    <row r="143" spans="1:3" ht="16" x14ac:dyDescent="0.2">
      <c r="A143" s="4" t="s">
        <v>201</v>
      </c>
      <c r="B143" s="4" t="s">
        <v>201</v>
      </c>
      <c r="C143" s="5">
        <v>148</v>
      </c>
    </row>
    <row r="144" spans="1:3" ht="16" x14ac:dyDescent="0.2">
      <c r="A144" s="4" t="s">
        <v>201</v>
      </c>
      <c r="B144" s="4" t="s">
        <v>207</v>
      </c>
      <c r="C144" s="5">
        <v>71</v>
      </c>
    </row>
    <row r="145" spans="1:3" ht="16" x14ac:dyDescent="0.2">
      <c r="A145" s="4" t="s">
        <v>201</v>
      </c>
      <c r="B145" s="4" t="s">
        <v>208</v>
      </c>
      <c r="C145" s="5">
        <v>24</v>
      </c>
    </row>
    <row r="146" spans="1:3" ht="16" x14ac:dyDescent="0.2">
      <c r="A146" s="4" t="s">
        <v>201</v>
      </c>
      <c r="B146" s="4" t="s">
        <v>209</v>
      </c>
      <c r="C146" s="5">
        <v>34</v>
      </c>
    </row>
    <row r="147" spans="1:3" ht="16" x14ac:dyDescent="0.2">
      <c r="A147" s="4" t="s">
        <v>201</v>
      </c>
      <c r="B147" s="9" t="s">
        <v>406</v>
      </c>
      <c r="C147" s="5">
        <v>22</v>
      </c>
    </row>
    <row r="148" spans="1:3" ht="16" x14ac:dyDescent="0.2">
      <c r="A148" s="4" t="s">
        <v>201</v>
      </c>
      <c r="B148" s="9" t="s">
        <v>407</v>
      </c>
      <c r="C148" s="5">
        <v>43</v>
      </c>
    </row>
    <row r="149" spans="1:3" ht="16" x14ac:dyDescent="0.2">
      <c r="A149" s="4" t="s">
        <v>201</v>
      </c>
      <c r="B149" s="4" t="s">
        <v>210</v>
      </c>
      <c r="C149" s="5">
        <v>11</v>
      </c>
    </row>
    <row r="150" spans="1:3" ht="16" x14ac:dyDescent="0.2">
      <c r="A150" s="4" t="s">
        <v>201</v>
      </c>
      <c r="B150" s="4" t="s">
        <v>211</v>
      </c>
      <c r="C150" s="5">
        <v>8</v>
      </c>
    </row>
    <row r="151" spans="1:3" ht="16" x14ac:dyDescent="0.2">
      <c r="A151" s="9" t="s">
        <v>408</v>
      </c>
      <c r="B151" s="4" t="s">
        <v>212</v>
      </c>
      <c r="C151" s="5">
        <v>53</v>
      </c>
    </row>
    <row r="152" spans="1:3" ht="16" x14ac:dyDescent="0.2">
      <c r="A152" s="9" t="s">
        <v>408</v>
      </c>
      <c r="B152" s="9" t="s">
        <v>409</v>
      </c>
      <c r="C152" s="5">
        <v>0</v>
      </c>
    </row>
    <row r="153" spans="1:3" ht="16" x14ac:dyDescent="0.2">
      <c r="A153" s="9" t="s">
        <v>408</v>
      </c>
      <c r="B153" s="4" t="s">
        <v>213</v>
      </c>
      <c r="C153" s="5">
        <v>73</v>
      </c>
    </row>
    <row r="154" spans="1:3" ht="16" x14ac:dyDescent="0.2">
      <c r="A154" s="9" t="s">
        <v>408</v>
      </c>
      <c r="B154" s="9" t="s">
        <v>374</v>
      </c>
      <c r="C154" s="5">
        <v>160</v>
      </c>
    </row>
    <row r="155" spans="1:3" ht="16" x14ac:dyDescent="0.2">
      <c r="A155" s="9" t="s">
        <v>408</v>
      </c>
      <c r="B155" s="9" t="s">
        <v>410</v>
      </c>
      <c r="C155" s="5">
        <v>0</v>
      </c>
    </row>
    <row r="156" spans="1:3" ht="16" x14ac:dyDescent="0.2">
      <c r="A156" s="9" t="s">
        <v>408</v>
      </c>
      <c r="B156" s="9" t="s">
        <v>411</v>
      </c>
      <c r="C156" s="5">
        <v>26</v>
      </c>
    </row>
    <row r="157" spans="1:3" ht="16" x14ac:dyDescent="0.2">
      <c r="A157" s="9" t="s">
        <v>408</v>
      </c>
      <c r="B157" s="4" t="s">
        <v>214</v>
      </c>
      <c r="C157" s="5">
        <v>56</v>
      </c>
    </row>
    <row r="158" spans="1:3" ht="16" x14ac:dyDescent="0.2">
      <c r="A158" s="9" t="s">
        <v>408</v>
      </c>
      <c r="B158" s="9" t="s">
        <v>412</v>
      </c>
      <c r="C158" s="5">
        <v>25</v>
      </c>
    </row>
    <row r="159" spans="1:3" ht="16" x14ac:dyDescent="0.2">
      <c r="A159" s="9" t="s">
        <v>408</v>
      </c>
      <c r="B159" s="9" t="s">
        <v>413</v>
      </c>
      <c r="C159" s="5">
        <v>66</v>
      </c>
    </row>
    <row r="160" spans="1:3" ht="16" x14ac:dyDescent="0.2">
      <c r="A160" s="9" t="s">
        <v>408</v>
      </c>
      <c r="B160" s="9" t="s">
        <v>414</v>
      </c>
      <c r="C160" s="5">
        <v>40</v>
      </c>
    </row>
    <row r="161" spans="1:3" ht="16" x14ac:dyDescent="0.2">
      <c r="A161" s="9" t="s">
        <v>408</v>
      </c>
      <c r="B161" s="9" t="s">
        <v>361</v>
      </c>
      <c r="C161" s="5">
        <v>7</v>
      </c>
    </row>
    <row r="162" spans="1:3" ht="16" x14ac:dyDescent="0.2">
      <c r="A162" s="9" t="s">
        <v>408</v>
      </c>
      <c r="B162" s="9" t="s">
        <v>415</v>
      </c>
      <c r="C162" s="5">
        <v>93</v>
      </c>
    </row>
    <row r="163" spans="1:3" ht="16" x14ac:dyDescent="0.2">
      <c r="A163" s="9" t="s">
        <v>408</v>
      </c>
      <c r="B163" s="9" t="s">
        <v>416</v>
      </c>
      <c r="C163" s="5">
        <v>56</v>
      </c>
    </row>
    <row r="164" spans="1:3" ht="16" x14ac:dyDescent="0.2">
      <c r="A164" s="9" t="s">
        <v>408</v>
      </c>
      <c r="B164" s="9" t="s">
        <v>417</v>
      </c>
      <c r="C164" s="5">
        <v>1</v>
      </c>
    </row>
    <row r="165" spans="1:3" ht="16" x14ac:dyDescent="0.2">
      <c r="A165" s="9" t="s">
        <v>408</v>
      </c>
      <c r="B165" s="4" t="s">
        <v>215</v>
      </c>
      <c r="C165" s="5">
        <v>76</v>
      </c>
    </row>
    <row r="166" spans="1:3" ht="16" x14ac:dyDescent="0.2">
      <c r="A166" s="9" t="s">
        <v>405</v>
      </c>
      <c r="B166" s="9" t="s">
        <v>418</v>
      </c>
      <c r="C166" s="5">
        <v>24</v>
      </c>
    </row>
    <row r="167" spans="1:3" ht="16" x14ac:dyDescent="0.2">
      <c r="A167" s="9" t="s">
        <v>405</v>
      </c>
      <c r="B167" s="4" t="s">
        <v>216</v>
      </c>
      <c r="C167" s="5">
        <v>69</v>
      </c>
    </row>
    <row r="168" spans="1:3" ht="16" x14ac:dyDescent="0.2">
      <c r="A168" s="9" t="s">
        <v>405</v>
      </c>
      <c r="B168" s="4" t="s">
        <v>217</v>
      </c>
      <c r="C168" s="5">
        <v>24</v>
      </c>
    </row>
    <row r="169" spans="1:3" ht="16" x14ac:dyDescent="0.2">
      <c r="A169" s="9" t="s">
        <v>405</v>
      </c>
      <c r="B169" s="9" t="s">
        <v>419</v>
      </c>
      <c r="C169" s="5">
        <v>56</v>
      </c>
    </row>
    <row r="170" spans="1:3" ht="16" x14ac:dyDescent="0.2">
      <c r="A170" s="9" t="s">
        <v>405</v>
      </c>
      <c r="B170" s="9" t="s">
        <v>420</v>
      </c>
      <c r="C170" s="5">
        <v>36</v>
      </c>
    </row>
    <row r="171" spans="1:3" ht="16" x14ac:dyDescent="0.2">
      <c r="A171" s="9" t="s">
        <v>405</v>
      </c>
      <c r="B171" s="9" t="s">
        <v>421</v>
      </c>
      <c r="C171" s="5">
        <v>15</v>
      </c>
    </row>
    <row r="172" spans="1:3" ht="16" x14ac:dyDescent="0.2">
      <c r="A172" s="9" t="s">
        <v>405</v>
      </c>
      <c r="B172" s="4" t="s">
        <v>218</v>
      </c>
      <c r="C172" s="5">
        <v>66</v>
      </c>
    </row>
    <row r="173" spans="1:3" ht="16" x14ac:dyDescent="0.2">
      <c r="A173" s="9" t="s">
        <v>405</v>
      </c>
      <c r="B173" s="4" t="s">
        <v>219</v>
      </c>
      <c r="C173" s="5">
        <v>24</v>
      </c>
    </row>
    <row r="174" spans="1:3" ht="16" x14ac:dyDescent="0.2">
      <c r="A174" s="4" t="s">
        <v>220</v>
      </c>
      <c r="B174" s="4" t="s">
        <v>221</v>
      </c>
      <c r="C174" s="5">
        <v>15</v>
      </c>
    </row>
    <row r="175" spans="1:3" ht="16" x14ac:dyDescent="0.2">
      <c r="A175" s="4" t="s">
        <v>220</v>
      </c>
      <c r="B175" s="4" t="s">
        <v>222</v>
      </c>
      <c r="C175" s="5">
        <v>17</v>
      </c>
    </row>
    <row r="176" spans="1:3" ht="16" x14ac:dyDescent="0.2">
      <c r="A176" s="4" t="s">
        <v>220</v>
      </c>
      <c r="B176" s="4" t="s">
        <v>223</v>
      </c>
      <c r="C176" s="5">
        <v>10</v>
      </c>
    </row>
    <row r="177" spans="1:3" ht="16" x14ac:dyDescent="0.2">
      <c r="A177" s="4" t="s">
        <v>220</v>
      </c>
      <c r="B177" s="4" t="s">
        <v>224</v>
      </c>
      <c r="C177" s="5">
        <v>30</v>
      </c>
    </row>
    <row r="178" spans="1:3" ht="16" x14ac:dyDescent="0.2">
      <c r="A178" s="4" t="s">
        <v>220</v>
      </c>
      <c r="B178" s="4" t="s">
        <v>225</v>
      </c>
      <c r="C178" s="5">
        <v>146</v>
      </c>
    </row>
    <row r="179" spans="1:3" ht="16" x14ac:dyDescent="0.2">
      <c r="A179" s="4" t="s">
        <v>220</v>
      </c>
      <c r="B179" s="9" t="s">
        <v>422</v>
      </c>
      <c r="C179" s="5">
        <v>54</v>
      </c>
    </row>
    <row r="180" spans="1:3" ht="16" x14ac:dyDescent="0.2">
      <c r="A180" s="4" t="s">
        <v>220</v>
      </c>
      <c r="B180" s="9" t="s">
        <v>423</v>
      </c>
      <c r="C180" s="5">
        <v>17</v>
      </c>
    </row>
    <row r="181" spans="1:3" ht="16" x14ac:dyDescent="0.2">
      <c r="A181" s="4" t="s">
        <v>220</v>
      </c>
      <c r="B181" s="9" t="s">
        <v>424</v>
      </c>
      <c r="C181" s="5">
        <v>18</v>
      </c>
    </row>
    <row r="182" spans="1:3" ht="16" x14ac:dyDescent="0.2">
      <c r="A182" s="4" t="s">
        <v>220</v>
      </c>
      <c r="B182" s="9" t="s">
        <v>425</v>
      </c>
      <c r="C182" s="5">
        <v>22</v>
      </c>
    </row>
    <row r="183" spans="1:3" ht="16" x14ac:dyDescent="0.2">
      <c r="A183" s="4" t="s">
        <v>220</v>
      </c>
      <c r="B183" s="4" t="s">
        <v>226</v>
      </c>
      <c r="C183" s="5">
        <v>38</v>
      </c>
    </row>
    <row r="184" spans="1:3" ht="16" x14ac:dyDescent="0.2">
      <c r="A184" s="4" t="s">
        <v>220</v>
      </c>
      <c r="B184" s="4" t="s">
        <v>227</v>
      </c>
      <c r="C184" s="5">
        <v>12</v>
      </c>
    </row>
    <row r="185" spans="1:3" ht="16" x14ac:dyDescent="0.2">
      <c r="A185" s="4" t="s">
        <v>220</v>
      </c>
      <c r="B185" s="9" t="s">
        <v>426</v>
      </c>
      <c r="C185" s="5">
        <v>24</v>
      </c>
    </row>
    <row r="186" spans="1:3" ht="16" x14ac:dyDescent="0.2">
      <c r="A186" s="4" t="s">
        <v>220</v>
      </c>
      <c r="B186" s="4" t="s">
        <v>228</v>
      </c>
      <c r="C186" s="5">
        <v>30</v>
      </c>
    </row>
    <row r="187" spans="1:3" ht="16" x14ac:dyDescent="0.2">
      <c r="A187" s="4" t="s">
        <v>220</v>
      </c>
      <c r="B187" s="9" t="s">
        <v>427</v>
      </c>
      <c r="C187" s="5">
        <v>17</v>
      </c>
    </row>
    <row r="188" spans="1:3" ht="16" x14ac:dyDescent="0.2">
      <c r="A188" s="4" t="s">
        <v>220</v>
      </c>
      <c r="B188" s="4" t="s">
        <v>220</v>
      </c>
      <c r="C188" s="5">
        <v>377</v>
      </c>
    </row>
    <row r="189" spans="1:3" ht="16" x14ac:dyDescent="0.2">
      <c r="A189" s="4" t="s">
        <v>220</v>
      </c>
      <c r="B189" s="4" t="s">
        <v>229</v>
      </c>
      <c r="C189" s="5">
        <v>22</v>
      </c>
    </row>
    <row r="190" spans="1:3" ht="16" x14ac:dyDescent="0.2">
      <c r="A190" s="4" t="s">
        <v>220</v>
      </c>
      <c r="B190" s="9" t="s">
        <v>428</v>
      </c>
      <c r="C190" s="5">
        <v>58</v>
      </c>
    </row>
    <row r="191" spans="1:3" ht="16" x14ac:dyDescent="0.2">
      <c r="A191" s="4" t="s">
        <v>220</v>
      </c>
      <c r="B191" s="9" t="s">
        <v>429</v>
      </c>
      <c r="C191" s="5">
        <v>7</v>
      </c>
    </row>
    <row r="192" spans="1:3" ht="16" x14ac:dyDescent="0.2">
      <c r="A192" s="4" t="s">
        <v>220</v>
      </c>
      <c r="B192" s="9" t="s">
        <v>430</v>
      </c>
      <c r="C192" s="5">
        <v>49</v>
      </c>
    </row>
    <row r="193" spans="1:3" ht="16" x14ac:dyDescent="0.2">
      <c r="A193" s="4" t="s">
        <v>220</v>
      </c>
      <c r="B193" s="9" t="s">
        <v>431</v>
      </c>
      <c r="C193" s="5">
        <v>29</v>
      </c>
    </row>
    <row r="194" spans="1:3" ht="16" x14ac:dyDescent="0.2">
      <c r="A194" s="4" t="s">
        <v>220</v>
      </c>
      <c r="B194" s="9" t="s">
        <v>432</v>
      </c>
      <c r="C194" s="5">
        <v>11</v>
      </c>
    </row>
    <row r="195" spans="1:3" ht="16" x14ac:dyDescent="0.2">
      <c r="A195" s="4" t="s">
        <v>220</v>
      </c>
      <c r="B195" s="9" t="s">
        <v>433</v>
      </c>
      <c r="C195" s="5">
        <v>5</v>
      </c>
    </row>
    <row r="196" spans="1:3" ht="16" x14ac:dyDescent="0.2">
      <c r="A196" s="4" t="s">
        <v>220</v>
      </c>
      <c r="B196" s="4" t="s">
        <v>230</v>
      </c>
      <c r="C196" s="5">
        <v>14</v>
      </c>
    </row>
    <row r="197" spans="1:3" ht="16" x14ac:dyDescent="0.2">
      <c r="A197" s="4" t="s">
        <v>220</v>
      </c>
      <c r="B197" s="4" t="s">
        <v>231</v>
      </c>
      <c r="C197" s="5">
        <v>24</v>
      </c>
    </row>
    <row r="198" spans="1:3" ht="16" x14ac:dyDescent="0.2">
      <c r="A198" s="4" t="s">
        <v>232</v>
      </c>
      <c r="B198" s="4" t="s">
        <v>233</v>
      </c>
      <c r="C198" s="5">
        <v>12</v>
      </c>
    </row>
    <row r="199" spans="1:3" ht="16" x14ac:dyDescent="0.2">
      <c r="A199" s="4" t="s">
        <v>232</v>
      </c>
      <c r="B199" s="4" t="s">
        <v>234</v>
      </c>
      <c r="C199" s="5">
        <v>20</v>
      </c>
    </row>
    <row r="200" spans="1:3" ht="16" x14ac:dyDescent="0.2">
      <c r="A200" s="4" t="s">
        <v>232</v>
      </c>
      <c r="B200" s="4" t="s">
        <v>235</v>
      </c>
      <c r="C200" s="5">
        <v>23</v>
      </c>
    </row>
    <row r="201" spans="1:3" ht="16" x14ac:dyDescent="0.2">
      <c r="A201" s="4" t="s">
        <v>232</v>
      </c>
      <c r="B201" s="4" t="s">
        <v>236</v>
      </c>
      <c r="C201" s="5">
        <v>20</v>
      </c>
    </row>
    <row r="202" spans="1:3" ht="16" x14ac:dyDescent="0.2">
      <c r="A202" s="4" t="s">
        <v>232</v>
      </c>
      <c r="B202" s="4" t="s">
        <v>237</v>
      </c>
      <c r="C202" s="5">
        <v>76</v>
      </c>
    </row>
    <row r="203" spans="1:3" ht="16" x14ac:dyDescent="0.2">
      <c r="A203" s="4" t="s">
        <v>232</v>
      </c>
      <c r="B203" s="4" t="s">
        <v>238</v>
      </c>
      <c r="C203" s="5">
        <v>17</v>
      </c>
    </row>
    <row r="204" spans="1:3" ht="16" x14ac:dyDescent="0.2">
      <c r="A204" s="4" t="s">
        <v>232</v>
      </c>
      <c r="B204" s="4" t="s">
        <v>239</v>
      </c>
      <c r="C204" s="5">
        <v>27</v>
      </c>
    </row>
    <row r="205" spans="1:3" ht="16" x14ac:dyDescent="0.2">
      <c r="A205" s="4" t="s">
        <v>232</v>
      </c>
      <c r="B205" s="4" t="s">
        <v>240</v>
      </c>
      <c r="C205" s="5">
        <v>31</v>
      </c>
    </row>
    <row r="206" spans="1:3" ht="16" x14ac:dyDescent="0.2">
      <c r="A206" s="4" t="s">
        <v>232</v>
      </c>
      <c r="B206" s="4" t="s">
        <v>241</v>
      </c>
      <c r="C206" s="5">
        <v>92</v>
      </c>
    </row>
    <row r="207" spans="1:3" ht="16" x14ac:dyDescent="0.2">
      <c r="A207" s="4" t="s">
        <v>232</v>
      </c>
      <c r="B207" s="4" t="s">
        <v>242</v>
      </c>
      <c r="C207" s="5">
        <v>65</v>
      </c>
    </row>
    <row r="208" spans="1:3" ht="16" x14ac:dyDescent="0.2">
      <c r="A208" s="4" t="s">
        <v>232</v>
      </c>
      <c r="B208" s="4" t="s">
        <v>243</v>
      </c>
      <c r="C208" s="5">
        <v>48</v>
      </c>
    </row>
    <row r="209" spans="1:3" ht="16" x14ac:dyDescent="0.2">
      <c r="A209" s="4" t="s">
        <v>232</v>
      </c>
      <c r="B209" s="4" t="s">
        <v>244</v>
      </c>
      <c r="C209" s="5">
        <v>10</v>
      </c>
    </row>
    <row r="210" spans="1:3" ht="16" x14ac:dyDescent="0.2">
      <c r="A210" s="4" t="s">
        <v>232</v>
      </c>
      <c r="B210" s="4" t="s">
        <v>245</v>
      </c>
      <c r="C210" s="5">
        <v>6</v>
      </c>
    </row>
    <row r="211" spans="1:3" ht="16" x14ac:dyDescent="0.2">
      <c r="A211" s="4" t="s">
        <v>232</v>
      </c>
      <c r="B211" s="4" t="s">
        <v>246</v>
      </c>
      <c r="C211" s="5">
        <v>26</v>
      </c>
    </row>
    <row r="212" spans="1:3" ht="16" x14ac:dyDescent="0.2">
      <c r="A212" s="4" t="s">
        <v>232</v>
      </c>
      <c r="B212" s="9" t="s">
        <v>434</v>
      </c>
      <c r="C212" s="5">
        <v>12</v>
      </c>
    </row>
    <row r="213" spans="1:3" ht="16" x14ac:dyDescent="0.2">
      <c r="A213" s="4" t="s">
        <v>232</v>
      </c>
      <c r="B213" s="9" t="s">
        <v>435</v>
      </c>
      <c r="C213" s="5">
        <v>17</v>
      </c>
    </row>
    <row r="214" spans="1:3" ht="16" x14ac:dyDescent="0.2">
      <c r="A214" s="4" t="s">
        <v>232</v>
      </c>
      <c r="B214" s="9" t="s">
        <v>436</v>
      </c>
      <c r="C214" s="5">
        <v>3</v>
      </c>
    </row>
    <row r="215" spans="1:3" ht="16" x14ac:dyDescent="0.2">
      <c r="A215" s="4" t="s">
        <v>232</v>
      </c>
      <c r="B215" s="9" t="s">
        <v>437</v>
      </c>
      <c r="C215" s="5">
        <v>22</v>
      </c>
    </row>
    <row r="216" spans="1:3" ht="16" x14ac:dyDescent="0.2">
      <c r="A216" s="4" t="s">
        <v>232</v>
      </c>
      <c r="B216" s="9" t="s">
        <v>438</v>
      </c>
      <c r="C216" s="5">
        <v>66</v>
      </c>
    </row>
    <row r="217" spans="1:3" ht="16" x14ac:dyDescent="0.2">
      <c r="A217" s="4" t="s">
        <v>232</v>
      </c>
      <c r="B217" s="4" t="s">
        <v>247</v>
      </c>
      <c r="C217" s="5">
        <v>39</v>
      </c>
    </row>
    <row r="218" spans="1:3" ht="16" x14ac:dyDescent="0.2">
      <c r="A218" s="4" t="s">
        <v>232</v>
      </c>
      <c r="B218" s="4" t="s">
        <v>248</v>
      </c>
      <c r="C218" s="5">
        <v>10</v>
      </c>
    </row>
    <row r="219" spans="1:3" ht="16" x14ac:dyDescent="0.2">
      <c r="A219" s="4" t="s">
        <v>249</v>
      </c>
      <c r="B219" s="4" t="s">
        <v>250</v>
      </c>
      <c r="C219" s="5">
        <v>43</v>
      </c>
    </row>
    <row r="220" spans="1:3" ht="16" x14ac:dyDescent="0.2">
      <c r="A220" s="4" t="s">
        <v>249</v>
      </c>
      <c r="B220" s="9" t="s">
        <v>251</v>
      </c>
      <c r="C220" s="5">
        <v>43</v>
      </c>
    </row>
    <row r="221" spans="1:3" ht="16" x14ac:dyDescent="0.2">
      <c r="A221" s="4" t="s">
        <v>249</v>
      </c>
      <c r="B221" s="9" t="s">
        <v>252</v>
      </c>
      <c r="C221" s="5">
        <v>38</v>
      </c>
    </row>
    <row r="222" spans="1:3" ht="16" x14ac:dyDescent="0.2">
      <c r="A222" s="4" t="s">
        <v>249</v>
      </c>
      <c r="B222" s="4" t="s">
        <v>249</v>
      </c>
      <c r="C222" s="5">
        <v>140</v>
      </c>
    </row>
    <row r="223" spans="1:3" ht="16" x14ac:dyDescent="0.2">
      <c r="A223" s="4" t="s">
        <v>249</v>
      </c>
      <c r="B223" s="9" t="s">
        <v>253</v>
      </c>
      <c r="C223" s="5">
        <v>28</v>
      </c>
    </row>
    <row r="224" spans="1:3" ht="16" x14ac:dyDescent="0.2">
      <c r="A224" s="4" t="s">
        <v>249</v>
      </c>
      <c r="B224" s="9" t="s">
        <v>254</v>
      </c>
      <c r="C224" s="5">
        <v>36</v>
      </c>
    </row>
    <row r="225" spans="1:3" ht="16" x14ac:dyDescent="0.2">
      <c r="A225" s="4" t="s">
        <v>249</v>
      </c>
      <c r="B225" s="9" t="s">
        <v>255</v>
      </c>
      <c r="C225" s="5">
        <v>20</v>
      </c>
    </row>
    <row r="226" spans="1:3" ht="16" x14ac:dyDescent="0.2">
      <c r="A226" s="4" t="s">
        <v>249</v>
      </c>
      <c r="B226" s="9" t="s">
        <v>256</v>
      </c>
      <c r="C226" s="5">
        <v>28</v>
      </c>
    </row>
    <row r="227" spans="1:3" ht="16" x14ac:dyDescent="0.2">
      <c r="A227" s="4" t="s">
        <v>249</v>
      </c>
      <c r="B227" s="9" t="s">
        <v>257</v>
      </c>
      <c r="C227" s="5">
        <v>38</v>
      </c>
    </row>
    <row r="228" spans="1:3" ht="16" x14ac:dyDescent="0.2">
      <c r="A228" s="4" t="s">
        <v>258</v>
      </c>
      <c r="B228" s="4" t="s">
        <v>259</v>
      </c>
      <c r="C228" s="5">
        <v>23</v>
      </c>
    </row>
    <row r="229" spans="1:3" ht="16" x14ac:dyDescent="0.2">
      <c r="A229" s="4" t="s">
        <v>258</v>
      </c>
      <c r="B229" s="9" t="s">
        <v>260</v>
      </c>
      <c r="C229" s="5">
        <v>157</v>
      </c>
    </row>
    <row r="230" spans="1:3" ht="16" x14ac:dyDescent="0.2">
      <c r="A230" s="4" t="s">
        <v>258</v>
      </c>
      <c r="B230" s="9" t="s">
        <v>261</v>
      </c>
      <c r="C230" s="5">
        <v>21</v>
      </c>
    </row>
    <row r="231" spans="1:3" ht="16" x14ac:dyDescent="0.2">
      <c r="A231" s="4" t="s">
        <v>258</v>
      </c>
      <c r="B231" s="4" t="s">
        <v>262</v>
      </c>
      <c r="C231" s="5">
        <v>27</v>
      </c>
    </row>
    <row r="232" spans="1:3" ht="16" x14ac:dyDescent="0.2">
      <c r="A232" s="4" t="s">
        <v>258</v>
      </c>
      <c r="B232" s="9" t="s">
        <v>263</v>
      </c>
      <c r="C232" s="5">
        <v>10</v>
      </c>
    </row>
    <row r="233" spans="1:3" ht="16" x14ac:dyDescent="0.2">
      <c r="A233" s="4" t="s">
        <v>258</v>
      </c>
      <c r="B233" s="4" t="s">
        <v>264</v>
      </c>
      <c r="C233" s="5">
        <v>19</v>
      </c>
    </row>
    <row r="234" spans="1:3" ht="16" x14ac:dyDescent="0.2">
      <c r="A234" s="4" t="s">
        <v>258</v>
      </c>
      <c r="B234" s="9" t="s">
        <v>265</v>
      </c>
      <c r="C234" s="5">
        <v>4</v>
      </c>
    </row>
    <row r="235" spans="1:3" ht="16" x14ac:dyDescent="0.2">
      <c r="A235" s="4" t="s">
        <v>258</v>
      </c>
      <c r="B235" s="9" t="s">
        <v>266</v>
      </c>
      <c r="C235" s="5">
        <v>13</v>
      </c>
    </row>
    <row r="236" spans="1:3" ht="16" x14ac:dyDescent="0.2">
      <c r="A236" s="4" t="s">
        <v>258</v>
      </c>
      <c r="B236" s="9" t="s">
        <v>267</v>
      </c>
      <c r="C236" s="5">
        <v>73</v>
      </c>
    </row>
    <row r="237" spans="1:3" ht="16" x14ac:dyDescent="0.2">
      <c r="A237" s="4" t="s">
        <v>258</v>
      </c>
      <c r="B237" s="9" t="s">
        <v>268</v>
      </c>
      <c r="C237" s="5">
        <v>8</v>
      </c>
    </row>
    <row r="238" spans="1:3" ht="16" x14ac:dyDescent="0.2">
      <c r="A238" s="4" t="s">
        <v>258</v>
      </c>
      <c r="B238" s="9" t="s">
        <v>269</v>
      </c>
      <c r="C238" s="5">
        <v>7</v>
      </c>
    </row>
    <row r="239" spans="1:3" ht="16" x14ac:dyDescent="0.2">
      <c r="A239" s="4" t="s">
        <v>258</v>
      </c>
      <c r="B239" s="9" t="s">
        <v>270</v>
      </c>
      <c r="C239" s="5">
        <v>29</v>
      </c>
    </row>
    <row r="240" spans="1:3" ht="16" x14ac:dyDescent="0.2">
      <c r="A240" s="4" t="s">
        <v>258</v>
      </c>
      <c r="B240" s="9" t="s">
        <v>271</v>
      </c>
      <c r="C240" s="5">
        <v>7</v>
      </c>
    </row>
    <row r="241" spans="1:3" ht="16" x14ac:dyDescent="0.2">
      <c r="A241" s="4" t="s">
        <v>258</v>
      </c>
      <c r="B241" s="9" t="s">
        <v>272</v>
      </c>
      <c r="C241" s="5">
        <v>46</v>
      </c>
    </row>
    <row r="242" spans="1:3" ht="16" x14ac:dyDescent="0.2">
      <c r="A242" s="4" t="s">
        <v>258</v>
      </c>
      <c r="B242" s="9" t="s">
        <v>273</v>
      </c>
      <c r="C242" s="5">
        <v>15</v>
      </c>
    </row>
    <row r="243" spans="1:3" ht="16" x14ac:dyDescent="0.2">
      <c r="A243" s="4" t="s">
        <v>258</v>
      </c>
      <c r="B243" s="4" t="s">
        <v>274</v>
      </c>
      <c r="C243" s="5">
        <v>40</v>
      </c>
    </row>
    <row r="244" spans="1:3" ht="16" x14ac:dyDescent="0.2">
      <c r="A244" s="9" t="s">
        <v>275</v>
      </c>
      <c r="B244" s="4" t="s">
        <v>276</v>
      </c>
      <c r="C244" s="5">
        <v>60</v>
      </c>
    </row>
    <row r="245" spans="1:3" ht="16" x14ac:dyDescent="0.2">
      <c r="A245" s="9" t="s">
        <v>275</v>
      </c>
      <c r="B245" s="4" t="s">
        <v>277</v>
      </c>
      <c r="C245" s="5">
        <v>36</v>
      </c>
    </row>
    <row r="246" spans="1:3" ht="16" x14ac:dyDescent="0.2">
      <c r="A246" s="9" t="s">
        <v>275</v>
      </c>
      <c r="B246" s="4" t="s">
        <v>278</v>
      </c>
      <c r="C246" s="5">
        <v>25</v>
      </c>
    </row>
    <row r="247" spans="1:3" ht="16" x14ac:dyDescent="0.2">
      <c r="A247" s="9" t="s">
        <v>275</v>
      </c>
      <c r="B247" s="9" t="s">
        <v>279</v>
      </c>
      <c r="C247" s="5">
        <v>49</v>
      </c>
    </row>
    <row r="248" spans="1:3" ht="16" x14ac:dyDescent="0.2">
      <c r="A248" s="9" t="s">
        <v>275</v>
      </c>
      <c r="B248" s="9" t="s">
        <v>280</v>
      </c>
      <c r="C248" s="5">
        <v>19</v>
      </c>
    </row>
    <row r="249" spans="1:3" ht="16" x14ac:dyDescent="0.2">
      <c r="A249" s="9" t="s">
        <v>275</v>
      </c>
      <c r="B249" s="9" t="s">
        <v>281</v>
      </c>
      <c r="C249" s="5">
        <v>31</v>
      </c>
    </row>
    <row r="250" spans="1:3" ht="16" x14ac:dyDescent="0.2">
      <c r="A250" s="9" t="s">
        <v>275</v>
      </c>
      <c r="B250" s="9" t="s">
        <v>282</v>
      </c>
      <c r="C250" s="5">
        <v>17</v>
      </c>
    </row>
    <row r="251" spans="1:3" ht="16" x14ac:dyDescent="0.2">
      <c r="A251" s="9" t="s">
        <v>275</v>
      </c>
      <c r="B251" s="4" t="s">
        <v>283</v>
      </c>
      <c r="C251" s="5">
        <v>21</v>
      </c>
    </row>
    <row r="252" spans="1:3" ht="16" x14ac:dyDescent="0.2">
      <c r="A252" s="9" t="s">
        <v>275</v>
      </c>
      <c r="B252" s="9" t="s">
        <v>284</v>
      </c>
      <c r="C252" s="5">
        <v>0</v>
      </c>
    </row>
    <row r="253" spans="1:3" ht="16" x14ac:dyDescent="0.2">
      <c r="A253" s="9" t="s">
        <v>275</v>
      </c>
      <c r="B253" s="9" t="s">
        <v>285</v>
      </c>
      <c r="C253" s="5">
        <v>16</v>
      </c>
    </row>
    <row r="254" spans="1:3" ht="16" x14ac:dyDescent="0.2">
      <c r="A254" s="9" t="s">
        <v>275</v>
      </c>
      <c r="B254" s="4" t="s">
        <v>286</v>
      </c>
      <c r="C254" s="5">
        <v>102</v>
      </c>
    </row>
    <row r="255" spans="1:3" ht="16" x14ac:dyDescent="0.2">
      <c r="A255" s="9" t="s">
        <v>275</v>
      </c>
      <c r="B255" s="9" t="s">
        <v>287</v>
      </c>
      <c r="C255" s="5">
        <v>21</v>
      </c>
    </row>
    <row r="256" spans="1:3" ht="16" x14ac:dyDescent="0.2">
      <c r="A256" s="9" t="s">
        <v>275</v>
      </c>
      <c r="B256" s="4" t="s">
        <v>288</v>
      </c>
      <c r="C256" s="5">
        <v>39</v>
      </c>
    </row>
    <row r="257" spans="1:3" ht="16" x14ac:dyDescent="0.2">
      <c r="A257" s="9" t="s">
        <v>275</v>
      </c>
      <c r="B257" s="4" t="s">
        <v>289</v>
      </c>
      <c r="C257" s="5">
        <v>29</v>
      </c>
    </row>
    <row r="258" spans="1:3" ht="16" x14ac:dyDescent="0.2">
      <c r="A258" s="9" t="s">
        <v>275</v>
      </c>
      <c r="B258" s="9" t="s">
        <v>290</v>
      </c>
      <c r="C258" s="5">
        <v>6</v>
      </c>
    </row>
    <row r="259" spans="1:3" ht="16" x14ac:dyDescent="0.2">
      <c r="A259" s="9" t="s">
        <v>275</v>
      </c>
      <c r="B259" s="9" t="s">
        <v>291</v>
      </c>
      <c r="C259" s="5">
        <v>17</v>
      </c>
    </row>
    <row r="260" spans="1:3" ht="16" x14ac:dyDescent="0.2">
      <c r="A260" s="9" t="s">
        <v>275</v>
      </c>
      <c r="B260" s="9" t="s">
        <v>292</v>
      </c>
      <c r="C260" s="5">
        <v>15</v>
      </c>
    </row>
    <row r="261" spans="1:3" ht="16" x14ac:dyDescent="0.2">
      <c r="A261" s="9" t="s">
        <v>275</v>
      </c>
      <c r="B261" s="9" t="s">
        <v>293</v>
      </c>
      <c r="C261" s="5">
        <v>26</v>
      </c>
    </row>
    <row r="262" spans="1:3" ht="16" x14ac:dyDescent="0.2">
      <c r="A262" s="9" t="s">
        <v>275</v>
      </c>
      <c r="B262" s="9" t="s">
        <v>294</v>
      </c>
      <c r="C262" s="5">
        <v>27</v>
      </c>
    </row>
    <row r="263" spans="1:3" ht="16" x14ac:dyDescent="0.2">
      <c r="A263" s="9" t="s">
        <v>275</v>
      </c>
      <c r="B263" s="9" t="s">
        <v>295</v>
      </c>
      <c r="C263" s="5">
        <v>16</v>
      </c>
    </row>
    <row r="264" spans="1:3" ht="16" x14ac:dyDescent="0.2">
      <c r="A264" s="9" t="s">
        <v>275</v>
      </c>
      <c r="B264" s="9" t="s">
        <v>275</v>
      </c>
      <c r="C264" s="5">
        <v>60</v>
      </c>
    </row>
    <row r="265" spans="1:3" ht="16" x14ac:dyDescent="0.2">
      <c r="A265" s="9" t="s">
        <v>275</v>
      </c>
      <c r="B265" s="9" t="s">
        <v>296</v>
      </c>
      <c r="C265" s="5">
        <v>31</v>
      </c>
    </row>
    <row r="266" spans="1:3" ht="16" x14ac:dyDescent="0.2">
      <c r="A266" s="9" t="s">
        <v>275</v>
      </c>
      <c r="B266" s="9" t="s">
        <v>297</v>
      </c>
      <c r="C266" s="5">
        <v>30</v>
      </c>
    </row>
    <row r="267" spans="1:3" ht="16" x14ac:dyDescent="0.2">
      <c r="A267" s="9" t="s">
        <v>275</v>
      </c>
      <c r="B267" s="9" t="s">
        <v>298</v>
      </c>
      <c r="C267" s="5">
        <v>73</v>
      </c>
    </row>
    <row r="268" spans="1:3" ht="16" x14ac:dyDescent="0.2">
      <c r="A268" s="9" t="s">
        <v>275</v>
      </c>
      <c r="B268" s="9" t="s">
        <v>299</v>
      </c>
      <c r="C268" s="5">
        <v>18</v>
      </c>
    </row>
    <row r="269" spans="1:3" ht="16" x14ac:dyDescent="0.2">
      <c r="A269" s="9" t="s">
        <v>275</v>
      </c>
      <c r="B269" s="4" t="s">
        <v>300</v>
      </c>
      <c r="C269" s="5">
        <v>11</v>
      </c>
    </row>
    <row r="270" spans="1:3" ht="16" x14ac:dyDescent="0.2">
      <c r="A270" s="9" t="s">
        <v>275</v>
      </c>
      <c r="B270" s="4" t="s">
        <v>301</v>
      </c>
      <c r="C270" s="5">
        <v>14</v>
      </c>
    </row>
    <row r="271" spans="1:3" ht="16" x14ac:dyDescent="0.2">
      <c r="A271" s="9" t="s">
        <v>275</v>
      </c>
      <c r="B271" s="4" t="s">
        <v>302</v>
      </c>
      <c r="C271" s="5">
        <v>56</v>
      </c>
    </row>
    <row r="272" spans="1:3" ht="16" x14ac:dyDescent="0.2">
      <c r="A272" s="9" t="s">
        <v>275</v>
      </c>
      <c r="B272" s="4" t="s">
        <v>303</v>
      </c>
      <c r="C272" s="5">
        <v>35</v>
      </c>
    </row>
    <row r="273" spans="1:3" ht="16" x14ac:dyDescent="0.2">
      <c r="A273" s="9" t="s">
        <v>275</v>
      </c>
      <c r="B273" s="4" t="s">
        <v>304</v>
      </c>
      <c r="C273" s="5">
        <v>25</v>
      </c>
    </row>
    <row r="274" spans="1:3" ht="16" x14ac:dyDescent="0.2">
      <c r="A274" s="9" t="s">
        <v>305</v>
      </c>
      <c r="B274" s="4" t="s">
        <v>306</v>
      </c>
      <c r="C274" s="5">
        <v>54</v>
      </c>
    </row>
    <row r="275" spans="1:3" ht="16" x14ac:dyDescent="0.2">
      <c r="A275" s="9" t="s">
        <v>305</v>
      </c>
      <c r="B275" s="4" t="s">
        <v>307</v>
      </c>
      <c r="C275" s="5">
        <v>28</v>
      </c>
    </row>
    <row r="276" spans="1:3" ht="16" x14ac:dyDescent="0.2">
      <c r="A276" s="9" t="s">
        <v>305</v>
      </c>
      <c r="B276" s="4" t="s">
        <v>308</v>
      </c>
      <c r="C276" s="5">
        <v>99</v>
      </c>
    </row>
    <row r="277" spans="1:3" ht="16" x14ac:dyDescent="0.2">
      <c r="A277" s="9" t="s">
        <v>305</v>
      </c>
      <c r="B277" s="4" t="s">
        <v>309</v>
      </c>
      <c r="C277" s="5">
        <v>61</v>
      </c>
    </row>
    <row r="278" spans="1:3" ht="16" x14ac:dyDescent="0.2">
      <c r="A278" s="9" t="s">
        <v>305</v>
      </c>
      <c r="B278" s="4" t="s">
        <v>310</v>
      </c>
      <c r="C278" s="5">
        <v>16</v>
      </c>
    </row>
    <row r="279" spans="1:3" ht="16" x14ac:dyDescent="0.2">
      <c r="A279" s="9" t="s">
        <v>305</v>
      </c>
      <c r="B279" s="9" t="s">
        <v>311</v>
      </c>
      <c r="C279" s="5">
        <v>43</v>
      </c>
    </row>
    <row r="280" spans="1:3" ht="16" x14ac:dyDescent="0.2">
      <c r="A280" s="9" t="s">
        <v>305</v>
      </c>
      <c r="B280" s="4" t="s">
        <v>312</v>
      </c>
      <c r="C280" s="5">
        <v>36</v>
      </c>
    </row>
    <row r="281" spans="1:3" ht="16" x14ac:dyDescent="0.2">
      <c r="A281" s="9" t="s">
        <v>305</v>
      </c>
      <c r="B281" s="9" t="s">
        <v>313</v>
      </c>
      <c r="C281" s="5">
        <v>28</v>
      </c>
    </row>
    <row r="282" spans="1:3" ht="16" x14ac:dyDescent="0.2">
      <c r="A282" s="9" t="s">
        <v>305</v>
      </c>
      <c r="B282" s="9" t="s">
        <v>314</v>
      </c>
      <c r="C282" s="5">
        <v>6</v>
      </c>
    </row>
    <row r="283" spans="1:3" ht="16" x14ac:dyDescent="0.2">
      <c r="A283" s="9" t="s">
        <v>305</v>
      </c>
      <c r="B283" s="9" t="s">
        <v>315</v>
      </c>
      <c r="C283" s="5">
        <v>18</v>
      </c>
    </row>
    <row r="284" spans="1:3" ht="16" x14ac:dyDescent="0.2">
      <c r="A284" s="9" t="s">
        <v>305</v>
      </c>
      <c r="B284" s="9" t="s">
        <v>316</v>
      </c>
      <c r="C284" s="5">
        <v>21</v>
      </c>
    </row>
    <row r="285" spans="1:3" ht="16" x14ac:dyDescent="0.2">
      <c r="A285" s="9" t="s">
        <v>305</v>
      </c>
      <c r="B285" s="9" t="s">
        <v>317</v>
      </c>
      <c r="C285" s="5">
        <v>21</v>
      </c>
    </row>
    <row r="286" spans="1:3" ht="16" x14ac:dyDescent="0.2">
      <c r="A286" s="9" t="s">
        <v>305</v>
      </c>
      <c r="B286" s="9" t="s">
        <v>318</v>
      </c>
      <c r="C286" s="5">
        <v>33</v>
      </c>
    </row>
    <row r="287" spans="1:3" ht="16" x14ac:dyDescent="0.2">
      <c r="A287" s="9" t="s">
        <v>305</v>
      </c>
      <c r="B287" s="4" t="s">
        <v>319</v>
      </c>
      <c r="C287" s="5">
        <v>77</v>
      </c>
    </row>
    <row r="288" spans="1:3" ht="16" x14ac:dyDescent="0.2">
      <c r="A288" s="4" t="s">
        <v>320</v>
      </c>
      <c r="B288" s="4" t="s">
        <v>321</v>
      </c>
      <c r="C288" s="5">
        <v>5</v>
      </c>
    </row>
    <row r="289" spans="1:3" ht="16" x14ac:dyDescent="0.2">
      <c r="A289" s="4" t="s">
        <v>320</v>
      </c>
      <c r="B289" s="4" t="s">
        <v>322</v>
      </c>
      <c r="C289" s="5">
        <v>51</v>
      </c>
    </row>
    <row r="290" spans="1:3" ht="16" x14ac:dyDescent="0.2">
      <c r="A290" s="4" t="s">
        <v>320</v>
      </c>
      <c r="B290" s="4" t="s">
        <v>323</v>
      </c>
      <c r="C290" s="5">
        <v>29</v>
      </c>
    </row>
    <row r="291" spans="1:3" ht="16" x14ac:dyDescent="0.2">
      <c r="A291" s="4" t="s">
        <v>320</v>
      </c>
      <c r="B291" s="9" t="s">
        <v>324</v>
      </c>
      <c r="C291" s="5">
        <v>13</v>
      </c>
    </row>
    <row r="292" spans="1:3" ht="16" x14ac:dyDescent="0.2">
      <c r="A292" s="4" t="s">
        <v>320</v>
      </c>
      <c r="B292" s="9" t="s">
        <v>325</v>
      </c>
      <c r="C292" s="5">
        <v>17</v>
      </c>
    </row>
    <row r="293" spans="1:3" ht="16" x14ac:dyDescent="0.2">
      <c r="A293" s="4" t="s">
        <v>320</v>
      </c>
      <c r="B293" s="4" t="s">
        <v>961</v>
      </c>
      <c r="C293" s="5">
        <v>0</v>
      </c>
    </row>
    <row r="294" spans="1:3" ht="16" x14ac:dyDescent="0.2">
      <c r="A294" s="4" t="s">
        <v>320</v>
      </c>
      <c r="B294" s="9" t="s">
        <v>326</v>
      </c>
      <c r="C294" s="5">
        <v>4</v>
      </c>
    </row>
    <row r="295" spans="1:3" ht="16" x14ac:dyDescent="0.2">
      <c r="A295" s="4" t="s">
        <v>320</v>
      </c>
      <c r="B295" s="9" t="s">
        <v>327</v>
      </c>
      <c r="C295" s="5">
        <v>8</v>
      </c>
    </row>
    <row r="296" spans="1:3" ht="16" x14ac:dyDescent="0.2">
      <c r="A296" s="4" t="s">
        <v>320</v>
      </c>
      <c r="B296" s="9" t="s">
        <v>328</v>
      </c>
      <c r="C296" s="5">
        <v>20</v>
      </c>
    </row>
    <row r="297" spans="1:3" ht="16" x14ac:dyDescent="0.2">
      <c r="A297" s="4" t="s">
        <v>320</v>
      </c>
      <c r="B297" s="9" t="s">
        <v>329</v>
      </c>
      <c r="C297" s="5">
        <v>4</v>
      </c>
    </row>
    <row r="298" spans="1:3" ht="16" x14ac:dyDescent="0.2">
      <c r="A298" s="4" t="s">
        <v>320</v>
      </c>
      <c r="B298" s="9" t="s">
        <v>330</v>
      </c>
      <c r="C298" s="5">
        <v>0</v>
      </c>
    </row>
    <row r="299" spans="1:3" ht="16" x14ac:dyDescent="0.2">
      <c r="A299" s="4" t="s">
        <v>320</v>
      </c>
      <c r="B299" s="9" t="s">
        <v>439</v>
      </c>
      <c r="C299" s="5">
        <v>11</v>
      </c>
    </row>
    <row r="300" spans="1:3" ht="16" x14ac:dyDescent="0.2">
      <c r="A300" s="4" t="s">
        <v>320</v>
      </c>
      <c r="B300" s="9" t="s">
        <v>440</v>
      </c>
      <c r="C300" s="5">
        <v>38</v>
      </c>
    </row>
    <row r="301" spans="1:3" ht="16" x14ac:dyDescent="0.2">
      <c r="A301" s="4" t="s">
        <v>320</v>
      </c>
      <c r="B301" s="9" t="s">
        <v>441</v>
      </c>
      <c r="C301" s="5">
        <v>6</v>
      </c>
    </row>
    <row r="302" spans="1:3" ht="16" x14ac:dyDescent="0.2">
      <c r="A302" s="4" t="s">
        <v>320</v>
      </c>
      <c r="B302" s="9" t="s">
        <v>442</v>
      </c>
      <c r="C302" s="5">
        <v>10</v>
      </c>
    </row>
    <row r="303" spans="1:3" ht="16" x14ac:dyDescent="0.2">
      <c r="A303" s="4" t="s">
        <v>320</v>
      </c>
      <c r="B303" s="9" t="s">
        <v>443</v>
      </c>
      <c r="C303" s="5">
        <v>11</v>
      </c>
    </row>
    <row r="304" spans="1:3" ht="16" x14ac:dyDescent="0.2">
      <c r="A304" s="4" t="s">
        <v>320</v>
      </c>
      <c r="B304" s="9" t="s">
        <v>444</v>
      </c>
      <c r="C304" s="5">
        <v>22</v>
      </c>
    </row>
    <row r="305" spans="1:3" ht="16" x14ac:dyDescent="0.2">
      <c r="A305" s="4" t="s">
        <v>320</v>
      </c>
      <c r="B305" s="9" t="s">
        <v>445</v>
      </c>
      <c r="C305" s="5">
        <v>1</v>
      </c>
    </row>
    <row r="306" spans="1:3" ht="16" x14ac:dyDescent="0.2">
      <c r="A306" s="4" t="s">
        <v>320</v>
      </c>
      <c r="B306" s="9" t="s">
        <v>446</v>
      </c>
      <c r="C306" s="5">
        <v>19</v>
      </c>
    </row>
    <row r="307" spans="1:3" ht="16" x14ac:dyDescent="0.2">
      <c r="A307" s="4" t="s">
        <v>320</v>
      </c>
      <c r="B307" s="4" t="s">
        <v>320</v>
      </c>
      <c r="C307" s="5">
        <v>72</v>
      </c>
    </row>
    <row r="308" spans="1:3" ht="16" x14ac:dyDescent="0.2">
      <c r="A308" s="4" t="s">
        <v>331</v>
      </c>
      <c r="B308" s="4" t="s">
        <v>332</v>
      </c>
      <c r="C308" s="5">
        <v>29</v>
      </c>
    </row>
    <row r="309" spans="1:3" ht="16" x14ac:dyDescent="0.2">
      <c r="A309" s="4" t="s">
        <v>331</v>
      </c>
      <c r="B309" s="4" t="s">
        <v>333</v>
      </c>
      <c r="C309" s="5">
        <v>59</v>
      </c>
    </row>
    <row r="310" spans="1:3" ht="16" x14ac:dyDescent="0.2">
      <c r="A310" s="4" t="s">
        <v>331</v>
      </c>
      <c r="B310" s="4" t="s">
        <v>334</v>
      </c>
      <c r="C310" s="5">
        <v>114</v>
      </c>
    </row>
    <row r="311" spans="1:3" ht="16" x14ac:dyDescent="0.2">
      <c r="A311" s="4" t="s">
        <v>331</v>
      </c>
      <c r="B311" s="4" t="s">
        <v>335</v>
      </c>
      <c r="C311" s="5">
        <v>40</v>
      </c>
    </row>
    <row r="312" spans="1:3" ht="16" x14ac:dyDescent="0.2">
      <c r="A312" s="4" t="s">
        <v>331</v>
      </c>
      <c r="B312" s="9" t="s">
        <v>447</v>
      </c>
      <c r="C312" s="5">
        <v>6</v>
      </c>
    </row>
    <row r="313" spans="1:3" ht="16" x14ac:dyDescent="0.2">
      <c r="A313" s="4" t="s">
        <v>331</v>
      </c>
      <c r="B313" s="9" t="s">
        <v>448</v>
      </c>
      <c r="C313" s="5">
        <v>32</v>
      </c>
    </row>
    <row r="314" spans="1:3" ht="16" x14ac:dyDescent="0.2">
      <c r="A314" s="4" t="s">
        <v>331</v>
      </c>
      <c r="B314" s="4" t="s">
        <v>336</v>
      </c>
      <c r="C314" s="5">
        <v>10</v>
      </c>
    </row>
    <row r="315" spans="1:3" ht="16" x14ac:dyDescent="0.2">
      <c r="A315" s="4" t="s">
        <v>331</v>
      </c>
      <c r="B315" s="9" t="s">
        <v>449</v>
      </c>
      <c r="C315" s="5">
        <v>54</v>
      </c>
    </row>
    <row r="316" spans="1:3" ht="16" x14ac:dyDescent="0.2">
      <c r="A316" s="4" t="s">
        <v>331</v>
      </c>
      <c r="B316" s="9" t="s">
        <v>450</v>
      </c>
      <c r="C316" s="5">
        <v>17</v>
      </c>
    </row>
    <row r="317" spans="1:3" ht="16" x14ac:dyDescent="0.2">
      <c r="A317" s="4" t="s">
        <v>331</v>
      </c>
      <c r="B317" s="9" t="s">
        <v>451</v>
      </c>
      <c r="C317" s="5">
        <v>14</v>
      </c>
    </row>
    <row r="318" spans="1:3" ht="16" x14ac:dyDescent="0.2">
      <c r="A318" s="4" t="s">
        <v>331</v>
      </c>
      <c r="B318" s="9" t="s">
        <v>452</v>
      </c>
      <c r="C318" s="5">
        <v>5</v>
      </c>
    </row>
    <row r="319" spans="1:3" ht="16" x14ac:dyDescent="0.2">
      <c r="A319" s="4" t="s">
        <v>331</v>
      </c>
      <c r="B319" s="9" t="s">
        <v>453</v>
      </c>
      <c r="C319" s="5">
        <v>12</v>
      </c>
    </row>
    <row r="320" spans="1:3" ht="16" x14ac:dyDescent="0.2">
      <c r="A320" s="4" t="s">
        <v>331</v>
      </c>
      <c r="B320" s="9" t="s">
        <v>454</v>
      </c>
      <c r="C320" s="5">
        <v>0</v>
      </c>
    </row>
    <row r="321" spans="1:3" ht="16" x14ac:dyDescent="0.2">
      <c r="A321" s="4" t="s">
        <v>331</v>
      </c>
      <c r="B321" s="9" t="s">
        <v>455</v>
      </c>
      <c r="C321" s="5">
        <v>5</v>
      </c>
    </row>
    <row r="322" spans="1:3" ht="16" x14ac:dyDescent="0.2">
      <c r="A322" s="4" t="s">
        <v>331</v>
      </c>
      <c r="B322" s="9" t="s">
        <v>295</v>
      </c>
      <c r="C322" s="5">
        <v>32</v>
      </c>
    </row>
    <row r="323" spans="1:3" ht="16" x14ac:dyDescent="0.2">
      <c r="A323" s="4" t="s">
        <v>331</v>
      </c>
      <c r="B323" s="9" t="s">
        <v>456</v>
      </c>
      <c r="C323" s="5">
        <v>11</v>
      </c>
    </row>
    <row r="324" spans="1:3" ht="16" x14ac:dyDescent="0.2">
      <c r="A324" s="4" t="s">
        <v>331</v>
      </c>
      <c r="B324" s="9" t="s">
        <v>457</v>
      </c>
      <c r="C324" s="5">
        <v>21</v>
      </c>
    </row>
    <row r="325" spans="1:3" ht="16" x14ac:dyDescent="0.2">
      <c r="A325" s="4" t="s">
        <v>331</v>
      </c>
      <c r="B325" s="9" t="s">
        <v>389</v>
      </c>
      <c r="C325" s="5">
        <v>28</v>
      </c>
    </row>
    <row r="326" spans="1:3" ht="16" x14ac:dyDescent="0.2">
      <c r="A326" s="4" t="s">
        <v>331</v>
      </c>
      <c r="B326" s="9" t="s">
        <v>458</v>
      </c>
      <c r="C326" s="5">
        <v>44</v>
      </c>
    </row>
    <row r="327" spans="1:3" ht="16" x14ac:dyDescent="0.2">
      <c r="A327" s="4" t="s">
        <v>331</v>
      </c>
      <c r="B327" s="9" t="s">
        <v>459</v>
      </c>
      <c r="C327" s="5">
        <v>16</v>
      </c>
    </row>
    <row r="328" spans="1:3" ht="16" x14ac:dyDescent="0.2">
      <c r="A328" s="4" t="s">
        <v>331</v>
      </c>
      <c r="B328" s="4" t="s">
        <v>337</v>
      </c>
      <c r="C328" s="5">
        <v>4</v>
      </c>
    </row>
    <row r="329" spans="1:3" ht="16" x14ac:dyDescent="0.2">
      <c r="A329" s="4" t="s">
        <v>338</v>
      </c>
      <c r="B329" s="4" t="s">
        <v>339</v>
      </c>
      <c r="C329" s="5">
        <v>84</v>
      </c>
    </row>
    <row r="330" spans="1:3" ht="16" x14ac:dyDescent="0.2">
      <c r="A330" s="4" t="s">
        <v>338</v>
      </c>
      <c r="B330" s="9" t="s">
        <v>460</v>
      </c>
      <c r="C330" s="5">
        <v>8</v>
      </c>
    </row>
    <row r="331" spans="1:3" ht="16" x14ac:dyDescent="0.2">
      <c r="A331" s="4" t="s">
        <v>338</v>
      </c>
      <c r="B331" s="9" t="s">
        <v>461</v>
      </c>
      <c r="C331" s="5">
        <v>7</v>
      </c>
    </row>
    <row r="332" spans="1:3" ht="16" x14ac:dyDescent="0.2">
      <c r="A332" s="4" t="s">
        <v>338</v>
      </c>
      <c r="B332" s="9" t="s">
        <v>462</v>
      </c>
      <c r="C332" s="5">
        <v>31</v>
      </c>
    </row>
    <row r="333" spans="1:3" ht="16" x14ac:dyDescent="0.2">
      <c r="A333" s="4" t="s">
        <v>338</v>
      </c>
      <c r="B333" s="9" t="s">
        <v>463</v>
      </c>
      <c r="C333" s="5">
        <v>36</v>
      </c>
    </row>
    <row r="334" spans="1:3" ht="16" x14ac:dyDescent="0.2">
      <c r="A334" s="4" t="s">
        <v>338</v>
      </c>
      <c r="B334" s="9" t="s">
        <v>464</v>
      </c>
      <c r="C334" s="5">
        <v>9</v>
      </c>
    </row>
    <row r="335" spans="1:3" ht="16" x14ac:dyDescent="0.2">
      <c r="A335" s="4" t="s">
        <v>338</v>
      </c>
      <c r="B335" s="9" t="s">
        <v>465</v>
      </c>
      <c r="C335" s="5">
        <v>30</v>
      </c>
    </row>
    <row r="336" spans="1:3" ht="16" x14ac:dyDescent="0.2">
      <c r="A336" s="4" t="s">
        <v>338</v>
      </c>
      <c r="B336" s="4" t="s">
        <v>338</v>
      </c>
      <c r="C336" s="5">
        <v>97</v>
      </c>
    </row>
    <row r="337" spans="1:3" ht="16" x14ac:dyDescent="0.2">
      <c r="A337" s="4" t="s">
        <v>340</v>
      </c>
      <c r="B337" s="4" t="s">
        <v>341</v>
      </c>
      <c r="C337" s="5">
        <v>16</v>
      </c>
    </row>
    <row r="338" spans="1:3" ht="16" x14ac:dyDescent="0.2">
      <c r="A338" s="4" t="s">
        <v>340</v>
      </c>
      <c r="B338" s="4" t="s">
        <v>342</v>
      </c>
      <c r="C338" s="5">
        <v>14</v>
      </c>
    </row>
    <row r="339" spans="1:3" ht="16" x14ac:dyDescent="0.2">
      <c r="A339" s="4" t="s">
        <v>340</v>
      </c>
      <c r="B339" s="4" t="s">
        <v>343</v>
      </c>
      <c r="C339" s="5">
        <v>78</v>
      </c>
    </row>
    <row r="340" spans="1:3" ht="16" x14ac:dyDescent="0.2">
      <c r="A340" s="4" t="s">
        <v>340</v>
      </c>
      <c r="B340" s="4" t="s">
        <v>344</v>
      </c>
      <c r="C340" s="5">
        <v>14</v>
      </c>
    </row>
    <row r="341" spans="1:3" ht="16" x14ac:dyDescent="0.2">
      <c r="A341" s="4" t="s">
        <v>340</v>
      </c>
      <c r="B341" s="9" t="s">
        <v>466</v>
      </c>
      <c r="C341" s="5">
        <v>11</v>
      </c>
    </row>
    <row r="342" spans="1:3" ht="16" x14ac:dyDescent="0.2">
      <c r="A342" s="4" t="s">
        <v>340</v>
      </c>
      <c r="B342" s="9" t="s">
        <v>467</v>
      </c>
      <c r="C342" s="5">
        <v>58</v>
      </c>
    </row>
    <row r="343" spans="1:3" ht="16" x14ac:dyDescent="0.2">
      <c r="A343" s="4" t="s">
        <v>340</v>
      </c>
      <c r="B343" s="9" t="s">
        <v>468</v>
      </c>
      <c r="C343" s="5">
        <v>11</v>
      </c>
    </row>
    <row r="344" spans="1:3" ht="16" x14ac:dyDescent="0.2">
      <c r="A344" s="4" t="s">
        <v>340</v>
      </c>
      <c r="B344" s="9" t="s">
        <v>469</v>
      </c>
      <c r="C344" s="5">
        <v>0</v>
      </c>
    </row>
    <row r="345" spans="1:3" ht="16" x14ac:dyDescent="0.2">
      <c r="A345" s="4" t="s">
        <v>340</v>
      </c>
      <c r="B345" s="4" t="s">
        <v>345</v>
      </c>
      <c r="C345" s="5">
        <v>23</v>
      </c>
    </row>
    <row r="346" spans="1:3" ht="16" x14ac:dyDescent="0.2">
      <c r="A346" s="4" t="s">
        <v>340</v>
      </c>
      <c r="B346" s="4" t="s">
        <v>346</v>
      </c>
      <c r="C346" s="5">
        <v>25</v>
      </c>
    </row>
    <row r="347" spans="1:3" ht="16" x14ac:dyDescent="0.2">
      <c r="A347" s="4" t="s">
        <v>340</v>
      </c>
      <c r="B347" s="4" t="s">
        <v>340</v>
      </c>
      <c r="C347" s="5">
        <v>111</v>
      </c>
    </row>
    <row r="348" spans="1:3" x14ac:dyDescent="0.2">
      <c r="C348" s="11">
        <f>SUM(C5:C347)</f>
        <v>19042</v>
      </c>
    </row>
  </sheetData>
  <autoFilter ref="A4:C348" xr:uid="{5492CA6C-7C64-4339-9FB0-091EEBCCCC21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E4C01-A50C-4BCD-8B61-40A890813191}">
  <dimension ref="A2:C348"/>
  <sheetViews>
    <sheetView topLeftCell="A260" workbookViewId="0">
      <selection activeCell="C293" sqref="C293"/>
    </sheetView>
  </sheetViews>
  <sheetFormatPr baseColWidth="10" defaultRowHeight="15" x14ac:dyDescent="0.2"/>
  <cols>
    <col min="1" max="1" width="16" customWidth="1"/>
    <col min="2" max="2" width="29.6640625" customWidth="1"/>
    <col min="3" max="3" width="12" customWidth="1"/>
    <col min="5" max="5" width="11.83203125" bestFit="1" customWidth="1"/>
  </cols>
  <sheetData>
    <row r="2" spans="1:3" x14ac:dyDescent="0.2">
      <c r="A2" s="7" t="s">
        <v>124</v>
      </c>
    </row>
    <row r="3" spans="1:3" x14ac:dyDescent="0.2">
      <c r="B3" s="6"/>
      <c r="C3" s="6"/>
    </row>
    <row r="4" spans="1:3" ht="32" x14ac:dyDescent="0.2">
      <c r="A4" s="1" t="s">
        <v>125</v>
      </c>
      <c r="B4" s="2" t="s">
        <v>126</v>
      </c>
      <c r="C4" s="10" t="s">
        <v>127</v>
      </c>
    </row>
    <row r="5" spans="1:3" x14ac:dyDescent="0.2">
      <c r="A5" s="3" t="s">
        <v>640</v>
      </c>
      <c r="B5" s="3" t="s">
        <v>129</v>
      </c>
      <c r="C5" s="5">
        <v>21</v>
      </c>
    </row>
    <row r="6" spans="1:3" x14ac:dyDescent="0.2">
      <c r="A6" s="3" t="s">
        <v>640</v>
      </c>
      <c r="B6" s="3" t="s">
        <v>130</v>
      </c>
      <c r="C6" s="5">
        <v>9</v>
      </c>
    </row>
    <row r="7" spans="1:3" x14ac:dyDescent="0.2">
      <c r="A7" s="3" t="s">
        <v>640</v>
      </c>
      <c r="B7" s="3" t="s">
        <v>131</v>
      </c>
      <c r="C7" s="5">
        <v>70</v>
      </c>
    </row>
    <row r="8" spans="1:3" x14ac:dyDescent="0.2">
      <c r="A8" s="3" t="s">
        <v>640</v>
      </c>
      <c r="B8" s="3" t="s">
        <v>132</v>
      </c>
      <c r="C8" s="5">
        <v>207</v>
      </c>
    </row>
    <row r="9" spans="1:3" x14ac:dyDescent="0.2">
      <c r="A9" s="3" t="s">
        <v>640</v>
      </c>
      <c r="B9" s="3" t="s">
        <v>641</v>
      </c>
      <c r="C9" s="5">
        <v>40</v>
      </c>
    </row>
    <row r="10" spans="1:3" x14ac:dyDescent="0.2">
      <c r="A10" s="3" t="s">
        <v>640</v>
      </c>
      <c r="B10" s="3" t="s">
        <v>134</v>
      </c>
      <c r="C10" s="5">
        <v>8</v>
      </c>
    </row>
    <row r="11" spans="1:3" x14ac:dyDescent="0.2">
      <c r="A11" s="3" t="s">
        <v>640</v>
      </c>
      <c r="B11" s="3" t="s">
        <v>135</v>
      </c>
      <c r="C11" s="5">
        <v>34</v>
      </c>
    </row>
    <row r="12" spans="1:3" x14ac:dyDescent="0.2">
      <c r="A12" s="3" t="s">
        <v>640</v>
      </c>
      <c r="B12" s="3" t="s">
        <v>136</v>
      </c>
      <c r="C12" s="5">
        <v>9</v>
      </c>
    </row>
    <row r="13" spans="1:3" x14ac:dyDescent="0.2">
      <c r="A13" s="3" t="s">
        <v>640</v>
      </c>
      <c r="B13" s="3" t="s">
        <v>642</v>
      </c>
      <c r="C13" s="5">
        <v>37</v>
      </c>
    </row>
    <row r="14" spans="1:3" x14ac:dyDescent="0.2">
      <c r="A14" s="3" t="s">
        <v>640</v>
      </c>
      <c r="B14" s="3" t="s">
        <v>643</v>
      </c>
      <c r="C14" s="5">
        <v>22</v>
      </c>
    </row>
    <row r="15" spans="1:3" x14ac:dyDescent="0.2">
      <c r="A15" s="3" t="s">
        <v>640</v>
      </c>
      <c r="B15" s="3" t="s">
        <v>644</v>
      </c>
      <c r="C15" s="5">
        <v>95</v>
      </c>
    </row>
    <row r="16" spans="1:3" x14ac:dyDescent="0.2">
      <c r="A16" s="3" t="s">
        <v>640</v>
      </c>
      <c r="B16" s="3" t="s">
        <v>645</v>
      </c>
      <c r="C16" s="5">
        <v>13</v>
      </c>
    </row>
    <row r="17" spans="1:3" x14ac:dyDescent="0.2">
      <c r="A17" s="3" t="s">
        <v>640</v>
      </c>
      <c r="B17" s="3" t="s">
        <v>646</v>
      </c>
      <c r="C17" s="5">
        <v>31</v>
      </c>
    </row>
    <row r="18" spans="1:3" x14ac:dyDescent="0.2">
      <c r="A18" s="3" t="s">
        <v>640</v>
      </c>
      <c r="B18" s="3" t="s">
        <v>142</v>
      </c>
      <c r="C18" s="5">
        <v>14</v>
      </c>
    </row>
    <row r="19" spans="1:3" x14ac:dyDescent="0.2">
      <c r="A19" s="3" t="s">
        <v>640</v>
      </c>
      <c r="B19" s="3" t="s">
        <v>143</v>
      </c>
      <c r="C19" s="5">
        <v>33</v>
      </c>
    </row>
    <row r="20" spans="1:3" x14ac:dyDescent="0.2">
      <c r="A20" s="3" t="s">
        <v>640</v>
      </c>
      <c r="B20" s="3" t="s">
        <v>144</v>
      </c>
      <c r="C20" s="5">
        <v>7</v>
      </c>
    </row>
    <row r="21" spans="1:3" x14ac:dyDescent="0.2">
      <c r="A21" s="3" t="s">
        <v>640</v>
      </c>
      <c r="B21" s="3" t="s">
        <v>145</v>
      </c>
      <c r="C21" s="5">
        <v>18</v>
      </c>
    </row>
    <row r="22" spans="1:3" x14ac:dyDescent="0.2">
      <c r="A22" s="3" t="s">
        <v>647</v>
      </c>
      <c r="B22" s="3" t="s">
        <v>147</v>
      </c>
      <c r="C22" s="5">
        <v>29</v>
      </c>
    </row>
    <row r="23" spans="1:3" x14ac:dyDescent="0.2">
      <c r="A23" s="3" t="s">
        <v>647</v>
      </c>
      <c r="B23" s="3" t="s">
        <v>648</v>
      </c>
      <c r="C23" s="5">
        <v>16</v>
      </c>
    </row>
    <row r="24" spans="1:3" x14ac:dyDescent="0.2">
      <c r="A24" s="3" t="s">
        <v>647</v>
      </c>
      <c r="B24" s="3" t="s">
        <v>149</v>
      </c>
      <c r="C24" s="5">
        <v>16</v>
      </c>
    </row>
    <row r="25" spans="1:3" x14ac:dyDescent="0.2">
      <c r="A25" s="3" t="s">
        <v>647</v>
      </c>
      <c r="B25" s="3" t="s">
        <v>150</v>
      </c>
      <c r="C25" s="5">
        <v>23</v>
      </c>
    </row>
    <row r="26" spans="1:3" x14ac:dyDescent="0.2">
      <c r="A26" s="3" t="s">
        <v>647</v>
      </c>
      <c r="B26" s="3" t="s">
        <v>151</v>
      </c>
      <c r="C26" s="5">
        <v>27</v>
      </c>
    </row>
    <row r="27" spans="1:3" x14ac:dyDescent="0.2">
      <c r="A27" s="3" t="s">
        <v>647</v>
      </c>
      <c r="B27" s="3" t="s">
        <v>152</v>
      </c>
      <c r="C27" s="5">
        <v>90</v>
      </c>
    </row>
    <row r="28" spans="1:3" x14ac:dyDescent="0.2">
      <c r="A28" s="3" t="s">
        <v>647</v>
      </c>
      <c r="B28" s="3" t="s">
        <v>649</v>
      </c>
      <c r="C28" s="5">
        <v>29</v>
      </c>
    </row>
    <row r="29" spans="1:3" x14ac:dyDescent="0.2">
      <c r="A29" s="3" t="s">
        <v>647</v>
      </c>
      <c r="B29" s="3" t="s">
        <v>650</v>
      </c>
      <c r="C29" s="5">
        <v>28</v>
      </c>
    </row>
    <row r="30" spans="1:3" ht="16" x14ac:dyDescent="0.2">
      <c r="A30" s="4" t="s">
        <v>155</v>
      </c>
      <c r="B30" s="4" t="s">
        <v>156</v>
      </c>
      <c r="C30" s="5">
        <v>25</v>
      </c>
    </row>
    <row r="31" spans="1:3" ht="16" x14ac:dyDescent="0.2">
      <c r="A31" s="4" t="s">
        <v>155</v>
      </c>
      <c r="B31" s="4" t="s">
        <v>155</v>
      </c>
      <c r="C31" s="5">
        <v>104</v>
      </c>
    </row>
    <row r="32" spans="1:3" ht="16" x14ac:dyDescent="0.2">
      <c r="A32" s="4" t="s">
        <v>155</v>
      </c>
      <c r="B32" s="4" t="s">
        <v>157</v>
      </c>
      <c r="C32" s="5">
        <v>29</v>
      </c>
    </row>
    <row r="33" spans="1:3" ht="16" x14ac:dyDescent="0.2">
      <c r="A33" s="4" t="s">
        <v>155</v>
      </c>
      <c r="B33" s="4" t="s">
        <v>651</v>
      </c>
      <c r="C33" s="5">
        <v>44</v>
      </c>
    </row>
    <row r="34" spans="1:3" ht="16" x14ac:dyDescent="0.2">
      <c r="A34" s="4" t="s">
        <v>155</v>
      </c>
      <c r="B34" s="4" t="s">
        <v>158</v>
      </c>
      <c r="C34" s="5">
        <v>13</v>
      </c>
    </row>
    <row r="35" spans="1:3" ht="16" x14ac:dyDescent="0.2">
      <c r="A35" s="4" t="s">
        <v>155</v>
      </c>
      <c r="B35" s="4" t="s">
        <v>159</v>
      </c>
      <c r="C35" s="5">
        <v>20</v>
      </c>
    </row>
    <row r="36" spans="1:3" ht="16" x14ac:dyDescent="0.2">
      <c r="A36" s="4" t="s">
        <v>155</v>
      </c>
      <c r="B36" s="4" t="s">
        <v>160</v>
      </c>
      <c r="C36" s="5">
        <v>44</v>
      </c>
    </row>
    <row r="37" spans="1:3" ht="16" x14ac:dyDescent="0.2">
      <c r="A37" s="4" t="s">
        <v>155</v>
      </c>
      <c r="B37" s="4" t="s">
        <v>161</v>
      </c>
      <c r="C37" s="5">
        <v>15</v>
      </c>
    </row>
    <row r="38" spans="1:3" ht="16" x14ac:dyDescent="0.2">
      <c r="A38" s="4" t="s">
        <v>155</v>
      </c>
      <c r="B38" s="4" t="s">
        <v>652</v>
      </c>
      <c r="C38" s="5">
        <v>31</v>
      </c>
    </row>
    <row r="39" spans="1:3" ht="16" x14ac:dyDescent="0.2">
      <c r="A39" s="4" t="s">
        <v>155</v>
      </c>
      <c r="B39" s="4" t="s">
        <v>653</v>
      </c>
      <c r="C39" s="5">
        <v>17</v>
      </c>
    </row>
    <row r="40" spans="1:3" ht="16" x14ac:dyDescent="0.2">
      <c r="A40" s="4" t="s">
        <v>155</v>
      </c>
      <c r="B40" s="4" t="s">
        <v>654</v>
      </c>
      <c r="C40" s="5">
        <v>77</v>
      </c>
    </row>
    <row r="41" spans="1:3" ht="16" x14ac:dyDescent="0.2">
      <c r="A41" s="4" t="s">
        <v>155</v>
      </c>
      <c r="B41" s="4" t="s">
        <v>655</v>
      </c>
      <c r="C41" s="5">
        <v>18</v>
      </c>
    </row>
    <row r="42" spans="1:3" ht="16" x14ac:dyDescent="0.2">
      <c r="A42" s="4" t="s">
        <v>155</v>
      </c>
      <c r="B42" s="4" t="s">
        <v>656</v>
      </c>
      <c r="C42" s="5">
        <v>13</v>
      </c>
    </row>
    <row r="43" spans="1:3" ht="16" x14ac:dyDescent="0.2">
      <c r="A43" s="4" t="s">
        <v>155</v>
      </c>
      <c r="B43" s="4" t="s">
        <v>657</v>
      </c>
      <c r="C43" s="5">
        <v>71</v>
      </c>
    </row>
    <row r="44" spans="1:3" ht="16" x14ac:dyDescent="0.2">
      <c r="A44" s="4" t="s">
        <v>155</v>
      </c>
      <c r="B44" s="4" t="s">
        <v>162</v>
      </c>
      <c r="C44" s="5">
        <v>27</v>
      </c>
    </row>
    <row r="45" spans="1:3" ht="16" x14ac:dyDescent="0.2">
      <c r="A45" s="4" t="s">
        <v>155</v>
      </c>
      <c r="B45" s="4" t="s">
        <v>163</v>
      </c>
      <c r="C45" s="5">
        <v>20</v>
      </c>
    </row>
    <row r="46" spans="1:3" ht="16" x14ac:dyDescent="0.2">
      <c r="A46" s="4" t="s">
        <v>164</v>
      </c>
      <c r="B46" s="4" t="s">
        <v>165</v>
      </c>
      <c r="C46" s="5">
        <v>29</v>
      </c>
    </row>
    <row r="47" spans="1:3" ht="16" x14ac:dyDescent="0.2">
      <c r="A47" s="4" t="s">
        <v>164</v>
      </c>
      <c r="B47" s="4" t="s">
        <v>164</v>
      </c>
      <c r="C47" s="5">
        <v>137</v>
      </c>
    </row>
    <row r="48" spans="1:3" ht="16" x14ac:dyDescent="0.2">
      <c r="A48" s="4" t="s">
        <v>164</v>
      </c>
      <c r="B48" s="4" t="s">
        <v>658</v>
      </c>
      <c r="C48" s="5">
        <v>30</v>
      </c>
    </row>
    <row r="49" spans="1:3" ht="16" x14ac:dyDescent="0.2">
      <c r="A49" s="4" t="s">
        <v>164</v>
      </c>
      <c r="B49" s="4" t="s">
        <v>166</v>
      </c>
      <c r="C49" s="5">
        <v>88</v>
      </c>
    </row>
    <row r="50" spans="1:3" ht="16" x14ac:dyDescent="0.2">
      <c r="A50" s="4" t="s">
        <v>164</v>
      </c>
      <c r="B50" s="4" t="s">
        <v>167</v>
      </c>
      <c r="C50" s="5">
        <v>50</v>
      </c>
    </row>
    <row r="51" spans="1:3" ht="16" x14ac:dyDescent="0.2">
      <c r="A51" s="4" t="s">
        <v>164</v>
      </c>
      <c r="B51" s="4" t="s">
        <v>168</v>
      </c>
      <c r="C51" s="5">
        <v>25</v>
      </c>
    </row>
    <row r="52" spans="1:3" ht="16" x14ac:dyDescent="0.2">
      <c r="A52" s="4" t="s">
        <v>164</v>
      </c>
      <c r="B52" s="4" t="s">
        <v>169</v>
      </c>
      <c r="C52" s="5">
        <v>12</v>
      </c>
    </row>
    <row r="53" spans="1:3" ht="16" x14ac:dyDescent="0.2">
      <c r="A53" s="4" t="s">
        <v>164</v>
      </c>
      <c r="B53" s="4" t="s">
        <v>170</v>
      </c>
      <c r="C53" s="5">
        <v>28</v>
      </c>
    </row>
    <row r="54" spans="1:3" ht="16" x14ac:dyDescent="0.2">
      <c r="A54" s="4" t="s">
        <v>164</v>
      </c>
      <c r="B54" s="4" t="s">
        <v>659</v>
      </c>
      <c r="C54" s="5">
        <v>17</v>
      </c>
    </row>
    <row r="55" spans="1:3" ht="16" x14ac:dyDescent="0.2">
      <c r="A55" s="4" t="s">
        <v>164</v>
      </c>
      <c r="B55" s="4" t="s">
        <v>660</v>
      </c>
      <c r="C55" s="5">
        <v>15</v>
      </c>
    </row>
    <row r="56" spans="1:3" ht="16" x14ac:dyDescent="0.2">
      <c r="A56" s="4" t="s">
        <v>164</v>
      </c>
      <c r="B56" s="4" t="s">
        <v>661</v>
      </c>
      <c r="C56" s="5">
        <v>15</v>
      </c>
    </row>
    <row r="57" spans="1:3" ht="16" x14ac:dyDescent="0.2">
      <c r="A57" s="4" t="s">
        <v>171</v>
      </c>
      <c r="B57" s="4" t="s">
        <v>171</v>
      </c>
      <c r="C57" s="5">
        <v>277</v>
      </c>
    </row>
    <row r="58" spans="1:3" ht="16" x14ac:dyDescent="0.2">
      <c r="A58" s="4" t="s">
        <v>171</v>
      </c>
      <c r="B58" s="4" t="s">
        <v>172</v>
      </c>
      <c r="C58" s="5">
        <v>22</v>
      </c>
    </row>
    <row r="59" spans="1:3" ht="16" x14ac:dyDescent="0.2">
      <c r="A59" s="4" t="s">
        <v>171</v>
      </c>
      <c r="B59" s="4" t="s">
        <v>173</v>
      </c>
      <c r="C59" s="5">
        <v>41</v>
      </c>
    </row>
    <row r="60" spans="1:3" ht="16" x14ac:dyDescent="0.2">
      <c r="A60" s="4" t="s">
        <v>171</v>
      </c>
      <c r="B60" s="4" t="s">
        <v>662</v>
      </c>
      <c r="C60" s="5">
        <v>31</v>
      </c>
    </row>
    <row r="61" spans="1:3" ht="16" x14ac:dyDescent="0.2">
      <c r="A61" s="4" t="s">
        <v>171</v>
      </c>
      <c r="B61" s="4" t="s">
        <v>663</v>
      </c>
      <c r="C61" s="5">
        <v>66</v>
      </c>
    </row>
    <row r="62" spans="1:3" ht="16" x14ac:dyDescent="0.2">
      <c r="A62" s="4" t="s">
        <v>171</v>
      </c>
      <c r="B62" s="4" t="s">
        <v>174</v>
      </c>
      <c r="C62" s="5">
        <v>81</v>
      </c>
    </row>
    <row r="63" spans="1:3" ht="16" x14ac:dyDescent="0.2">
      <c r="A63" s="4" t="s">
        <v>171</v>
      </c>
      <c r="B63" s="4" t="s">
        <v>664</v>
      </c>
      <c r="C63" s="5">
        <v>98</v>
      </c>
    </row>
    <row r="64" spans="1:3" ht="16" x14ac:dyDescent="0.2">
      <c r="A64" s="4" t="s">
        <v>171</v>
      </c>
      <c r="B64" s="4" t="s">
        <v>175</v>
      </c>
      <c r="C64" s="5">
        <v>73</v>
      </c>
    </row>
    <row r="65" spans="1:3" ht="16" x14ac:dyDescent="0.2">
      <c r="A65" s="4" t="s">
        <v>171</v>
      </c>
      <c r="B65" s="4" t="s">
        <v>665</v>
      </c>
      <c r="C65" s="5">
        <v>149</v>
      </c>
    </row>
    <row r="66" spans="1:3" ht="16" x14ac:dyDescent="0.2">
      <c r="A66" s="4" t="s">
        <v>171</v>
      </c>
      <c r="B66" s="4" t="s">
        <v>666</v>
      </c>
      <c r="C66" s="5">
        <v>16</v>
      </c>
    </row>
    <row r="67" spans="1:3" ht="16" x14ac:dyDescent="0.2">
      <c r="A67" s="4" t="s">
        <v>171</v>
      </c>
      <c r="B67" s="4" t="s">
        <v>667</v>
      </c>
      <c r="C67" s="5">
        <v>113</v>
      </c>
    </row>
    <row r="68" spans="1:3" ht="16" x14ac:dyDescent="0.2">
      <c r="A68" s="4" t="s">
        <v>171</v>
      </c>
      <c r="B68" s="4" t="s">
        <v>981</v>
      </c>
      <c r="C68" s="5">
        <v>0</v>
      </c>
    </row>
    <row r="69" spans="1:3" ht="16" x14ac:dyDescent="0.2">
      <c r="A69" s="4" t="s">
        <v>171</v>
      </c>
      <c r="B69" s="4" t="s">
        <v>176</v>
      </c>
      <c r="C69" s="5">
        <v>39</v>
      </c>
    </row>
    <row r="70" spans="1:3" ht="16" x14ac:dyDescent="0.2">
      <c r="A70" s="4" t="s">
        <v>171</v>
      </c>
      <c r="B70" s="4" t="s">
        <v>177</v>
      </c>
      <c r="C70" s="5">
        <v>64</v>
      </c>
    </row>
    <row r="71" spans="1:3" ht="16" x14ac:dyDescent="0.2">
      <c r="A71" s="4" t="s">
        <v>178</v>
      </c>
      <c r="B71" s="4" t="s">
        <v>179</v>
      </c>
      <c r="C71" s="5">
        <v>164</v>
      </c>
    </row>
    <row r="72" spans="1:3" ht="16" x14ac:dyDescent="0.2">
      <c r="A72" s="4" t="s">
        <v>178</v>
      </c>
      <c r="B72" s="4" t="s">
        <v>180</v>
      </c>
      <c r="C72" s="5">
        <v>103</v>
      </c>
    </row>
    <row r="73" spans="1:3" ht="16" x14ac:dyDescent="0.2">
      <c r="A73" s="4" t="s">
        <v>178</v>
      </c>
      <c r="B73" s="4" t="s">
        <v>181</v>
      </c>
      <c r="C73" s="5">
        <v>24</v>
      </c>
    </row>
    <row r="74" spans="1:3" ht="16" x14ac:dyDescent="0.2">
      <c r="A74" s="4" t="s">
        <v>178</v>
      </c>
      <c r="B74" s="4" t="s">
        <v>182</v>
      </c>
      <c r="C74" s="5">
        <v>163</v>
      </c>
    </row>
    <row r="75" spans="1:3" ht="16" x14ac:dyDescent="0.2">
      <c r="A75" s="4" t="s">
        <v>178</v>
      </c>
      <c r="B75" s="4" t="s">
        <v>178</v>
      </c>
      <c r="C75" s="5">
        <v>3361</v>
      </c>
    </row>
    <row r="76" spans="1:3" ht="16" x14ac:dyDescent="0.2">
      <c r="A76" s="4" t="s">
        <v>178</v>
      </c>
      <c r="B76" s="4" t="s">
        <v>183</v>
      </c>
      <c r="C76" s="5">
        <v>974</v>
      </c>
    </row>
    <row r="77" spans="1:3" ht="16" x14ac:dyDescent="0.2">
      <c r="A77" s="4" t="s">
        <v>178</v>
      </c>
      <c r="B77" s="4" t="s">
        <v>184</v>
      </c>
      <c r="C77" s="5">
        <v>74</v>
      </c>
    </row>
    <row r="78" spans="1:3" ht="16" x14ac:dyDescent="0.2">
      <c r="A78" s="4" t="s">
        <v>178</v>
      </c>
      <c r="B78" s="4" t="s">
        <v>185</v>
      </c>
      <c r="C78" s="5">
        <v>198</v>
      </c>
    </row>
    <row r="79" spans="1:3" ht="16" x14ac:dyDescent="0.2">
      <c r="A79" s="4" t="s">
        <v>178</v>
      </c>
      <c r="B79" s="4" t="s">
        <v>668</v>
      </c>
      <c r="C79" s="5">
        <v>13</v>
      </c>
    </row>
    <row r="80" spans="1:3" ht="16" x14ac:dyDescent="0.2">
      <c r="A80" s="4" t="s">
        <v>178</v>
      </c>
      <c r="B80" s="4" t="s">
        <v>669</v>
      </c>
      <c r="C80" s="5">
        <v>122</v>
      </c>
    </row>
    <row r="81" spans="1:3" ht="16" x14ac:dyDescent="0.2">
      <c r="A81" s="4" t="s">
        <v>178</v>
      </c>
      <c r="B81" s="4" t="s">
        <v>670</v>
      </c>
      <c r="C81" s="5">
        <v>199</v>
      </c>
    </row>
    <row r="82" spans="1:3" ht="16" x14ac:dyDescent="0.2">
      <c r="A82" s="4" t="s">
        <v>178</v>
      </c>
      <c r="B82" s="4" t="s">
        <v>671</v>
      </c>
      <c r="C82" s="5">
        <v>51</v>
      </c>
    </row>
    <row r="83" spans="1:3" ht="16" x14ac:dyDescent="0.2">
      <c r="A83" s="4" t="s">
        <v>178</v>
      </c>
      <c r="B83" s="4" t="s">
        <v>672</v>
      </c>
      <c r="C83" s="5">
        <v>77</v>
      </c>
    </row>
    <row r="84" spans="1:3" ht="16" x14ac:dyDescent="0.2">
      <c r="A84" s="4" t="s">
        <v>178</v>
      </c>
      <c r="B84" s="4" t="s">
        <v>673</v>
      </c>
      <c r="C84" s="5">
        <v>56</v>
      </c>
    </row>
    <row r="85" spans="1:3" ht="16" x14ac:dyDescent="0.2">
      <c r="A85" s="4" t="s">
        <v>178</v>
      </c>
      <c r="B85" s="4" t="s">
        <v>674</v>
      </c>
      <c r="C85" s="5">
        <v>414</v>
      </c>
    </row>
    <row r="86" spans="1:3" ht="16" x14ac:dyDescent="0.2">
      <c r="A86" s="4" t="s">
        <v>178</v>
      </c>
      <c r="B86" s="4" t="s">
        <v>675</v>
      </c>
      <c r="C86" s="5">
        <v>228</v>
      </c>
    </row>
    <row r="87" spans="1:3" ht="16" x14ac:dyDescent="0.2">
      <c r="A87" s="4" t="s">
        <v>178</v>
      </c>
      <c r="B87" s="4" t="s">
        <v>676</v>
      </c>
      <c r="C87" s="5">
        <v>543</v>
      </c>
    </row>
    <row r="88" spans="1:3" ht="16" x14ac:dyDescent="0.2">
      <c r="A88" s="4" t="s">
        <v>186</v>
      </c>
      <c r="B88" s="4" t="s">
        <v>187</v>
      </c>
      <c r="C88" s="5">
        <v>30</v>
      </c>
    </row>
    <row r="89" spans="1:3" ht="16" x14ac:dyDescent="0.2">
      <c r="A89" s="4" t="s">
        <v>186</v>
      </c>
      <c r="B89" s="4" t="s">
        <v>188</v>
      </c>
      <c r="C89" s="5">
        <v>62</v>
      </c>
    </row>
    <row r="90" spans="1:3" ht="16" x14ac:dyDescent="0.2">
      <c r="A90" s="4" t="s">
        <v>186</v>
      </c>
      <c r="B90" s="4" t="s">
        <v>189</v>
      </c>
      <c r="C90" s="5">
        <v>12</v>
      </c>
    </row>
    <row r="91" spans="1:3" ht="16" x14ac:dyDescent="0.2">
      <c r="A91" s="4" t="s">
        <v>186</v>
      </c>
      <c r="B91" s="4" t="s">
        <v>677</v>
      </c>
      <c r="C91" s="5">
        <v>25</v>
      </c>
    </row>
    <row r="92" spans="1:3" ht="16" x14ac:dyDescent="0.2">
      <c r="A92" s="4" t="s">
        <v>186</v>
      </c>
      <c r="B92" s="4" t="s">
        <v>190</v>
      </c>
      <c r="C92" s="5">
        <v>38</v>
      </c>
    </row>
    <row r="93" spans="1:3" ht="16" x14ac:dyDescent="0.2">
      <c r="A93" s="4" t="s">
        <v>186</v>
      </c>
      <c r="B93" s="4" t="s">
        <v>186</v>
      </c>
      <c r="C93" s="5">
        <v>146</v>
      </c>
    </row>
    <row r="94" spans="1:3" ht="16" x14ac:dyDescent="0.2">
      <c r="A94" s="4" t="s">
        <v>186</v>
      </c>
      <c r="B94" s="4" t="s">
        <v>191</v>
      </c>
      <c r="C94" s="5">
        <v>18</v>
      </c>
    </row>
    <row r="95" spans="1:3" ht="16" x14ac:dyDescent="0.2">
      <c r="A95" s="4" t="s">
        <v>186</v>
      </c>
      <c r="B95" s="4" t="s">
        <v>662</v>
      </c>
      <c r="C95" s="5">
        <v>67</v>
      </c>
    </row>
    <row r="96" spans="1:3" ht="16" x14ac:dyDescent="0.2">
      <c r="A96" s="4" t="s">
        <v>186</v>
      </c>
      <c r="B96" s="4" t="s">
        <v>678</v>
      </c>
      <c r="C96" s="5">
        <v>35</v>
      </c>
    </row>
    <row r="97" spans="1:3" ht="16" x14ac:dyDescent="0.2">
      <c r="A97" s="4" t="s">
        <v>186</v>
      </c>
      <c r="B97" s="4" t="s">
        <v>192</v>
      </c>
      <c r="C97" s="5">
        <v>93</v>
      </c>
    </row>
    <row r="98" spans="1:3" ht="16" x14ac:dyDescent="0.2">
      <c r="A98" s="4" t="s">
        <v>186</v>
      </c>
      <c r="B98" s="4" t="s">
        <v>193</v>
      </c>
      <c r="C98" s="5">
        <v>67</v>
      </c>
    </row>
    <row r="99" spans="1:3" ht="16" x14ac:dyDescent="0.2">
      <c r="A99" s="4" t="s">
        <v>186</v>
      </c>
      <c r="B99" s="4" t="s">
        <v>982</v>
      </c>
      <c r="C99" s="5">
        <v>0</v>
      </c>
    </row>
    <row r="100" spans="1:3" ht="16" x14ac:dyDescent="0.2">
      <c r="A100" s="4" t="s">
        <v>186</v>
      </c>
      <c r="B100" s="4" t="s">
        <v>679</v>
      </c>
      <c r="C100" s="5">
        <v>23</v>
      </c>
    </row>
    <row r="101" spans="1:3" ht="16" x14ac:dyDescent="0.2">
      <c r="A101" s="4" t="s">
        <v>186</v>
      </c>
      <c r="B101" s="4" t="s">
        <v>680</v>
      </c>
      <c r="C101" s="5">
        <v>8</v>
      </c>
    </row>
    <row r="102" spans="1:3" ht="16" x14ac:dyDescent="0.2">
      <c r="A102" s="4" t="s">
        <v>186</v>
      </c>
      <c r="B102" s="4" t="s">
        <v>681</v>
      </c>
      <c r="C102" s="5">
        <v>27</v>
      </c>
    </row>
    <row r="103" spans="1:3" ht="16" x14ac:dyDescent="0.2">
      <c r="A103" s="4" t="s">
        <v>186</v>
      </c>
      <c r="B103" s="4" t="s">
        <v>682</v>
      </c>
      <c r="C103" s="5">
        <v>15</v>
      </c>
    </row>
    <row r="104" spans="1:3" ht="16" x14ac:dyDescent="0.2">
      <c r="A104" s="4" t="s">
        <v>186</v>
      </c>
      <c r="B104" s="4" t="s">
        <v>683</v>
      </c>
      <c r="C104" s="5">
        <v>24</v>
      </c>
    </row>
    <row r="105" spans="1:3" ht="16" x14ac:dyDescent="0.2">
      <c r="A105" s="4" t="s">
        <v>186</v>
      </c>
      <c r="B105" s="4" t="s">
        <v>684</v>
      </c>
      <c r="C105" s="5">
        <v>23</v>
      </c>
    </row>
    <row r="106" spans="1:3" ht="16" x14ac:dyDescent="0.2">
      <c r="A106" s="4" t="s">
        <v>186</v>
      </c>
      <c r="B106" s="4" t="s">
        <v>685</v>
      </c>
      <c r="C106" s="5">
        <v>20</v>
      </c>
    </row>
    <row r="107" spans="1:3" ht="16" x14ac:dyDescent="0.2">
      <c r="A107" s="4" t="s">
        <v>186</v>
      </c>
      <c r="B107" s="4" t="s">
        <v>686</v>
      </c>
      <c r="C107" s="5">
        <v>15</v>
      </c>
    </row>
    <row r="108" spans="1:3" ht="16" x14ac:dyDescent="0.2">
      <c r="A108" s="4" t="s">
        <v>186</v>
      </c>
      <c r="B108" s="4" t="s">
        <v>687</v>
      </c>
      <c r="C108" s="5">
        <v>40</v>
      </c>
    </row>
    <row r="109" spans="1:3" ht="16" x14ac:dyDescent="0.2">
      <c r="A109" s="4" t="s">
        <v>186</v>
      </c>
      <c r="B109" s="4" t="s">
        <v>688</v>
      </c>
      <c r="C109" s="5">
        <v>11</v>
      </c>
    </row>
    <row r="110" spans="1:3" ht="16" x14ac:dyDescent="0.2">
      <c r="A110" s="4" t="s">
        <v>186</v>
      </c>
      <c r="B110" s="4" t="s">
        <v>689</v>
      </c>
      <c r="C110" s="5">
        <v>11</v>
      </c>
    </row>
    <row r="111" spans="1:3" ht="16" x14ac:dyDescent="0.2">
      <c r="A111" s="4" t="s">
        <v>186</v>
      </c>
      <c r="B111" s="4" t="s">
        <v>690</v>
      </c>
      <c r="C111" s="5">
        <v>16</v>
      </c>
    </row>
    <row r="112" spans="1:3" ht="16" x14ac:dyDescent="0.2">
      <c r="A112" s="4" t="s">
        <v>186</v>
      </c>
      <c r="B112" s="4" t="s">
        <v>691</v>
      </c>
      <c r="C112" s="5">
        <v>23</v>
      </c>
    </row>
    <row r="113" spans="1:3" ht="16" x14ac:dyDescent="0.2">
      <c r="A113" s="4" t="s">
        <v>186</v>
      </c>
      <c r="B113" s="4" t="s">
        <v>692</v>
      </c>
      <c r="C113" s="5">
        <v>34</v>
      </c>
    </row>
    <row r="114" spans="1:3" ht="16" x14ac:dyDescent="0.2">
      <c r="A114" s="4" t="s">
        <v>186</v>
      </c>
      <c r="B114" s="4" t="s">
        <v>693</v>
      </c>
      <c r="C114" s="5">
        <v>18</v>
      </c>
    </row>
    <row r="115" spans="1:3" ht="16" x14ac:dyDescent="0.2">
      <c r="A115" s="4" t="s">
        <v>186</v>
      </c>
      <c r="B115" s="4" t="s">
        <v>694</v>
      </c>
      <c r="C115" s="5">
        <v>73</v>
      </c>
    </row>
    <row r="116" spans="1:3" ht="16" x14ac:dyDescent="0.2">
      <c r="A116" s="4" t="s">
        <v>186</v>
      </c>
      <c r="B116" s="4" t="s">
        <v>695</v>
      </c>
      <c r="C116" s="5">
        <v>22</v>
      </c>
    </row>
    <row r="117" spans="1:3" ht="16" x14ac:dyDescent="0.2">
      <c r="A117" s="4" t="s">
        <v>186</v>
      </c>
      <c r="B117" s="4" t="s">
        <v>696</v>
      </c>
      <c r="C117" s="5">
        <v>7</v>
      </c>
    </row>
    <row r="118" spans="1:3" ht="16" x14ac:dyDescent="0.2">
      <c r="A118" s="4" t="s">
        <v>186</v>
      </c>
      <c r="B118" s="4" t="s">
        <v>194</v>
      </c>
      <c r="C118" s="5">
        <v>10</v>
      </c>
    </row>
    <row r="119" spans="1:3" ht="16" x14ac:dyDescent="0.2">
      <c r="A119" s="4" t="s">
        <v>186</v>
      </c>
      <c r="B119" s="4" t="s">
        <v>697</v>
      </c>
      <c r="C119" s="5">
        <v>23</v>
      </c>
    </row>
    <row r="120" spans="1:3" ht="16" x14ac:dyDescent="0.2">
      <c r="A120" s="4" t="s">
        <v>186</v>
      </c>
      <c r="B120" s="4" t="s">
        <v>698</v>
      </c>
      <c r="C120" s="5">
        <v>4</v>
      </c>
    </row>
    <row r="121" spans="1:3" ht="16" x14ac:dyDescent="0.2">
      <c r="A121" s="4" t="s">
        <v>195</v>
      </c>
      <c r="B121" s="4" t="s">
        <v>699</v>
      </c>
      <c r="C121" s="5">
        <v>42</v>
      </c>
    </row>
    <row r="122" spans="1:3" ht="16" x14ac:dyDescent="0.2">
      <c r="A122" s="4" t="s">
        <v>195</v>
      </c>
      <c r="B122" s="4" t="s">
        <v>196</v>
      </c>
      <c r="C122" s="5">
        <v>114</v>
      </c>
    </row>
    <row r="123" spans="1:3" ht="16" x14ac:dyDescent="0.2">
      <c r="A123" s="4" t="s">
        <v>195</v>
      </c>
      <c r="B123" s="4" t="s">
        <v>700</v>
      </c>
      <c r="C123" s="5">
        <v>104</v>
      </c>
    </row>
    <row r="124" spans="1:3" ht="16" x14ac:dyDescent="0.2">
      <c r="A124" s="4" t="s">
        <v>195</v>
      </c>
      <c r="B124" s="4" t="s">
        <v>197</v>
      </c>
      <c r="C124" s="5">
        <v>153</v>
      </c>
    </row>
    <row r="125" spans="1:3" ht="16" x14ac:dyDescent="0.2">
      <c r="A125" s="4" t="s">
        <v>195</v>
      </c>
      <c r="B125" s="4" t="s">
        <v>701</v>
      </c>
      <c r="C125" s="5">
        <v>157</v>
      </c>
    </row>
    <row r="126" spans="1:3" ht="16" x14ac:dyDescent="0.2">
      <c r="A126" s="4" t="s">
        <v>195</v>
      </c>
      <c r="B126" s="4" t="s">
        <v>960</v>
      </c>
      <c r="C126" s="5">
        <v>0</v>
      </c>
    </row>
    <row r="127" spans="1:3" ht="16" x14ac:dyDescent="0.2">
      <c r="A127" s="4" t="s">
        <v>198</v>
      </c>
      <c r="B127" s="4" t="s">
        <v>198</v>
      </c>
      <c r="C127" s="5">
        <v>133</v>
      </c>
    </row>
    <row r="128" spans="1:3" ht="16" x14ac:dyDescent="0.2">
      <c r="A128" s="4" t="s">
        <v>198</v>
      </c>
      <c r="B128" s="4" t="s">
        <v>199</v>
      </c>
      <c r="C128" s="5">
        <v>39</v>
      </c>
    </row>
    <row r="129" spans="1:3" ht="16" x14ac:dyDescent="0.2">
      <c r="A129" s="4" t="s">
        <v>198</v>
      </c>
      <c r="B129" s="4" t="s">
        <v>200</v>
      </c>
      <c r="C129" s="5">
        <v>47</v>
      </c>
    </row>
    <row r="130" spans="1:3" ht="16" x14ac:dyDescent="0.2">
      <c r="A130" s="4" t="s">
        <v>198</v>
      </c>
      <c r="B130" s="4" t="s">
        <v>702</v>
      </c>
      <c r="C130" s="5">
        <v>12</v>
      </c>
    </row>
    <row r="131" spans="1:3" ht="16" x14ac:dyDescent="0.2">
      <c r="A131" s="4" t="s">
        <v>198</v>
      </c>
      <c r="B131" s="4" t="s">
        <v>703</v>
      </c>
      <c r="C131" s="5">
        <v>32</v>
      </c>
    </row>
    <row r="132" spans="1:3" ht="16" x14ac:dyDescent="0.2">
      <c r="A132" s="4" t="s">
        <v>198</v>
      </c>
      <c r="B132" s="4" t="s">
        <v>704</v>
      </c>
      <c r="C132" s="5">
        <v>19</v>
      </c>
    </row>
    <row r="133" spans="1:3" ht="16" x14ac:dyDescent="0.2">
      <c r="A133" s="4" t="s">
        <v>198</v>
      </c>
      <c r="B133" s="4" t="s">
        <v>705</v>
      </c>
      <c r="C133" s="5">
        <v>52</v>
      </c>
    </row>
    <row r="134" spans="1:3" ht="16" x14ac:dyDescent="0.2">
      <c r="A134" s="4" t="s">
        <v>201</v>
      </c>
      <c r="B134" s="4" t="s">
        <v>706</v>
      </c>
      <c r="C134" s="5">
        <v>33</v>
      </c>
    </row>
    <row r="135" spans="1:3" ht="16" x14ac:dyDescent="0.2">
      <c r="A135" s="4" t="s">
        <v>201</v>
      </c>
      <c r="B135" s="4" t="s">
        <v>707</v>
      </c>
      <c r="C135" s="5">
        <v>71</v>
      </c>
    </row>
    <row r="136" spans="1:3" ht="16" x14ac:dyDescent="0.2">
      <c r="A136" s="4" t="s">
        <v>201</v>
      </c>
      <c r="B136" s="4" t="s">
        <v>202</v>
      </c>
      <c r="C136" s="5">
        <v>24</v>
      </c>
    </row>
    <row r="137" spans="1:3" ht="16" x14ac:dyDescent="0.2">
      <c r="A137" s="4" t="s">
        <v>201</v>
      </c>
      <c r="B137" s="4" t="s">
        <v>203</v>
      </c>
      <c r="C137" s="5">
        <v>28</v>
      </c>
    </row>
    <row r="138" spans="1:3" ht="16" x14ac:dyDescent="0.2">
      <c r="A138" s="4" t="s">
        <v>201</v>
      </c>
      <c r="B138" s="4" t="s">
        <v>204</v>
      </c>
      <c r="C138" s="5">
        <v>20</v>
      </c>
    </row>
    <row r="139" spans="1:3" ht="16" x14ac:dyDescent="0.2">
      <c r="A139" s="4" t="s">
        <v>201</v>
      </c>
      <c r="B139" s="4" t="s">
        <v>708</v>
      </c>
      <c r="C139" s="5">
        <v>9</v>
      </c>
    </row>
    <row r="140" spans="1:3" ht="16" x14ac:dyDescent="0.2">
      <c r="A140" s="4" t="s">
        <v>201</v>
      </c>
      <c r="B140" s="4" t="s">
        <v>709</v>
      </c>
      <c r="C140" s="5">
        <v>46</v>
      </c>
    </row>
    <row r="141" spans="1:3" ht="16" x14ac:dyDescent="0.2">
      <c r="A141" s="4" t="s">
        <v>201</v>
      </c>
      <c r="B141" s="4" t="s">
        <v>205</v>
      </c>
      <c r="C141" s="5">
        <v>46</v>
      </c>
    </row>
    <row r="142" spans="1:3" ht="16" x14ac:dyDescent="0.2">
      <c r="A142" s="4" t="s">
        <v>201</v>
      </c>
      <c r="B142" s="4" t="s">
        <v>206</v>
      </c>
      <c r="C142" s="5">
        <v>7</v>
      </c>
    </row>
    <row r="143" spans="1:3" ht="16" x14ac:dyDescent="0.2">
      <c r="A143" s="4" t="s">
        <v>201</v>
      </c>
      <c r="B143" s="4" t="s">
        <v>201</v>
      </c>
      <c r="C143" s="5">
        <v>145</v>
      </c>
    </row>
    <row r="144" spans="1:3" ht="16" x14ac:dyDescent="0.2">
      <c r="A144" s="4" t="s">
        <v>201</v>
      </c>
      <c r="B144" s="4" t="s">
        <v>207</v>
      </c>
      <c r="C144" s="5">
        <v>73</v>
      </c>
    </row>
    <row r="145" spans="1:3" ht="16" x14ac:dyDescent="0.2">
      <c r="A145" s="4" t="s">
        <v>201</v>
      </c>
      <c r="B145" s="4" t="s">
        <v>208</v>
      </c>
      <c r="C145" s="5">
        <v>24</v>
      </c>
    </row>
    <row r="146" spans="1:3" ht="16" x14ac:dyDescent="0.2">
      <c r="A146" s="4" t="s">
        <v>201</v>
      </c>
      <c r="B146" s="4" t="s">
        <v>209</v>
      </c>
      <c r="C146" s="5">
        <v>33</v>
      </c>
    </row>
    <row r="147" spans="1:3" ht="16" x14ac:dyDescent="0.2">
      <c r="A147" s="4" t="s">
        <v>201</v>
      </c>
      <c r="B147" s="4" t="s">
        <v>710</v>
      </c>
      <c r="C147" s="5">
        <v>24</v>
      </c>
    </row>
    <row r="148" spans="1:3" ht="16" x14ac:dyDescent="0.2">
      <c r="A148" s="4" t="s">
        <v>201</v>
      </c>
      <c r="B148" s="4" t="s">
        <v>711</v>
      </c>
      <c r="C148" s="5">
        <v>43</v>
      </c>
    </row>
    <row r="149" spans="1:3" ht="16" x14ac:dyDescent="0.2">
      <c r="A149" s="4" t="s">
        <v>201</v>
      </c>
      <c r="B149" s="4" t="s">
        <v>210</v>
      </c>
      <c r="C149" s="5">
        <v>11</v>
      </c>
    </row>
    <row r="150" spans="1:3" ht="16" x14ac:dyDescent="0.2">
      <c r="A150" s="4" t="s">
        <v>201</v>
      </c>
      <c r="B150" s="4" t="s">
        <v>211</v>
      </c>
      <c r="C150" s="5">
        <v>8</v>
      </c>
    </row>
    <row r="151" spans="1:3" ht="16" x14ac:dyDescent="0.2">
      <c r="A151" s="4" t="s">
        <v>712</v>
      </c>
      <c r="B151" s="4" t="s">
        <v>212</v>
      </c>
      <c r="C151" s="5">
        <v>55</v>
      </c>
    </row>
    <row r="152" spans="1:3" ht="16" x14ac:dyDescent="0.2">
      <c r="A152" s="4" t="s">
        <v>712</v>
      </c>
      <c r="B152" s="4" t="s">
        <v>713</v>
      </c>
      <c r="C152" s="5">
        <v>0</v>
      </c>
    </row>
    <row r="153" spans="1:3" ht="16" x14ac:dyDescent="0.2">
      <c r="A153" s="4" t="s">
        <v>712</v>
      </c>
      <c r="B153" s="4" t="s">
        <v>213</v>
      </c>
      <c r="C153" s="5">
        <v>71</v>
      </c>
    </row>
    <row r="154" spans="1:3" ht="16" x14ac:dyDescent="0.2">
      <c r="A154" s="4" t="s">
        <v>712</v>
      </c>
      <c r="B154" s="4" t="s">
        <v>678</v>
      </c>
      <c r="C154" s="5">
        <v>167</v>
      </c>
    </row>
    <row r="155" spans="1:3" ht="16" x14ac:dyDescent="0.2">
      <c r="A155" s="4" t="s">
        <v>712</v>
      </c>
      <c r="B155" s="4" t="s">
        <v>714</v>
      </c>
      <c r="C155" s="5">
        <v>0</v>
      </c>
    </row>
    <row r="156" spans="1:3" ht="16" x14ac:dyDescent="0.2">
      <c r="A156" s="4" t="s">
        <v>712</v>
      </c>
      <c r="B156" s="4" t="s">
        <v>715</v>
      </c>
      <c r="C156" s="5">
        <v>27</v>
      </c>
    </row>
    <row r="157" spans="1:3" ht="16" x14ac:dyDescent="0.2">
      <c r="A157" s="4" t="s">
        <v>712</v>
      </c>
      <c r="B157" s="4" t="s">
        <v>214</v>
      </c>
      <c r="C157" s="5">
        <v>56</v>
      </c>
    </row>
    <row r="158" spans="1:3" ht="16" x14ac:dyDescent="0.2">
      <c r="A158" s="4" t="s">
        <v>712</v>
      </c>
      <c r="B158" s="4" t="s">
        <v>716</v>
      </c>
      <c r="C158" s="5">
        <v>25</v>
      </c>
    </row>
    <row r="159" spans="1:3" ht="16" x14ac:dyDescent="0.2">
      <c r="A159" s="4" t="s">
        <v>712</v>
      </c>
      <c r="B159" s="4" t="s">
        <v>717</v>
      </c>
      <c r="C159" s="5">
        <v>63</v>
      </c>
    </row>
    <row r="160" spans="1:3" ht="16" x14ac:dyDescent="0.2">
      <c r="A160" s="4" t="s">
        <v>712</v>
      </c>
      <c r="B160" s="4" t="s">
        <v>718</v>
      </c>
      <c r="C160" s="5">
        <v>39</v>
      </c>
    </row>
    <row r="161" spans="1:3" ht="16" x14ac:dyDescent="0.2">
      <c r="A161" s="4" t="s">
        <v>712</v>
      </c>
      <c r="B161" s="4" t="s">
        <v>665</v>
      </c>
      <c r="C161" s="5">
        <v>9</v>
      </c>
    </row>
    <row r="162" spans="1:3" ht="16" x14ac:dyDescent="0.2">
      <c r="A162" s="4" t="s">
        <v>712</v>
      </c>
      <c r="B162" s="4" t="s">
        <v>719</v>
      </c>
      <c r="C162" s="5">
        <v>96</v>
      </c>
    </row>
    <row r="163" spans="1:3" ht="16" x14ac:dyDescent="0.2">
      <c r="A163" s="4" t="s">
        <v>712</v>
      </c>
      <c r="B163" s="4" t="s">
        <v>720</v>
      </c>
      <c r="C163" s="5">
        <v>60</v>
      </c>
    </row>
    <row r="164" spans="1:3" ht="16" x14ac:dyDescent="0.2">
      <c r="A164" s="4" t="s">
        <v>712</v>
      </c>
      <c r="B164" s="4" t="s">
        <v>721</v>
      </c>
      <c r="C164" s="5">
        <v>1</v>
      </c>
    </row>
    <row r="165" spans="1:3" ht="16" x14ac:dyDescent="0.2">
      <c r="A165" s="4" t="s">
        <v>712</v>
      </c>
      <c r="B165" s="4" t="s">
        <v>215</v>
      </c>
      <c r="C165" s="5">
        <v>78</v>
      </c>
    </row>
    <row r="166" spans="1:3" ht="16" x14ac:dyDescent="0.2">
      <c r="A166" s="4" t="s">
        <v>709</v>
      </c>
      <c r="B166" s="4" t="s">
        <v>722</v>
      </c>
      <c r="C166" s="5">
        <v>25</v>
      </c>
    </row>
    <row r="167" spans="1:3" ht="16" x14ac:dyDescent="0.2">
      <c r="A167" s="4" t="s">
        <v>709</v>
      </c>
      <c r="B167" s="4" t="s">
        <v>216</v>
      </c>
      <c r="C167" s="5">
        <v>66</v>
      </c>
    </row>
    <row r="168" spans="1:3" ht="16" x14ac:dyDescent="0.2">
      <c r="A168" s="4" t="s">
        <v>709</v>
      </c>
      <c r="B168" s="4" t="s">
        <v>217</v>
      </c>
      <c r="C168" s="5">
        <v>29</v>
      </c>
    </row>
    <row r="169" spans="1:3" ht="16" x14ac:dyDescent="0.2">
      <c r="A169" s="4" t="s">
        <v>709</v>
      </c>
      <c r="B169" s="4" t="s">
        <v>723</v>
      </c>
      <c r="C169" s="5">
        <v>55</v>
      </c>
    </row>
    <row r="170" spans="1:3" ht="16" x14ac:dyDescent="0.2">
      <c r="A170" s="4" t="s">
        <v>709</v>
      </c>
      <c r="B170" s="4" t="s">
        <v>724</v>
      </c>
      <c r="C170" s="5">
        <v>36</v>
      </c>
    </row>
    <row r="171" spans="1:3" ht="16" x14ac:dyDescent="0.2">
      <c r="A171" s="4" t="s">
        <v>709</v>
      </c>
      <c r="B171" s="4" t="s">
        <v>725</v>
      </c>
      <c r="C171" s="5">
        <v>15</v>
      </c>
    </row>
    <row r="172" spans="1:3" ht="16" x14ac:dyDescent="0.2">
      <c r="A172" s="4" t="s">
        <v>709</v>
      </c>
      <c r="B172" s="4" t="s">
        <v>218</v>
      </c>
      <c r="C172" s="5">
        <v>73</v>
      </c>
    </row>
    <row r="173" spans="1:3" ht="16" x14ac:dyDescent="0.2">
      <c r="A173" s="4" t="s">
        <v>709</v>
      </c>
      <c r="B173" s="4" t="s">
        <v>219</v>
      </c>
      <c r="C173" s="5">
        <v>22</v>
      </c>
    </row>
    <row r="174" spans="1:3" ht="16" x14ac:dyDescent="0.2">
      <c r="A174" s="4" t="s">
        <v>220</v>
      </c>
      <c r="B174" s="4" t="s">
        <v>221</v>
      </c>
      <c r="C174" s="5">
        <v>16</v>
      </c>
    </row>
    <row r="175" spans="1:3" ht="16" x14ac:dyDescent="0.2">
      <c r="A175" s="4" t="s">
        <v>220</v>
      </c>
      <c r="B175" s="4" t="s">
        <v>222</v>
      </c>
      <c r="C175" s="5">
        <v>17</v>
      </c>
    </row>
    <row r="176" spans="1:3" ht="16" x14ac:dyDescent="0.2">
      <c r="A176" s="4" t="s">
        <v>220</v>
      </c>
      <c r="B176" s="4" t="s">
        <v>223</v>
      </c>
      <c r="C176" s="5">
        <v>11</v>
      </c>
    </row>
    <row r="177" spans="1:3" ht="16" x14ac:dyDescent="0.2">
      <c r="A177" s="4" t="s">
        <v>220</v>
      </c>
      <c r="B177" s="4" t="s">
        <v>224</v>
      </c>
      <c r="C177" s="5">
        <v>29</v>
      </c>
    </row>
    <row r="178" spans="1:3" ht="16" x14ac:dyDescent="0.2">
      <c r="A178" s="4" t="s">
        <v>220</v>
      </c>
      <c r="B178" s="4" t="s">
        <v>225</v>
      </c>
      <c r="C178" s="5">
        <v>145</v>
      </c>
    </row>
    <row r="179" spans="1:3" ht="16" x14ac:dyDescent="0.2">
      <c r="A179" s="4" t="s">
        <v>220</v>
      </c>
      <c r="B179" s="4" t="s">
        <v>726</v>
      </c>
      <c r="C179" s="5">
        <v>55</v>
      </c>
    </row>
    <row r="180" spans="1:3" ht="16" x14ac:dyDescent="0.2">
      <c r="A180" s="4" t="s">
        <v>220</v>
      </c>
      <c r="B180" s="4" t="s">
        <v>727</v>
      </c>
      <c r="C180" s="5">
        <v>15</v>
      </c>
    </row>
    <row r="181" spans="1:3" ht="16" x14ac:dyDescent="0.2">
      <c r="A181" s="4" t="s">
        <v>220</v>
      </c>
      <c r="B181" s="4" t="s">
        <v>728</v>
      </c>
      <c r="C181" s="5">
        <v>18</v>
      </c>
    </row>
    <row r="182" spans="1:3" ht="16" x14ac:dyDescent="0.2">
      <c r="A182" s="4" t="s">
        <v>220</v>
      </c>
      <c r="B182" s="4" t="s">
        <v>729</v>
      </c>
      <c r="C182" s="5">
        <v>22</v>
      </c>
    </row>
    <row r="183" spans="1:3" ht="16" x14ac:dyDescent="0.2">
      <c r="A183" s="4" t="s">
        <v>220</v>
      </c>
      <c r="B183" s="4" t="s">
        <v>226</v>
      </c>
      <c r="C183" s="5">
        <v>38</v>
      </c>
    </row>
    <row r="184" spans="1:3" ht="16" x14ac:dyDescent="0.2">
      <c r="A184" s="4" t="s">
        <v>220</v>
      </c>
      <c r="B184" s="4" t="s">
        <v>227</v>
      </c>
      <c r="C184" s="5">
        <v>12</v>
      </c>
    </row>
    <row r="185" spans="1:3" ht="16" x14ac:dyDescent="0.2">
      <c r="A185" s="4" t="s">
        <v>220</v>
      </c>
      <c r="B185" s="4" t="s">
        <v>730</v>
      </c>
      <c r="C185" s="5">
        <v>28</v>
      </c>
    </row>
    <row r="186" spans="1:3" ht="16" x14ac:dyDescent="0.2">
      <c r="A186" s="4" t="s">
        <v>220</v>
      </c>
      <c r="B186" s="4" t="s">
        <v>228</v>
      </c>
      <c r="C186" s="5">
        <v>38</v>
      </c>
    </row>
    <row r="187" spans="1:3" ht="16" x14ac:dyDescent="0.2">
      <c r="A187" s="4" t="s">
        <v>220</v>
      </c>
      <c r="B187" s="4" t="s">
        <v>731</v>
      </c>
      <c r="C187" s="5">
        <v>19</v>
      </c>
    </row>
    <row r="188" spans="1:3" ht="16" x14ac:dyDescent="0.2">
      <c r="A188" s="4" t="s">
        <v>220</v>
      </c>
      <c r="B188" s="4" t="s">
        <v>220</v>
      </c>
      <c r="C188" s="5">
        <v>356</v>
      </c>
    </row>
    <row r="189" spans="1:3" ht="16" x14ac:dyDescent="0.2">
      <c r="A189" s="4" t="s">
        <v>220</v>
      </c>
      <c r="B189" s="4" t="s">
        <v>229</v>
      </c>
      <c r="C189" s="5">
        <v>25</v>
      </c>
    </row>
    <row r="190" spans="1:3" ht="16" x14ac:dyDescent="0.2">
      <c r="A190" s="4" t="s">
        <v>220</v>
      </c>
      <c r="B190" s="4" t="s">
        <v>732</v>
      </c>
      <c r="C190" s="5">
        <v>58</v>
      </c>
    </row>
    <row r="191" spans="1:3" ht="16" x14ac:dyDescent="0.2">
      <c r="A191" s="4" t="s">
        <v>220</v>
      </c>
      <c r="B191" s="4" t="s">
        <v>733</v>
      </c>
      <c r="C191" s="5">
        <v>6</v>
      </c>
    </row>
    <row r="192" spans="1:3" ht="16" x14ac:dyDescent="0.2">
      <c r="A192" s="4" t="s">
        <v>220</v>
      </c>
      <c r="B192" s="4" t="s">
        <v>734</v>
      </c>
      <c r="C192" s="5">
        <v>50</v>
      </c>
    </row>
    <row r="193" spans="1:3" ht="16" x14ac:dyDescent="0.2">
      <c r="A193" s="4" t="s">
        <v>220</v>
      </c>
      <c r="B193" s="4" t="s">
        <v>735</v>
      </c>
      <c r="C193" s="5">
        <v>29</v>
      </c>
    </row>
    <row r="194" spans="1:3" ht="16" x14ac:dyDescent="0.2">
      <c r="A194" s="4" t="s">
        <v>220</v>
      </c>
      <c r="B194" s="4" t="s">
        <v>736</v>
      </c>
      <c r="C194" s="5">
        <v>10</v>
      </c>
    </row>
    <row r="195" spans="1:3" ht="16" x14ac:dyDescent="0.2">
      <c r="A195" s="4" t="s">
        <v>220</v>
      </c>
      <c r="B195" s="4" t="s">
        <v>737</v>
      </c>
      <c r="C195" s="5">
        <v>6</v>
      </c>
    </row>
    <row r="196" spans="1:3" ht="16" x14ac:dyDescent="0.2">
      <c r="A196" s="4" t="s">
        <v>220</v>
      </c>
      <c r="B196" s="4" t="s">
        <v>230</v>
      </c>
      <c r="C196" s="5">
        <v>14</v>
      </c>
    </row>
    <row r="197" spans="1:3" ht="16" x14ac:dyDescent="0.2">
      <c r="A197" s="4" t="s">
        <v>220</v>
      </c>
      <c r="B197" s="4" t="s">
        <v>231</v>
      </c>
      <c r="C197" s="5">
        <v>25</v>
      </c>
    </row>
    <row r="198" spans="1:3" ht="16" x14ac:dyDescent="0.2">
      <c r="A198" s="4" t="s">
        <v>232</v>
      </c>
      <c r="B198" s="4" t="s">
        <v>233</v>
      </c>
      <c r="C198" s="5">
        <v>12</v>
      </c>
    </row>
    <row r="199" spans="1:3" ht="16" x14ac:dyDescent="0.2">
      <c r="A199" s="4" t="s">
        <v>232</v>
      </c>
      <c r="B199" s="4" t="s">
        <v>234</v>
      </c>
      <c r="C199" s="5">
        <v>21</v>
      </c>
    </row>
    <row r="200" spans="1:3" ht="16" x14ac:dyDescent="0.2">
      <c r="A200" s="4" t="s">
        <v>232</v>
      </c>
      <c r="B200" s="4" t="s">
        <v>235</v>
      </c>
      <c r="C200" s="5">
        <v>24</v>
      </c>
    </row>
    <row r="201" spans="1:3" ht="16" x14ac:dyDescent="0.2">
      <c r="A201" s="4" t="s">
        <v>232</v>
      </c>
      <c r="B201" s="4" t="s">
        <v>236</v>
      </c>
      <c r="C201" s="5">
        <v>20</v>
      </c>
    </row>
    <row r="202" spans="1:3" ht="16" x14ac:dyDescent="0.2">
      <c r="A202" s="4" t="s">
        <v>232</v>
      </c>
      <c r="B202" s="4" t="s">
        <v>237</v>
      </c>
      <c r="C202" s="5">
        <v>77</v>
      </c>
    </row>
    <row r="203" spans="1:3" ht="16" x14ac:dyDescent="0.2">
      <c r="A203" s="4" t="s">
        <v>232</v>
      </c>
      <c r="B203" s="4" t="s">
        <v>238</v>
      </c>
      <c r="C203" s="5">
        <v>17</v>
      </c>
    </row>
    <row r="204" spans="1:3" ht="16" x14ac:dyDescent="0.2">
      <c r="A204" s="4" t="s">
        <v>232</v>
      </c>
      <c r="B204" s="4" t="s">
        <v>239</v>
      </c>
      <c r="C204" s="5">
        <v>27</v>
      </c>
    </row>
    <row r="205" spans="1:3" ht="16" x14ac:dyDescent="0.2">
      <c r="A205" s="4" t="s">
        <v>232</v>
      </c>
      <c r="B205" s="4" t="s">
        <v>240</v>
      </c>
      <c r="C205" s="5">
        <v>33</v>
      </c>
    </row>
    <row r="206" spans="1:3" ht="16" x14ac:dyDescent="0.2">
      <c r="A206" s="4" t="s">
        <v>232</v>
      </c>
      <c r="B206" s="4" t="s">
        <v>241</v>
      </c>
      <c r="C206" s="5">
        <v>95</v>
      </c>
    </row>
    <row r="207" spans="1:3" ht="16" x14ac:dyDescent="0.2">
      <c r="A207" s="4" t="s">
        <v>232</v>
      </c>
      <c r="B207" s="4" t="s">
        <v>242</v>
      </c>
      <c r="C207" s="5">
        <v>65</v>
      </c>
    </row>
    <row r="208" spans="1:3" ht="16" x14ac:dyDescent="0.2">
      <c r="A208" s="4" t="s">
        <v>232</v>
      </c>
      <c r="B208" s="4" t="s">
        <v>243</v>
      </c>
      <c r="C208" s="5">
        <v>48</v>
      </c>
    </row>
    <row r="209" spans="1:3" ht="16" x14ac:dyDescent="0.2">
      <c r="A209" s="4" t="s">
        <v>232</v>
      </c>
      <c r="B209" s="4" t="s">
        <v>244</v>
      </c>
      <c r="C209" s="5">
        <v>10</v>
      </c>
    </row>
    <row r="210" spans="1:3" ht="16" x14ac:dyDescent="0.2">
      <c r="A210" s="4" t="s">
        <v>232</v>
      </c>
      <c r="B210" s="4" t="s">
        <v>245</v>
      </c>
      <c r="C210" s="5">
        <v>6</v>
      </c>
    </row>
    <row r="211" spans="1:3" ht="16" x14ac:dyDescent="0.2">
      <c r="A211" s="4" t="s">
        <v>232</v>
      </c>
      <c r="B211" s="4" t="s">
        <v>246</v>
      </c>
      <c r="C211" s="5">
        <v>26</v>
      </c>
    </row>
    <row r="212" spans="1:3" ht="16" x14ac:dyDescent="0.2">
      <c r="A212" s="4" t="s">
        <v>232</v>
      </c>
      <c r="B212" s="4" t="s">
        <v>738</v>
      </c>
      <c r="C212" s="5">
        <v>13</v>
      </c>
    </row>
    <row r="213" spans="1:3" ht="16" x14ac:dyDescent="0.2">
      <c r="A213" s="4" t="s">
        <v>232</v>
      </c>
      <c r="B213" s="4" t="s">
        <v>739</v>
      </c>
      <c r="C213" s="5">
        <v>17</v>
      </c>
    </row>
    <row r="214" spans="1:3" ht="16" x14ac:dyDescent="0.2">
      <c r="A214" s="4" t="s">
        <v>232</v>
      </c>
      <c r="B214" s="4" t="s">
        <v>740</v>
      </c>
      <c r="C214" s="5">
        <v>3</v>
      </c>
    </row>
    <row r="215" spans="1:3" ht="16" x14ac:dyDescent="0.2">
      <c r="A215" s="4" t="s">
        <v>232</v>
      </c>
      <c r="B215" s="4" t="s">
        <v>741</v>
      </c>
      <c r="C215" s="5">
        <v>23</v>
      </c>
    </row>
    <row r="216" spans="1:3" ht="16" x14ac:dyDescent="0.2">
      <c r="A216" s="4" t="s">
        <v>232</v>
      </c>
      <c r="B216" s="4" t="s">
        <v>742</v>
      </c>
      <c r="C216" s="5">
        <v>65</v>
      </c>
    </row>
    <row r="217" spans="1:3" ht="16" x14ac:dyDescent="0.2">
      <c r="A217" s="4" t="s">
        <v>232</v>
      </c>
      <c r="B217" s="4" t="s">
        <v>247</v>
      </c>
      <c r="C217" s="5">
        <v>41</v>
      </c>
    </row>
    <row r="218" spans="1:3" ht="16" x14ac:dyDescent="0.2">
      <c r="A218" s="4" t="s">
        <v>232</v>
      </c>
      <c r="B218" s="4" t="s">
        <v>248</v>
      </c>
      <c r="C218" s="5">
        <v>10</v>
      </c>
    </row>
    <row r="219" spans="1:3" ht="16" x14ac:dyDescent="0.2">
      <c r="A219" s="4" t="s">
        <v>249</v>
      </c>
      <c r="B219" s="4" t="s">
        <v>250</v>
      </c>
      <c r="C219" s="5">
        <v>42</v>
      </c>
    </row>
    <row r="220" spans="1:3" ht="16" x14ac:dyDescent="0.2">
      <c r="A220" s="4" t="s">
        <v>249</v>
      </c>
      <c r="B220" s="4" t="s">
        <v>743</v>
      </c>
      <c r="C220" s="5">
        <v>43</v>
      </c>
    </row>
    <row r="221" spans="1:3" ht="16" x14ac:dyDescent="0.2">
      <c r="A221" s="4" t="s">
        <v>249</v>
      </c>
      <c r="B221" s="4" t="s">
        <v>744</v>
      </c>
      <c r="C221" s="5">
        <v>38</v>
      </c>
    </row>
    <row r="222" spans="1:3" ht="16" x14ac:dyDescent="0.2">
      <c r="A222" s="4" t="s">
        <v>249</v>
      </c>
      <c r="B222" s="4" t="s">
        <v>249</v>
      </c>
      <c r="C222" s="5">
        <v>139</v>
      </c>
    </row>
    <row r="223" spans="1:3" ht="16" x14ac:dyDescent="0.2">
      <c r="A223" s="4" t="s">
        <v>249</v>
      </c>
      <c r="B223" s="4" t="s">
        <v>745</v>
      </c>
      <c r="C223" s="5">
        <v>33</v>
      </c>
    </row>
    <row r="224" spans="1:3" ht="16" x14ac:dyDescent="0.2">
      <c r="A224" s="4" t="s">
        <v>249</v>
      </c>
      <c r="B224" s="4" t="s">
        <v>746</v>
      </c>
      <c r="C224" s="5">
        <v>38</v>
      </c>
    </row>
    <row r="225" spans="1:3" ht="16" x14ac:dyDescent="0.2">
      <c r="A225" s="4" t="s">
        <v>249</v>
      </c>
      <c r="B225" s="4" t="s">
        <v>747</v>
      </c>
      <c r="C225" s="5">
        <v>23</v>
      </c>
    </row>
    <row r="226" spans="1:3" ht="16" x14ac:dyDescent="0.2">
      <c r="A226" s="4" t="s">
        <v>249</v>
      </c>
      <c r="B226" s="4" t="s">
        <v>748</v>
      </c>
      <c r="C226" s="5">
        <v>28</v>
      </c>
    </row>
    <row r="227" spans="1:3" ht="16" x14ac:dyDescent="0.2">
      <c r="A227" s="4" t="s">
        <v>249</v>
      </c>
      <c r="B227" s="4" t="s">
        <v>749</v>
      </c>
      <c r="C227" s="5">
        <v>33</v>
      </c>
    </row>
    <row r="228" spans="1:3" ht="16" x14ac:dyDescent="0.2">
      <c r="A228" s="4" t="s">
        <v>258</v>
      </c>
      <c r="B228" s="4" t="s">
        <v>259</v>
      </c>
      <c r="C228" s="5">
        <v>23</v>
      </c>
    </row>
    <row r="229" spans="1:3" ht="16" x14ac:dyDescent="0.2">
      <c r="A229" s="4" t="s">
        <v>258</v>
      </c>
      <c r="B229" s="4" t="s">
        <v>750</v>
      </c>
      <c r="C229" s="5">
        <v>158</v>
      </c>
    </row>
    <row r="230" spans="1:3" ht="16" x14ac:dyDescent="0.2">
      <c r="A230" s="4" t="s">
        <v>258</v>
      </c>
      <c r="B230" s="4" t="s">
        <v>751</v>
      </c>
      <c r="C230" s="5">
        <v>21</v>
      </c>
    </row>
    <row r="231" spans="1:3" ht="16" x14ac:dyDescent="0.2">
      <c r="A231" s="4" t="s">
        <v>258</v>
      </c>
      <c r="B231" s="4" t="s">
        <v>262</v>
      </c>
      <c r="C231" s="5">
        <v>27</v>
      </c>
    </row>
    <row r="232" spans="1:3" ht="16" x14ac:dyDescent="0.2">
      <c r="A232" s="4" t="s">
        <v>258</v>
      </c>
      <c r="B232" s="4" t="s">
        <v>752</v>
      </c>
      <c r="C232" s="5">
        <v>11</v>
      </c>
    </row>
    <row r="233" spans="1:3" ht="16" x14ac:dyDescent="0.2">
      <c r="A233" s="4" t="s">
        <v>258</v>
      </c>
      <c r="B233" s="4" t="s">
        <v>264</v>
      </c>
      <c r="C233" s="5">
        <v>19</v>
      </c>
    </row>
    <row r="234" spans="1:3" ht="16" x14ac:dyDescent="0.2">
      <c r="A234" s="4" t="s">
        <v>258</v>
      </c>
      <c r="B234" s="4" t="s">
        <v>753</v>
      </c>
      <c r="C234" s="5">
        <v>4</v>
      </c>
    </row>
    <row r="235" spans="1:3" ht="16" x14ac:dyDescent="0.2">
      <c r="A235" s="4" t="s">
        <v>258</v>
      </c>
      <c r="B235" s="4" t="s">
        <v>754</v>
      </c>
      <c r="C235" s="5">
        <v>12</v>
      </c>
    </row>
    <row r="236" spans="1:3" ht="16" x14ac:dyDescent="0.2">
      <c r="A236" s="4" t="s">
        <v>258</v>
      </c>
      <c r="B236" s="4" t="s">
        <v>755</v>
      </c>
      <c r="C236" s="5">
        <v>76</v>
      </c>
    </row>
    <row r="237" spans="1:3" ht="16" x14ac:dyDescent="0.2">
      <c r="A237" s="4" t="s">
        <v>258</v>
      </c>
      <c r="B237" s="4" t="s">
        <v>756</v>
      </c>
      <c r="C237" s="5">
        <v>8</v>
      </c>
    </row>
    <row r="238" spans="1:3" ht="16" x14ac:dyDescent="0.2">
      <c r="A238" s="4" t="s">
        <v>258</v>
      </c>
      <c r="B238" s="4" t="s">
        <v>757</v>
      </c>
      <c r="C238" s="5">
        <v>7</v>
      </c>
    </row>
    <row r="239" spans="1:3" ht="16" x14ac:dyDescent="0.2">
      <c r="A239" s="4" t="s">
        <v>258</v>
      </c>
      <c r="B239" s="4" t="s">
        <v>758</v>
      </c>
      <c r="C239" s="5">
        <v>26</v>
      </c>
    </row>
    <row r="240" spans="1:3" ht="16" x14ac:dyDescent="0.2">
      <c r="A240" s="4" t="s">
        <v>258</v>
      </c>
      <c r="B240" s="4" t="s">
        <v>759</v>
      </c>
      <c r="C240" s="5">
        <v>11</v>
      </c>
    </row>
    <row r="241" spans="1:3" ht="16" x14ac:dyDescent="0.2">
      <c r="A241" s="4" t="s">
        <v>258</v>
      </c>
      <c r="B241" s="4" t="s">
        <v>760</v>
      </c>
      <c r="C241" s="5">
        <v>46</v>
      </c>
    </row>
    <row r="242" spans="1:3" ht="16" x14ac:dyDescent="0.2">
      <c r="A242" s="4" t="s">
        <v>258</v>
      </c>
      <c r="B242" s="4" t="s">
        <v>761</v>
      </c>
      <c r="C242" s="5">
        <v>17</v>
      </c>
    </row>
    <row r="243" spans="1:3" ht="16" x14ac:dyDescent="0.2">
      <c r="A243" s="4" t="s">
        <v>258</v>
      </c>
      <c r="B243" s="4" t="s">
        <v>274</v>
      </c>
      <c r="C243" s="5">
        <v>41</v>
      </c>
    </row>
    <row r="244" spans="1:3" ht="16" x14ac:dyDescent="0.2">
      <c r="A244" s="4" t="s">
        <v>762</v>
      </c>
      <c r="B244" s="4" t="s">
        <v>276</v>
      </c>
      <c r="C244" s="5">
        <v>60</v>
      </c>
    </row>
    <row r="245" spans="1:3" ht="16" x14ac:dyDescent="0.2">
      <c r="A245" s="4" t="s">
        <v>762</v>
      </c>
      <c r="B245" s="4" t="s">
        <v>277</v>
      </c>
      <c r="C245" s="5">
        <v>36</v>
      </c>
    </row>
    <row r="246" spans="1:3" ht="16" x14ac:dyDescent="0.2">
      <c r="A246" s="4" t="s">
        <v>762</v>
      </c>
      <c r="B246" s="4" t="s">
        <v>278</v>
      </c>
      <c r="C246" s="5">
        <v>27</v>
      </c>
    </row>
    <row r="247" spans="1:3" ht="16" x14ac:dyDescent="0.2">
      <c r="A247" s="4" t="s">
        <v>762</v>
      </c>
      <c r="B247" s="4" t="s">
        <v>763</v>
      </c>
      <c r="C247" s="5">
        <v>50</v>
      </c>
    </row>
    <row r="248" spans="1:3" ht="16" x14ac:dyDescent="0.2">
      <c r="A248" s="4" t="s">
        <v>762</v>
      </c>
      <c r="B248" s="4" t="s">
        <v>764</v>
      </c>
      <c r="C248" s="5">
        <v>19</v>
      </c>
    </row>
    <row r="249" spans="1:3" ht="16" x14ac:dyDescent="0.2">
      <c r="A249" s="4" t="s">
        <v>762</v>
      </c>
      <c r="B249" s="4" t="s">
        <v>765</v>
      </c>
      <c r="C249" s="5">
        <v>33</v>
      </c>
    </row>
    <row r="250" spans="1:3" ht="16" x14ac:dyDescent="0.2">
      <c r="A250" s="4" t="s">
        <v>762</v>
      </c>
      <c r="B250" s="4" t="s">
        <v>766</v>
      </c>
      <c r="C250" s="5">
        <v>17</v>
      </c>
    </row>
    <row r="251" spans="1:3" ht="16" x14ac:dyDescent="0.2">
      <c r="A251" s="4" t="s">
        <v>762</v>
      </c>
      <c r="B251" s="4" t="s">
        <v>283</v>
      </c>
      <c r="C251" s="5">
        <v>21</v>
      </c>
    </row>
    <row r="252" spans="1:3" ht="16" x14ac:dyDescent="0.2">
      <c r="A252" s="4" t="s">
        <v>762</v>
      </c>
      <c r="B252" s="4" t="s">
        <v>767</v>
      </c>
      <c r="C252" s="5">
        <v>0</v>
      </c>
    </row>
    <row r="253" spans="1:3" ht="16" x14ac:dyDescent="0.2">
      <c r="A253" s="4" t="s">
        <v>762</v>
      </c>
      <c r="B253" s="4" t="s">
        <v>768</v>
      </c>
      <c r="C253" s="5">
        <v>16</v>
      </c>
    </row>
    <row r="254" spans="1:3" ht="16" x14ac:dyDescent="0.2">
      <c r="A254" s="4" t="s">
        <v>762</v>
      </c>
      <c r="B254" s="4" t="s">
        <v>286</v>
      </c>
      <c r="C254" s="5">
        <v>100</v>
      </c>
    </row>
    <row r="255" spans="1:3" ht="16" x14ac:dyDescent="0.2">
      <c r="A255" s="4" t="s">
        <v>762</v>
      </c>
      <c r="B255" s="4" t="s">
        <v>769</v>
      </c>
      <c r="C255" s="5">
        <v>21</v>
      </c>
    </row>
    <row r="256" spans="1:3" ht="16" x14ac:dyDescent="0.2">
      <c r="A256" s="4" t="s">
        <v>762</v>
      </c>
      <c r="B256" s="4" t="s">
        <v>288</v>
      </c>
      <c r="C256" s="5">
        <v>39</v>
      </c>
    </row>
    <row r="257" spans="1:3" ht="16" x14ac:dyDescent="0.2">
      <c r="A257" s="4" t="s">
        <v>762</v>
      </c>
      <c r="B257" s="4" t="s">
        <v>289</v>
      </c>
      <c r="C257" s="5">
        <v>28</v>
      </c>
    </row>
    <row r="258" spans="1:3" ht="16" x14ac:dyDescent="0.2">
      <c r="A258" s="4" t="s">
        <v>762</v>
      </c>
      <c r="B258" s="4" t="s">
        <v>770</v>
      </c>
      <c r="C258" s="5">
        <v>6</v>
      </c>
    </row>
    <row r="259" spans="1:3" ht="16" x14ac:dyDescent="0.2">
      <c r="A259" s="4" t="s">
        <v>762</v>
      </c>
      <c r="B259" s="4" t="s">
        <v>771</v>
      </c>
      <c r="C259" s="5">
        <v>17</v>
      </c>
    </row>
    <row r="260" spans="1:3" ht="16" x14ac:dyDescent="0.2">
      <c r="A260" s="4" t="s">
        <v>762</v>
      </c>
      <c r="B260" s="4" t="s">
        <v>772</v>
      </c>
      <c r="C260" s="5">
        <v>15</v>
      </c>
    </row>
    <row r="261" spans="1:3" ht="16" x14ac:dyDescent="0.2">
      <c r="A261" s="4" t="s">
        <v>762</v>
      </c>
      <c r="B261" s="4" t="s">
        <v>773</v>
      </c>
      <c r="C261" s="5">
        <v>25</v>
      </c>
    </row>
    <row r="262" spans="1:3" ht="16" x14ac:dyDescent="0.2">
      <c r="A262" s="4" t="s">
        <v>762</v>
      </c>
      <c r="B262" s="4" t="s">
        <v>774</v>
      </c>
      <c r="C262" s="5">
        <v>28</v>
      </c>
    </row>
    <row r="263" spans="1:3" ht="16" x14ac:dyDescent="0.2">
      <c r="A263" s="4" t="s">
        <v>762</v>
      </c>
      <c r="B263" s="4" t="s">
        <v>775</v>
      </c>
      <c r="C263" s="5">
        <v>15</v>
      </c>
    </row>
    <row r="264" spans="1:3" ht="16" x14ac:dyDescent="0.2">
      <c r="A264" s="4" t="s">
        <v>762</v>
      </c>
      <c r="B264" s="4" t="s">
        <v>762</v>
      </c>
      <c r="C264" s="5">
        <v>63</v>
      </c>
    </row>
    <row r="265" spans="1:3" ht="16" x14ac:dyDescent="0.2">
      <c r="A265" s="4" t="s">
        <v>762</v>
      </c>
      <c r="B265" s="4" t="s">
        <v>776</v>
      </c>
      <c r="C265" s="5">
        <v>31</v>
      </c>
    </row>
    <row r="266" spans="1:3" ht="16" x14ac:dyDescent="0.2">
      <c r="A266" s="4" t="s">
        <v>762</v>
      </c>
      <c r="B266" s="4" t="s">
        <v>777</v>
      </c>
      <c r="C266" s="5">
        <v>31</v>
      </c>
    </row>
    <row r="267" spans="1:3" ht="16" x14ac:dyDescent="0.2">
      <c r="A267" s="4" t="s">
        <v>762</v>
      </c>
      <c r="B267" s="4" t="s">
        <v>778</v>
      </c>
      <c r="C267" s="5">
        <v>73</v>
      </c>
    </row>
    <row r="268" spans="1:3" ht="16" x14ac:dyDescent="0.2">
      <c r="A268" s="4" t="s">
        <v>762</v>
      </c>
      <c r="B268" s="4" t="s">
        <v>779</v>
      </c>
      <c r="C268" s="5">
        <v>17</v>
      </c>
    </row>
    <row r="269" spans="1:3" ht="16" x14ac:dyDescent="0.2">
      <c r="A269" s="4" t="s">
        <v>762</v>
      </c>
      <c r="B269" s="4" t="s">
        <v>300</v>
      </c>
      <c r="C269" s="5">
        <v>11</v>
      </c>
    </row>
    <row r="270" spans="1:3" ht="16" x14ac:dyDescent="0.2">
      <c r="A270" s="4" t="s">
        <v>762</v>
      </c>
      <c r="B270" s="4" t="s">
        <v>301</v>
      </c>
      <c r="C270" s="5">
        <v>15</v>
      </c>
    </row>
    <row r="271" spans="1:3" ht="16" x14ac:dyDescent="0.2">
      <c r="A271" s="4" t="s">
        <v>762</v>
      </c>
      <c r="B271" s="4" t="s">
        <v>302</v>
      </c>
      <c r="C271" s="5">
        <v>56</v>
      </c>
    </row>
    <row r="272" spans="1:3" ht="16" x14ac:dyDescent="0.2">
      <c r="A272" s="4" t="s">
        <v>762</v>
      </c>
      <c r="B272" s="4" t="s">
        <v>303</v>
      </c>
      <c r="C272" s="5">
        <v>36</v>
      </c>
    </row>
    <row r="273" spans="1:3" ht="16" x14ac:dyDescent="0.2">
      <c r="A273" s="4" t="s">
        <v>762</v>
      </c>
      <c r="B273" s="4" t="s">
        <v>304</v>
      </c>
      <c r="C273" s="5">
        <v>26</v>
      </c>
    </row>
    <row r="274" spans="1:3" ht="16" x14ac:dyDescent="0.2">
      <c r="A274" s="4" t="s">
        <v>780</v>
      </c>
      <c r="B274" s="4" t="s">
        <v>306</v>
      </c>
      <c r="C274" s="5">
        <v>54</v>
      </c>
    </row>
    <row r="275" spans="1:3" ht="16" x14ac:dyDescent="0.2">
      <c r="A275" s="4" t="s">
        <v>780</v>
      </c>
      <c r="B275" s="4" t="s">
        <v>307</v>
      </c>
      <c r="C275" s="5">
        <v>29</v>
      </c>
    </row>
    <row r="276" spans="1:3" ht="16" x14ac:dyDescent="0.2">
      <c r="A276" s="4" t="s">
        <v>780</v>
      </c>
      <c r="B276" s="4" t="s">
        <v>308</v>
      </c>
      <c r="C276" s="5">
        <v>99</v>
      </c>
    </row>
    <row r="277" spans="1:3" ht="16" x14ac:dyDescent="0.2">
      <c r="A277" s="4" t="s">
        <v>780</v>
      </c>
      <c r="B277" s="4" t="s">
        <v>309</v>
      </c>
      <c r="C277" s="5">
        <v>62</v>
      </c>
    </row>
    <row r="278" spans="1:3" ht="16" x14ac:dyDescent="0.2">
      <c r="A278" s="4" t="s">
        <v>780</v>
      </c>
      <c r="B278" s="4" t="s">
        <v>310</v>
      </c>
      <c r="C278" s="5">
        <v>16</v>
      </c>
    </row>
    <row r="279" spans="1:3" ht="16" x14ac:dyDescent="0.2">
      <c r="A279" s="4" t="s">
        <v>780</v>
      </c>
      <c r="B279" s="4" t="s">
        <v>781</v>
      </c>
      <c r="C279" s="5">
        <v>43</v>
      </c>
    </row>
    <row r="280" spans="1:3" ht="16" x14ac:dyDescent="0.2">
      <c r="A280" s="4" t="s">
        <v>780</v>
      </c>
      <c r="B280" s="4" t="s">
        <v>312</v>
      </c>
      <c r="C280" s="5">
        <v>34</v>
      </c>
    </row>
    <row r="281" spans="1:3" ht="16" x14ac:dyDescent="0.2">
      <c r="A281" s="4" t="s">
        <v>780</v>
      </c>
      <c r="B281" s="4" t="s">
        <v>782</v>
      </c>
      <c r="C281" s="5">
        <v>28</v>
      </c>
    </row>
    <row r="282" spans="1:3" ht="16" x14ac:dyDescent="0.2">
      <c r="A282" s="4" t="s">
        <v>780</v>
      </c>
      <c r="B282" s="4" t="s">
        <v>783</v>
      </c>
      <c r="C282" s="5">
        <v>6</v>
      </c>
    </row>
    <row r="283" spans="1:3" ht="16" x14ac:dyDescent="0.2">
      <c r="A283" s="4" t="s">
        <v>780</v>
      </c>
      <c r="B283" s="4" t="s">
        <v>784</v>
      </c>
      <c r="C283" s="5">
        <v>18</v>
      </c>
    </row>
    <row r="284" spans="1:3" ht="16" x14ac:dyDescent="0.2">
      <c r="A284" s="4" t="s">
        <v>780</v>
      </c>
      <c r="B284" s="4" t="s">
        <v>785</v>
      </c>
      <c r="C284" s="5">
        <v>22</v>
      </c>
    </row>
    <row r="285" spans="1:3" ht="16" x14ac:dyDescent="0.2">
      <c r="A285" s="4" t="s">
        <v>780</v>
      </c>
      <c r="B285" s="4" t="s">
        <v>786</v>
      </c>
      <c r="C285" s="5">
        <v>21</v>
      </c>
    </row>
    <row r="286" spans="1:3" ht="16" x14ac:dyDescent="0.2">
      <c r="A286" s="4" t="s">
        <v>780</v>
      </c>
      <c r="B286" s="4" t="s">
        <v>787</v>
      </c>
      <c r="C286" s="5">
        <v>33</v>
      </c>
    </row>
    <row r="287" spans="1:3" ht="16" x14ac:dyDescent="0.2">
      <c r="A287" s="4" t="s">
        <v>780</v>
      </c>
      <c r="B287" s="4" t="s">
        <v>319</v>
      </c>
      <c r="C287" s="5">
        <v>76</v>
      </c>
    </row>
    <row r="288" spans="1:3" ht="16" x14ac:dyDescent="0.2">
      <c r="A288" s="4" t="s">
        <v>320</v>
      </c>
      <c r="B288" s="4" t="s">
        <v>321</v>
      </c>
      <c r="C288" s="5">
        <v>5</v>
      </c>
    </row>
    <row r="289" spans="1:3" ht="16" x14ac:dyDescent="0.2">
      <c r="A289" s="4" t="s">
        <v>320</v>
      </c>
      <c r="B289" s="4" t="s">
        <v>322</v>
      </c>
      <c r="C289" s="5">
        <v>51</v>
      </c>
    </row>
    <row r="290" spans="1:3" ht="16" x14ac:dyDescent="0.2">
      <c r="A290" s="4" t="s">
        <v>320</v>
      </c>
      <c r="B290" s="4" t="s">
        <v>323</v>
      </c>
      <c r="C290" s="5">
        <v>29</v>
      </c>
    </row>
    <row r="291" spans="1:3" ht="16" x14ac:dyDescent="0.2">
      <c r="A291" s="4" t="s">
        <v>320</v>
      </c>
      <c r="B291" s="4" t="s">
        <v>788</v>
      </c>
      <c r="C291" s="5">
        <v>13</v>
      </c>
    </row>
    <row r="292" spans="1:3" ht="16" x14ac:dyDescent="0.2">
      <c r="A292" s="4" t="s">
        <v>320</v>
      </c>
      <c r="B292" s="4" t="s">
        <v>789</v>
      </c>
      <c r="C292" s="5">
        <v>18</v>
      </c>
    </row>
    <row r="293" spans="1:3" ht="16" x14ac:dyDescent="0.2">
      <c r="A293" s="4" t="s">
        <v>320</v>
      </c>
      <c r="B293" s="4" t="s">
        <v>961</v>
      </c>
      <c r="C293" s="5">
        <v>0</v>
      </c>
    </row>
    <row r="294" spans="1:3" ht="16" x14ac:dyDescent="0.2">
      <c r="A294" s="4" t="s">
        <v>320</v>
      </c>
      <c r="B294" s="4" t="s">
        <v>790</v>
      </c>
      <c r="C294" s="5">
        <v>5</v>
      </c>
    </row>
    <row r="295" spans="1:3" ht="16" x14ac:dyDescent="0.2">
      <c r="A295" s="4" t="s">
        <v>320</v>
      </c>
      <c r="B295" s="4" t="s">
        <v>791</v>
      </c>
      <c r="C295" s="5">
        <v>8</v>
      </c>
    </row>
    <row r="296" spans="1:3" ht="16" x14ac:dyDescent="0.2">
      <c r="A296" s="4" t="s">
        <v>320</v>
      </c>
      <c r="B296" s="4" t="s">
        <v>792</v>
      </c>
      <c r="C296" s="5">
        <v>20</v>
      </c>
    </row>
    <row r="297" spans="1:3" ht="16" x14ac:dyDescent="0.2">
      <c r="A297" s="4" t="s">
        <v>320</v>
      </c>
      <c r="B297" s="4" t="s">
        <v>793</v>
      </c>
      <c r="C297" s="5">
        <v>2</v>
      </c>
    </row>
    <row r="298" spans="1:3" ht="16" x14ac:dyDescent="0.2">
      <c r="A298" s="4" t="s">
        <v>320</v>
      </c>
      <c r="B298" s="4" t="s">
        <v>794</v>
      </c>
      <c r="C298" s="5">
        <v>2</v>
      </c>
    </row>
    <row r="299" spans="1:3" ht="16" x14ac:dyDescent="0.2">
      <c r="A299" s="4" t="s">
        <v>320</v>
      </c>
      <c r="B299" s="4" t="s">
        <v>795</v>
      </c>
      <c r="C299" s="5">
        <v>11</v>
      </c>
    </row>
    <row r="300" spans="1:3" ht="16" x14ac:dyDescent="0.2">
      <c r="A300" s="4" t="s">
        <v>320</v>
      </c>
      <c r="B300" s="4" t="s">
        <v>796</v>
      </c>
      <c r="C300" s="5">
        <v>39</v>
      </c>
    </row>
    <row r="301" spans="1:3" ht="16" x14ac:dyDescent="0.2">
      <c r="A301" s="4" t="s">
        <v>320</v>
      </c>
      <c r="B301" s="4" t="s">
        <v>797</v>
      </c>
      <c r="C301" s="5">
        <v>6</v>
      </c>
    </row>
    <row r="302" spans="1:3" ht="16" x14ac:dyDescent="0.2">
      <c r="A302" s="4" t="s">
        <v>320</v>
      </c>
      <c r="B302" s="4" t="s">
        <v>798</v>
      </c>
      <c r="C302" s="5">
        <v>10</v>
      </c>
    </row>
    <row r="303" spans="1:3" ht="16" x14ac:dyDescent="0.2">
      <c r="A303" s="4" t="s">
        <v>320</v>
      </c>
      <c r="B303" s="4" t="s">
        <v>799</v>
      </c>
      <c r="C303" s="5">
        <v>11</v>
      </c>
    </row>
    <row r="304" spans="1:3" ht="16" x14ac:dyDescent="0.2">
      <c r="A304" s="4" t="s">
        <v>320</v>
      </c>
      <c r="B304" s="4" t="s">
        <v>800</v>
      </c>
      <c r="C304" s="5">
        <v>21</v>
      </c>
    </row>
    <row r="305" spans="1:3" ht="16" x14ac:dyDescent="0.2">
      <c r="A305" s="4" t="s">
        <v>320</v>
      </c>
      <c r="B305" s="4" t="s">
        <v>801</v>
      </c>
      <c r="C305" s="5">
        <v>0</v>
      </c>
    </row>
    <row r="306" spans="1:3" ht="16" x14ac:dyDescent="0.2">
      <c r="A306" s="4" t="s">
        <v>320</v>
      </c>
      <c r="B306" s="4" t="s">
        <v>802</v>
      </c>
      <c r="C306" s="5">
        <v>19</v>
      </c>
    </row>
    <row r="307" spans="1:3" ht="16" x14ac:dyDescent="0.2">
      <c r="A307" s="4" t="s">
        <v>320</v>
      </c>
      <c r="B307" s="4" t="s">
        <v>320</v>
      </c>
      <c r="C307" s="5">
        <v>71</v>
      </c>
    </row>
    <row r="308" spans="1:3" ht="16" x14ac:dyDescent="0.2">
      <c r="A308" s="4" t="s">
        <v>331</v>
      </c>
      <c r="B308" s="4" t="s">
        <v>332</v>
      </c>
      <c r="C308" s="5">
        <v>28</v>
      </c>
    </row>
    <row r="309" spans="1:3" ht="16" x14ac:dyDescent="0.2">
      <c r="A309" s="4" t="s">
        <v>331</v>
      </c>
      <c r="B309" s="4" t="s">
        <v>333</v>
      </c>
      <c r="C309" s="5">
        <v>56</v>
      </c>
    </row>
    <row r="310" spans="1:3" ht="16" x14ac:dyDescent="0.2">
      <c r="A310" s="4" t="s">
        <v>331</v>
      </c>
      <c r="B310" s="4" t="s">
        <v>334</v>
      </c>
      <c r="C310" s="5">
        <v>112</v>
      </c>
    </row>
    <row r="311" spans="1:3" ht="16" x14ac:dyDescent="0.2">
      <c r="A311" s="4" t="s">
        <v>331</v>
      </c>
      <c r="B311" s="4" t="s">
        <v>335</v>
      </c>
      <c r="C311" s="5">
        <v>37</v>
      </c>
    </row>
    <row r="312" spans="1:3" ht="16" x14ac:dyDescent="0.2">
      <c r="A312" s="4" t="s">
        <v>331</v>
      </c>
      <c r="B312" s="4" t="s">
        <v>803</v>
      </c>
      <c r="C312" s="5">
        <v>6</v>
      </c>
    </row>
    <row r="313" spans="1:3" ht="16" x14ac:dyDescent="0.2">
      <c r="A313" s="4" t="s">
        <v>331</v>
      </c>
      <c r="B313" s="4" t="s">
        <v>804</v>
      </c>
      <c r="C313" s="5">
        <v>33</v>
      </c>
    </row>
    <row r="314" spans="1:3" ht="16" x14ac:dyDescent="0.2">
      <c r="A314" s="4" t="s">
        <v>331</v>
      </c>
      <c r="B314" s="4" t="s">
        <v>336</v>
      </c>
      <c r="C314" s="5">
        <v>12</v>
      </c>
    </row>
    <row r="315" spans="1:3" ht="16" x14ac:dyDescent="0.2">
      <c r="A315" s="4" t="s">
        <v>331</v>
      </c>
      <c r="B315" s="4" t="s">
        <v>805</v>
      </c>
      <c r="C315" s="5">
        <v>54</v>
      </c>
    </row>
    <row r="316" spans="1:3" ht="16" x14ac:dyDescent="0.2">
      <c r="A316" s="4" t="s">
        <v>331</v>
      </c>
      <c r="B316" s="4" t="s">
        <v>806</v>
      </c>
      <c r="C316" s="5">
        <v>17</v>
      </c>
    </row>
    <row r="317" spans="1:3" ht="16" x14ac:dyDescent="0.2">
      <c r="A317" s="4" t="s">
        <v>331</v>
      </c>
      <c r="B317" s="4" t="s">
        <v>807</v>
      </c>
      <c r="C317" s="5">
        <v>14</v>
      </c>
    </row>
    <row r="318" spans="1:3" ht="16" x14ac:dyDescent="0.2">
      <c r="A318" s="4" t="s">
        <v>331</v>
      </c>
      <c r="B318" s="4" t="s">
        <v>808</v>
      </c>
      <c r="C318" s="5">
        <v>5</v>
      </c>
    </row>
    <row r="319" spans="1:3" ht="16" x14ac:dyDescent="0.2">
      <c r="A319" s="4" t="s">
        <v>331</v>
      </c>
      <c r="B319" s="4" t="s">
        <v>809</v>
      </c>
      <c r="C319" s="5">
        <v>13</v>
      </c>
    </row>
    <row r="320" spans="1:3" ht="16" x14ac:dyDescent="0.2">
      <c r="A320" s="4" t="s">
        <v>331</v>
      </c>
      <c r="B320" s="4" t="s">
        <v>810</v>
      </c>
      <c r="C320" s="5">
        <v>0</v>
      </c>
    </row>
    <row r="321" spans="1:3" ht="16" x14ac:dyDescent="0.2">
      <c r="A321" s="4" t="s">
        <v>331</v>
      </c>
      <c r="B321" s="4" t="s">
        <v>811</v>
      </c>
      <c r="C321" s="5">
        <v>7</v>
      </c>
    </row>
    <row r="322" spans="1:3" ht="16" x14ac:dyDescent="0.2">
      <c r="A322" s="4" t="s">
        <v>331</v>
      </c>
      <c r="B322" s="4" t="s">
        <v>775</v>
      </c>
      <c r="C322" s="5">
        <v>31</v>
      </c>
    </row>
    <row r="323" spans="1:3" ht="16" x14ac:dyDescent="0.2">
      <c r="A323" s="4" t="s">
        <v>331</v>
      </c>
      <c r="B323" s="4" t="s">
        <v>812</v>
      </c>
      <c r="C323" s="5">
        <v>10</v>
      </c>
    </row>
    <row r="324" spans="1:3" ht="16" x14ac:dyDescent="0.2">
      <c r="A324" s="4" t="s">
        <v>331</v>
      </c>
      <c r="B324" s="4" t="s">
        <v>813</v>
      </c>
      <c r="C324" s="5">
        <v>19</v>
      </c>
    </row>
    <row r="325" spans="1:3" ht="16" x14ac:dyDescent="0.2">
      <c r="A325" s="4" t="s">
        <v>331</v>
      </c>
      <c r="B325" s="4" t="s">
        <v>693</v>
      </c>
      <c r="C325" s="5">
        <v>28</v>
      </c>
    </row>
    <row r="326" spans="1:3" ht="16" x14ac:dyDescent="0.2">
      <c r="A326" s="4" t="s">
        <v>331</v>
      </c>
      <c r="B326" s="4" t="s">
        <v>814</v>
      </c>
      <c r="C326" s="5">
        <v>45</v>
      </c>
    </row>
    <row r="327" spans="1:3" ht="16" x14ac:dyDescent="0.2">
      <c r="A327" s="4" t="s">
        <v>331</v>
      </c>
      <c r="B327" s="4" t="s">
        <v>815</v>
      </c>
      <c r="C327" s="5">
        <v>17</v>
      </c>
    </row>
    <row r="328" spans="1:3" ht="16" x14ac:dyDescent="0.2">
      <c r="A328" s="4" t="s">
        <v>331</v>
      </c>
      <c r="B328" s="4" t="s">
        <v>337</v>
      </c>
      <c r="C328" s="5">
        <v>4</v>
      </c>
    </row>
    <row r="329" spans="1:3" ht="16" x14ac:dyDescent="0.2">
      <c r="A329" s="4" t="s">
        <v>338</v>
      </c>
      <c r="B329" s="4" t="s">
        <v>339</v>
      </c>
      <c r="C329" s="5">
        <v>83</v>
      </c>
    </row>
    <row r="330" spans="1:3" ht="16" x14ac:dyDescent="0.2">
      <c r="A330" s="4" t="s">
        <v>338</v>
      </c>
      <c r="B330" s="4" t="s">
        <v>816</v>
      </c>
      <c r="C330" s="5">
        <v>8</v>
      </c>
    </row>
    <row r="331" spans="1:3" ht="16" x14ac:dyDescent="0.2">
      <c r="A331" s="4" t="s">
        <v>338</v>
      </c>
      <c r="B331" s="4" t="s">
        <v>817</v>
      </c>
      <c r="C331" s="5">
        <v>7</v>
      </c>
    </row>
    <row r="332" spans="1:3" ht="16" x14ac:dyDescent="0.2">
      <c r="A332" s="4" t="s">
        <v>338</v>
      </c>
      <c r="B332" s="4" t="s">
        <v>818</v>
      </c>
      <c r="C332" s="5">
        <v>25</v>
      </c>
    </row>
    <row r="333" spans="1:3" ht="16" x14ac:dyDescent="0.2">
      <c r="A333" s="4" t="s">
        <v>338</v>
      </c>
      <c r="B333" s="4" t="s">
        <v>819</v>
      </c>
      <c r="C333" s="5">
        <v>32</v>
      </c>
    </row>
    <row r="334" spans="1:3" ht="16" x14ac:dyDescent="0.2">
      <c r="A334" s="4" t="s">
        <v>338</v>
      </c>
      <c r="B334" s="4" t="s">
        <v>820</v>
      </c>
      <c r="C334" s="5">
        <v>20</v>
      </c>
    </row>
    <row r="335" spans="1:3" ht="16" x14ac:dyDescent="0.2">
      <c r="A335" s="4" t="s">
        <v>338</v>
      </c>
      <c r="B335" s="4" t="s">
        <v>821</v>
      </c>
      <c r="C335" s="5">
        <v>31</v>
      </c>
    </row>
    <row r="336" spans="1:3" ht="16" x14ac:dyDescent="0.2">
      <c r="A336" s="4" t="s">
        <v>338</v>
      </c>
      <c r="B336" s="4" t="s">
        <v>338</v>
      </c>
      <c r="C336" s="5">
        <v>95</v>
      </c>
    </row>
    <row r="337" spans="1:3" ht="16" x14ac:dyDescent="0.2">
      <c r="A337" s="4" t="s">
        <v>340</v>
      </c>
      <c r="B337" s="4" t="s">
        <v>341</v>
      </c>
      <c r="C337" s="5">
        <v>16</v>
      </c>
    </row>
    <row r="338" spans="1:3" ht="16" x14ac:dyDescent="0.2">
      <c r="A338" s="4" t="s">
        <v>340</v>
      </c>
      <c r="B338" s="4" t="s">
        <v>342</v>
      </c>
      <c r="C338" s="5">
        <v>14</v>
      </c>
    </row>
    <row r="339" spans="1:3" ht="16" x14ac:dyDescent="0.2">
      <c r="A339" s="4" t="s">
        <v>340</v>
      </c>
      <c r="B339" s="4" t="s">
        <v>343</v>
      </c>
      <c r="C339" s="5">
        <v>80</v>
      </c>
    </row>
    <row r="340" spans="1:3" ht="16" x14ac:dyDescent="0.2">
      <c r="A340" s="4" t="s">
        <v>340</v>
      </c>
      <c r="B340" s="4" t="s">
        <v>344</v>
      </c>
      <c r="C340" s="5">
        <v>14</v>
      </c>
    </row>
    <row r="341" spans="1:3" ht="16" x14ac:dyDescent="0.2">
      <c r="A341" s="4" t="s">
        <v>340</v>
      </c>
      <c r="B341" s="4" t="s">
        <v>822</v>
      </c>
      <c r="C341" s="5">
        <v>11</v>
      </c>
    </row>
    <row r="342" spans="1:3" ht="16" x14ac:dyDescent="0.2">
      <c r="A342" s="4" t="s">
        <v>340</v>
      </c>
      <c r="B342" s="4" t="s">
        <v>823</v>
      </c>
      <c r="C342" s="5">
        <v>57</v>
      </c>
    </row>
    <row r="343" spans="1:3" ht="16" x14ac:dyDescent="0.2">
      <c r="A343" s="4" t="s">
        <v>340</v>
      </c>
      <c r="B343" s="4" t="s">
        <v>824</v>
      </c>
      <c r="C343" s="5">
        <v>11</v>
      </c>
    </row>
    <row r="344" spans="1:3" ht="16" x14ac:dyDescent="0.2">
      <c r="A344" s="4" t="s">
        <v>340</v>
      </c>
      <c r="B344" s="4" t="s">
        <v>825</v>
      </c>
      <c r="C344" s="5">
        <v>0</v>
      </c>
    </row>
    <row r="345" spans="1:3" ht="16" x14ac:dyDescent="0.2">
      <c r="A345" s="4" t="s">
        <v>340</v>
      </c>
      <c r="B345" s="4" t="s">
        <v>345</v>
      </c>
      <c r="C345" s="5">
        <v>23</v>
      </c>
    </row>
    <row r="346" spans="1:3" ht="16" x14ac:dyDescent="0.2">
      <c r="A346" s="4" t="s">
        <v>340</v>
      </c>
      <c r="B346" s="4" t="s">
        <v>346</v>
      </c>
      <c r="C346" s="5">
        <v>25</v>
      </c>
    </row>
    <row r="347" spans="1:3" ht="16" x14ac:dyDescent="0.2">
      <c r="A347" s="4" t="s">
        <v>340</v>
      </c>
      <c r="B347" s="4" t="s">
        <v>340</v>
      </c>
      <c r="C347" s="5">
        <v>112</v>
      </c>
    </row>
    <row r="348" spans="1:3" x14ac:dyDescent="0.2">
      <c r="C348" s="11">
        <f>SUM(C5:C347)</f>
        <v>19076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3A85F-BD68-44A5-BFD6-6BA0125EE670}">
  <dimension ref="A2:C348"/>
  <sheetViews>
    <sheetView workbookViewId="0">
      <selection activeCell="C5" sqref="C5:C348"/>
    </sheetView>
  </sheetViews>
  <sheetFormatPr baseColWidth="10" defaultRowHeight="15" x14ac:dyDescent="0.2"/>
  <cols>
    <col min="1" max="1" width="16" customWidth="1"/>
    <col min="2" max="2" width="29.6640625" customWidth="1"/>
    <col min="3" max="3" width="12" customWidth="1"/>
    <col min="5" max="5" width="11.83203125" bestFit="1" customWidth="1"/>
  </cols>
  <sheetData>
    <row r="2" spans="1:3" x14ac:dyDescent="0.2">
      <c r="A2" s="7" t="s">
        <v>124</v>
      </c>
    </row>
    <row r="3" spans="1:3" x14ac:dyDescent="0.2">
      <c r="B3" s="6"/>
      <c r="C3" s="6"/>
    </row>
    <row r="4" spans="1:3" ht="32" x14ac:dyDescent="0.2">
      <c r="A4" s="1" t="s">
        <v>125</v>
      </c>
      <c r="B4" s="2" t="s">
        <v>126</v>
      </c>
      <c r="C4" s="10" t="s">
        <v>127</v>
      </c>
    </row>
    <row r="5" spans="1:3" ht="16" x14ac:dyDescent="0.2">
      <c r="A5" s="4" t="s">
        <v>640</v>
      </c>
      <c r="B5" s="4" t="s">
        <v>129</v>
      </c>
      <c r="C5" s="5">
        <v>21</v>
      </c>
    </row>
    <row r="6" spans="1:3" ht="16" x14ac:dyDescent="0.2">
      <c r="A6" s="4" t="s">
        <v>640</v>
      </c>
      <c r="B6" s="4" t="s">
        <v>130</v>
      </c>
      <c r="C6" s="5">
        <v>9</v>
      </c>
    </row>
    <row r="7" spans="1:3" ht="16" x14ac:dyDescent="0.2">
      <c r="A7" s="4" t="s">
        <v>640</v>
      </c>
      <c r="B7" s="4" t="s">
        <v>131</v>
      </c>
      <c r="C7" s="5">
        <v>68</v>
      </c>
    </row>
    <row r="8" spans="1:3" ht="16" x14ac:dyDescent="0.2">
      <c r="A8" s="4" t="s">
        <v>640</v>
      </c>
      <c r="B8" s="4" t="s">
        <v>132</v>
      </c>
      <c r="C8" s="5">
        <v>207</v>
      </c>
    </row>
    <row r="9" spans="1:3" ht="16" x14ac:dyDescent="0.2">
      <c r="A9" s="4" t="s">
        <v>640</v>
      </c>
      <c r="B9" s="4" t="s">
        <v>641</v>
      </c>
      <c r="C9" s="5">
        <v>42</v>
      </c>
    </row>
    <row r="10" spans="1:3" ht="16" x14ac:dyDescent="0.2">
      <c r="A10" s="4" t="s">
        <v>640</v>
      </c>
      <c r="B10" s="4" t="s">
        <v>134</v>
      </c>
      <c r="C10" s="5">
        <v>8</v>
      </c>
    </row>
    <row r="11" spans="1:3" ht="16" x14ac:dyDescent="0.2">
      <c r="A11" s="4" t="s">
        <v>640</v>
      </c>
      <c r="B11" s="4" t="s">
        <v>135</v>
      </c>
      <c r="C11" s="5">
        <v>35</v>
      </c>
    </row>
    <row r="12" spans="1:3" ht="16" x14ac:dyDescent="0.2">
      <c r="A12" s="4" t="s">
        <v>640</v>
      </c>
      <c r="B12" s="4" t="s">
        <v>136</v>
      </c>
      <c r="C12" s="5">
        <v>9</v>
      </c>
    </row>
    <row r="13" spans="1:3" ht="16" x14ac:dyDescent="0.2">
      <c r="A13" s="4" t="s">
        <v>640</v>
      </c>
      <c r="B13" s="4" t="s">
        <v>642</v>
      </c>
      <c r="C13" s="5">
        <v>37</v>
      </c>
    </row>
    <row r="14" spans="1:3" ht="16" x14ac:dyDescent="0.2">
      <c r="A14" s="4" t="s">
        <v>640</v>
      </c>
      <c r="B14" s="4" t="s">
        <v>643</v>
      </c>
      <c r="C14" s="5">
        <v>23</v>
      </c>
    </row>
    <row r="15" spans="1:3" ht="16" x14ac:dyDescent="0.2">
      <c r="A15" s="4" t="s">
        <v>640</v>
      </c>
      <c r="B15" s="4" t="s">
        <v>644</v>
      </c>
      <c r="C15" s="5">
        <v>92</v>
      </c>
    </row>
    <row r="16" spans="1:3" ht="16" x14ac:dyDescent="0.2">
      <c r="A16" s="4" t="s">
        <v>640</v>
      </c>
      <c r="B16" s="4" t="s">
        <v>645</v>
      </c>
      <c r="C16" s="5">
        <v>14</v>
      </c>
    </row>
    <row r="17" spans="1:3" ht="16" x14ac:dyDescent="0.2">
      <c r="A17" s="4" t="s">
        <v>640</v>
      </c>
      <c r="B17" s="4" t="s">
        <v>646</v>
      </c>
      <c r="C17" s="5">
        <v>32</v>
      </c>
    </row>
    <row r="18" spans="1:3" ht="16" x14ac:dyDescent="0.2">
      <c r="A18" s="4" t="s">
        <v>640</v>
      </c>
      <c r="B18" s="4" t="s">
        <v>142</v>
      </c>
      <c r="C18" s="5">
        <v>14</v>
      </c>
    </row>
    <row r="19" spans="1:3" ht="16" x14ac:dyDescent="0.2">
      <c r="A19" s="4" t="s">
        <v>640</v>
      </c>
      <c r="B19" s="4" t="s">
        <v>143</v>
      </c>
      <c r="C19" s="5">
        <v>31</v>
      </c>
    </row>
    <row r="20" spans="1:3" ht="16" x14ac:dyDescent="0.2">
      <c r="A20" s="4" t="s">
        <v>640</v>
      </c>
      <c r="B20" s="4" t="s">
        <v>144</v>
      </c>
      <c r="C20" s="5">
        <v>7</v>
      </c>
    </row>
    <row r="21" spans="1:3" ht="16" x14ac:dyDescent="0.2">
      <c r="A21" s="4" t="s">
        <v>640</v>
      </c>
      <c r="B21" s="4" t="s">
        <v>145</v>
      </c>
      <c r="C21" s="5">
        <v>18</v>
      </c>
    </row>
    <row r="22" spans="1:3" ht="16" x14ac:dyDescent="0.2">
      <c r="A22" s="4" t="s">
        <v>647</v>
      </c>
      <c r="B22" s="4" t="s">
        <v>147</v>
      </c>
      <c r="C22" s="5">
        <v>29</v>
      </c>
    </row>
    <row r="23" spans="1:3" ht="16" x14ac:dyDescent="0.2">
      <c r="A23" s="4" t="s">
        <v>647</v>
      </c>
      <c r="B23" s="4" t="s">
        <v>648</v>
      </c>
      <c r="C23" s="5">
        <v>16</v>
      </c>
    </row>
    <row r="24" spans="1:3" ht="16" x14ac:dyDescent="0.2">
      <c r="A24" s="4" t="s">
        <v>647</v>
      </c>
      <c r="B24" s="4" t="s">
        <v>149</v>
      </c>
      <c r="C24" s="5">
        <v>16</v>
      </c>
    </row>
    <row r="25" spans="1:3" ht="16" x14ac:dyDescent="0.2">
      <c r="A25" s="4" t="s">
        <v>647</v>
      </c>
      <c r="B25" s="4" t="s">
        <v>150</v>
      </c>
      <c r="C25" s="5">
        <v>24</v>
      </c>
    </row>
    <row r="26" spans="1:3" ht="16" x14ac:dyDescent="0.2">
      <c r="A26" s="4" t="s">
        <v>647</v>
      </c>
      <c r="B26" s="4" t="s">
        <v>151</v>
      </c>
      <c r="C26" s="5">
        <v>25</v>
      </c>
    </row>
    <row r="27" spans="1:3" ht="16" x14ac:dyDescent="0.2">
      <c r="A27" s="4" t="s">
        <v>647</v>
      </c>
      <c r="B27" s="4" t="s">
        <v>152</v>
      </c>
      <c r="C27" s="5">
        <v>89</v>
      </c>
    </row>
    <row r="28" spans="1:3" ht="16" x14ac:dyDescent="0.2">
      <c r="A28" s="4" t="s">
        <v>647</v>
      </c>
      <c r="B28" s="4" t="s">
        <v>649</v>
      </c>
      <c r="C28" s="5">
        <v>29</v>
      </c>
    </row>
    <row r="29" spans="1:3" ht="16" x14ac:dyDescent="0.2">
      <c r="A29" s="4" t="s">
        <v>647</v>
      </c>
      <c r="B29" s="4" t="s">
        <v>650</v>
      </c>
      <c r="C29" s="5">
        <v>27</v>
      </c>
    </row>
    <row r="30" spans="1:3" ht="16" x14ac:dyDescent="0.2">
      <c r="A30" s="4" t="s">
        <v>155</v>
      </c>
      <c r="B30" s="4" t="s">
        <v>156</v>
      </c>
      <c r="C30" s="5">
        <v>25</v>
      </c>
    </row>
    <row r="31" spans="1:3" ht="16" x14ac:dyDescent="0.2">
      <c r="A31" s="4" t="s">
        <v>155</v>
      </c>
      <c r="B31" s="4" t="s">
        <v>155</v>
      </c>
      <c r="C31" s="5">
        <v>336</v>
      </c>
    </row>
    <row r="32" spans="1:3" ht="16" x14ac:dyDescent="0.2">
      <c r="A32" s="4" t="s">
        <v>155</v>
      </c>
      <c r="B32" s="4" t="s">
        <v>157</v>
      </c>
      <c r="C32" s="5">
        <v>29</v>
      </c>
    </row>
    <row r="33" spans="1:3" ht="16" x14ac:dyDescent="0.2">
      <c r="A33" s="4" t="s">
        <v>155</v>
      </c>
      <c r="B33" s="4" t="s">
        <v>651</v>
      </c>
      <c r="C33" s="5">
        <v>51</v>
      </c>
    </row>
    <row r="34" spans="1:3" ht="16" x14ac:dyDescent="0.2">
      <c r="A34" s="4" t="s">
        <v>155</v>
      </c>
      <c r="B34" s="4" t="s">
        <v>158</v>
      </c>
      <c r="C34" s="5">
        <v>13</v>
      </c>
    </row>
    <row r="35" spans="1:3" ht="16" x14ac:dyDescent="0.2">
      <c r="A35" s="4" t="s">
        <v>155</v>
      </c>
      <c r="B35" s="4" t="s">
        <v>159</v>
      </c>
      <c r="C35" s="5">
        <v>17</v>
      </c>
    </row>
    <row r="36" spans="1:3" ht="16" x14ac:dyDescent="0.2">
      <c r="A36" s="4" t="s">
        <v>155</v>
      </c>
      <c r="B36" s="4" t="s">
        <v>160</v>
      </c>
      <c r="C36" s="5">
        <v>45</v>
      </c>
    </row>
    <row r="37" spans="1:3" ht="16" x14ac:dyDescent="0.2">
      <c r="A37" s="4" t="s">
        <v>155</v>
      </c>
      <c r="B37" s="4" t="s">
        <v>161</v>
      </c>
      <c r="C37" s="5">
        <v>15</v>
      </c>
    </row>
    <row r="38" spans="1:3" ht="16" x14ac:dyDescent="0.2">
      <c r="A38" s="4" t="s">
        <v>155</v>
      </c>
      <c r="B38" s="4" t="s">
        <v>652</v>
      </c>
      <c r="C38" s="5">
        <v>33</v>
      </c>
    </row>
    <row r="39" spans="1:3" ht="16" x14ac:dyDescent="0.2">
      <c r="A39" s="4" t="s">
        <v>155</v>
      </c>
      <c r="B39" s="4" t="s">
        <v>653</v>
      </c>
      <c r="C39" s="5">
        <v>17</v>
      </c>
    </row>
    <row r="40" spans="1:3" ht="16" x14ac:dyDescent="0.2">
      <c r="A40" s="4" t="s">
        <v>155</v>
      </c>
      <c r="B40" s="4" t="s">
        <v>654</v>
      </c>
      <c r="C40" s="5">
        <v>76</v>
      </c>
    </row>
    <row r="41" spans="1:3" ht="16" x14ac:dyDescent="0.2">
      <c r="A41" s="4" t="s">
        <v>155</v>
      </c>
      <c r="B41" s="4" t="s">
        <v>655</v>
      </c>
      <c r="C41" s="5">
        <v>19</v>
      </c>
    </row>
    <row r="42" spans="1:3" ht="16" x14ac:dyDescent="0.2">
      <c r="A42" s="4" t="s">
        <v>155</v>
      </c>
      <c r="B42" s="4" t="s">
        <v>656</v>
      </c>
      <c r="C42" s="5">
        <v>13</v>
      </c>
    </row>
    <row r="43" spans="1:3" ht="16" x14ac:dyDescent="0.2">
      <c r="A43" s="4" t="s">
        <v>155</v>
      </c>
      <c r="B43" s="4" t="s">
        <v>657</v>
      </c>
      <c r="C43" s="5">
        <v>74</v>
      </c>
    </row>
    <row r="44" spans="1:3" ht="16" x14ac:dyDescent="0.2">
      <c r="A44" s="4" t="s">
        <v>155</v>
      </c>
      <c r="B44" s="4" t="s">
        <v>162</v>
      </c>
      <c r="C44" s="5">
        <v>27</v>
      </c>
    </row>
    <row r="45" spans="1:3" ht="16" x14ac:dyDescent="0.2">
      <c r="A45" s="4" t="s">
        <v>155</v>
      </c>
      <c r="B45" s="4" t="s">
        <v>163</v>
      </c>
      <c r="C45" s="5">
        <v>20</v>
      </c>
    </row>
    <row r="46" spans="1:3" ht="16" x14ac:dyDescent="0.2">
      <c r="A46" s="4" t="s">
        <v>164</v>
      </c>
      <c r="B46" s="4" t="s">
        <v>165</v>
      </c>
      <c r="C46" s="5">
        <v>31</v>
      </c>
    </row>
    <row r="47" spans="1:3" ht="16" x14ac:dyDescent="0.2">
      <c r="A47" s="4" t="s">
        <v>164</v>
      </c>
      <c r="B47" s="4" t="s">
        <v>164</v>
      </c>
      <c r="C47" s="5">
        <v>316</v>
      </c>
    </row>
    <row r="48" spans="1:3" ht="16" x14ac:dyDescent="0.2">
      <c r="A48" s="4" t="s">
        <v>164</v>
      </c>
      <c r="B48" s="4" t="s">
        <v>658</v>
      </c>
      <c r="C48" s="5">
        <v>30</v>
      </c>
    </row>
    <row r="49" spans="1:3" ht="16" x14ac:dyDescent="0.2">
      <c r="A49" s="4" t="s">
        <v>164</v>
      </c>
      <c r="B49" s="4" t="s">
        <v>166</v>
      </c>
      <c r="C49" s="5">
        <v>90</v>
      </c>
    </row>
    <row r="50" spans="1:3" ht="16" x14ac:dyDescent="0.2">
      <c r="A50" s="4" t="s">
        <v>164</v>
      </c>
      <c r="B50" s="4" t="s">
        <v>167</v>
      </c>
      <c r="C50" s="5">
        <v>50</v>
      </c>
    </row>
    <row r="51" spans="1:3" ht="16" x14ac:dyDescent="0.2">
      <c r="A51" s="4" t="s">
        <v>164</v>
      </c>
      <c r="B51" s="4" t="s">
        <v>168</v>
      </c>
      <c r="C51" s="5">
        <v>24</v>
      </c>
    </row>
    <row r="52" spans="1:3" ht="16" x14ac:dyDescent="0.2">
      <c r="A52" s="4" t="s">
        <v>164</v>
      </c>
      <c r="B52" s="4" t="s">
        <v>169</v>
      </c>
      <c r="C52" s="5">
        <v>12</v>
      </c>
    </row>
    <row r="53" spans="1:3" ht="16" x14ac:dyDescent="0.2">
      <c r="A53" s="4" t="s">
        <v>164</v>
      </c>
      <c r="B53" s="4" t="s">
        <v>170</v>
      </c>
      <c r="C53" s="5">
        <v>28</v>
      </c>
    </row>
    <row r="54" spans="1:3" ht="16" x14ac:dyDescent="0.2">
      <c r="A54" s="4" t="s">
        <v>164</v>
      </c>
      <c r="B54" s="4" t="s">
        <v>659</v>
      </c>
      <c r="C54" s="5">
        <v>17</v>
      </c>
    </row>
    <row r="55" spans="1:3" ht="16" x14ac:dyDescent="0.2">
      <c r="A55" s="4" t="s">
        <v>164</v>
      </c>
      <c r="B55" s="4" t="s">
        <v>660</v>
      </c>
      <c r="C55" s="5">
        <v>14</v>
      </c>
    </row>
    <row r="56" spans="1:3" ht="16" x14ac:dyDescent="0.2">
      <c r="A56" s="4" t="s">
        <v>164</v>
      </c>
      <c r="B56" s="4" t="s">
        <v>661</v>
      </c>
      <c r="C56" s="5">
        <v>15</v>
      </c>
    </row>
    <row r="57" spans="1:3" ht="16" x14ac:dyDescent="0.2">
      <c r="A57" s="4" t="s">
        <v>171</v>
      </c>
      <c r="B57" s="4" t="s">
        <v>171</v>
      </c>
      <c r="C57" s="5">
        <v>540</v>
      </c>
    </row>
    <row r="58" spans="1:3" ht="16" x14ac:dyDescent="0.2">
      <c r="A58" s="4" t="s">
        <v>171</v>
      </c>
      <c r="B58" s="4" t="s">
        <v>172</v>
      </c>
      <c r="C58" s="5">
        <v>17</v>
      </c>
    </row>
    <row r="59" spans="1:3" ht="16" x14ac:dyDescent="0.2">
      <c r="A59" s="4" t="s">
        <v>171</v>
      </c>
      <c r="B59" s="4" t="s">
        <v>173</v>
      </c>
      <c r="C59" s="5">
        <v>56</v>
      </c>
    </row>
    <row r="60" spans="1:3" ht="16" x14ac:dyDescent="0.2">
      <c r="A60" s="4" t="s">
        <v>171</v>
      </c>
      <c r="B60" s="4" t="s">
        <v>662</v>
      </c>
      <c r="C60" s="5">
        <v>91</v>
      </c>
    </row>
    <row r="61" spans="1:3" ht="16" x14ac:dyDescent="0.2">
      <c r="A61" s="4" t="s">
        <v>171</v>
      </c>
      <c r="B61" s="4" t="s">
        <v>663</v>
      </c>
      <c r="C61" s="5">
        <v>45</v>
      </c>
    </row>
    <row r="62" spans="1:3" ht="16" x14ac:dyDescent="0.2">
      <c r="A62" s="4" t="s">
        <v>171</v>
      </c>
      <c r="B62" s="4" t="s">
        <v>174</v>
      </c>
      <c r="C62" s="5">
        <v>64</v>
      </c>
    </row>
    <row r="63" spans="1:3" ht="16" x14ac:dyDescent="0.2">
      <c r="A63" s="4" t="s">
        <v>171</v>
      </c>
      <c r="B63" s="4" t="s">
        <v>664</v>
      </c>
      <c r="C63" s="5">
        <v>81</v>
      </c>
    </row>
    <row r="64" spans="1:3" ht="16" x14ac:dyDescent="0.2">
      <c r="A64" s="4" t="s">
        <v>171</v>
      </c>
      <c r="B64" s="4" t="s">
        <v>175</v>
      </c>
      <c r="C64" s="5">
        <v>68</v>
      </c>
    </row>
    <row r="65" spans="1:3" ht="16" x14ac:dyDescent="0.2">
      <c r="A65" s="4" t="s">
        <v>171</v>
      </c>
      <c r="B65" s="4" t="s">
        <v>665</v>
      </c>
      <c r="C65" s="5">
        <v>131</v>
      </c>
    </row>
    <row r="66" spans="1:3" ht="16" x14ac:dyDescent="0.2">
      <c r="A66" s="4" t="s">
        <v>171</v>
      </c>
      <c r="B66" s="4" t="s">
        <v>666</v>
      </c>
      <c r="C66" s="5">
        <v>29</v>
      </c>
    </row>
    <row r="67" spans="1:3" ht="16" x14ac:dyDescent="0.2">
      <c r="A67" s="4" t="s">
        <v>171</v>
      </c>
      <c r="B67" s="4" t="s">
        <v>667</v>
      </c>
      <c r="C67" s="5">
        <v>90</v>
      </c>
    </row>
    <row r="68" spans="1:3" ht="16" x14ac:dyDescent="0.2">
      <c r="A68" s="4" t="s">
        <v>171</v>
      </c>
      <c r="B68" s="4" t="s">
        <v>981</v>
      </c>
      <c r="C68" s="5">
        <v>0</v>
      </c>
    </row>
    <row r="69" spans="1:3" ht="16" x14ac:dyDescent="0.2">
      <c r="A69" s="4" t="s">
        <v>171</v>
      </c>
      <c r="B69" s="4" t="s">
        <v>176</v>
      </c>
      <c r="C69" s="5">
        <v>63</v>
      </c>
    </row>
    <row r="70" spans="1:3" ht="16" x14ac:dyDescent="0.2">
      <c r="A70" s="4" t="s">
        <v>171</v>
      </c>
      <c r="B70" s="4" t="s">
        <v>177</v>
      </c>
      <c r="C70" s="5">
        <v>71</v>
      </c>
    </row>
    <row r="71" spans="1:3" ht="16" x14ac:dyDescent="0.2">
      <c r="A71" s="4" t="s">
        <v>178</v>
      </c>
      <c r="B71" s="4" t="s">
        <v>179</v>
      </c>
      <c r="C71" s="5">
        <v>122</v>
      </c>
    </row>
    <row r="72" spans="1:3" ht="16" x14ac:dyDescent="0.2">
      <c r="A72" s="4" t="s">
        <v>178</v>
      </c>
      <c r="B72" s="4" t="s">
        <v>180</v>
      </c>
      <c r="C72" s="5">
        <v>105</v>
      </c>
    </row>
    <row r="73" spans="1:3" ht="16" x14ac:dyDescent="0.2">
      <c r="A73" s="4" t="s">
        <v>178</v>
      </c>
      <c r="B73" s="4" t="s">
        <v>181</v>
      </c>
      <c r="C73" s="5">
        <v>26</v>
      </c>
    </row>
    <row r="74" spans="1:3" ht="16" x14ac:dyDescent="0.2">
      <c r="A74" s="4" t="s">
        <v>178</v>
      </c>
      <c r="B74" s="4" t="s">
        <v>182</v>
      </c>
      <c r="C74" s="5">
        <v>145</v>
      </c>
    </row>
    <row r="75" spans="1:3" ht="16" x14ac:dyDescent="0.2">
      <c r="A75" s="4" t="s">
        <v>178</v>
      </c>
      <c r="B75" s="4" t="s">
        <v>178</v>
      </c>
      <c r="C75" s="5">
        <v>2946</v>
      </c>
    </row>
    <row r="76" spans="1:3" ht="16" x14ac:dyDescent="0.2">
      <c r="A76" s="4" t="s">
        <v>178</v>
      </c>
      <c r="B76" s="4" t="s">
        <v>183</v>
      </c>
      <c r="C76" s="5">
        <v>578</v>
      </c>
    </row>
    <row r="77" spans="1:3" ht="16" x14ac:dyDescent="0.2">
      <c r="A77" s="4" t="s">
        <v>178</v>
      </c>
      <c r="B77" s="4" t="s">
        <v>184</v>
      </c>
      <c r="C77" s="5">
        <v>61</v>
      </c>
    </row>
    <row r="78" spans="1:3" ht="16" x14ac:dyDescent="0.2">
      <c r="A78" s="4" t="s">
        <v>178</v>
      </c>
      <c r="B78" s="4" t="s">
        <v>185</v>
      </c>
      <c r="C78" s="5">
        <v>119</v>
      </c>
    </row>
    <row r="79" spans="1:3" ht="16" x14ac:dyDescent="0.2">
      <c r="A79" s="4" t="s">
        <v>178</v>
      </c>
      <c r="B79" s="4" t="s">
        <v>668</v>
      </c>
      <c r="C79" s="5">
        <v>45</v>
      </c>
    </row>
    <row r="80" spans="1:3" ht="16" x14ac:dyDescent="0.2">
      <c r="A80" s="4" t="s">
        <v>178</v>
      </c>
      <c r="B80" s="4" t="s">
        <v>669</v>
      </c>
      <c r="C80" s="5">
        <v>98</v>
      </c>
    </row>
    <row r="81" spans="1:3" ht="16" x14ac:dyDescent="0.2">
      <c r="A81" s="4" t="s">
        <v>178</v>
      </c>
      <c r="B81" s="4" t="s">
        <v>670</v>
      </c>
      <c r="C81" s="5">
        <v>284</v>
      </c>
    </row>
    <row r="82" spans="1:3" ht="16" x14ac:dyDescent="0.2">
      <c r="A82" s="4" t="s">
        <v>178</v>
      </c>
      <c r="B82" s="4" t="s">
        <v>671</v>
      </c>
      <c r="C82" s="5">
        <v>46</v>
      </c>
    </row>
    <row r="83" spans="1:3" ht="16" x14ac:dyDescent="0.2">
      <c r="A83" s="4" t="s">
        <v>178</v>
      </c>
      <c r="B83" s="4" t="s">
        <v>672</v>
      </c>
      <c r="C83" s="5">
        <v>70</v>
      </c>
    </row>
    <row r="84" spans="1:3" ht="16" x14ac:dyDescent="0.2">
      <c r="A84" s="4" t="s">
        <v>178</v>
      </c>
      <c r="B84" s="4" t="s">
        <v>673</v>
      </c>
      <c r="C84" s="5">
        <v>52</v>
      </c>
    </row>
    <row r="85" spans="1:3" ht="16" x14ac:dyDescent="0.2">
      <c r="A85" s="4" t="s">
        <v>178</v>
      </c>
      <c r="B85" s="4" t="s">
        <v>674</v>
      </c>
      <c r="C85" s="5">
        <v>271</v>
      </c>
    </row>
    <row r="86" spans="1:3" ht="16" x14ac:dyDescent="0.2">
      <c r="A86" s="4" t="s">
        <v>178</v>
      </c>
      <c r="B86" s="4" t="s">
        <v>675</v>
      </c>
      <c r="C86" s="5">
        <v>181</v>
      </c>
    </row>
    <row r="87" spans="1:3" ht="16" x14ac:dyDescent="0.2">
      <c r="A87" s="4" t="s">
        <v>178</v>
      </c>
      <c r="B87" s="4" t="s">
        <v>676</v>
      </c>
      <c r="C87" s="5">
        <v>415</v>
      </c>
    </row>
    <row r="88" spans="1:3" ht="16" x14ac:dyDescent="0.2">
      <c r="A88" s="4" t="s">
        <v>186</v>
      </c>
      <c r="B88" s="4" t="s">
        <v>187</v>
      </c>
      <c r="C88" s="5">
        <v>42</v>
      </c>
    </row>
    <row r="89" spans="1:3" ht="16" x14ac:dyDescent="0.2">
      <c r="A89" s="4" t="s">
        <v>186</v>
      </c>
      <c r="B89" s="4" t="s">
        <v>188</v>
      </c>
      <c r="C89" s="5">
        <v>89</v>
      </c>
    </row>
    <row r="90" spans="1:3" ht="16" x14ac:dyDescent="0.2">
      <c r="A90" s="4" t="s">
        <v>186</v>
      </c>
      <c r="B90" s="4" t="s">
        <v>189</v>
      </c>
      <c r="C90" s="5">
        <v>13</v>
      </c>
    </row>
    <row r="91" spans="1:3" ht="16" x14ac:dyDescent="0.2">
      <c r="A91" s="4" t="s">
        <v>186</v>
      </c>
      <c r="B91" s="4" t="s">
        <v>677</v>
      </c>
      <c r="C91" s="5">
        <v>46</v>
      </c>
    </row>
    <row r="92" spans="1:3" ht="16" x14ac:dyDescent="0.2">
      <c r="A92" s="4" t="s">
        <v>186</v>
      </c>
      <c r="B92" s="4" t="s">
        <v>190</v>
      </c>
      <c r="C92" s="5">
        <v>36</v>
      </c>
    </row>
    <row r="93" spans="1:3" ht="16" x14ac:dyDescent="0.2">
      <c r="A93" s="4" t="s">
        <v>186</v>
      </c>
      <c r="B93" s="4" t="s">
        <v>186</v>
      </c>
      <c r="C93" s="5">
        <v>602</v>
      </c>
    </row>
    <row r="94" spans="1:3" ht="16" x14ac:dyDescent="0.2">
      <c r="A94" s="4" t="s">
        <v>186</v>
      </c>
      <c r="B94" s="4" t="s">
        <v>191</v>
      </c>
      <c r="C94" s="5">
        <v>65</v>
      </c>
    </row>
    <row r="95" spans="1:3" ht="16" x14ac:dyDescent="0.2">
      <c r="A95" s="4" t="s">
        <v>186</v>
      </c>
      <c r="B95" s="4" t="s">
        <v>662</v>
      </c>
      <c r="C95" s="5">
        <v>56</v>
      </c>
    </row>
    <row r="96" spans="1:3" ht="16" x14ac:dyDescent="0.2">
      <c r="A96" s="4" t="s">
        <v>186</v>
      </c>
      <c r="B96" s="4" t="s">
        <v>678</v>
      </c>
      <c r="C96" s="5">
        <v>30</v>
      </c>
    </row>
    <row r="97" spans="1:3" ht="16" x14ac:dyDescent="0.2">
      <c r="A97" s="4" t="s">
        <v>186</v>
      </c>
      <c r="B97" s="4" t="s">
        <v>192</v>
      </c>
      <c r="C97" s="5">
        <v>104</v>
      </c>
    </row>
    <row r="98" spans="1:3" ht="16" x14ac:dyDescent="0.2">
      <c r="A98" s="4" t="s">
        <v>186</v>
      </c>
      <c r="B98" s="4" t="s">
        <v>193</v>
      </c>
      <c r="C98" s="5">
        <v>1661</v>
      </c>
    </row>
    <row r="99" spans="1:3" ht="16" x14ac:dyDescent="0.2">
      <c r="A99" s="4" t="s">
        <v>186</v>
      </c>
      <c r="B99" s="4" t="s">
        <v>982</v>
      </c>
      <c r="C99" s="5">
        <v>0</v>
      </c>
    </row>
    <row r="100" spans="1:3" ht="16" x14ac:dyDescent="0.2">
      <c r="A100" s="4" t="s">
        <v>186</v>
      </c>
      <c r="B100" s="4" t="s">
        <v>679</v>
      </c>
      <c r="C100" s="5">
        <v>441</v>
      </c>
    </row>
    <row r="101" spans="1:3" ht="16" x14ac:dyDescent="0.2">
      <c r="A101" s="4" t="s">
        <v>186</v>
      </c>
      <c r="B101" s="4" t="s">
        <v>680</v>
      </c>
      <c r="C101" s="5">
        <v>26</v>
      </c>
    </row>
    <row r="102" spans="1:3" ht="16" x14ac:dyDescent="0.2">
      <c r="A102" s="4" t="s">
        <v>186</v>
      </c>
      <c r="B102" s="4" t="s">
        <v>681</v>
      </c>
      <c r="C102" s="5">
        <v>109</v>
      </c>
    </row>
    <row r="103" spans="1:3" ht="16" x14ac:dyDescent="0.2">
      <c r="A103" s="4" t="s">
        <v>186</v>
      </c>
      <c r="B103" s="4" t="s">
        <v>682</v>
      </c>
      <c r="C103" s="5">
        <v>12</v>
      </c>
    </row>
    <row r="104" spans="1:3" ht="16" x14ac:dyDescent="0.2">
      <c r="A104" s="4" t="s">
        <v>186</v>
      </c>
      <c r="B104" s="4" t="s">
        <v>683</v>
      </c>
      <c r="C104" s="5">
        <v>47</v>
      </c>
    </row>
    <row r="105" spans="1:3" ht="16" x14ac:dyDescent="0.2">
      <c r="A105" s="4" t="s">
        <v>186</v>
      </c>
      <c r="B105" s="4" t="s">
        <v>684</v>
      </c>
      <c r="C105" s="5">
        <v>60</v>
      </c>
    </row>
    <row r="106" spans="1:3" ht="16" x14ac:dyDescent="0.2">
      <c r="A106" s="4" t="s">
        <v>186</v>
      </c>
      <c r="B106" s="4" t="s">
        <v>685</v>
      </c>
      <c r="C106" s="5">
        <v>24</v>
      </c>
    </row>
    <row r="107" spans="1:3" ht="16" x14ac:dyDescent="0.2">
      <c r="A107" s="4" t="s">
        <v>186</v>
      </c>
      <c r="B107" s="4" t="s">
        <v>686</v>
      </c>
      <c r="C107" s="5">
        <v>36</v>
      </c>
    </row>
    <row r="108" spans="1:3" ht="16" x14ac:dyDescent="0.2">
      <c r="A108" s="4" t="s">
        <v>186</v>
      </c>
      <c r="B108" s="4" t="s">
        <v>687</v>
      </c>
      <c r="C108" s="5">
        <v>40</v>
      </c>
    </row>
    <row r="109" spans="1:3" ht="16" x14ac:dyDescent="0.2">
      <c r="A109" s="4" t="s">
        <v>186</v>
      </c>
      <c r="B109" s="4" t="s">
        <v>688</v>
      </c>
      <c r="C109" s="5">
        <v>168</v>
      </c>
    </row>
    <row r="110" spans="1:3" ht="16" x14ac:dyDescent="0.2">
      <c r="A110" s="4" t="s">
        <v>186</v>
      </c>
      <c r="B110" s="4" t="s">
        <v>689</v>
      </c>
      <c r="C110" s="5">
        <v>91</v>
      </c>
    </row>
    <row r="111" spans="1:3" ht="16" x14ac:dyDescent="0.2">
      <c r="A111" s="4" t="s">
        <v>186</v>
      </c>
      <c r="B111" s="4" t="s">
        <v>690</v>
      </c>
      <c r="C111" s="5">
        <v>206</v>
      </c>
    </row>
    <row r="112" spans="1:3" ht="16" x14ac:dyDescent="0.2">
      <c r="A112" s="4" t="s">
        <v>186</v>
      </c>
      <c r="B112" s="4" t="s">
        <v>691</v>
      </c>
      <c r="C112" s="5">
        <v>24</v>
      </c>
    </row>
    <row r="113" spans="1:3" ht="16" x14ac:dyDescent="0.2">
      <c r="A113" s="4" t="s">
        <v>186</v>
      </c>
      <c r="B113" s="4" t="s">
        <v>692</v>
      </c>
      <c r="C113" s="5">
        <v>34</v>
      </c>
    </row>
    <row r="114" spans="1:3" ht="16" x14ac:dyDescent="0.2">
      <c r="A114" s="4" t="s">
        <v>186</v>
      </c>
      <c r="B114" s="4" t="s">
        <v>693</v>
      </c>
      <c r="C114" s="5">
        <v>17</v>
      </c>
    </row>
    <row r="115" spans="1:3" ht="16" x14ac:dyDescent="0.2">
      <c r="A115" s="4" t="s">
        <v>186</v>
      </c>
      <c r="B115" s="4" t="s">
        <v>694</v>
      </c>
      <c r="C115" s="5">
        <v>60</v>
      </c>
    </row>
    <row r="116" spans="1:3" ht="16" x14ac:dyDescent="0.2">
      <c r="A116" s="4" t="s">
        <v>186</v>
      </c>
      <c r="B116" s="4" t="s">
        <v>695</v>
      </c>
      <c r="C116" s="5">
        <v>28</v>
      </c>
    </row>
    <row r="117" spans="1:3" ht="16" x14ac:dyDescent="0.2">
      <c r="A117" s="4" t="s">
        <v>186</v>
      </c>
      <c r="B117" s="4" t="s">
        <v>696</v>
      </c>
      <c r="C117" s="5">
        <v>53</v>
      </c>
    </row>
    <row r="118" spans="1:3" ht="16" x14ac:dyDescent="0.2">
      <c r="A118" s="4" t="s">
        <v>186</v>
      </c>
      <c r="B118" s="4" t="s">
        <v>194</v>
      </c>
      <c r="C118" s="5">
        <v>7</v>
      </c>
    </row>
    <row r="119" spans="1:3" ht="16" x14ac:dyDescent="0.2">
      <c r="A119" s="4" t="s">
        <v>186</v>
      </c>
      <c r="B119" s="4" t="s">
        <v>697</v>
      </c>
      <c r="C119" s="5">
        <v>35</v>
      </c>
    </row>
    <row r="120" spans="1:3" ht="16" x14ac:dyDescent="0.2">
      <c r="A120" s="4" t="s">
        <v>186</v>
      </c>
      <c r="B120" s="4" t="s">
        <v>698</v>
      </c>
      <c r="C120" s="5">
        <v>14</v>
      </c>
    </row>
    <row r="121" spans="1:3" ht="16" x14ac:dyDescent="0.2">
      <c r="A121" s="4" t="s">
        <v>195</v>
      </c>
      <c r="B121" s="4" t="s">
        <v>699</v>
      </c>
      <c r="C121" s="5">
        <v>56</v>
      </c>
    </row>
    <row r="122" spans="1:3" ht="16" x14ac:dyDescent="0.2">
      <c r="A122" s="4" t="s">
        <v>195</v>
      </c>
      <c r="B122" s="4" t="s">
        <v>196</v>
      </c>
      <c r="C122" s="5">
        <v>90</v>
      </c>
    </row>
    <row r="123" spans="1:3" ht="16" x14ac:dyDescent="0.2">
      <c r="A123" s="4" t="s">
        <v>195</v>
      </c>
      <c r="B123" s="4" t="s">
        <v>700</v>
      </c>
      <c r="C123" s="5">
        <v>64</v>
      </c>
    </row>
    <row r="124" spans="1:3" ht="16" x14ac:dyDescent="0.2">
      <c r="A124" s="4" t="s">
        <v>195</v>
      </c>
      <c r="B124" s="4" t="s">
        <v>197</v>
      </c>
      <c r="C124" s="5">
        <v>100</v>
      </c>
    </row>
    <row r="125" spans="1:3" ht="16" x14ac:dyDescent="0.2">
      <c r="A125" s="4" t="s">
        <v>195</v>
      </c>
      <c r="B125" s="4" t="s">
        <v>701</v>
      </c>
      <c r="C125" s="5">
        <v>100</v>
      </c>
    </row>
    <row r="126" spans="1:3" ht="16" x14ac:dyDescent="0.2">
      <c r="A126" s="4" t="s">
        <v>195</v>
      </c>
      <c r="B126" s="4" t="s">
        <v>960</v>
      </c>
      <c r="C126" s="5">
        <v>12</v>
      </c>
    </row>
    <row r="127" spans="1:3" ht="16" x14ac:dyDescent="0.2">
      <c r="A127" s="4" t="s">
        <v>198</v>
      </c>
      <c r="B127" s="4" t="s">
        <v>198</v>
      </c>
      <c r="C127" s="5">
        <v>220</v>
      </c>
    </row>
    <row r="128" spans="1:3" ht="16" x14ac:dyDescent="0.2">
      <c r="A128" s="4" t="s">
        <v>198</v>
      </c>
      <c r="B128" s="4" t="s">
        <v>199</v>
      </c>
      <c r="C128" s="5">
        <v>33</v>
      </c>
    </row>
    <row r="129" spans="1:3" ht="16" x14ac:dyDescent="0.2">
      <c r="A129" s="4" t="s">
        <v>198</v>
      </c>
      <c r="B129" s="4" t="s">
        <v>200</v>
      </c>
      <c r="C129" s="5">
        <v>40</v>
      </c>
    </row>
    <row r="130" spans="1:3" ht="16" x14ac:dyDescent="0.2">
      <c r="A130" s="4" t="s">
        <v>198</v>
      </c>
      <c r="B130" s="4" t="s">
        <v>702</v>
      </c>
      <c r="C130" s="5">
        <v>11</v>
      </c>
    </row>
    <row r="131" spans="1:3" ht="16" x14ac:dyDescent="0.2">
      <c r="A131" s="4" t="s">
        <v>198</v>
      </c>
      <c r="B131" s="4" t="s">
        <v>703</v>
      </c>
      <c r="C131" s="5">
        <v>34</v>
      </c>
    </row>
    <row r="132" spans="1:3" ht="16" x14ac:dyDescent="0.2">
      <c r="A132" s="4" t="s">
        <v>198</v>
      </c>
      <c r="B132" s="4" t="s">
        <v>704</v>
      </c>
      <c r="C132" s="5">
        <v>19</v>
      </c>
    </row>
    <row r="133" spans="1:3" ht="16" x14ac:dyDescent="0.2">
      <c r="A133" s="4" t="s">
        <v>198</v>
      </c>
      <c r="B133" s="4" t="s">
        <v>705</v>
      </c>
      <c r="C133" s="5">
        <v>37</v>
      </c>
    </row>
    <row r="134" spans="1:3" ht="16" x14ac:dyDescent="0.2">
      <c r="A134" s="4" t="s">
        <v>201</v>
      </c>
      <c r="B134" s="4" t="s">
        <v>706</v>
      </c>
      <c r="C134" s="5">
        <v>30</v>
      </c>
    </row>
    <row r="135" spans="1:3" ht="16" x14ac:dyDescent="0.2">
      <c r="A135" s="4" t="s">
        <v>201</v>
      </c>
      <c r="B135" s="4" t="s">
        <v>707</v>
      </c>
      <c r="C135" s="5">
        <v>47</v>
      </c>
    </row>
    <row r="136" spans="1:3" ht="16" x14ac:dyDescent="0.2">
      <c r="A136" s="4" t="s">
        <v>201</v>
      </c>
      <c r="B136" s="4" t="s">
        <v>202</v>
      </c>
      <c r="C136" s="5">
        <v>33</v>
      </c>
    </row>
    <row r="137" spans="1:3" ht="16" x14ac:dyDescent="0.2">
      <c r="A137" s="4" t="s">
        <v>201</v>
      </c>
      <c r="B137" s="4" t="s">
        <v>203</v>
      </c>
      <c r="C137" s="5">
        <v>23</v>
      </c>
    </row>
    <row r="138" spans="1:3" ht="16" x14ac:dyDescent="0.2">
      <c r="A138" s="4" t="s">
        <v>201</v>
      </c>
      <c r="B138" s="4" t="s">
        <v>204</v>
      </c>
      <c r="C138" s="5">
        <v>36</v>
      </c>
    </row>
    <row r="139" spans="1:3" ht="16" x14ac:dyDescent="0.2">
      <c r="A139" s="4" t="s">
        <v>201</v>
      </c>
      <c r="B139" s="4" t="s">
        <v>708</v>
      </c>
      <c r="C139" s="5">
        <v>17</v>
      </c>
    </row>
    <row r="140" spans="1:3" ht="16" x14ac:dyDescent="0.2">
      <c r="A140" s="4" t="s">
        <v>201</v>
      </c>
      <c r="B140" s="4" t="s">
        <v>709</v>
      </c>
      <c r="C140" s="5">
        <v>161</v>
      </c>
    </row>
    <row r="141" spans="1:3" ht="16" x14ac:dyDescent="0.2">
      <c r="A141" s="4" t="s">
        <v>201</v>
      </c>
      <c r="B141" s="4" t="s">
        <v>205</v>
      </c>
      <c r="C141" s="5">
        <v>30</v>
      </c>
    </row>
    <row r="142" spans="1:3" ht="16" x14ac:dyDescent="0.2">
      <c r="A142" s="4" t="s">
        <v>201</v>
      </c>
      <c r="B142" s="4" t="s">
        <v>206</v>
      </c>
      <c r="C142" s="5">
        <v>12</v>
      </c>
    </row>
    <row r="143" spans="1:3" ht="16" x14ac:dyDescent="0.2">
      <c r="A143" s="4" t="s">
        <v>201</v>
      </c>
      <c r="B143" s="4" t="s">
        <v>201</v>
      </c>
      <c r="C143" s="5">
        <v>332</v>
      </c>
    </row>
    <row r="144" spans="1:3" ht="16" x14ac:dyDescent="0.2">
      <c r="A144" s="4" t="s">
        <v>201</v>
      </c>
      <c r="B144" s="4" t="s">
        <v>207</v>
      </c>
      <c r="C144" s="5">
        <v>51</v>
      </c>
    </row>
    <row r="145" spans="1:3" ht="16" x14ac:dyDescent="0.2">
      <c r="A145" s="4" t="s">
        <v>201</v>
      </c>
      <c r="B145" s="4" t="s">
        <v>208</v>
      </c>
      <c r="C145" s="5">
        <v>61</v>
      </c>
    </row>
    <row r="146" spans="1:3" ht="16" x14ac:dyDescent="0.2">
      <c r="A146" s="4" t="s">
        <v>201</v>
      </c>
      <c r="B146" s="4" t="s">
        <v>209</v>
      </c>
      <c r="C146" s="5">
        <v>67</v>
      </c>
    </row>
    <row r="147" spans="1:3" ht="16" x14ac:dyDescent="0.2">
      <c r="A147" s="4" t="s">
        <v>201</v>
      </c>
      <c r="B147" s="4" t="s">
        <v>710</v>
      </c>
      <c r="C147" s="5">
        <v>70</v>
      </c>
    </row>
    <row r="148" spans="1:3" ht="16" x14ac:dyDescent="0.2">
      <c r="A148" s="4" t="s">
        <v>201</v>
      </c>
      <c r="B148" s="4" t="s">
        <v>711</v>
      </c>
      <c r="C148" s="5">
        <v>92</v>
      </c>
    </row>
    <row r="149" spans="1:3" ht="16" x14ac:dyDescent="0.2">
      <c r="A149" s="4" t="s">
        <v>201</v>
      </c>
      <c r="B149" s="4" t="s">
        <v>210</v>
      </c>
      <c r="C149" s="5">
        <v>6</v>
      </c>
    </row>
    <row r="150" spans="1:3" ht="16" x14ac:dyDescent="0.2">
      <c r="A150" s="4" t="s">
        <v>201</v>
      </c>
      <c r="B150" s="4" t="s">
        <v>211</v>
      </c>
      <c r="C150" s="5">
        <v>44</v>
      </c>
    </row>
    <row r="151" spans="1:3" ht="16" x14ac:dyDescent="0.2">
      <c r="A151" s="4" t="s">
        <v>712</v>
      </c>
      <c r="B151" s="4" t="s">
        <v>212</v>
      </c>
      <c r="C151" s="5">
        <v>42</v>
      </c>
    </row>
    <row r="152" spans="1:3" ht="16" x14ac:dyDescent="0.2">
      <c r="A152" s="4" t="s">
        <v>712</v>
      </c>
      <c r="B152" s="4" t="s">
        <v>713</v>
      </c>
      <c r="C152" s="5">
        <v>14</v>
      </c>
    </row>
    <row r="153" spans="1:3" ht="16" x14ac:dyDescent="0.2">
      <c r="A153" s="4" t="s">
        <v>712</v>
      </c>
      <c r="B153" s="4" t="s">
        <v>213</v>
      </c>
      <c r="C153" s="5">
        <v>52</v>
      </c>
    </row>
    <row r="154" spans="1:3" ht="16" x14ac:dyDescent="0.2">
      <c r="A154" s="4" t="s">
        <v>712</v>
      </c>
      <c r="B154" s="4" t="s">
        <v>678</v>
      </c>
      <c r="C154" s="5">
        <v>32</v>
      </c>
    </row>
    <row r="155" spans="1:3" ht="16" x14ac:dyDescent="0.2">
      <c r="A155" s="4" t="s">
        <v>712</v>
      </c>
      <c r="B155" s="4" t="s">
        <v>714</v>
      </c>
      <c r="C155" s="5">
        <v>5</v>
      </c>
    </row>
    <row r="156" spans="1:3" ht="16" x14ac:dyDescent="0.2">
      <c r="A156" s="4" t="s">
        <v>712</v>
      </c>
      <c r="B156" s="4" t="s">
        <v>715</v>
      </c>
      <c r="C156" s="5">
        <v>38</v>
      </c>
    </row>
    <row r="157" spans="1:3" ht="16" x14ac:dyDescent="0.2">
      <c r="A157" s="4" t="s">
        <v>712</v>
      </c>
      <c r="B157" s="4" t="s">
        <v>214</v>
      </c>
      <c r="C157" s="5">
        <v>48</v>
      </c>
    </row>
    <row r="158" spans="1:3" ht="16" x14ac:dyDescent="0.2">
      <c r="A158" s="4" t="s">
        <v>712</v>
      </c>
      <c r="B158" s="4" t="s">
        <v>716</v>
      </c>
      <c r="C158" s="5">
        <v>50</v>
      </c>
    </row>
    <row r="159" spans="1:3" ht="16" x14ac:dyDescent="0.2">
      <c r="A159" s="4" t="s">
        <v>712</v>
      </c>
      <c r="B159" s="4" t="s">
        <v>717</v>
      </c>
      <c r="C159" s="5">
        <v>50</v>
      </c>
    </row>
    <row r="160" spans="1:3" ht="16" x14ac:dyDescent="0.2">
      <c r="A160" s="4" t="s">
        <v>712</v>
      </c>
      <c r="B160" s="4" t="s">
        <v>718</v>
      </c>
      <c r="C160" s="5">
        <v>31</v>
      </c>
    </row>
    <row r="161" spans="1:3" ht="16" x14ac:dyDescent="0.2">
      <c r="A161" s="4" t="s">
        <v>712</v>
      </c>
      <c r="B161" s="4" t="s">
        <v>665</v>
      </c>
      <c r="C161" s="5">
        <v>61</v>
      </c>
    </row>
    <row r="162" spans="1:3" ht="16" x14ac:dyDescent="0.2">
      <c r="A162" s="4" t="s">
        <v>712</v>
      </c>
      <c r="B162" s="4" t="s">
        <v>719</v>
      </c>
      <c r="C162" s="5">
        <v>61</v>
      </c>
    </row>
    <row r="163" spans="1:3" ht="16" x14ac:dyDescent="0.2">
      <c r="A163" s="4" t="s">
        <v>712</v>
      </c>
      <c r="B163" s="4" t="s">
        <v>720</v>
      </c>
      <c r="C163" s="5">
        <v>49</v>
      </c>
    </row>
    <row r="164" spans="1:3" ht="16" x14ac:dyDescent="0.2">
      <c r="A164" s="4" t="s">
        <v>712</v>
      </c>
      <c r="B164" s="4" t="s">
        <v>721</v>
      </c>
      <c r="C164" s="5">
        <v>23</v>
      </c>
    </row>
    <row r="165" spans="1:3" ht="16" x14ac:dyDescent="0.2">
      <c r="A165" s="4" t="s">
        <v>712</v>
      </c>
      <c r="B165" s="4" t="s">
        <v>215</v>
      </c>
      <c r="C165" s="5">
        <v>54</v>
      </c>
    </row>
    <row r="166" spans="1:3" ht="16" x14ac:dyDescent="0.2">
      <c r="A166" s="4" t="s">
        <v>709</v>
      </c>
      <c r="B166" s="4" t="s">
        <v>722</v>
      </c>
      <c r="C166" s="5">
        <v>62</v>
      </c>
    </row>
    <row r="167" spans="1:3" ht="16" x14ac:dyDescent="0.2">
      <c r="A167" s="4" t="s">
        <v>709</v>
      </c>
      <c r="B167" s="4" t="s">
        <v>216</v>
      </c>
      <c r="C167" s="5">
        <v>80</v>
      </c>
    </row>
    <row r="168" spans="1:3" ht="16" x14ac:dyDescent="0.2">
      <c r="A168" s="4" t="s">
        <v>709</v>
      </c>
      <c r="B168" s="4" t="s">
        <v>217</v>
      </c>
      <c r="C168" s="5">
        <v>35</v>
      </c>
    </row>
    <row r="169" spans="1:3" ht="16" x14ac:dyDescent="0.2">
      <c r="A169" s="4" t="s">
        <v>709</v>
      </c>
      <c r="B169" s="4" t="s">
        <v>723</v>
      </c>
      <c r="C169" s="5">
        <v>57</v>
      </c>
    </row>
    <row r="170" spans="1:3" ht="16" x14ac:dyDescent="0.2">
      <c r="A170" s="4" t="s">
        <v>709</v>
      </c>
      <c r="B170" s="4" t="s">
        <v>724</v>
      </c>
      <c r="C170" s="5">
        <v>37</v>
      </c>
    </row>
    <row r="171" spans="1:3" ht="16" x14ac:dyDescent="0.2">
      <c r="A171" s="4" t="s">
        <v>709</v>
      </c>
      <c r="B171" s="4" t="s">
        <v>725</v>
      </c>
      <c r="C171" s="5">
        <v>27</v>
      </c>
    </row>
    <row r="172" spans="1:3" ht="16" x14ac:dyDescent="0.2">
      <c r="A172" s="4" t="s">
        <v>709</v>
      </c>
      <c r="B172" s="4" t="s">
        <v>218</v>
      </c>
      <c r="C172" s="5">
        <v>42</v>
      </c>
    </row>
    <row r="173" spans="1:3" ht="16" x14ac:dyDescent="0.2">
      <c r="A173" s="4" t="s">
        <v>709</v>
      </c>
      <c r="B173" s="4" t="s">
        <v>219</v>
      </c>
      <c r="C173" s="5">
        <v>18</v>
      </c>
    </row>
    <row r="174" spans="1:3" ht="16" x14ac:dyDescent="0.2">
      <c r="A174" s="4" t="s">
        <v>220</v>
      </c>
      <c r="B174" s="4" t="s">
        <v>221</v>
      </c>
      <c r="C174" s="5">
        <v>17</v>
      </c>
    </row>
    <row r="175" spans="1:3" ht="16" x14ac:dyDescent="0.2">
      <c r="A175" s="4" t="s">
        <v>220</v>
      </c>
      <c r="B175" s="4" t="s">
        <v>222</v>
      </c>
      <c r="C175" s="5">
        <v>16</v>
      </c>
    </row>
    <row r="176" spans="1:3" ht="16" x14ac:dyDescent="0.2">
      <c r="A176" s="4" t="s">
        <v>220</v>
      </c>
      <c r="B176" s="4" t="s">
        <v>223</v>
      </c>
      <c r="C176" s="5">
        <v>11</v>
      </c>
    </row>
    <row r="177" spans="1:3" ht="16" x14ac:dyDescent="0.2">
      <c r="A177" s="4" t="s">
        <v>220</v>
      </c>
      <c r="B177" s="4" t="s">
        <v>224</v>
      </c>
      <c r="C177" s="5">
        <v>30</v>
      </c>
    </row>
    <row r="178" spans="1:3" ht="16" x14ac:dyDescent="0.2">
      <c r="A178" s="4" t="s">
        <v>220</v>
      </c>
      <c r="B178" s="4" t="s">
        <v>225</v>
      </c>
      <c r="C178" s="5">
        <v>161</v>
      </c>
    </row>
    <row r="179" spans="1:3" ht="16" x14ac:dyDescent="0.2">
      <c r="A179" s="4" t="s">
        <v>220</v>
      </c>
      <c r="B179" s="4" t="s">
        <v>726</v>
      </c>
      <c r="C179" s="5">
        <v>55</v>
      </c>
    </row>
    <row r="180" spans="1:3" ht="16" x14ac:dyDescent="0.2">
      <c r="A180" s="4" t="s">
        <v>220</v>
      </c>
      <c r="B180" s="4" t="s">
        <v>727</v>
      </c>
      <c r="C180" s="5">
        <v>16</v>
      </c>
    </row>
    <row r="181" spans="1:3" ht="16" x14ac:dyDescent="0.2">
      <c r="A181" s="4" t="s">
        <v>220</v>
      </c>
      <c r="B181" s="4" t="s">
        <v>728</v>
      </c>
      <c r="C181" s="5">
        <v>17</v>
      </c>
    </row>
    <row r="182" spans="1:3" ht="16" x14ac:dyDescent="0.2">
      <c r="A182" s="4" t="s">
        <v>220</v>
      </c>
      <c r="B182" s="4" t="s">
        <v>729</v>
      </c>
      <c r="C182" s="5">
        <v>14</v>
      </c>
    </row>
    <row r="183" spans="1:3" ht="16" x14ac:dyDescent="0.2">
      <c r="A183" s="4" t="s">
        <v>220</v>
      </c>
      <c r="B183" s="4" t="s">
        <v>226</v>
      </c>
      <c r="C183" s="5">
        <v>38</v>
      </c>
    </row>
    <row r="184" spans="1:3" ht="16" x14ac:dyDescent="0.2">
      <c r="A184" s="4" t="s">
        <v>220</v>
      </c>
      <c r="B184" s="4" t="s">
        <v>227</v>
      </c>
      <c r="C184" s="5">
        <v>12</v>
      </c>
    </row>
    <row r="185" spans="1:3" ht="16" x14ac:dyDescent="0.2">
      <c r="A185" s="4" t="s">
        <v>220</v>
      </c>
      <c r="B185" s="4" t="s">
        <v>730</v>
      </c>
      <c r="C185" s="5">
        <v>30</v>
      </c>
    </row>
    <row r="186" spans="1:3" ht="16" x14ac:dyDescent="0.2">
      <c r="A186" s="4" t="s">
        <v>220</v>
      </c>
      <c r="B186" s="4" t="s">
        <v>228</v>
      </c>
      <c r="C186" s="5">
        <v>43</v>
      </c>
    </row>
    <row r="187" spans="1:3" ht="16" x14ac:dyDescent="0.2">
      <c r="A187" s="4" t="s">
        <v>220</v>
      </c>
      <c r="B187" s="4" t="s">
        <v>731</v>
      </c>
      <c r="C187" s="5">
        <v>19</v>
      </c>
    </row>
    <row r="188" spans="1:3" ht="16" x14ac:dyDescent="0.2">
      <c r="A188" s="4" t="s">
        <v>220</v>
      </c>
      <c r="B188" s="4" t="s">
        <v>220</v>
      </c>
      <c r="C188" s="5">
        <v>647</v>
      </c>
    </row>
    <row r="189" spans="1:3" ht="16" x14ac:dyDescent="0.2">
      <c r="A189" s="4" t="s">
        <v>220</v>
      </c>
      <c r="B189" s="4" t="s">
        <v>229</v>
      </c>
      <c r="C189" s="5">
        <v>29</v>
      </c>
    </row>
    <row r="190" spans="1:3" ht="16" x14ac:dyDescent="0.2">
      <c r="A190" s="4" t="s">
        <v>220</v>
      </c>
      <c r="B190" s="4" t="s">
        <v>732</v>
      </c>
      <c r="C190" s="5">
        <v>58</v>
      </c>
    </row>
    <row r="191" spans="1:3" ht="16" x14ac:dyDescent="0.2">
      <c r="A191" s="4" t="s">
        <v>220</v>
      </c>
      <c r="B191" s="4" t="s">
        <v>733</v>
      </c>
      <c r="C191" s="5">
        <v>6</v>
      </c>
    </row>
    <row r="192" spans="1:3" ht="16" x14ac:dyDescent="0.2">
      <c r="A192" s="4" t="s">
        <v>220</v>
      </c>
      <c r="B192" s="4" t="s">
        <v>734</v>
      </c>
      <c r="C192" s="5">
        <v>51</v>
      </c>
    </row>
    <row r="193" spans="1:3" ht="16" x14ac:dyDescent="0.2">
      <c r="A193" s="4" t="s">
        <v>220</v>
      </c>
      <c r="B193" s="4" t="s">
        <v>735</v>
      </c>
      <c r="C193" s="5">
        <v>30</v>
      </c>
    </row>
    <row r="194" spans="1:3" ht="16" x14ac:dyDescent="0.2">
      <c r="A194" s="4" t="s">
        <v>220</v>
      </c>
      <c r="B194" s="4" t="s">
        <v>736</v>
      </c>
      <c r="C194" s="5">
        <v>11</v>
      </c>
    </row>
    <row r="195" spans="1:3" ht="16" x14ac:dyDescent="0.2">
      <c r="A195" s="4" t="s">
        <v>220</v>
      </c>
      <c r="B195" s="4" t="s">
        <v>737</v>
      </c>
      <c r="C195" s="5">
        <v>6</v>
      </c>
    </row>
    <row r="196" spans="1:3" ht="16" x14ac:dyDescent="0.2">
      <c r="A196" s="4" t="s">
        <v>220</v>
      </c>
      <c r="B196" s="4" t="s">
        <v>230</v>
      </c>
      <c r="C196" s="5">
        <v>14</v>
      </c>
    </row>
    <row r="197" spans="1:3" ht="16" x14ac:dyDescent="0.2">
      <c r="A197" s="4" t="s">
        <v>220</v>
      </c>
      <c r="B197" s="4" t="s">
        <v>231</v>
      </c>
      <c r="C197" s="5">
        <v>25</v>
      </c>
    </row>
    <row r="198" spans="1:3" ht="16" x14ac:dyDescent="0.2">
      <c r="A198" s="4" t="s">
        <v>232</v>
      </c>
      <c r="B198" s="4" t="s">
        <v>233</v>
      </c>
      <c r="C198" s="5">
        <v>12</v>
      </c>
    </row>
    <row r="199" spans="1:3" ht="16" x14ac:dyDescent="0.2">
      <c r="A199" s="4" t="s">
        <v>232</v>
      </c>
      <c r="B199" s="4" t="s">
        <v>234</v>
      </c>
      <c r="C199" s="5">
        <v>22</v>
      </c>
    </row>
    <row r="200" spans="1:3" ht="16" x14ac:dyDescent="0.2">
      <c r="A200" s="4" t="s">
        <v>232</v>
      </c>
      <c r="B200" s="4" t="s">
        <v>235</v>
      </c>
      <c r="C200" s="5">
        <v>23</v>
      </c>
    </row>
    <row r="201" spans="1:3" ht="16" x14ac:dyDescent="0.2">
      <c r="A201" s="4" t="s">
        <v>232</v>
      </c>
      <c r="B201" s="4" t="s">
        <v>236</v>
      </c>
      <c r="C201" s="5">
        <v>20</v>
      </c>
    </row>
    <row r="202" spans="1:3" ht="16" x14ac:dyDescent="0.2">
      <c r="A202" s="4" t="s">
        <v>232</v>
      </c>
      <c r="B202" s="4" t="s">
        <v>237</v>
      </c>
      <c r="C202" s="5">
        <v>77</v>
      </c>
    </row>
    <row r="203" spans="1:3" ht="16" x14ac:dyDescent="0.2">
      <c r="A203" s="4" t="s">
        <v>232</v>
      </c>
      <c r="B203" s="4" t="s">
        <v>238</v>
      </c>
      <c r="C203" s="5">
        <v>17</v>
      </c>
    </row>
    <row r="204" spans="1:3" ht="16" x14ac:dyDescent="0.2">
      <c r="A204" s="4" t="s">
        <v>232</v>
      </c>
      <c r="B204" s="4" t="s">
        <v>239</v>
      </c>
      <c r="C204" s="5">
        <v>27</v>
      </c>
    </row>
    <row r="205" spans="1:3" ht="16" x14ac:dyDescent="0.2">
      <c r="A205" s="4" t="s">
        <v>232</v>
      </c>
      <c r="B205" s="4" t="s">
        <v>240</v>
      </c>
      <c r="C205" s="5">
        <v>34</v>
      </c>
    </row>
    <row r="206" spans="1:3" ht="16" x14ac:dyDescent="0.2">
      <c r="A206" s="4" t="s">
        <v>232</v>
      </c>
      <c r="B206" s="4" t="s">
        <v>241</v>
      </c>
      <c r="C206" s="5">
        <v>95</v>
      </c>
    </row>
    <row r="207" spans="1:3" ht="16" x14ac:dyDescent="0.2">
      <c r="A207" s="4" t="s">
        <v>232</v>
      </c>
      <c r="B207" s="4" t="s">
        <v>242</v>
      </c>
      <c r="C207" s="5">
        <v>65</v>
      </c>
    </row>
    <row r="208" spans="1:3" ht="16" x14ac:dyDescent="0.2">
      <c r="A208" s="4" t="s">
        <v>232</v>
      </c>
      <c r="B208" s="4" t="s">
        <v>243</v>
      </c>
      <c r="C208" s="5">
        <v>49</v>
      </c>
    </row>
    <row r="209" spans="1:3" ht="16" x14ac:dyDescent="0.2">
      <c r="A209" s="4" t="s">
        <v>232</v>
      </c>
      <c r="B209" s="4" t="s">
        <v>244</v>
      </c>
      <c r="C209" s="5">
        <v>10</v>
      </c>
    </row>
    <row r="210" spans="1:3" ht="16" x14ac:dyDescent="0.2">
      <c r="A210" s="4" t="s">
        <v>232</v>
      </c>
      <c r="B210" s="4" t="s">
        <v>245</v>
      </c>
      <c r="C210" s="5">
        <v>6</v>
      </c>
    </row>
    <row r="211" spans="1:3" ht="16" x14ac:dyDescent="0.2">
      <c r="A211" s="4" t="s">
        <v>232</v>
      </c>
      <c r="B211" s="4" t="s">
        <v>246</v>
      </c>
      <c r="C211" s="5">
        <v>26</v>
      </c>
    </row>
    <row r="212" spans="1:3" ht="16" x14ac:dyDescent="0.2">
      <c r="A212" s="4" t="s">
        <v>232</v>
      </c>
      <c r="B212" s="4" t="s">
        <v>738</v>
      </c>
      <c r="C212" s="5">
        <v>13</v>
      </c>
    </row>
    <row r="213" spans="1:3" ht="16" x14ac:dyDescent="0.2">
      <c r="A213" s="4" t="s">
        <v>232</v>
      </c>
      <c r="B213" s="4" t="s">
        <v>739</v>
      </c>
      <c r="C213" s="5">
        <v>17</v>
      </c>
    </row>
    <row r="214" spans="1:3" ht="16" x14ac:dyDescent="0.2">
      <c r="A214" s="4" t="s">
        <v>232</v>
      </c>
      <c r="B214" s="4" t="s">
        <v>740</v>
      </c>
      <c r="C214" s="5">
        <v>3</v>
      </c>
    </row>
    <row r="215" spans="1:3" ht="16" x14ac:dyDescent="0.2">
      <c r="A215" s="4" t="s">
        <v>232</v>
      </c>
      <c r="B215" s="4" t="s">
        <v>741</v>
      </c>
      <c r="C215" s="5">
        <v>23</v>
      </c>
    </row>
    <row r="216" spans="1:3" ht="16" x14ac:dyDescent="0.2">
      <c r="A216" s="4" t="s">
        <v>232</v>
      </c>
      <c r="B216" s="4" t="s">
        <v>742</v>
      </c>
      <c r="C216" s="5">
        <v>65</v>
      </c>
    </row>
    <row r="217" spans="1:3" ht="16" x14ac:dyDescent="0.2">
      <c r="A217" s="4" t="s">
        <v>232</v>
      </c>
      <c r="B217" s="4" t="s">
        <v>247</v>
      </c>
      <c r="C217" s="5">
        <v>41</v>
      </c>
    </row>
    <row r="218" spans="1:3" ht="16" x14ac:dyDescent="0.2">
      <c r="A218" s="4" t="s">
        <v>232</v>
      </c>
      <c r="B218" s="4" t="s">
        <v>248</v>
      </c>
      <c r="C218" s="5">
        <v>10</v>
      </c>
    </row>
    <row r="219" spans="1:3" ht="16" x14ac:dyDescent="0.2">
      <c r="A219" s="4" t="s">
        <v>249</v>
      </c>
      <c r="B219" s="4" t="s">
        <v>250</v>
      </c>
      <c r="C219" s="5">
        <v>42</v>
      </c>
    </row>
    <row r="220" spans="1:3" ht="16" x14ac:dyDescent="0.2">
      <c r="A220" s="4" t="s">
        <v>249</v>
      </c>
      <c r="B220" s="4" t="s">
        <v>743</v>
      </c>
      <c r="C220" s="5">
        <v>43</v>
      </c>
    </row>
    <row r="221" spans="1:3" ht="16" x14ac:dyDescent="0.2">
      <c r="A221" s="4" t="s">
        <v>249</v>
      </c>
      <c r="B221" s="4" t="s">
        <v>744</v>
      </c>
      <c r="C221" s="5">
        <v>37</v>
      </c>
    </row>
    <row r="222" spans="1:3" ht="16" x14ac:dyDescent="0.2">
      <c r="A222" s="4" t="s">
        <v>249</v>
      </c>
      <c r="B222" s="4" t="s">
        <v>249</v>
      </c>
      <c r="C222" s="5">
        <v>262</v>
      </c>
    </row>
    <row r="223" spans="1:3" ht="16" x14ac:dyDescent="0.2">
      <c r="A223" s="4" t="s">
        <v>249</v>
      </c>
      <c r="B223" s="4" t="s">
        <v>745</v>
      </c>
      <c r="C223" s="5">
        <v>33</v>
      </c>
    </row>
    <row r="224" spans="1:3" ht="16" x14ac:dyDescent="0.2">
      <c r="A224" s="4" t="s">
        <v>249</v>
      </c>
      <c r="B224" s="4" t="s">
        <v>746</v>
      </c>
      <c r="C224" s="5">
        <v>38</v>
      </c>
    </row>
    <row r="225" spans="1:3" ht="16" x14ac:dyDescent="0.2">
      <c r="A225" s="4" t="s">
        <v>249</v>
      </c>
      <c r="B225" s="4" t="s">
        <v>747</v>
      </c>
      <c r="C225" s="5">
        <v>23</v>
      </c>
    </row>
    <row r="226" spans="1:3" ht="16" x14ac:dyDescent="0.2">
      <c r="A226" s="4" t="s">
        <v>249</v>
      </c>
      <c r="B226" s="4" t="s">
        <v>748</v>
      </c>
      <c r="C226" s="5">
        <v>28</v>
      </c>
    </row>
    <row r="227" spans="1:3" ht="16" x14ac:dyDescent="0.2">
      <c r="A227" s="4" t="s">
        <v>249</v>
      </c>
      <c r="B227" s="4" t="s">
        <v>749</v>
      </c>
      <c r="C227" s="5">
        <v>33</v>
      </c>
    </row>
    <row r="228" spans="1:3" ht="16" x14ac:dyDescent="0.2">
      <c r="A228" s="4" t="s">
        <v>258</v>
      </c>
      <c r="B228" s="4" t="s">
        <v>259</v>
      </c>
      <c r="C228" s="5">
        <v>26</v>
      </c>
    </row>
    <row r="229" spans="1:3" ht="16" x14ac:dyDescent="0.2">
      <c r="A229" s="4" t="s">
        <v>258</v>
      </c>
      <c r="B229" s="4" t="s">
        <v>750</v>
      </c>
      <c r="C229" s="5">
        <v>162</v>
      </c>
    </row>
    <row r="230" spans="1:3" ht="16" x14ac:dyDescent="0.2">
      <c r="A230" s="4" t="s">
        <v>258</v>
      </c>
      <c r="B230" s="4" t="s">
        <v>751</v>
      </c>
      <c r="C230" s="5">
        <v>24</v>
      </c>
    </row>
    <row r="231" spans="1:3" ht="16" x14ac:dyDescent="0.2">
      <c r="A231" s="4" t="s">
        <v>258</v>
      </c>
      <c r="B231" s="4" t="s">
        <v>262</v>
      </c>
      <c r="C231" s="5">
        <v>40</v>
      </c>
    </row>
    <row r="232" spans="1:3" ht="16" x14ac:dyDescent="0.2">
      <c r="A232" s="4" t="s">
        <v>258</v>
      </c>
      <c r="B232" s="4" t="s">
        <v>752</v>
      </c>
      <c r="C232" s="5">
        <v>10</v>
      </c>
    </row>
    <row r="233" spans="1:3" ht="16" x14ac:dyDescent="0.2">
      <c r="A233" s="4" t="s">
        <v>258</v>
      </c>
      <c r="B233" s="4" t="s">
        <v>264</v>
      </c>
      <c r="C233" s="5">
        <v>21</v>
      </c>
    </row>
    <row r="234" spans="1:3" ht="16" x14ac:dyDescent="0.2">
      <c r="A234" s="4" t="s">
        <v>258</v>
      </c>
      <c r="B234" s="4" t="s">
        <v>753</v>
      </c>
      <c r="C234" s="5">
        <v>5</v>
      </c>
    </row>
    <row r="235" spans="1:3" ht="16" x14ac:dyDescent="0.2">
      <c r="A235" s="4" t="s">
        <v>258</v>
      </c>
      <c r="B235" s="4" t="s">
        <v>754</v>
      </c>
      <c r="C235" s="5">
        <v>11</v>
      </c>
    </row>
    <row r="236" spans="1:3" ht="16" x14ac:dyDescent="0.2">
      <c r="A236" s="4" t="s">
        <v>258</v>
      </c>
      <c r="B236" s="4" t="s">
        <v>755</v>
      </c>
      <c r="C236" s="5">
        <v>81</v>
      </c>
    </row>
    <row r="237" spans="1:3" ht="16" x14ac:dyDescent="0.2">
      <c r="A237" s="4" t="s">
        <v>258</v>
      </c>
      <c r="B237" s="4" t="s">
        <v>756</v>
      </c>
      <c r="C237" s="5">
        <v>7</v>
      </c>
    </row>
    <row r="238" spans="1:3" ht="16" x14ac:dyDescent="0.2">
      <c r="A238" s="4" t="s">
        <v>258</v>
      </c>
      <c r="B238" s="4" t="s">
        <v>757</v>
      </c>
      <c r="C238" s="5">
        <v>8</v>
      </c>
    </row>
    <row r="239" spans="1:3" ht="16" x14ac:dyDescent="0.2">
      <c r="A239" s="4" t="s">
        <v>258</v>
      </c>
      <c r="B239" s="4" t="s">
        <v>758</v>
      </c>
      <c r="C239" s="5">
        <v>31</v>
      </c>
    </row>
    <row r="240" spans="1:3" ht="16" x14ac:dyDescent="0.2">
      <c r="A240" s="4" t="s">
        <v>258</v>
      </c>
      <c r="B240" s="4" t="s">
        <v>759</v>
      </c>
      <c r="C240" s="5">
        <v>10</v>
      </c>
    </row>
    <row r="241" spans="1:3" ht="16" x14ac:dyDescent="0.2">
      <c r="A241" s="4" t="s">
        <v>258</v>
      </c>
      <c r="B241" s="4" t="s">
        <v>760</v>
      </c>
      <c r="C241" s="5">
        <v>48</v>
      </c>
    </row>
    <row r="242" spans="1:3" ht="16" x14ac:dyDescent="0.2">
      <c r="A242" s="4" t="s">
        <v>258</v>
      </c>
      <c r="B242" s="4" t="s">
        <v>761</v>
      </c>
      <c r="C242" s="5">
        <v>18</v>
      </c>
    </row>
    <row r="243" spans="1:3" ht="16" x14ac:dyDescent="0.2">
      <c r="A243" s="4" t="s">
        <v>258</v>
      </c>
      <c r="B243" s="4" t="s">
        <v>274</v>
      </c>
      <c r="C243" s="5">
        <v>46</v>
      </c>
    </row>
    <row r="244" spans="1:3" ht="16" x14ac:dyDescent="0.2">
      <c r="A244" s="4" t="s">
        <v>762</v>
      </c>
      <c r="B244" s="4" t="s">
        <v>276</v>
      </c>
      <c r="C244" s="5">
        <v>60</v>
      </c>
    </row>
    <row r="245" spans="1:3" ht="16" x14ac:dyDescent="0.2">
      <c r="A245" s="4" t="s">
        <v>762</v>
      </c>
      <c r="B245" s="4" t="s">
        <v>277</v>
      </c>
      <c r="C245" s="5">
        <v>34</v>
      </c>
    </row>
    <row r="246" spans="1:3" ht="16" x14ac:dyDescent="0.2">
      <c r="A246" s="4" t="s">
        <v>762</v>
      </c>
      <c r="B246" s="4" t="s">
        <v>278</v>
      </c>
      <c r="C246" s="5">
        <v>26</v>
      </c>
    </row>
    <row r="247" spans="1:3" ht="16" x14ac:dyDescent="0.2">
      <c r="A247" s="4" t="s">
        <v>762</v>
      </c>
      <c r="B247" s="4" t="s">
        <v>763</v>
      </c>
      <c r="C247" s="5">
        <v>50</v>
      </c>
    </row>
    <row r="248" spans="1:3" ht="16" x14ac:dyDescent="0.2">
      <c r="A248" s="4" t="s">
        <v>762</v>
      </c>
      <c r="B248" s="4" t="s">
        <v>764</v>
      </c>
      <c r="C248" s="5">
        <v>18</v>
      </c>
    </row>
    <row r="249" spans="1:3" ht="16" x14ac:dyDescent="0.2">
      <c r="A249" s="4" t="s">
        <v>762</v>
      </c>
      <c r="B249" s="4" t="s">
        <v>765</v>
      </c>
      <c r="C249" s="5">
        <v>31</v>
      </c>
    </row>
    <row r="250" spans="1:3" ht="16" x14ac:dyDescent="0.2">
      <c r="A250" s="4" t="s">
        <v>762</v>
      </c>
      <c r="B250" s="4" t="s">
        <v>766</v>
      </c>
      <c r="C250" s="5">
        <v>20</v>
      </c>
    </row>
    <row r="251" spans="1:3" ht="16" x14ac:dyDescent="0.2">
      <c r="A251" s="4" t="s">
        <v>762</v>
      </c>
      <c r="B251" s="4" t="s">
        <v>283</v>
      </c>
      <c r="C251" s="5">
        <v>20</v>
      </c>
    </row>
    <row r="252" spans="1:3" ht="16" x14ac:dyDescent="0.2">
      <c r="A252" s="4" t="s">
        <v>762</v>
      </c>
      <c r="B252" s="4" t="s">
        <v>767</v>
      </c>
      <c r="C252" s="5">
        <v>0</v>
      </c>
    </row>
    <row r="253" spans="1:3" ht="16" x14ac:dyDescent="0.2">
      <c r="A253" s="4" t="s">
        <v>762</v>
      </c>
      <c r="B253" s="4" t="s">
        <v>768</v>
      </c>
      <c r="C253" s="5">
        <v>16</v>
      </c>
    </row>
    <row r="254" spans="1:3" ht="16" x14ac:dyDescent="0.2">
      <c r="A254" s="4" t="s">
        <v>762</v>
      </c>
      <c r="B254" s="4" t="s">
        <v>286</v>
      </c>
      <c r="C254" s="5">
        <v>101</v>
      </c>
    </row>
    <row r="255" spans="1:3" ht="16" x14ac:dyDescent="0.2">
      <c r="A255" s="4" t="s">
        <v>762</v>
      </c>
      <c r="B255" s="4" t="s">
        <v>769</v>
      </c>
      <c r="C255" s="5">
        <v>21</v>
      </c>
    </row>
    <row r="256" spans="1:3" ht="16" x14ac:dyDescent="0.2">
      <c r="A256" s="4" t="s">
        <v>762</v>
      </c>
      <c r="B256" s="4" t="s">
        <v>288</v>
      </c>
      <c r="C256" s="5">
        <v>37</v>
      </c>
    </row>
    <row r="257" spans="1:3" ht="16" x14ac:dyDescent="0.2">
      <c r="A257" s="4" t="s">
        <v>762</v>
      </c>
      <c r="B257" s="4" t="s">
        <v>289</v>
      </c>
      <c r="C257" s="5">
        <v>28</v>
      </c>
    </row>
    <row r="258" spans="1:3" ht="16" x14ac:dyDescent="0.2">
      <c r="A258" s="4" t="s">
        <v>762</v>
      </c>
      <c r="B258" s="4" t="s">
        <v>770</v>
      </c>
      <c r="C258" s="5">
        <v>5</v>
      </c>
    </row>
    <row r="259" spans="1:3" ht="16" x14ac:dyDescent="0.2">
      <c r="A259" s="4" t="s">
        <v>762</v>
      </c>
      <c r="B259" s="4" t="s">
        <v>771</v>
      </c>
      <c r="C259" s="5">
        <v>17</v>
      </c>
    </row>
    <row r="260" spans="1:3" ht="16" x14ac:dyDescent="0.2">
      <c r="A260" s="4" t="s">
        <v>762</v>
      </c>
      <c r="B260" s="4" t="s">
        <v>772</v>
      </c>
      <c r="C260" s="5">
        <v>14</v>
      </c>
    </row>
    <row r="261" spans="1:3" ht="16" x14ac:dyDescent="0.2">
      <c r="A261" s="4" t="s">
        <v>762</v>
      </c>
      <c r="B261" s="4" t="s">
        <v>773</v>
      </c>
      <c r="C261" s="5">
        <v>25</v>
      </c>
    </row>
    <row r="262" spans="1:3" ht="16" x14ac:dyDescent="0.2">
      <c r="A262" s="4" t="s">
        <v>762</v>
      </c>
      <c r="B262" s="4" t="s">
        <v>774</v>
      </c>
      <c r="C262" s="5">
        <v>26</v>
      </c>
    </row>
    <row r="263" spans="1:3" ht="16" x14ac:dyDescent="0.2">
      <c r="A263" s="4" t="s">
        <v>762</v>
      </c>
      <c r="B263" s="4" t="s">
        <v>775</v>
      </c>
      <c r="C263" s="5">
        <v>15</v>
      </c>
    </row>
    <row r="264" spans="1:3" ht="16" x14ac:dyDescent="0.2">
      <c r="A264" s="4" t="s">
        <v>762</v>
      </c>
      <c r="B264" s="4" t="s">
        <v>762</v>
      </c>
      <c r="C264" s="5">
        <v>540</v>
      </c>
    </row>
    <row r="265" spans="1:3" ht="16" x14ac:dyDescent="0.2">
      <c r="A265" s="4" t="s">
        <v>762</v>
      </c>
      <c r="B265" s="4" t="s">
        <v>776</v>
      </c>
      <c r="C265" s="5">
        <v>30</v>
      </c>
    </row>
    <row r="266" spans="1:3" ht="16" x14ac:dyDescent="0.2">
      <c r="A266" s="4" t="s">
        <v>762</v>
      </c>
      <c r="B266" s="4" t="s">
        <v>777</v>
      </c>
      <c r="C266" s="5">
        <v>33</v>
      </c>
    </row>
    <row r="267" spans="1:3" ht="16" x14ac:dyDescent="0.2">
      <c r="A267" s="4" t="s">
        <v>762</v>
      </c>
      <c r="B267" s="4" t="s">
        <v>778</v>
      </c>
      <c r="C267" s="5">
        <v>64</v>
      </c>
    </row>
    <row r="268" spans="1:3" ht="16" x14ac:dyDescent="0.2">
      <c r="A268" s="4" t="s">
        <v>762</v>
      </c>
      <c r="B268" s="4" t="s">
        <v>779</v>
      </c>
      <c r="C268" s="5">
        <v>17</v>
      </c>
    </row>
    <row r="269" spans="1:3" ht="16" x14ac:dyDescent="0.2">
      <c r="A269" s="4" t="s">
        <v>762</v>
      </c>
      <c r="B269" s="4" t="s">
        <v>300</v>
      </c>
      <c r="C269" s="5">
        <v>10</v>
      </c>
    </row>
    <row r="270" spans="1:3" ht="16" x14ac:dyDescent="0.2">
      <c r="A270" s="4" t="s">
        <v>762</v>
      </c>
      <c r="B270" s="4" t="s">
        <v>301</v>
      </c>
      <c r="C270" s="5">
        <v>15</v>
      </c>
    </row>
    <row r="271" spans="1:3" ht="16" x14ac:dyDescent="0.2">
      <c r="A271" s="4" t="s">
        <v>762</v>
      </c>
      <c r="B271" s="4" t="s">
        <v>302</v>
      </c>
      <c r="C271" s="5">
        <v>56</v>
      </c>
    </row>
    <row r="272" spans="1:3" ht="16" x14ac:dyDescent="0.2">
      <c r="A272" s="4" t="s">
        <v>762</v>
      </c>
      <c r="B272" s="4" t="s">
        <v>303</v>
      </c>
      <c r="C272" s="5">
        <v>35</v>
      </c>
    </row>
    <row r="273" spans="1:3" ht="16" x14ac:dyDescent="0.2">
      <c r="A273" s="4" t="s">
        <v>762</v>
      </c>
      <c r="B273" s="4" t="s">
        <v>304</v>
      </c>
      <c r="C273" s="5">
        <v>26</v>
      </c>
    </row>
    <row r="274" spans="1:3" ht="16" x14ac:dyDescent="0.2">
      <c r="A274" s="4" t="s">
        <v>780</v>
      </c>
      <c r="B274" s="4" t="s">
        <v>306</v>
      </c>
      <c r="C274" s="5">
        <v>54</v>
      </c>
    </row>
    <row r="275" spans="1:3" ht="16" x14ac:dyDescent="0.2">
      <c r="A275" s="4" t="s">
        <v>780</v>
      </c>
      <c r="B275" s="4" t="s">
        <v>307</v>
      </c>
      <c r="C275" s="5">
        <v>29</v>
      </c>
    </row>
    <row r="276" spans="1:3" ht="16" x14ac:dyDescent="0.2">
      <c r="A276" s="4" t="s">
        <v>780</v>
      </c>
      <c r="B276" s="4" t="s">
        <v>308</v>
      </c>
      <c r="C276" s="5">
        <v>99</v>
      </c>
    </row>
    <row r="277" spans="1:3" ht="16" x14ac:dyDescent="0.2">
      <c r="A277" s="4" t="s">
        <v>780</v>
      </c>
      <c r="B277" s="4" t="s">
        <v>309</v>
      </c>
      <c r="C277" s="5">
        <v>62</v>
      </c>
    </row>
    <row r="278" spans="1:3" ht="16" x14ac:dyDescent="0.2">
      <c r="A278" s="4" t="s">
        <v>780</v>
      </c>
      <c r="B278" s="4" t="s">
        <v>310</v>
      </c>
      <c r="C278" s="5">
        <v>16</v>
      </c>
    </row>
    <row r="279" spans="1:3" ht="16" x14ac:dyDescent="0.2">
      <c r="A279" s="4" t="s">
        <v>780</v>
      </c>
      <c r="B279" s="4" t="s">
        <v>781</v>
      </c>
      <c r="C279" s="5">
        <v>44</v>
      </c>
    </row>
    <row r="280" spans="1:3" ht="16" x14ac:dyDescent="0.2">
      <c r="A280" s="4" t="s">
        <v>780</v>
      </c>
      <c r="B280" s="4" t="s">
        <v>312</v>
      </c>
      <c r="C280" s="5">
        <v>34</v>
      </c>
    </row>
    <row r="281" spans="1:3" ht="16" x14ac:dyDescent="0.2">
      <c r="A281" s="4" t="s">
        <v>780</v>
      </c>
      <c r="B281" s="4" t="s">
        <v>782</v>
      </c>
      <c r="C281" s="5">
        <v>28</v>
      </c>
    </row>
    <row r="282" spans="1:3" ht="16" x14ac:dyDescent="0.2">
      <c r="A282" s="4" t="s">
        <v>780</v>
      </c>
      <c r="B282" s="4" t="s">
        <v>783</v>
      </c>
      <c r="C282" s="5">
        <v>6</v>
      </c>
    </row>
    <row r="283" spans="1:3" ht="16" x14ac:dyDescent="0.2">
      <c r="A283" s="4" t="s">
        <v>780</v>
      </c>
      <c r="B283" s="4" t="s">
        <v>784</v>
      </c>
      <c r="C283" s="5">
        <v>19</v>
      </c>
    </row>
    <row r="284" spans="1:3" ht="16" x14ac:dyDescent="0.2">
      <c r="A284" s="4" t="s">
        <v>780</v>
      </c>
      <c r="B284" s="4" t="s">
        <v>785</v>
      </c>
      <c r="C284" s="5">
        <v>22</v>
      </c>
    </row>
    <row r="285" spans="1:3" ht="16" x14ac:dyDescent="0.2">
      <c r="A285" s="4" t="s">
        <v>780</v>
      </c>
      <c r="B285" s="4" t="s">
        <v>786</v>
      </c>
      <c r="C285" s="5">
        <v>21</v>
      </c>
    </row>
    <row r="286" spans="1:3" ht="16" x14ac:dyDescent="0.2">
      <c r="A286" s="4" t="s">
        <v>780</v>
      </c>
      <c r="B286" s="4" t="s">
        <v>787</v>
      </c>
      <c r="C286" s="5">
        <v>34</v>
      </c>
    </row>
    <row r="287" spans="1:3" ht="16" x14ac:dyDescent="0.2">
      <c r="A287" s="4" t="s">
        <v>780</v>
      </c>
      <c r="B287" s="4" t="s">
        <v>319</v>
      </c>
      <c r="C287" s="5">
        <v>75</v>
      </c>
    </row>
    <row r="288" spans="1:3" ht="16" x14ac:dyDescent="0.2">
      <c r="A288" s="4" t="s">
        <v>320</v>
      </c>
      <c r="B288" s="4" t="s">
        <v>321</v>
      </c>
      <c r="C288" s="5">
        <v>6</v>
      </c>
    </row>
    <row r="289" spans="1:3" ht="16" x14ac:dyDescent="0.2">
      <c r="A289" s="4" t="s">
        <v>320</v>
      </c>
      <c r="B289" s="4" t="s">
        <v>322</v>
      </c>
      <c r="C289" s="5">
        <v>54</v>
      </c>
    </row>
    <row r="290" spans="1:3" ht="16" x14ac:dyDescent="0.2">
      <c r="A290" s="4" t="s">
        <v>320</v>
      </c>
      <c r="B290" s="4" t="s">
        <v>323</v>
      </c>
      <c r="C290" s="5">
        <v>30</v>
      </c>
    </row>
    <row r="291" spans="1:3" ht="16" x14ac:dyDescent="0.2">
      <c r="A291" s="4" t="s">
        <v>320</v>
      </c>
      <c r="B291" s="4" t="s">
        <v>788</v>
      </c>
      <c r="C291" s="5">
        <v>14</v>
      </c>
    </row>
    <row r="292" spans="1:3" ht="16" x14ac:dyDescent="0.2">
      <c r="A292" s="4" t="s">
        <v>320</v>
      </c>
      <c r="B292" s="4" t="s">
        <v>789</v>
      </c>
      <c r="C292" s="5">
        <v>18</v>
      </c>
    </row>
    <row r="293" spans="1:3" ht="16" x14ac:dyDescent="0.2">
      <c r="A293" s="4" t="s">
        <v>320</v>
      </c>
      <c r="B293" s="4" t="s">
        <v>961</v>
      </c>
      <c r="C293" s="5">
        <v>1</v>
      </c>
    </row>
    <row r="294" spans="1:3" ht="16" x14ac:dyDescent="0.2">
      <c r="A294" s="4" t="s">
        <v>320</v>
      </c>
      <c r="B294" s="4" t="s">
        <v>790</v>
      </c>
      <c r="C294" s="5">
        <v>6</v>
      </c>
    </row>
    <row r="295" spans="1:3" ht="16" x14ac:dyDescent="0.2">
      <c r="A295" s="4" t="s">
        <v>320</v>
      </c>
      <c r="B295" s="4" t="s">
        <v>791</v>
      </c>
      <c r="C295" s="5">
        <v>9</v>
      </c>
    </row>
    <row r="296" spans="1:3" ht="16" x14ac:dyDescent="0.2">
      <c r="A296" s="4" t="s">
        <v>320</v>
      </c>
      <c r="B296" s="4" t="s">
        <v>792</v>
      </c>
      <c r="C296" s="5">
        <v>21</v>
      </c>
    </row>
    <row r="297" spans="1:3" ht="16" x14ac:dyDescent="0.2">
      <c r="A297" s="4" t="s">
        <v>320</v>
      </c>
      <c r="B297" s="4" t="s">
        <v>793</v>
      </c>
      <c r="C297" s="5">
        <v>3</v>
      </c>
    </row>
    <row r="298" spans="1:3" ht="16" x14ac:dyDescent="0.2">
      <c r="A298" s="4" t="s">
        <v>320</v>
      </c>
      <c r="B298" s="4" t="s">
        <v>794</v>
      </c>
      <c r="C298" s="5">
        <v>2</v>
      </c>
    </row>
    <row r="299" spans="1:3" ht="16" x14ac:dyDescent="0.2">
      <c r="A299" s="4" t="s">
        <v>320</v>
      </c>
      <c r="B299" s="4" t="s">
        <v>795</v>
      </c>
      <c r="C299" s="5">
        <v>11</v>
      </c>
    </row>
    <row r="300" spans="1:3" ht="16" x14ac:dyDescent="0.2">
      <c r="A300" s="4" t="s">
        <v>320</v>
      </c>
      <c r="B300" s="4" t="s">
        <v>796</v>
      </c>
      <c r="C300" s="5">
        <v>39</v>
      </c>
    </row>
    <row r="301" spans="1:3" ht="16" x14ac:dyDescent="0.2">
      <c r="A301" s="4" t="s">
        <v>320</v>
      </c>
      <c r="B301" s="4" t="s">
        <v>797</v>
      </c>
      <c r="C301" s="5">
        <v>6</v>
      </c>
    </row>
    <row r="302" spans="1:3" ht="16" x14ac:dyDescent="0.2">
      <c r="A302" s="4" t="s">
        <v>320</v>
      </c>
      <c r="B302" s="4" t="s">
        <v>798</v>
      </c>
      <c r="C302" s="5">
        <v>9</v>
      </c>
    </row>
    <row r="303" spans="1:3" ht="16" x14ac:dyDescent="0.2">
      <c r="A303" s="4" t="s">
        <v>320</v>
      </c>
      <c r="B303" s="4" t="s">
        <v>799</v>
      </c>
      <c r="C303" s="5">
        <v>11</v>
      </c>
    </row>
    <row r="304" spans="1:3" ht="16" x14ac:dyDescent="0.2">
      <c r="A304" s="4" t="s">
        <v>320</v>
      </c>
      <c r="B304" s="4" t="s">
        <v>800</v>
      </c>
      <c r="C304" s="5">
        <v>21</v>
      </c>
    </row>
    <row r="305" spans="1:3" ht="16" x14ac:dyDescent="0.2">
      <c r="A305" s="4" t="s">
        <v>320</v>
      </c>
      <c r="B305" s="4" t="s">
        <v>801</v>
      </c>
      <c r="C305" s="5">
        <v>0</v>
      </c>
    </row>
    <row r="306" spans="1:3" ht="16" x14ac:dyDescent="0.2">
      <c r="A306" s="4" t="s">
        <v>320</v>
      </c>
      <c r="B306" s="4" t="s">
        <v>802</v>
      </c>
      <c r="C306" s="5">
        <v>19</v>
      </c>
    </row>
    <row r="307" spans="1:3" ht="16" x14ac:dyDescent="0.2">
      <c r="A307" s="4" t="s">
        <v>320</v>
      </c>
      <c r="B307" s="4" t="s">
        <v>320</v>
      </c>
      <c r="C307" s="5">
        <v>74</v>
      </c>
    </row>
    <row r="308" spans="1:3" ht="16" x14ac:dyDescent="0.2">
      <c r="A308" s="4" t="s">
        <v>331</v>
      </c>
      <c r="B308" s="4" t="s">
        <v>332</v>
      </c>
      <c r="C308" s="5">
        <v>27</v>
      </c>
    </row>
    <row r="309" spans="1:3" ht="16" x14ac:dyDescent="0.2">
      <c r="A309" s="4" t="s">
        <v>331</v>
      </c>
      <c r="B309" s="4" t="s">
        <v>333</v>
      </c>
      <c r="C309" s="5">
        <v>54</v>
      </c>
    </row>
    <row r="310" spans="1:3" ht="16" x14ac:dyDescent="0.2">
      <c r="A310" s="4" t="s">
        <v>331</v>
      </c>
      <c r="B310" s="4" t="s">
        <v>334</v>
      </c>
      <c r="C310" s="5">
        <v>113</v>
      </c>
    </row>
    <row r="311" spans="1:3" ht="16" x14ac:dyDescent="0.2">
      <c r="A311" s="4" t="s">
        <v>331</v>
      </c>
      <c r="B311" s="4" t="s">
        <v>335</v>
      </c>
      <c r="C311" s="5">
        <v>37</v>
      </c>
    </row>
    <row r="312" spans="1:3" ht="16" x14ac:dyDescent="0.2">
      <c r="A312" s="4" t="s">
        <v>331</v>
      </c>
      <c r="B312" s="4" t="s">
        <v>803</v>
      </c>
      <c r="C312" s="5">
        <v>6</v>
      </c>
    </row>
    <row r="313" spans="1:3" ht="16" x14ac:dyDescent="0.2">
      <c r="A313" s="4" t="s">
        <v>331</v>
      </c>
      <c r="B313" s="4" t="s">
        <v>804</v>
      </c>
      <c r="C313" s="5">
        <v>33</v>
      </c>
    </row>
    <row r="314" spans="1:3" ht="16" x14ac:dyDescent="0.2">
      <c r="A314" s="4" t="s">
        <v>331</v>
      </c>
      <c r="B314" s="4" t="s">
        <v>336</v>
      </c>
      <c r="C314" s="5">
        <v>12</v>
      </c>
    </row>
    <row r="315" spans="1:3" ht="16" x14ac:dyDescent="0.2">
      <c r="A315" s="4" t="s">
        <v>331</v>
      </c>
      <c r="B315" s="4" t="s">
        <v>805</v>
      </c>
      <c r="C315" s="5">
        <v>54</v>
      </c>
    </row>
    <row r="316" spans="1:3" ht="16" x14ac:dyDescent="0.2">
      <c r="A316" s="4" t="s">
        <v>331</v>
      </c>
      <c r="B316" s="4" t="s">
        <v>806</v>
      </c>
      <c r="C316" s="5">
        <v>16</v>
      </c>
    </row>
    <row r="317" spans="1:3" ht="16" x14ac:dyDescent="0.2">
      <c r="A317" s="4" t="s">
        <v>331</v>
      </c>
      <c r="B317" s="4" t="s">
        <v>807</v>
      </c>
      <c r="C317" s="5">
        <v>15</v>
      </c>
    </row>
    <row r="318" spans="1:3" ht="16" x14ac:dyDescent="0.2">
      <c r="A318" s="4" t="s">
        <v>331</v>
      </c>
      <c r="B318" s="4" t="s">
        <v>808</v>
      </c>
      <c r="C318" s="5">
        <v>5</v>
      </c>
    </row>
    <row r="319" spans="1:3" ht="16" x14ac:dyDescent="0.2">
      <c r="A319" s="4" t="s">
        <v>331</v>
      </c>
      <c r="B319" s="4" t="s">
        <v>809</v>
      </c>
      <c r="C319" s="5">
        <v>12</v>
      </c>
    </row>
    <row r="320" spans="1:3" ht="16" x14ac:dyDescent="0.2">
      <c r="A320" s="4" t="s">
        <v>331</v>
      </c>
      <c r="B320" s="4" t="s">
        <v>810</v>
      </c>
      <c r="C320" s="5">
        <v>0</v>
      </c>
    </row>
    <row r="321" spans="1:3" ht="16" x14ac:dyDescent="0.2">
      <c r="A321" s="4" t="s">
        <v>331</v>
      </c>
      <c r="B321" s="4" t="s">
        <v>811</v>
      </c>
      <c r="C321" s="5">
        <v>7</v>
      </c>
    </row>
    <row r="322" spans="1:3" ht="16" x14ac:dyDescent="0.2">
      <c r="A322" s="4" t="s">
        <v>331</v>
      </c>
      <c r="B322" s="4" t="s">
        <v>775</v>
      </c>
      <c r="C322" s="5">
        <v>30</v>
      </c>
    </row>
    <row r="323" spans="1:3" ht="16" x14ac:dyDescent="0.2">
      <c r="A323" s="4" t="s">
        <v>331</v>
      </c>
      <c r="B323" s="4" t="s">
        <v>812</v>
      </c>
      <c r="C323" s="5">
        <v>10</v>
      </c>
    </row>
    <row r="324" spans="1:3" ht="16" x14ac:dyDescent="0.2">
      <c r="A324" s="4" t="s">
        <v>331</v>
      </c>
      <c r="B324" s="4" t="s">
        <v>813</v>
      </c>
      <c r="C324" s="5">
        <v>20</v>
      </c>
    </row>
    <row r="325" spans="1:3" ht="16" x14ac:dyDescent="0.2">
      <c r="A325" s="4" t="s">
        <v>331</v>
      </c>
      <c r="B325" s="4" t="s">
        <v>693</v>
      </c>
      <c r="C325" s="5">
        <v>27</v>
      </c>
    </row>
    <row r="326" spans="1:3" ht="16" x14ac:dyDescent="0.2">
      <c r="A326" s="4" t="s">
        <v>331</v>
      </c>
      <c r="B326" s="4" t="s">
        <v>814</v>
      </c>
      <c r="C326" s="5">
        <v>45</v>
      </c>
    </row>
    <row r="327" spans="1:3" ht="16" x14ac:dyDescent="0.2">
      <c r="A327" s="4" t="s">
        <v>331</v>
      </c>
      <c r="B327" s="4" t="s">
        <v>815</v>
      </c>
      <c r="C327" s="5">
        <v>16</v>
      </c>
    </row>
    <row r="328" spans="1:3" ht="16" x14ac:dyDescent="0.2">
      <c r="A328" s="4" t="s">
        <v>331</v>
      </c>
      <c r="B328" s="4" t="s">
        <v>337</v>
      </c>
      <c r="C328" s="5">
        <v>4</v>
      </c>
    </row>
    <row r="329" spans="1:3" ht="16" x14ac:dyDescent="0.2">
      <c r="A329" s="4" t="s">
        <v>338</v>
      </c>
      <c r="B329" s="4" t="s">
        <v>339</v>
      </c>
      <c r="C329" s="5">
        <v>81</v>
      </c>
    </row>
    <row r="330" spans="1:3" ht="16" x14ac:dyDescent="0.2">
      <c r="A330" s="4" t="s">
        <v>338</v>
      </c>
      <c r="B330" s="4" t="s">
        <v>816</v>
      </c>
      <c r="C330" s="5">
        <v>9</v>
      </c>
    </row>
    <row r="331" spans="1:3" ht="16" x14ac:dyDescent="0.2">
      <c r="A331" s="4" t="s">
        <v>338</v>
      </c>
      <c r="B331" s="4" t="s">
        <v>817</v>
      </c>
      <c r="C331" s="5">
        <v>6</v>
      </c>
    </row>
    <row r="332" spans="1:3" ht="16" x14ac:dyDescent="0.2">
      <c r="A332" s="4" t="s">
        <v>338</v>
      </c>
      <c r="B332" s="4" t="s">
        <v>818</v>
      </c>
      <c r="C332" s="5">
        <v>28</v>
      </c>
    </row>
    <row r="333" spans="1:3" ht="16" x14ac:dyDescent="0.2">
      <c r="A333" s="4" t="s">
        <v>338</v>
      </c>
      <c r="B333" s="4" t="s">
        <v>819</v>
      </c>
      <c r="C333" s="5">
        <v>39</v>
      </c>
    </row>
    <row r="334" spans="1:3" ht="16" x14ac:dyDescent="0.2">
      <c r="A334" s="4" t="s">
        <v>338</v>
      </c>
      <c r="B334" s="4" t="s">
        <v>820</v>
      </c>
      <c r="C334" s="5">
        <v>9</v>
      </c>
    </row>
    <row r="335" spans="1:3" ht="16" x14ac:dyDescent="0.2">
      <c r="A335" s="4" t="s">
        <v>338</v>
      </c>
      <c r="B335" s="4" t="s">
        <v>821</v>
      </c>
      <c r="C335" s="5">
        <v>31</v>
      </c>
    </row>
    <row r="336" spans="1:3" ht="16" x14ac:dyDescent="0.2">
      <c r="A336" s="4" t="s">
        <v>338</v>
      </c>
      <c r="B336" s="4" t="s">
        <v>338</v>
      </c>
      <c r="C336" s="5">
        <v>103</v>
      </c>
    </row>
    <row r="337" spans="1:3" ht="16" x14ac:dyDescent="0.2">
      <c r="A337" s="4" t="s">
        <v>340</v>
      </c>
      <c r="B337" s="4" t="s">
        <v>341</v>
      </c>
      <c r="C337" s="5">
        <v>16</v>
      </c>
    </row>
    <row r="338" spans="1:3" ht="16" x14ac:dyDescent="0.2">
      <c r="A338" s="4" t="s">
        <v>340</v>
      </c>
      <c r="B338" s="4" t="s">
        <v>342</v>
      </c>
      <c r="C338" s="5">
        <v>14</v>
      </c>
    </row>
    <row r="339" spans="1:3" ht="16" x14ac:dyDescent="0.2">
      <c r="A339" s="4" t="s">
        <v>340</v>
      </c>
      <c r="B339" s="4" t="s">
        <v>343</v>
      </c>
      <c r="C339" s="5">
        <v>78</v>
      </c>
    </row>
    <row r="340" spans="1:3" ht="16" x14ac:dyDescent="0.2">
      <c r="A340" s="4" t="s">
        <v>340</v>
      </c>
      <c r="B340" s="4" t="s">
        <v>344</v>
      </c>
      <c r="C340" s="5">
        <v>14</v>
      </c>
    </row>
    <row r="341" spans="1:3" ht="16" x14ac:dyDescent="0.2">
      <c r="A341" s="4" t="s">
        <v>340</v>
      </c>
      <c r="B341" s="4" t="s">
        <v>822</v>
      </c>
      <c r="C341" s="5">
        <v>11</v>
      </c>
    </row>
    <row r="342" spans="1:3" ht="16" x14ac:dyDescent="0.2">
      <c r="A342" s="4" t="s">
        <v>340</v>
      </c>
      <c r="B342" s="4" t="s">
        <v>823</v>
      </c>
      <c r="C342" s="5">
        <v>57</v>
      </c>
    </row>
    <row r="343" spans="1:3" ht="16" x14ac:dyDescent="0.2">
      <c r="A343" s="4" t="s">
        <v>340</v>
      </c>
      <c r="B343" s="4" t="s">
        <v>824</v>
      </c>
      <c r="C343" s="5">
        <v>11</v>
      </c>
    </row>
    <row r="344" spans="1:3" ht="16" x14ac:dyDescent="0.2">
      <c r="A344" s="4" t="s">
        <v>340</v>
      </c>
      <c r="B344" s="4" t="s">
        <v>825</v>
      </c>
      <c r="C344" s="5">
        <v>0</v>
      </c>
    </row>
    <row r="345" spans="1:3" ht="16" x14ac:dyDescent="0.2">
      <c r="A345" s="4" t="s">
        <v>340</v>
      </c>
      <c r="B345" s="4" t="s">
        <v>345</v>
      </c>
      <c r="C345" s="5">
        <v>23</v>
      </c>
    </row>
    <row r="346" spans="1:3" ht="16" x14ac:dyDescent="0.2">
      <c r="A346" s="4" t="s">
        <v>340</v>
      </c>
      <c r="B346" s="4" t="s">
        <v>346</v>
      </c>
      <c r="C346" s="5">
        <v>25</v>
      </c>
    </row>
    <row r="347" spans="1:3" ht="16" x14ac:dyDescent="0.2">
      <c r="A347" s="4" t="s">
        <v>340</v>
      </c>
      <c r="B347" s="4" t="s">
        <v>340</v>
      </c>
      <c r="C347" s="5">
        <v>229</v>
      </c>
    </row>
    <row r="348" spans="1:3" x14ac:dyDescent="0.2">
      <c r="C348" s="11">
        <f>SUM(C5:C347)</f>
        <v>23153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0076A-8369-4C78-A911-515C4BC49046}">
  <dimension ref="A2:C348"/>
  <sheetViews>
    <sheetView topLeftCell="A293" workbookViewId="0">
      <selection activeCell="D293" sqref="D293"/>
    </sheetView>
  </sheetViews>
  <sheetFormatPr baseColWidth="10" defaultRowHeight="15" x14ac:dyDescent="0.2"/>
  <cols>
    <col min="1" max="1" width="16" customWidth="1"/>
    <col min="2" max="2" width="29.6640625" customWidth="1"/>
    <col min="3" max="3" width="12" customWidth="1"/>
    <col min="4" max="4" width="11.83203125" bestFit="1" customWidth="1"/>
  </cols>
  <sheetData>
    <row r="2" spans="1:3" x14ac:dyDescent="0.2">
      <c r="A2" s="7" t="s">
        <v>124</v>
      </c>
    </row>
    <row r="3" spans="1:3" x14ac:dyDescent="0.2">
      <c r="B3" s="6"/>
      <c r="C3" s="6"/>
    </row>
    <row r="4" spans="1:3" ht="32" x14ac:dyDescent="0.2">
      <c r="A4" s="1" t="s">
        <v>125</v>
      </c>
      <c r="B4" s="2" t="s">
        <v>126</v>
      </c>
      <c r="C4" s="10" t="s">
        <v>127</v>
      </c>
    </row>
    <row r="5" spans="1:3" ht="16" x14ac:dyDescent="0.2">
      <c r="A5" s="4" t="s">
        <v>640</v>
      </c>
      <c r="B5" s="4" t="s">
        <v>129</v>
      </c>
      <c r="C5" s="5">
        <v>13</v>
      </c>
    </row>
    <row r="6" spans="1:3" ht="16" x14ac:dyDescent="0.2">
      <c r="A6" s="4" t="s">
        <v>640</v>
      </c>
      <c r="B6" s="4" t="s">
        <v>130</v>
      </c>
      <c r="C6" s="5">
        <v>9</v>
      </c>
    </row>
    <row r="7" spans="1:3" ht="16" x14ac:dyDescent="0.2">
      <c r="A7" s="4" t="s">
        <v>640</v>
      </c>
      <c r="B7" s="4" t="s">
        <v>131</v>
      </c>
      <c r="C7" s="5">
        <v>42</v>
      </c>
    </row>
    <row r="8" spans="1:3" ht="16" x14ac:dyDescent="0.2">
      <c r="A8" s="4" t="s">
        <v>640</v>
      </c>
      <c r="B8" s="4" t="s">
        <v>132</v>
      </c>
      <c r="C8" s="5">
        <v>144</v>
      </c>
    </row>
    <row r="9" spans="1:3" ht="16" x14ac:dyDescent="0.2">
      <c r="A9" s="4" t="s">
        <v>640</v>
      </c>
      <c r="B9" s="4" t="s">
        <v>641</v>
      </c>
      <c r="C9" s="5">
        <v>34</v>
      </c>
    </row>
    <row r="10" spans="1:3" ht="16" x14ac:dyDescent="0.2">
      <c r="A10" s="4" t="s">
        <v>640</v>
      </c>
      <c r="B10" s="4" t="s">
        <v>134</v>
      </c>
      <c r="C10" s="5">
        <v>8</v>
      </c>
    </row>
    <row r="11" spans="1:3" ht="16" x14ac:dyDescent="0.2">
      <c r="A11" s="4" t="s">
        <v>640</v>
      </c>
      <c r="B11" s="4" t="s">
        <v>135</v>
      </c>
      <c r="C11" s="5">
        <v>20</v>
      </c>
    </row>
    <row r="12" spans="1:3" ht="16" x14ac:dyDescent="0.2">
      <c r="A12" s="4" t="s">
        <v>640</v>
      </c>
      <c r="B12" s="4" t="s">
        <v>136</v>
      </c>
      <c r="C12" s="5">
        <v>19</v>
      </c>
    </row>
    <row r="13" spans="1:3" ht="16" x14ac:dyDescent="0.2">
      <c r="A13" s="4" t="s">
        <v>640</v>
      </c>
      <c r="B13" s="4" t="s">
        <v>642</v>
      </c>
      <c r="C13" s="5">
        <v>23</v>
      </c>
    </row>
    <row r="14" spans="1:3" ht="16" x14ac:dyDescent="0.2">
      <c r="A14" s="4" t="s">
        <v>640</v>
      </c>
      <c r="B14" s="4" t="s">
        <v>643</v>
      </c>
      <c r="C14" s="5">
        <v>13</v>
      </c>
    </row>
    <row r="15" spans="1:3" ht="16" x14ac:dyDescent="0.2">
      <c r="A15" s="4" t="s">
        <v>640</v>
      </c>
      <c r="B15" s="4" t="s">
        <v>644</v>
      </c>
      <c r="C15" s="5">
        <v>64</v>
      </c>
    </row>
    <row r="16" spans="1:3" ht="16" x14ac:dyDescent="0.2">
      <c r="A16" s="4" t="s">
        <v>640</v>
      </c>
      <c r="B16" s="4" t="s">
        <v>645</v>
      </c>
      <c r="C16" s="5">
        <v>18</v>
      </c>
    </row>
    <row r="17" spans="1:3" ht="16" x14ac:dyDescent="0.2">
      <c r="A17" s="4" t="s">
        <v>640</v>
      </c>
      <c r="B17" s="4" t="s">
        <v>646</v>
      </c>
      <c r="C17" s="5">
        <v>21</v>
      </c>
    </row>
    <row r="18" spans="1:3" ht="16" x14ac:dyDescent="0.2">
      <c r="A18" s="4" t="s">
        <v>640</v>
      </c>
      <c r="B18" s="4" t="s">
        <v>142</v>
      </c>
      <c r="C18" s="5">
        <v>11</v>
      </c>
    </row>
    <row r="19" spans="1:3" ht="16" x14ac:dyDescent="0.2">
      <c r="A19" s="4" t="s">
        <v>640</v>
      </c>
      <c r="B19" s="4" t="s">
        <v>143</v>
      </c>
      <c r="C19" s="5">
        <v>27</v>
      </c>
    </row>
    <row r="20" spans="1:3" ht="16" x14ac:dyDescent="0.2">
      <c r="A20" s="4" t="s">
        <v>640</v>
      </c>
      <c r="B20" s="4" t="s">
        <v>144</v>
      </c>
      <c r="C20" s="5">
        <v>14</v>
      </c>
    </row>
    <row r="21" spans="1:3" ht="16" x14ac:dyDescent="0.2">
      <c r="A21" s="4" t="s">
        <v>640</v>
      </c>
      <c r="B21" s="4" t="s">
        <v>145</v>
      </c>
      <c r="C21" s="5">
        <v>15</v>
      </c>
    </row>
    <row r="22" spans="1:3" ht="16" x14ac:dyDescent="0.2">
      <c r="A22" s="4" t="s">
        <v>647</v>
      </c>
      <c r="B22" s="4" t="s">
        <v>147</v>
      </c>
      <c r="C22" s="5">
        <v>21</v>
      </c>
    </row>
    <row r="23" spans="1:3" ht="16" x14ac:dyDescent="0.2">
      <c r="A23" s="4" t="s">
        <v>647</v>
      </c>
      <c r="B23" s="4" t="s">
        <v>648</v>
      </c>
      <c r="C23" s="5">
        <v>13</v>
      </c>
    </row>
    <row r="24" spans="1:3" ht="16" x14ac:dyDescent="0.2">
      <c r="A24" s="4" t="s">
        <v>647</v>
      </c>
      <c r="B24" s="4" t="s">
        <v>149</v>
      </c>
      <c r="C24" s="5">
        <v>12</v>
      </c>
    </row>
    <row r="25" spans="1:3" ht="16" x14ac:dyDescent="0.2">
      <c r="A25" s="4" t="s">
        <v>647</v>
      </c>
      <c r="B25" s="4" t="s">
        <v>150</v>
      </c>
      <c r="C25" s="5">
        <v>16</v>
      </c>
    </row>
    <row r="26" spans="1:3" ht="16" x14ac:dyDescent="0.2">
      <c r="A26" s="4" t="s">
        <v>647</v>
      </c>
      <c r="B26" s="4" t="s">
        <v>151</v>
      </c>
      <c r="C26" s="5">
        <v>24</v>
      </c>
    </row>
    <row r="27" spans="1:3" ht="16" x14ac:dyDescent="0.2">
      <c r="A27" s="4" t="s">
        <v>647</v>
      </c>
      <c r="B27" s="4" t="s">
        <v>152</v>
      </c>
      <c r="C27" s="5">
        <v>63</v>
      </c>
    </row>
    <row r="28" spans="1:3" ht="16" x14ac:dyDescent="0.2">
      <c r="A28" s="4" t="s">
        <v>647</v>
      </c>
      <c r="B28" s="4" t="s">
        <v>649</v>
      </c>
      <c r="C28" s="5">
        <v>28</v>
      </c>
    </row>
    <row r="29" spans="1:3" ht="16" x14ac:dyDescent="0.2">
      <c r="A29" s="4" t="s">
        <v>647</v>
      </c>
      <c r="B29" s="4" t="s">
        <v>650</v>
      </c>
      <c r="C29" s="5">
        <v>22</v>
      </c>
    </row>
    <row r="30" spans="1:3" ht="16" x14ac:dyDescent="0.2">
      <c r="A30" s="4" t="s">
        <v>155</v>
      </c>
      <c r="B30" s="4" t="s">
        <v>156</v>
      </c>
      <c r="C30" s="5">
        <v>17</v>
      </c>
    </row>
    <row r="31" spans="1:3" ht="16" x14ac:dyDescent="0.2">
      <c r="A31" s="4" t="s">
        <v>155</v>
      </c>
      <c r="B31" s="4" t="s">
        <v>155</v>
      </c>
      <c r="C31" s="5">
        <v>57</v>
      </c>
    </row>
    <row r="32" spans="1:3" ht="16" x14ac:dyDescent="0.2">
      <c r="A32" s="4" t="s">
        <v>155</v>
      </c>
      <c r="B32" s="4" t="s">
        <v>157</v>
      </c>
      <c r="C32" s="5">
        <v>22</v>
      </c>
    </row>
    <row r="33" spans="1:3" ht="16" x14ac:dyDescent="0.2">
      <c r="A33" s="4" t="s">
        <v>155</v>
      </c>
      <c r="B33" s="4" t="s">
        <v>651</v>
      </c>
      <c r="C33" s="5">
        <v>33</v>
      </c>
    </row>
    <row r="34" spans="1:3" ht="16" x14ac:dyDescent="0.2">
      <c r="A34" s="4" t="s">
        <v>155</v>
      </c>
      <c r="B34" s="4" t="s">
        <v>158</v>
      </c>
      <c r="C34" s="5">
        <v>8</v>
      </c>
    </row>
    <row r="35" spans="1:3" ht="16" x14ac:dyDescent="0.2">
      <c r="A35" s="4" t="s">
        <v>155</v>
      </c>
      <c r="B35" s="4" t="s">
        <v>159</v>
      </c>
      <c r="C35" s="5">
        <v>23</v>
      </c>
    </row>
    <row r="36" spans="1:3" ht="16" x14ac:dyDescent="0.2">
      <c r="A36" s="4" t="s">
        <v>155</v>
      </c>
      <c r="B36" s="4" t="s">
        <v>160</v>
      </c>
      <c r="C36" s="5">
        <v>29</v>
      </c>
    </row>
    <row r="37" spans="1:3" ht="16" x14ac:dyDescent="0.2">
      <c r="A37" s="4" t="s">
        <v>155</v>
      </c>
      <c r="B37" s="4" t="s">
        <v>161</v>
      </c>
      <c r="C37" s="5">
        <v>11</v>
      </c>
    </row>
    <row r="38" spans="1:3" ht="16" x14ac:dyDescent="0.2">
      <c r="A38" s="4" t="s">
        <v>155</v>
      </c>
      <c r="B38" s="4" t="s">
        <v>652</v>
      </c>
      <c r="C38" s="5">
        <v>20</v>
      </c>
    </row>
    <row r="39" spans="1:3" ht="16" x14ac:dyDescent="0.2">
      <c r="A39" s="4" t="s">
        <v>155</v>
      </c>
      <c r="B39" s="4" t="s">
        <v>653</v>
      </c>
      <c r="C39" s="5">
        <v>15</v>
      </c>
    </row>
    <row r="40" spans="1:3" ht="16" x14ac:dyDescent="0.2">
      <c r="A40" s="4" t="s">
        <v>155</v>
      </c>
      <c r="B40" s="4" t="s">
        <v>654</v>
      </c>
      <c r="C40" s="5">
        <v>63</v>
      </c>
    </row>
    <row r="41" spans="1:3" ht="16" x14ac:dyDescent="0.2">
      <c r="A41" s="4" t="s">
        <v>155</v>
      </c>
      <c r="B41" s="4" t="s">
        <v>655</v>
      </c>
      <c r="C41" s="5">
        <v>14</v>
      </c>
    </row>
    <row r="42" spans="1:3" ht="16" x14ac:dyDescent="0.2">
      <c r="A42" s="4" t="s">
        <v>155</v>
      </c>
      <c r="B42" s="4" t="s">
        <v>656</v>
      </c>
      <c r="C42" s="5">
        <v>10</v>
      </c>
    </row>
    <row r="43" spans="1:3" ht="16" x14ac:dyDescent="0.2">
      <c r="A43" s="4" t="s">
        <v>155</v>
      </c>
      <c r="B43" s="4" t="s">
        <v>657</v>
      </c>
      <c r="C43" s="5">
        <v>47</v>
      </c>
    </row>
    <row r="44" spans="1:3" ht="16" x14ac:dyDescent="0.2">
      <c r="A44" s="4" t="s">
        <v>155</v>
      </c>
      <c r="B44" s="4" t="s">
        <v>162</v>
      </c>
      <c r="C44" s="5">
        <v>19</v>
      </c>
    </row>
    <row r="45" spans="1:3" ht="16" x14ac:dyDescent="0.2">
      <c r="A45" s="4" t="s">
        <v>155</v>
      </c>
      <c r="B45" s="4" t="s">
        <v>163</v>
      </c>
      <c r="C45" s="5">
        <v>14</v>
      </c>
    </row>
    <row r="46" spans="1:3" ht="16" x14ac:dyDescent="0.2">
      <c r="A46" s="4" t="s">
        <v>164</v>
      </c>
      <c r="B46" s="4" t="s">
        <v>165</v>
      </c>
      <c r="C46" s="5">
        <v>21</v>
      </c>
    </row>
    <row r="47" spans="1:3" ht="16" x14ac:dyDescent="0.2">
      <c r="A47" s="4" t="s">
        <v>164</v>
      </c>
      <c r="B47" s="4" t="s">
        <v>164</v>
      </c>
      <c r="C47" s="5">
        <v>109</v>
      </c>
    </row>
    <row r="48" spans="1:3" ht="16" x14ac:dyDescent="0.2">
      <c r="A48" s="4" t="s">
        <v>164</v>
      </c>
      <c r="B48" s="4" t="s">
        <v>658</v>
      </c>
      <c r="C48" s="5">
        <v>23</v>
      </c>
    </row>
    <row r="49" spans="1:3" ht="16" x14ac:dyDescent="0.2">
      <c r="A49" s="4" t="s">
        <v>164</v>
      </c>
      <c r="B49" s="4" t="s">
        <v>166</v>
      </c>
      <c r="C49" s="5">
        <v>68</v>
      </c>
    </row>
    <row r="50" spans="1:3" ht="16" x14ac:dyDescent="0.2">
      <c r="A50" s="4" t="s">
        <v>164</v>
      </c>
      <c r="B50" s="4" t="s">
        <v>167</v>
      </c>
      <c r="C50" s="5">
        <v>46</v>
      </c>
    </row>
    <row r="51" spans="1:3" ht="16" x14ac:dyDescent="0.2">
      <c r="A51" s="4" t="s">
        <v>164</v>
      </c>
      <c r="B51" s="4" t="s">
        <v>168</v>
      </c>
      <c r="C51" s="5">
        <v>15</v>
      </c>
    </row>
    <row r="52" spans="1:3" ht="16" x14ac:dyDescent="0.2">
      <c r="A52" s="4" t="s">
        <v>164</v>
      </c>
      <c r="B52" s="4" t="s">
        <v>169</v>
      </c>
      <c r="C52" s="5">
        <v>11</v>
      </c>
    </row>
    <row r="53" spans="1:3" ht="16" x14ac:dyDescent="0.2">
      <c r="A53" s="4" t="s">
        <v>164</v>
      </c>
      <c r="B53" s="4" t="s">
        <v>170</v>
      </c>
      <c r="C53" s="5">
        <v>20</v>
      </c>
    </row>
    <row r="54" spans="1:3" ht="16" x14ac:dyDescent="0.2">
      <c r="A54" s="4" t="s">
        <v>164</v>
      </c>
      <c r="B54" s="4" t="s">
        <v>659</v>
      </c>
      <c r="C54" s="5">
        <v>12</v>
      </c>
    </row>
    <row r="55" spans="1:3" ht="16" x14ac:dyDescent="0.2">
      <c r="A55" s="4" t="s">
        <v>164</v>
      </c>
      <c r="B55" s="4" t="s">
        <v>660</v>
      </c>
      <c r="C55" s="5">
        <v>10</v>
      </c>
    </row>
    <row r="56" spans="1:3" ht="16" x14ac:dyDescent="0.2">
      <c r="A56" s="4" t="s">
        <v>164</v>
      </c>
      <c r="B56" s="4" t="s">
        <v>661</v>
      </c>
      <c r="C56" s="5">
        <v>8</v>
      </c>
    </row>
    <row r="57" spans="1:3" ht="16" x14ac:dyDescent="0.2">
      <c r="A57" s="4" t="s">
        <v>171</v>
      </c>
      <c r="B57" s="4" t="s">
        <v>171</v>
      </c>
      <c r="C57" s="5">
        <v>123</v>
      </c>
    </row>
    <row r="58" spans="1:3" ht="16" x14ac:dyDescent="0.2">
      <c r="A58" s="4" t="s">
        <v>171</v>
      </c>
      <c r="B58" s="4" t="s">
        <v>172</v>
      </c>
      <c r="C58" s="5">
        <v>16</v>
      </c>
    </row>
    <row r="59" spans="1:3" ht="16" x14ac:dyDescent="0.2">
      <c r="A59" s="4" t="s">
        <v>171</v>
      </c>
      <c r="B59" s="4" t="s">
        <v>173</v>
      </c>
      <c r="C59" s="5">
        <v>25</v>
      </c>
    </row>
    <row r="60" spans="1:3" ht="16" x14ac:dyDescent="0.2">
      <c r="A60" s="4" t="s">
        <v>171</v>
      </c>
      <c r="B60" s="4" t="s">
        <v>662</v>
      </c>
      <c r="C60" s="5">
        <v>37</v>
      </c>
    </row>
    <row r="61" spans="1:3" ht="16" x14ac:dyDescent="0.2">
      <c r="A61" s="4" t="s">
        <v>171</v>
      </c>
      <c r="B61" s="4" t="s">
        <v>663</v>
      </c>
      <c r="C61" s="5">
        <v>57</v>
      </c>
    </row>
    <row r="62" spans="1:3" ht="16" x14ac:dyDescent="0.2">
      <c r="A62" s="4" t="s">
        <v>171</v>
      </c>
      <c r="B62" s="4" t="s">
        <v>174</v>
      </c>
      <c r="C62" s="5">
        <v>51</v>
      </c>
    </row>
    <row r="63" spans="1:3" ht="16" x14ac:dyDescent="0.2">
      <c r="A63" s="4" t="s">
        <v>171</v>
      </c>
      <c r="B63" s="4" t="s">
        <v>664</v>
      </c>
      <c r="C63" s="5">
        <v>56</v>
      </c>
    </row>
    <row r="64" spans="1:3" ht="16" x14ac:dyDescent="0.2">
      <c r="A64" s="4" t="s">
        <v>171</v>
      </c>
      <c r="B64" s="4" t="s">
        <v>175</v>
      </c>
      <c r="C64" s="5">
        <v>41</v>
      </c>
    </row>
    <row r="65" spans="1:3" ht="16" x14ac:dyDescent="0.2">
      <c r="A65" s="4" t="s">
        <v>171</v>
      </c>
      <c r="B65" s="4" t="s">
        <v>665</v>
      </c>
      <c r="C65" s="5">
        <v>91</v>
      </c>
    </row>
    <row r="66" spans="1:3" ht="16" x14ac:dyDescent="0.2">
      <c r="A66" s="4" t="s">
        <v>171</v>
      </c>
      <c r="B66" s="4" t="s">
        <v>666</v>
      </c>
      <c r="C66" s="5">
        <v>18</v>
      </c>
    </row>
    <row r="67" spans="1:3" ht="16" x14ac:dyDescent="0.2">
      <c r="A67" s="4" t="s">
        <v>171</v>
      </c>
      <c r="B67" s="4" t="s">
        <v>667</v>
      </c>
      <c r="C67" s="5">
        <v>67</v>
      </c>
    </row>
    <row r="68" spans="1:3" ht="16" x14ac:dyDescent="0.2">
      <c r="A68" s="4" t="s">
        <v>171</v>
      </c>
      <c r="B68" s="4" t="s">
        <v>981</v>
      </c>
      <c r="C68" s="5">
        <v>28</v>
      </c>
    </row>
    <row r="69" spans="1:3" ht="16" x14ac:dyDescent="0.2">
      <c r="A69" s="4" t="s">
        <v>171</v>
      </c>
      <c r="B69" s="4" t="s">
        <v>176</v>
      </c>
      <c r="C69" s="5">
        <v>36</v>
      </c>
    </row>
    <row r="70" spans="1:3" ht="16" x14ac:dyDescent="0.2">
      <c r="A70" s="4" t="s">
        <v>171</v>
      </c>
      <c r="B70" s="4" t="s">
        <v>177</v>
      </c>
      <c r="C70" s="5">
        <v>39</v>
      </c>
    </row>
    <row r="71" spans="1:3" ht="16" x14ac:dyDescent="0.2">
      <c r="A71" s="4" t="s">
        <v>178</v>
      </c>
      <c r="B71" s="4" t="s">
        <v>179</v>
      </c>
      <c r="C71" s="5">
        <v>103</v>
      </c>
    </row>
    <row r="72" spans="1:3" ht="16" x14ac:dyDescent="0.2">
      <c r="A72" s="4" t="s">
        <v>178</v>
      </c>
      <c r="B72" s="4" t="s">
        <v>180</v>
      </c>
      <c r="C72" s="5">
        <v>61</v>
      </c>
    </row>
    <row r="73" spans="1:3" ht="16" x14ac:dyDescent="0.2">
      <c r="A73" s="4" t="s">
        <v>178</v>
      </c>
      <c r="B73" s="4" t="s">
        <v>181</v>
      </c>
      <c r="C73" s="5">
        <v>29</v>
      </c>
    </row>
    <row r="74" spans="1:3" ht="16" x14ac:dyDescent="0.2">
      <c r="A74" s="4" t="s">
        <v>178</v>
      </c>
      <c r="B74" s="4" t="s">
        <v>182</v>
      </c>
      <c r="C74" s="5">
        <v>81</v>
      </c>
    </row>
    <row r="75" spans="1:3" ht="16" x14ac:dyDescent="0.2">
      <c r="A75" s="4" t="s">
        <v>178</v>
      </c>
      <c r="B75" s="4" t="s">
        <v>178</v>
      </c>
      <c r="C75" s="5">
        <v>1599</v>
      </c>
    </row>
    <row r="76" spans="1:3" ht="16" x14ac:dyDescent="0.2">
      <c r="A76" s="4" t="s">
        <v>178</v>
      </c>
      <c r="B76" s="4" t="s">
        <v>183</v>
      </c>
      <c r="C76" s="5">
        <v>425</v>
      </c>
    </row>
    <row r="77" spans="1:3" ht="16" x14ac:dyDescent="0.2">
      <c r="A77" s="4" t="s">
        <v>178</v>
      </c>
      <c r="B77" s="4" t="s">
        <v>184</v>
      </c>
      <c r="C77" s="5">
        <v>46</v>
      </c>
    </row>
    <row r="78" spans="1:3" ht="16" x14ac:dyDescent="0.2">
      <c r="A78" s="4" t="s">
        <v>178</v>
      </c>
      <c r="B78" s="4" t="s">
        <v>185</v>
      </c>
      <c r="C78" s="5">
        <v>104</v>
      </c>
    </row>
    <row r="79" spans="1:3" ht="16" x14ac:dyDescent="0.2">
      <c r="A79" s="4" t="s">
        <v>178</v>
      </c>
      <c r="B79" s="4" t="s">
        <v>668</v>
      </c>
      <c r="C79" s="5">
        <v>14</v>
      </c>
    </row>
    <row r="80" spans="1:3" ht="16" x14ac:dyDescent="0.2">
      <c r="A80" s="4" t="s">
        <v>178</v>
      </c>
      <c r="B80" s="4" t="s">
        <v>669</v>
      </c>
      <c r="C80" s="5">
        <v>118</v>
      </c>
    </row>
    <row r="81" spans="1:3" ht="16" x14ac:dyDescent="0.2">
      <c r="A81" s="4" t="s">
        <v>178</v>
      </c>
      <c r="B81" s="4" t="s">
        <v>670</v>
      </c>
      <c r="C81" s="5">
        <v>114</v>
      </c>
    </row>
    <row r="82" spans="1:3" ht="16" x14ac:dyDescent="0.2">
      <c r="A82" s="4" t="s">
        <v>178</v>
      </c>
      <c r="B82" s="4" t="s">
        <v>671</v>
      </c>
      <c r="C82" s="5">
        <v>38</v>
      </c>
    </row>
    <row r="83" spans="1:3" ht="16" x14ac:dyDescent="0.2">
      <c r="A83" s="4" t="s">
        <v>178</v>
      </c>
      <c r="B83" s="4" t="s">
        <v>672</v>
      </c>
      <c r="C83" s="5">
        <v>45</v>
      </c>
    </row>
    <row r="84" spans="1:3" ht="16" x14ac:dyDescent="0.2">
      <c r="A84" s="4" t="s">
        <v>178</v>
      </c>
      <c r="B84" s="4" t="s">
        <v>673</v>
      </c>
      <c r="C84" s="5">
        <v>45</v>
      </c>
    </row>
    <row r="85" spans="1:3" ht="16" x14ac:dyDescent="0.2">
      <c r="A85" s="4" t="s">
        <v>178</v>
      </c>
      <c r="B85" s="4" t="s">
        <v>674</v>
      </c>
      <c r="C85" s="5">
        <v>245</v>
      </c>
    </row>
    <row r="86" spans="1:3" ht="16" x14ac:dyDescent="0.2">
      <c r="A86" s="4" t="s">
        <v>178</v>
      </c>
      <c r="B86" s="4" t="s">
        <v>675</v>
      </c>
      <c r="C86" s="5">
        <v>145</v>
      </c>
    </row>
    <row r="87" spans="1:3" ht="16" x14ac:dyDescent="0.2">
      <c r="A87" s="4" t="s">
        <v>178</v>
      </c>
      <c r="B87" s="4" t="s">
        <v>676</v>
      </c>
      <c r="C87" s="5">
        <v>286</v>
      </c>
    </row>
    <row r="88" spans="1:3" ht="16" x14ac:dyDescent="0.2">
      <c r="A88" s="4" t="s">
        <v>186</v>
      </c>
      <c r="B88" s="4" t="s">
        <v>187</v>
      </c>
      <c r="C88" s="5">
        <v>53</v>
      </c>
    </row>
    <row r="89" spans="1:3" ht="16" x14ac:dyDescent="0.2">
      <c r="A89" s="4" t="s">
        <v>186</v>
      </c>
      <c r="B89" s="4" t="s">
        <v>188</v>
      </c>
      <c r="C89" s="5">
        <v>38</v>
      </c>
    </row>
    <row r="90" spans="1:3" ht="16" x14ac:dyDescent="0.2">
      <c r="A90" s="4" t="s">
        <v>186</v>
      </c>
      <c r="B90" s="4" t="s">
        <v>189</v>
      </c>
      <c r="C90" s="5">
        <v>40</v>
      </c>
    </row>
    <row r="91" spans="1:3" ht="16" x14ac:dyDescent="0.2">
      <c r="A91" s="4" t="s">
        <v>186</v>
      </c>
      <c r="B91" s="4" t="s">
        <v>677</v>
      </c>
      <c r="C91" s="5">
        <v>14</v>
      </c>
    </row>
    <row r="92" spans="1:3" ht="16" x14ac:dyDescent="0.2">
      <c r="A92" s="4" t="s">
        <v>186</v>
      </c>
      <c r="B92" s="4" t="s">
        <v>190</v>
      </c>
      <c r="C92" s="5">
        <v>38</v>
      </c>
    </row>
    <row r="93" spans="1:3" ht="16" x14ac:dyDescent="0.2">
      <c r="A93" s="4" t="s">
        <v>186</v>
      </c>
      <c r="B93" s="4" t="s">
        <v>186</v>
      </c>
      <c r="C93" s="5">
        <v>103</v>
      </c>
    </row>
    <row r="94" spans="1:3" ht="16" x14ac:dyDescent="0.2">
      <c r="A94" s="4" t="s">
        <v>186</v>
      </c>
      <c r="B94" s="4" t="s">
        <v>191</v>
      </c>
      <c r="C94" s="5">
        <v>68</v>
      </c>
    </row>
    <row r="95" spans="1:3" ht="16" x14ac:dyDescent="0.2">
      <c r="A95" s="4" t="s">
        <v>186</v>
      </c>
      <c r="B95" s="4" t="s">
        <v>662</v>
      </c>
      <c r="C95" s="5">
        <v>55</v>
      </c>
    </row>
    <row r="96" spans="1:3" ht="16" x14ac:dyDescent="0.2">
      <c r="A96" s="4" t="s">
        <v>186</v>
      </c>
      <c r="B96" s="4" t="s">
        <v>678</v>
      </c>
      <c r="C96" s="5">
        <v>53</v>
      </c>
    </row>
    <row r="97" spans="1:3" ht="16" x14ac:dyDescent="0.2">
      <c r="A97" s="4" t="s">
        <v>186</v>
      </c>
      <c r="B97" s="4" t="s">
        <v>192</v>
      </c>
      <c r="C97" s="5">
        <v>79</v>
      </c>
    </row>
    <row r="98" spans="1:3" ht="16" x14ac:dyDescent="0.2">
      <c r="A98" s="4" t="s">
        <v>186</v>
      </c>
      <c r="B98" s="4" t="s">
        <v>193</v>
      </c>
      <c r="C98" s="5">
        <v>927</v>
      </c>
    </row>
    <row r="99" spans="1:3" ht="16" x14ac:dyDescent="0.2">
      <c r="A99" s="4" t="s">
        <v>186</v>
      </c>
      <c r="B99" s="4" t="s">
        <v>982</v>
      </c>
      <c r="C99" s="5">
        <v>214</v>
      </c>
    </row>
    <row r="100" spans="1:3" ht="16" x14ac:dyDescent="0.2">
      <c r="A100" s="4" t="s">
        <v>186</v>
      </c>
      <c r="B100" s="4" t="s">
        <v>679</v>
      </c>
      <c r="C100" s="5">
        <v>33</v>
      </c>
    </row>
    <row r="101" spans="1:3" ht="16" x14ac:dyDescent="0.2">
      <c r="A101" s="4" t="s">
        <v>186</v>
      </c>
      <c r="B101" s="4" t="s">
        <v>680</v>
      </c>
      <c r="C101" s="5">
        <v>56</v>
      </c>
    </row>
    <row r="102" spans="1:3" ht="16" x14ac:dyDescent="0.2">
      <c r="A102" s="4" t="s">
        <v>186</v>
      </c>
      <c r="B102" s="4" t="s">
        <v>681</v>
      </c>
      <c r="C102" s="5">
        <v>18</v>
      </c>
    </row>
    <row r="103" spans="1:3" ht="16" x14ac:dyDescent="0.2">
      <c r="A103" s="4" t="s">
        <v>186</v>
      </c>
      <c r="B103" s="4" t="s">
        <v>682</v>
      </c>
      <c r="C103" s="5">
        <v>35</v>
      </c>
    </row>
    <row r="104" spans="1:3" ht="16" x14ac:dyDescent="0.2">
      <c r="A104" s="4" t="s">
        <v>186</v>
      </c>
      <c r="B104" s="4" t="s">
        <v>683</v>
      </c>
      <c r="C104" s="5">
        <v>51</v>
      </c>
    </row>
    <row r="105" spans="1:3" ht="16" x14ac:dyDescent="0.2">
      <c r="A105" s="4" t="s">
        <v>186</v>
      </c>
      <c r="B105" s="4" t="s">
        <v>684</v>
      </c>
      <c r="C105" s="5">
        <v>23</v>
      </c>
    </row>
    <row r="106" spans="1:3" ht="16" x14ac:dyDescent="0.2">
      <c r="A106" s="4" t="s">
        <v>186</v>
      </c>
      <c r="B106" s="4" t="s">
        <v>685</v>
      </c>
      <c r="C106" s="5">
        <v>27</v>
      </c>
    </row>
    <row r="107" spans="1:3" ht="16" x14ac:dyDescent="0.2">
      <c r="A107" s="4" t="s">
        <v>186</v>
      </c>
      <c r="B107" s="4" t="s">
        <v>686</v>
      </c>
      <c r="C107" s="5">
        <v>16</v>
      </c>
    </row>
    <row r="108" spans="1:3" ht="16" x14ac:dyDescent="0.2">
      <c r="A108" s="4" t="s">
        <v>186</v>
      </c>
      <c r="B108" s="4" t="s">
        <v>687</v>
      </c>
      <c r="C108" s="5">
        <v>133</v>
      </c>
    </row>
    <row r="109" spans="1:3" ht="16" x14ac:dyDescent="0.2">
      <c r="A109" s="4" t="s">
        <v>186</v>
      </c>
      <c r="B109" s="4" t="s">
        <v>688</v>
      </c>
      <c r="C109" s="5">
        <v>67</v>
      </c>
    </row>
    <row r="110" spans="1:3" ht="16" x14ac:dyDescent="0.2">
      <c r="A110" s="4" t="s">
        <v>186</v>
      </c>
      <c r="B110" s="4" t="s">
        <v>689</v>
      </c>
      <c r="C110" s="5">
        <v>145</v>
      </c>
    </row>
    <row r="111" spans="1:3" ht="16" x14ac:dyDescent="0.2">
      <c r="A111" s="4" t="s">
        <v>186</v>
      </c>
      <c r="B111" s="4" t="s">
        <v>690</v>
      </c>
      <c r="C111" s="5">
        <v>16</v>
      </c>
    </row>
    <row r="112" spans="1:3" ht="16" x14ac:dyDescent="0.2">
      <c r="A112" s="4" t="s">
        <v>186</v>
      </c>
      <c r="B112" s="4" t="s">
        <v>691</v>
      </c>
      <c r="C112" s="5">
        <v>23</v>
      </c>
    </row>
    <row r="113" spans="1:3" ht="16" x14ac:dyDescent="0.2">
      <c r="A113" s="4" t="s">
        <v>186</v>
      </c>
      <c r="B113" s="4" t="s">
        <v>692</v>
      </c>
      <c r="C113" s="5">
        <v>16</v>
      </c>
    </row>
    <row r="114" spans="1:3" ht="16" x14ac:dyDescent="0.2">
      <c r="A114" s="4" t="s">
        <v>186</v>
      </c>
      <c r="B114" s="4" t="s">
        <v>693</v>
      </c>
      <c r="C114" s="5">
        <v>27</v>
      </c>
    </row>
    <row r="115" spans="1:3" ht="16" x14ac:dyDescent="0.2">
      <c r="A115" s="4" t="s">
        <v>186</v>
      </c>
      <c r="B115" s="4" t="s">
        <v>694</v>
      </c>
      <c r="C115" s="5">
        <v>49</v>
      </c>
    </row>
    <row r="116" spans="1:3" ht="16" x14ac:dyDescent="0.2">
      <c r="A116" s="4" t="s">
        <v>186</v>
      </c>
      <c r="B116" s="4" t="s">
        <v>695</v>
      </c>
      <c r="C116" s="5">
        <v>30</v>
      </c>
    </row>
    <row r="117" spans="1:3" ht="16" x14ac:dyDescent="0.2">
      <c r="A117" s="4" t="s">
        <v>186</v>
      </c>
      <c r="B117" s="4" t="s">
        <v>696</v>
      </c>
      <c r="C117" s="5">
        <v>3</v>
      </c>
    </row>
    <row r="118" spans="1:3" ht="16" x14ac:dyDescent="0.2">
      <c r="A118" s="4" t="s">
        <v>186</v>
      </c>
      <c r="B118" s="4" t="s">
        <v>194</v>
      </c>
      <c r="C118" s="5">
        <v>30</v>
      </c>
    </row>
    <row r="119" spans="1:3" ht="16" x14ac:dyDescent="0.2">
      <c r="A119" s="4" t="s">
        <v>186</v>
      </c>
      <c r="B119" s="4" t="s">
        <v>697</v>
      </c>
      <c r="C119" s="5">
        <v>19</v>
      </c>
    </row>
    <row r="120" spans="1:3" ht="16" x14ac:dyDescent="0.2">
      <c r="A120" s="4" t="s">
        <v>186</v>
      </c>
      <c r="B120" s="4" t="s">
        <v>698</v>
      </c>
      <c r="C120" s="5">
        <v>47</v>
      </c>
    </row>
    <row r="121" spans="1:3" ht="16" x14ac:dyDescent="0.2">
      <c r="A121" s="4" t="s">
        <v>195</v>
      </c>
      <c r="B121" s="4" t="s">
        <v>699</v>
      </c>
      <c r="C121" s="5">
        <v>43</v>
      </c>
    </row>
    <row r="122" spans="1:3" ht="16" x14ac:dyDescent="0.2">
      <c r="A122" s="4" t="s">
        <v>195</v>
      </c>
      <c r="B122" s="4" t="s">
        <v>196</v>
      </c>
      <c r="C122" s="5">
        <v>53</v>
      </c>
    </row>
    <row r="123" spans="1:3" ht="16" x14ac:dyDescent="0.2">
      <c r="A123" s="4" t="s">
        <v>195</v>
      </c>
      <c r="B123" s="4" t="s">
        <v>700</v>
      </c>
      <c r="C123" s="5">
        <v>57</v>
      </c>
    </row>
    <row r="124" spans="1:3" ht="16" x14ac:dyDescent="0.2">
      <c r="A124" s="4" t="s">
        <v>195</v>
      </c>
      <c r="B124" s="4" t="s">
        <v>197</v>
      </c>
      <c r="C124" s="5">
        <v>107</v>
      </c>
    </row>
    <row r="125" spans="1:3" ht="16" x14ac:dyDescent="0.2">
      <c r="A125" s="4" t="s">
        <v>195</v>
      </c>
      <c r="B125" s="4" t="s">
        <v>701</v>
      </c>
      <c r="C125" s="5">
        <v>107</v>
      </c>
    </row>
    <row r="126" spans="1:3" ht="16" x14ac:dyDescent="0.2">
      <c r="A126" s="4" t="s">
        <v>195</v>
      </c>
      <c r="B126" s="4" t="s">
        <v>960</v>
      </c>
      <c r="C126" s="5">
        <v>5</v>
      </c>
    </row>
    <row r="127" spans="1:3" ht="16" x14ac:dyDescent="0.2">
      <c r="A127" s="4" t="s">
        <v>198</v>
      </c>
      <c r="B127" s="4" t="s">
        <v>198</v>
      </c>
      <c r="C127" s="5">
        <v>93</v>
      </c>
    </row>
    <row r="128" spans="1:3" ht="16" x14ac:dyDescent="0.2">
      <c r="A128" s="4" t="s">
        <v>198</v>
      </c>
      <c r="B128" s="4" t="s">
        <v>199</v>
      </c>
      <c r="C128" s="5">
        <v>25</v>
      </c>
    </row>
    <row r="129" spans="1:3" ht="16" x14ac:dyDescent="0.2">
      <c r="A129" s="4" t="s">
        <v>198</v>
      </c>
      <c r="B129" s="4" t="s">
        <v>200</v>
      </c>
      <c r="C129" s="5">
        <v>33</v>
      </c>
    </row>
    <row r="130" spans="1:3" ht="16" x14ac:dyDescent="0.2">
      <c r="A130" s="4" t="s">
        <v>198</v>
      </c>
      <c r="B130" s="4" t="s">
        <v>702</v>
      </c>
      <c r="C130" s="5">
        <v>5</v>
      </c>
    </row>
    <row r="131" spans="1:3" ht="16" x14ac:dyDescent="0.2">
      <c r="A131" s="4" t="s">
        <v>198</v>
      </c>
      <c r="B131" s="4" t="s">
        <v>703</v>
      </c>
      <c r="C131" s="5">
        <v>27</v>
      </c>
    </row>
    <row r="132" spans="1:3" ht="16" x14ac:dyDescent="0.2">
      <c r="A132" s="4" t="s">
        <v>198</v>
      </c>
      <c r="B132" s="4" t="s">
        <v>704</v>
      </c>
      <c r="C132" s="5">
        <v>11</v>
      </c>
    </row>
    <row r="133" spans="1:3" ht="16" x14ac:dyDescent="0.2">
      <c r="A133" s="4" t="s">
        <v>198</v>
      </c>
      <c r="B133" s="4" t="s">
        <v>705</v>
      </c>
      <c r="C133" s="5">
        <v>30</v>
      </c>
    </row>
    <row r="134" spans="1:3" ht="16" x14ac:dyDescent="0.2">
      <c r="A134" s="4" t="s">
        <v>201</v>
      </c>
      <c r="B134" s="4" t="s">
        <v>706</v>
      </c>
      <c r="C134" s="5">
        <v>19</v>
      </c>
    </row>
    <row r="135" spans="1:3" ht="16" x14ac:dyDescent="0.2">
      <c r="A135" s="4" t="s">
        <v>201</v>
      </c>
      <c r="B135" s="4" t="s">
        <v>707</v>
      </c>
      <c r="C135" s="5">
        <v>43</v>
      </c>
    </row>
    <row r="136" spans="1:3" ht="16" x14ac:dyDescent="0.2">
      <c r="A136" s="4" t="s">
        <v>201</v>
      </c>
      <c r="B136" s="4" t="s">
        <v>202</v>
      </c>
      <c r="C136" s="5">
        <v>23</v>
      </c>
    </row>
    <row r="137" spans="1:3" ht="16" x14ac:dyDescent="0.2">
      <c r="A137" s="4" t="s">
        <v>201</v>
      </c>
      <c r="B137" s="4" t="s">
        <v>203</v>
      </c>
      <c r="C137" s="5">
        <v>21</v>
      </c>
    </row>
    <row r="138" spans="1:3" ht="16" x14ac:dyDescent="0.2">
      <c r="A138" s="4" t="s">
        <v>201</v>
      </c>
      <c r="B138" s="4" t="s">
        <v>204</v>
      </c>
      <c r="C138" s="5">
        <v>25</v>
      </c>
    </row>
    <row r="139" spans="1:3" ht="16" x14ac:dyDescent="0.2">
      <c r="A139" s="4" t="s">
        <v>201</v>
      </c>
      <c r="B139" s="4" t="s">
        <v>708</v>
      </c>
      <c r="C139" s="5">
        <v>9</v>
      </c>
    </row>
    <row r="140" spans="1:3" ht="16" x14ac:dyDescent="0.2">
      <c r="A140" s="4" t="s">
        <v>201</v>
      </c>
      <c r="B140" s="4" t="s">
        <v>709</v>
      </c>
      <c r="C140" s="5">
        <v>23</v>
      </c>
    </row>
    <row r="141" spans="1:3" ht="16" x14ac:dyDescent="0.2">
      <c r="A141" s="4" t="s">
        <v>201</v>
      </c>
      <c r="B141" s="4" t="s">
        <v>205</v>
      </c>
      <c r="C141" s="5">
        <v>30</v>
      </c>
    </row>
    <row r="142" spans="1:3" ht="16" x14ac:dyDescent="0.2">
      <c r="A142" s="4" t="s">
        <v>201</v>
      </c>
      <c r="B142" s="4" t="s">
        <v>206</v>
      </c>
      <c r="C142" s="5">
        <v>12</v>
      </c>
    </row>
    <row r="143" spans="1:3" ht="16" x14ac:dyDescent="0.2">
      <c r="A143" s="4" t="s">
        <v>201</v>
      </c>
      <c r="B143" s="4" t="s">
        <v>201</v>
      </c>
      <c r="C143" s="5">
        <v>100</v>
      </c>
    </row>
    <row r="144" spans="1:3" ht="16" x14ac:dyDescent="0.2">
      <c r="A144" s="4" t="s">
        <v>201</v>
      </c>
      <c r="B144" s="4" t="s">
        <v>207</v>
      </c>
      <c r="C144" s="5">
        <v>42</v>
      </c>
    </row>
    <row r="145" spans="1:3" ht="16" x14ac:dyDescent="0.2">
      <c r="A145" s="4" t="s">
        <v>201</v>
      </c>
      <c r="B145" s="4" t="s">
        <v>208</v>
      </c>
      <c r="C145" s="5">
        <v>41</v>
      </c>
    </row>
    <row r="146" spans="1:3" ht="16" x14ac:dyDescent="0.2">
      <c r="A146" s="4" t="s">
        <v>201</v>
      </c>
      <c r="B146" s="4" t="s">
        <v>209</v>
      </c>
      <c r="C146" s="5">
        <v>42</v>
      </c>
    </row>
    <row r="147" spans="1:3" ht="16" x14ac:dyDescent="0.2">
      <c r="A147" s="4" t="s">
        <v>201</v>
      </c>
      <c r="B147" s="4" t="s">
        <v>710</v>
      </c>
      <c r="C147" s="5">
        <v>56</v>
      </c>
    </row>
    <row r="148" spans="1:3" ht="16" x14ac:dyDescent="0.2">
      <c r="A148" s="4" t="s">
        <v>201</v>
      </c>
      <c r="B148" s="4" t="s">
        <v>711</v>
      </c>
      <c r="C148" s="5">
        <v>71</v>
      </c>
    </row>
    <row r="149" spans="1:3" ht="16" x14ac:dyDescent="0.2">
      <c r="A149" s="4" t="s">
        <v>201</v>
      </c>
      <c r="B149" s="4" t="s">
        <v>210</v>
      </c>
      <c r="C149" s="5">
        <v>8</v>
      </c>
    </row>
    <row r="150" spans="1:3" ht="16" x14ac:dyDescent="0.2">
      <c r="A150" s="4" t="s">
        <v>201</v>
      </c>
      <c r="B150" s="4" t="s">
        <v>211</v>
      </c>
      <c r="C150" s="5">
        <v>39</v>
      </c>
    </row>
    <row r="151" spans="1:3" ht="16" x14ac:dyDescent="0.2">
      <c r="A151" s="4" t="s">
        <v>712</v>
      </c>
      <c r="B151" s="4" t="s">
        <v>212</v>
      </c>
      <c r="C151" s="5">
        <v>26</v>
      </c>
    </row>
    <row r="152" spans="1:3" ht="16" x14ac:dyDescent="0.2">
      <c r="A152" s="4" t="s">
        <v>712</v>
      </c>
      <c r="B152" s="4" t="s">
        <v>713</v>
      </c>
      <c r="C152" s="5">
        <v>23</v>
      </c>
    </row>
    <row r="153" spans="1:3" ht="16" x14ac:dyDescent="0.2">
      <c r="A153" s="4" t="s">
        <v>712</v>
      </c>
      <c r="B153" s="4" t="s">
        <v>213</v>
      </c>
      <c r="C153" s="5">
        <v>56</v>
      </c>
    </row>
    <row r="154" spans="1:3" ht="16" x14ac:dyDescent="0.2">
      <c r="A154" s="4" t="s">
        <v>712</v>
      </c>
      <c r="B154" s="4" t="s">
        <v>678</v>
      </c>
      <c r="C154" s="5">
        <v>69</v>
      </c>
    </row>
    <row r="155" spans="1:3" ht="16" x14ac:dyDescent="0.2">
      <c r="A155" s="4" t="s">
        <v>712</v>
      </c>
      <c r="B155" s="4" t="s">
        <v>714</v>
      </c>
      <c r="C155" s="5">
        <v>36</v>
      </c>
    </row>
    <row r="156" spans="1:3" ht="16" x14ac:dyDescent="0.2">
      <c r="A156" s="4" t="s">
        <v>712</v>
      </c>
      <c r="B156" s="4" t="s">
        <v>715</v>
      </c>
      <c r="C156" s="5">
        <v>30</v>
      </c>
    </row>
    <row r="157" spans="1:3" ht="16" x14ac:dyDescent="0.2">
      <c r="A157" s="4" t="s">
        <v>712</v>
      </c>
      <c r="B157" s="4" t="s">
        <v>214</v>
      </c>
      <c r="C157" s="5">
        <v>35</v>
      </c>
    </row>
    <row r="158" spans="1:3" ht="16" x14ac:dyDescent="0.2">
      <c r="A158" s="4" t="s">
        <v>712</v>
      </c>
      <c r="B158" s="4" t="s">
        <v>716</v>
      </c>
      <c r="C158" s="5">
        <v>30</v>
      </c>
    </row>
    <row r="159" spans="1:3" ht="16" x14ac:dyDescent="0.2">
      <c r="A159" s="4" t="s">
        <v>712</v>
      </c>
      <c r="B159" s="4" t="s">
        <v>717</v>
      </c>
      <c r="C159" s="5">
        <v>45</v>
      </c>
    </row>
    <row r="160" spans="1:3" ht="16" x14ac:dyDescent="0.2">
      <c r="A160" s="4" t="s">
        <v>712</v>
      </c>
      <c r="B160" s="4" t="s">
        <v>718</v>
      </c>
      <c r="C160" s="5">
        <v>21</v>
      </c>
    </row>
    <row r="161" spans="1:3" ht="16" x14ac:dyDescent="0.2">
      <c r="A161" s="4" t="s">
        <v>712</v>
      </c>
      <c r="B161" s="4" t="s">
        <v>665</v>
      </c>
      <c r="C161" s="5">
        <v>15</v>
      </c>
    </row>
    <row r="162" spans="1:3" ht="16" x14ac:dyDescent="0.2">
      <c r="A162" s="4" t="s">
        <v>712</v>
      </c>
      <c r="B162" s="4" t="s">
        <v>719</v>
      </c>
      <c r="C162" s="5">
        <v>52</v>
      </c>
    </row>
    <row r="163" spans="1:3" ht="16" x14ac:dyDescent="0.2">
      <c r="A163" s="4" t="s">
        <v>712</v>
      </c>
      <c r="B163" s="4" t="s">
        <v>720</v>
      </c>
      <c r="C163" s="5">
        <v>34</v>
      </c>
    </row>
    <row r="164" spans="1:3" ht="16" x14ac:dyDescent="0.2">
      <c r="A164" s="4" t="s">
        <v>712</v>
      </c>
      <c r="B164" s="4" t="s">
        <v>721</v>
      </c>
      <c r="C164" s="5">
        <v>13</v>
      </c>
    </row>
    <row r="165" spans="1:3" ht="16" x14ac:dyDescent="0.2">
      <c r="A165" s="4" t="s">
        <v>712</v>
      </c>
      <c r="B165" s="4" t="s">
        <v>215</v>
      </c>
      <c r="C165" s="5">
        <v>49</v>
      </c>
    </row>
    <row r="166" spans="1:3" ht="16" x14ac:dyDescent="0.2">
      <c r="A166" s="4" t="s">
        <v>709</v>
      </c>
      <c r="B166" s="4" t="s">
        <v>722</v>
      </c>
      <c r="C166" s="5">
        <v>39</v>
      </c>
    </row>
    <row r="167" spans="1:3" ht="16" x14ac:dyDescent="0.2">
      <c r="A167" s="4" t="s">
        <v>709</v>
      </c>
      <c r="B167" s="4" t="s">
        <v>216</v>
      </c>
      <c r="C167" s="5">
        <v>49</v>
      </c>
    </row>
    <row r="168" spans="1:3" ht="16" x14ac:dyDescent="0.2">
      <c r="A168" s="4" t="s">
        <v>709</v>
      </c>
      <c r="B168" s="4" t="s">
        <v>217</v>
      </c>
      <c r="C168" s="5">
        <v>20</v>
      </c>
    </row>
    <row r="169" spans="1:3" ht="16" x14ac:dyDescent="0.2">
      <c r="A169" s="4" t="s">
        <v>709</v>
      </c>
      <c r="B169" s="4" t="s">
        <v>723</v>
      </c>
      <c r="C169" s="5">
        <v>37</v>
      </c>
    </row>
    <row r="170" spans="1:3" ht="16" x14ac:dyDescent="0.2">
      <c r="A170" s="4" t="s">
        <v>709</v>
      </c>
      <c r="B170" s="4" t="s">
        <v>724</v>
      </c>
      <c r="C170" s="5">
        <v>24</v>
      </c>
    </row>
    <row r="171" spans="1:3" ht="16" x14ac:dyDescent="0.2">
      <c r="A171" s="4" t="s">
        <v>709</v>
      </c>
      <c r="B171" s="4" t="s">
        <v>725</v>
      </c>
      <c r="C171" s="5">
        <v>15</v>
      </c>
    </row>
    <row r="172" spans="1:3" ht="16" x14ac:dyDescent="0.2">
      <c r="A172" s="4" t="s">
        <v>709</v>
      </c>
      <c r="B172" s="4" t="s">
        <v>218</v>
      </c>
      <c r="C172" s="5">
        <v>39</v>
      </c>
    </row>
    <row r="173" spans="1:3" ht="16" x14ac:dyDescent="0.2">
      <c r="A173" s="4" t="s">
        <v>709</v>
      </c>
      <c r="B173" s="4" t="s">
        <v>219</v>
      </c>
      <c r="C173" s="5">
        <v>14</v>
      </c>
    </row>
    <row r="174" spans="1:3" ht="16" x14ac:dyDescent="0.2">
      <c r="A174" s="4" t="s">
        <v>220</v>
      </c>
      <c r="B174" s="4" t="s">
        <v>221</v>
      </c>
      <c r="C174" s="5">
        <v>10</v>
      </c>
    </row>
    <row r="175" spans="1:3" ht="16" x14ac:dyDescent="0.2">
      <c r="A175" s="4" t="s">
        <v>220</v>
      </c>
      <c r="B175" s="4" t="s">
        <v>222</v>
      </c>
      <c r="C175" s="5">
        <v>17</v>
      </c>
    </row>
    <row r="176" spans="1:3" ht="16" x14ac:dyDescent="0.2">
      <c r="A176" s="4" t="s">
        <v>220</v>
      </c>
      <c r="B176" s="4" t="s">
        <v>223</v>
      </c>
      <c r="C176" s="5">
        <v>9</v>
      </c>
    </row>
    <row r="177" spans="1:3" ht="16" x14ac:dyDescent="0.2">
      <c r="A177" s="4" t="s">
        <v>220</v>
      </c>
      <c r="B177" s="4" t="s">
        <v>224</v>
      </c>
      <c r="C177" s="5">
        <v>19</v>
      </c>
    </row>
    <row r="178" spans="1:3" ht="16" x14ac:dyDescent="0.2">
      <c r="A178" s="4" t="s">
        <v>220</v>
      </c>
      <c r="B178" s="4" t="s">
        <v>225</v>
      </c>
      <c r="C178" s="5">
        <v>127</v>
      </c>
    </row>
    <row r="179" spans="1:3" ht="16" x14ac:dyDescent="0.2">
      <c r="A179" s="4" t="s">
        <v>220</v>
      </c>
      <c r="B179" s="4" t="s">
        <v>726</v>
      </c>
      <c r="C179" s="5">
        <v>35</v>
      </c>
    </row>
    <row r="180" spans="1:3" ht="16" x14ac:dyDescent="0.2">
      <c r="A180" s="4" t="s">
        <v>220</v>
      </c>
      <c r="B180" s="4" t="s">
        <v>727</v>
      </c>
      <c r="C180" s="5">
        <v>10</v>
      </c>
    </row>
    <row r="181" spans="1:3" ht="16" x14ac:dyDescent="0.2">
      <c r="A181" s="4" t="s">
        <v>220</v>
      </c>
      <c r="B181" s="4" t="s">
        <v>728</v>
      </c>
      <c r="C181" s="5">
        <v>15</v>
      </c>
    </row>
    <row r="182" spans="1:3" ht="16" x14ac:dyDescent="0.2">
      <c r="A182" s="4" t="s">
        <v>220</v>
      </c>
      <c r="B182" s="4" t="s">
        <v>729</v>
      </c>
      <c r="C182" s="5">
        <v>16</v>
      </c>
    </row>
    <row r="183" spans="1:3" ht="16" x14ac:dyDescent="0.2">
      <c r="A183" s="4" t="s">
        <v>220</v>
      </c>
      <c r="B183" s="4" t="s">
        <v>226</v>
      </c>
      <c r="C183" s="5">
        <v>30</v>
      </c>
    </row>
    <row r="184" spans="1:3" ht="16" x14ac:dyDescent="0.2">
      <c r="A184" s="4" t="s">
        <v>220</v>
      </c>
      <c r="B184" s="4" t="s">
        <v>227</v>
      </c>
      <c r="C184" s="5">
        <v>11</v>
      </c>
    </row>
    <row r="185" spans="1:3" ht="16" x14ac:dyDescent="0.2">
      <c r="A185" s="4" t="s">
        <v>220</v>
      </c>
      <c r="B185" s="4" t="s">
        <v>730</v>
      </c>
      <c r="C185" s="5">
        <v>22</v>
      </c>
    </row>
    <row r="186" spans="1:3" ht="16" x14ac:dyDescent="0.2">
      <c r="A186" s="4" t="s">
        <v>220</v>
      </c>
      <c r="B186" s="4" t="s">
        <v>228</v>
      </c>
      <c r="C186" s="5">
        <v>17</v>
      </c>
    </row>
    <row r="187" spans="1:3" ht="16" x14ac:dyDescent="0.2">
      <c r="A187" s="4" t="s">
        <v>220</v>
      </c>
      <c r="B187" s="4" t="s">
        <v>731</v>
      </c>
      <c r="C187" s="5">
        <v>110</v>
      </c>
    </row>
    <row r="188" spans="1:3" ht="16" x14ac:dyDescent="0.2">
      <c r="A188" s="4" t="s">
        <v>220</v>
      </c>
      <c r="B188" s="4" t="s">
        <v>220</v>
      </c>
      <c r="C188" s="5">
        <v>203</v>
      </c>
    </row>
    <row r="189" spans="1:3" ht="16" x14ac:dyDescent="0.2">
      <c r="A189" s="4" t="s">
        <v>220</v>
      </c>
      <c r="B189" s="4" t="s">
        <v>229</v>
      </c>
      <c r="C189" s="5">
        <v>29</v>
      </c>
    </row>
    <row r="190" spans="1:3" ht="16" x14ac:dyDescent="0.2">
      <c r="A190" s="4" t="s">
        <v>220</v>
      </c>
      <c r="B190" s="4" t="s">
        <v>732</v>
      </c>
      <c r="C190" s="5">
        <v>45</v>
      </c>
    </row>
    <row r="191" spans="1:3" ht="16" x14ac:dyDescent="0.2">
      <c r="A191" s="4" t="s">
        <v>220</v>
      </c>
      <c r="B191" s="4" t="s">
        <v>733</v>
      </c>
      <c r="C191" s="5">
        <v>15</v>
      </c>
    </row>
    <row r="192" spans="1:3" ht="16" x14ac:dyDescent="0.2">
      <c r="A192" s="4" t="s">
        <v>220</v>
      </c>
      <c r="B192" s="4" t="s">
        <v>734</v>
      </c>
      <c r="C192" s="5">
        <v>28</v>
      </c>
    </row>
    <row r="193" spans="1:3" ht="16" x14ac:dyDescent="0.2">
      <c r="A193" s="4" t="s">
        <v>220</v>
      </c>
      <c r="B193" s="4" t="s">
        <v>735</v>
      </c>
      <c r="C193" s="5">
        <v>21</v>
      </c>
    </row>
    <row r="194" spans="1:3" ht="16" x14ac:dyDescent="0.2">
      <c r="A194" s="4" t="s">
        <v>220</v>
      </c>
      <c r="B194" s="4" t="s">
        <v>736</v>
      </c>
      <c r="C194" s="5">
        <v>5</v>
      </c>
    </row>
    <row r="195" spans="1:3" ht="16" x14ac:dyDescent="0.2">
      <c r="A195" s="4" t="s">
        <v>220</v>
      </c>
      <c r="B195" s="4" t="s">
        <v>737</v>
      </c>
      <c r="C195" s="5">
        <v>5</v>
      </c>
    </row>
    <row r="196" spans="1:3" ht="16" x14ac:dyDescent="0.2">
      <c r="A196" s="4" t="s">
        <v>220</v>
      </c>
      <c r="B196" s="4" t="s">
        <v>230</v>
      </c>
      <c r="C196" s="5">
        <v>11</v>
      </c>
    </row>
    <row r="197" spans="1:3" ht="16" x14ac:dyDescent="0.2">
      <c r="A197" s="4" t="s">
        <v>220</v>
      </c>
      <c r="B197" s="4" t="s">
        <v>231</v>
      </c>
      <c r="C197" s="5">
        <v>17</v>
      </c>
    </row>
    <row r="198" spans="1:3" ht="16" x14ac:dyDescent="0.2">
      <c r="A198" s="4" t="s">
        <v>232</v>
      </c>
      <c r="B198" s="4" t="s">
        <v>233</v>
      </c>
      <c r="C198" s="5">
        <v>10</v>
      </c>
    </row>
    <row r="199" spans="1:3" ht="16" x14ac:dyDescent="0.2">
      <c r="A199" s="4" t="s">
        <v>232</v>
      </c>
      <c r="B199" s="4" t="s">
        <v>234</v>
      </c>
      <c r="C199" s="5">
        <v>14</v>
      </c>
    </row>
    <row r="200" spans="1:3" ht="16" x14ac:dyDescent="0.2">
      <c r="A200" s="4" t="s">
        <v>232</v>
      </c>
      <c r="B200" s="4" t="s">
        <v>235</v>
      </c>
      <c r="C200" s="5">
        <v>21</v>
      </c>
    </row>
    <row r="201" spans="1:3" ht="16" x14ac:dyDescent="0.2">
      <c r="A201" s="4" t="s">
        <v>232</v>
      </c>
      <c r="B201" s="4" t="s">
        <v>236</v>
      </c>
      <c r="C201" s="5">
        <v>18</v>
      </c>
    </row>
    <row r="202" spans="1:3" ht="16" x14ac:dyDescent="0.2">
      <c r="A202" s="4" t="s">
        <v>232</v>
      </c>
      <c r="B202" s="4" t="s">
        <v>237</v>
      </c>
      <c r="C202" s="5">
        <v>73</v>
      </c>
    </row>
    <row r="203" spans="1:3" ht="16" x14ac:dyDescent="0.2">
      <c r="A203" s="4" t="s">
        <v>232</v>
      </c>
      <c r="B203" s="4" t="s">
        <v>238</v>
      </c>
      <c r="C203" s="5">
        <v>11</v>
      </c>
    </row>
    <row r="204" spans="1:3" ht="16" x14ac:dyDescent="0.2">
      <c r="A204" s="4" t="s">
        <v>232</v>
      </c>
      <c r="B204" s="4" t="s">
        <v>239</v>
      </c>
      <c r="C204" s="5">
        <v>15</v>
      </c>
    </row>
    <row r="205" spans="1:3" ht="16" x14ac:dyDescent="0.2">
      <c r="A205" s="4" t="s">
        <v>232</v>
      </c>
      <c r="B205" s="4" t="s">
        <v>240</v>
      </c>
      <c r="C205" s="5">
        <v>22</v>
      </c>
    </row>
    <row r="206" spans="1:3" ht="16" x14ac:dyDescent="0.2">
      <c r="A206" s="4" t="s">
        <v>232</v>
      </c>
      <c r="B206" s="4" t="s">
        <v>241</v>
      </c>
      <c r="C206" s="5">
        <v>65</v>
      </c>
    </row>
    <row r="207" spans="1:3" ht="16" x14ac:dyDescent="0.2">
      <c r="A207" s="4" t="s">
        <v>232</v>
      </c>
      <c r="B207" s="4" t="s">
        <v>242</v>
      </c>
      <c r="C207" s="5">
        <v>56</v>
      </c>
    </row>
    <row r="208" spans="1:3" ht="16" x14ac:dyDescent="0.2">
      <c r="A208" s="4" t="s">
        <v>232</v>
      </c>
      <c r="B208" s="4" t="s">
        <v>243</v>
      </c>
      <c r="C208" s="5">
        <v>50</v>
      </c>
    </row>
    <row r="209" spans="1:3" ht="16" x14ac:dyDescent="0.2">
      <c r="A209" s="4" t="s">
        <v>232</v>
      </c>
      <c r="B209" s="4" t="s">
        <v>244</v>
      </c>
      <c r="C209" s="5">
        <v>6</v>
      </c>
    </row>
    <row r="210" spans="1:3" ht="16" x14ac:dyDescent="0.2">
      <c r="A210" s="4" t="s">
        <v>232</v>
      </c>
      <c r="B210" s="4" t="s">
        <v>245</v>
      </c>
      <c r="C210" s="5">
        <v>5</v>
      </c>
    </row>
    <row r="211" spans="1:3" ht="16" x14ac:dyDescent="0.2">
      <c r="A211" s="4" t="s">
        <v>232</v>
      </c>
      <c r="B211" s="4" t="s">
        <v>246</v>
      </c>
      <c r="C211" s="5">
        <v>25</v>
      </c>
    </row>
    <row r="212" spans="1:3" ht="16" x14ac:dyDescent="0.2">
      <c r="A212" s="4" t="s">
        <v>232</v>
      </c>
      <c r="B212" s="4" t="s">
        <v>738</v>
      </c>
      <c r="C212" s="5">
        <v>8</v>
      </c>
    </row>
    <row r="213" spans="1:3" ht="16" x14ac:dyDescent="0.2">
      <c r="A213" s="4" t="s">
        <v>232</v>
      </c>
      <c r="B213" s="4" t="s">
        <v>739</v>
      </c>
      <c r="C213" s="5">
        <v>15</v>
      </c>
    </row>
    <row r="214" spans="1:3" ht="16" x14ac:dyDescent="0.2">
      <c r="A214" s="4" t="s">
        <v>232</v>
      </c>
      <c r="B214" s="4" t="s">
        <v>740</v>
      </c>
      <c r="C214" s="5">
        <v>3</v>
      </c>
    </row>
    <row r="215" spans="1:3" ht="16" x14ac:dyDescent="0.2">
      <c r="A215" s="4" t="s">
        <v>232</v>
      </c>
      <c r="B215" s="4" t="s">
        <v>741</v>
      </c>
      <c r="C215" s="5">
        <v>18</v>
      </c>
    </row>
    <row r="216" spans="1:3" ht="16" x14ac:dyDescent="0.2">
      <c r="A216" s="4" t="s">
        <v>232</v>
      </c>
      <c r="B216" s="4" t="s">
        <v>742</v>
      </c>
      <c r="C216" s="5">
        <v>50</v>
      </c>
    </row>
    <row r="217" spans="1:3" ht="16" x14ac:dyDescent="0.2">
      <c r="A217" s="4" t="s">
        <v>232</v>
      </c>
      <c r="B217" s="4" t="s">
        <v>247</v>
      </c>
      <c r="C217" s="5">
        <v>29</v>
      </c>
    </row>
    <row r="218" spans="1:3" ht="16" x14ac:dyDescent="0.2">
      <c r="A218" s="4" t="s">
        <v>232</v>
      </c>
      <c r="B218" s="4" t="s">
        <v>248</v>
      </c>
      <c r="C218" s="5">
        <v>13</v>
      </c>
    </row>
    <row r="219" spans="1:3" ht="16" x14ac:dyDescent="0.2">
      <c r="A219" s="4" t="s">
        <v>249</v>
      </c>
      <c r="B219" s="4" t="s">
        <v>250</v>
      </c>
      <c r="C219" s="5">
        <v>33</v>
      </c>
    </row>
    <row r="220" spans="1:3" ht="16" x14ac:dyDescent="0.2">
      <c r="A220" s="4" t="s">
        <v>249</v>
      </c>
      <c r="B220" s="4" t="s">
        <v>743</v>
      </c>
      <c r="C220" s="5">
        <v>38</v>
      </c>
    </row>
    <row r="221" spans="1:3" ht="16" x14ac:dyDescent="0.2">
      <c r="A221" s="4" t="s">
        <v>249</v>
      </c>
      <c r="B221" s="4" t="s">
        <v>744</v>
      </c>
      <c r="C221" s="5">
        <v>31</v>
      </c>
    </row>
    <row r="222" spans="1:3" ht="16" x14ac:dyDescent="0.2">
      <c r="A222" s="4" t="s">
        <v>249</v>
      </c>
      <c r="B222" s="4" t="s">
        <v>249</v>
      </c>
      <c r="C222" s="5">
        <v>117</v>
      </c>
    </row>
    <row r="223" spans="1:3" ht="16" x14ac:dyDescent="0.2">
      <c r="A223" s="4" t="s">
        <v>249</v>
      </c>
      <c r="B223" s="4" t="s">
        <v>745</v>
      </c>
      <c r="C223" s="5">
        <v>29</v>
      </c>
    </row>
    <row r="224" spans="1:3" ht="16" x14ac:dyDescent="0.2">
      <c r="A224" s="4" t="s">
        <v>249</v>
      </c>
      <c r="B224" s="4" t="s">
        <v>746</v>
      </c>
      <c r="C224" s="5">
        <v>25</v>
      </c>
    </row>
    <row r="225" spans="1:3" ht="16" x14ac:dyDescent="0.2">
      <c r="A225" s="4" t="s">
        <v>249</v>
      </c>
      <c r="B225" s="4" t="s">
        <v>747</v>
      </c>
      <c r="C225" s="5">
        <v>8</v>
      </c>
    </row>
    <row r="226" spans="1:3" ht="16" x14ac:dyDescent="0.2">
      <c r="A226" s="4" t="s">
        <v>249</v>
      </c>
      <c r="B226" s="4" t="s">
        <v>748</v>
      </c>
      <c r="C226" s="5">
        <v>19</v>
      </c>
    </row>
    <row r="227" spans="1:3" ht="16" x14ac:dyDescent="0.2">
      <c r="A227" s="4" t="s">
        <v>249</v>
      </c>
      <c r="B227" s="4" t="s">
        <v>749</v>
      </c>
      <c r="C227" s="5">
        <v>30</v>
      </c>
    </row>
    <row r="228" spans="1:3" ht="16" x14ac:dyDescent="0.2">
      <c r="A228" s="4" t="s">
        <v>258</v>
      </c>
      <c r="B228" s="4" t="s">
        <v>259</v>
      </c>
      <c r="C228" s="5">
        <v>16</v>
      </c>
    </row>
    <row r="229" spans="1:3" ht="16" x14ac:dyDescent="0.2">
      <c r="A229" s="4" t="s">
        <v>258</v>
      </c>
      <c r="B229" s="4" t="s">
        <v>750</v>
      </c>
      <c r="C229" s="5">
        <v>176</v>
      </c>
    </row>
    <row r="230" spans="1:3" ht="16" x14ac:dyDescent="0.2">
      <c r="A230" s="4" t="s">
        <v>258</v>
      </c>
      <c r="B230" s="4" t="s">
        <v>751</v>
      </c>
      <c r="C230" s="5">
        <v>21</v>
      </c>
    </row>
    <row r="231" spans="1:3" ht="16" x14ac:dyDescent="0.2">
      <c r="A231" s="4" t="s">
        <v>258</v>
      </c>
      <c r="B231" s="4" t="s">
        <v>262</v>
      </c>
      <c r="C231" s="5">
        <v>30</v>
      </c>
    </row>
    <row r="232" spans="1:3" ht="16" x14ac:dyDescent="0.2">
      <c r="A232" s="4" t="s">
        <v>258</v>
      </c>
      <c r="B232" s="4" t="s">
        <v>752</v>
      </c>
      <c r="C232" s="5">
        <v>8</v>
      </c>
    </row>
    <row r="233" spans="1:3" ht="16" x14ac:dyDescent="0.2">
      <c r="A233" s="4" t="s">
        <v>258</v>
      </c>
      <c r="B233" s="4" t="s">
        <v>264</v>
      </c>
      <c r="C233" s="5">
        <v>14</v>
      </c>
    </row>
    <row r="234" spans="1:3" ht="16" x14ac:dyDescent="0.2">
      <c r="A234" s="4" t="s">
        <v>258</v>
      </c>
      <c r="B234" s="4" t="s">
        <v>753</v>
      </c>
      <c r="C234" s="5">
        <v>5</v>
      </c>
    </row>
    <row r="235" spans="1:3" ht="16" x14ac:dyDescent="0.2">
      <c r="A235" s="4" t="s">
        <v>258</v>
      </c>
      <c r="B235" s="4" t="s">
        <v>754</v>
      </c>
      <c r="C235" s="5">
        <v>9</v>
      </c>
    </row>
    <row r="236" spans="1:3" ht="16" x14ac:dyDescent="0.2">
      <c r="A236" s="4" t="s">
        <v>258</v>
      </c>
      <c r="B236" s="4" t="s">
        <v>755</v>
      </c>
      <c r="C236" s="5">
        <v>57</v>
      </c>
    </row>
    <row r="237" spans="1:3" ht="16" x14ac:dyDescent="0.2">
      <c r="A237" s="4" t="s">
        <v>258</v>
      </c>
      <c r="B237" s="4" t="s">
        <v>756</v>
      </c>
      <c r="C237" s="5">
        <v>4</v>
      </c>
    </row>
    <row r="238" spans="1:3" ht="16" x14ac:dyDescent="0.2">
      <c r="A238" s="4" t="s">
        <v>258</v>
      </c>
      <c r="B238" s="4" t="s">
        <v>757</v>
      </c>
      <c r="C238" s="5">
        <v>5</v>
      </c>
    </row>
    <row r="239" spans="1:3" ht="16" x14ac:dyDescent="0.2">
      <c r="A239" s="4" t="s">
        <v>258</v>
      </c>
      <c r="B239" s="4" t="s">
        <v>758</v>
      </c>
      <c r="C239" s="5">
        <v>21</v>
      </c>
    </row>
    <row r="240" spans="1:3" ht="16" x14ac:dyDescent="0.2">
      <c r="A240" s="4" t="s">
        <v>258</v>
      </c>
      <c r="B240" s="4" t="s">
        <v>759</v>
      </c>
      <c r="C240" s="5">
        <v>6</v>
      </c>
    </row>
    <row r="241" spans="1:3" ht="16" x14ac:dyDescent="0.2">
      <c r="A241" s="4" t="s">
        <v>258</v>
      </c>
      <c r="B241" s="4" t="s">
        <v>760</v>
      </c>
      <c r="C241" s="5">
        <v>28</v>
      </c>
    </row>
    <row r="242" spans="1:3" ht="16" x14ac:dyDescent="0.2">
      <c r="A242" s="4" t="s">
        <v>258</v>
      </c>
      <c r="B242" s="4" t="s">
        <v>761</v>
      </c>
      <c r="C242" s="5">
        <v>8</v>
      </c>
    </row>
    <row r="243" spans="1:3" ht="16" x14ac:dyDescent="0.2">
      <c r="A243" s="4" t="s">
        <v>258</v>
      </c>
      <c r="B243" s="4" t="s">
        <v>274</v>
      </c>
      <c r="C243" s="5">
        <v>35</v>
      </c>
    </row>
    <row r="244" spans="1:3" ht="16" x14ac:dyDescent="0.2">
      <c r="A244" s="4" t="s">
        <v>762</v>
      </c>
      <c r="B244" s="4" t="s">
        <v>276</v>
      </c>
      <c r="C244" s="5">
        <v>42</v>
      </c>
    </row>
    <row r="245" spans="1:3" ht="16" x14ac:dyDescent="0.2">
      <c r="A245" s="4" t="s">
        <v>762</v>
      </c>
      <c r="B245" s="4" t="s">
        <v>277</v>
      </c>
      <c r="C245" s="5">
        <v>33</v>
      </c>
    </row>
    <row r="246" spans="1:3" ht="16" x14ac:dyDescent="0.2">
      <c r="A246" s="4" t="s">
        <v>762</v>
      </c>
      <c r="B246" s="4" t="s">
        <v>278</v>
      </c>
      <c r="C246" s="5">
        <v>25</v>
      </c>
    </row>
    <row r="247" spans="1:3" ht="16" x14ac:dyDescent="0.2">
      <c r="A247" s="4" t="s">
        <v>762</v>
      </c>
      <c r="B247" s="4" t="s">
        <v>763</v>
      </c>
      <c r="C247" s="5">
        <v>35</v>
      </c>
    </row>
    <row r="248" spans="1:3" ht="16" x14ac:dyDescent="0.2">
      <c r="A248" s="4" t="s">
        <v>762</v>
      </c>
      <c r="B248" s="4" t="s">
        <v>764</v>
      </c>
      <c r="C248" s="5">
        <v>14</v>
      </c>
    </row>
    <row r="249" spans="1:3" ht="16" x14ac:dyDescent="0.2">
      <c r="A249" s="4" t="s">
        <v>762</v>
      </c>
      <c r="B249" s="4" t="s">
        <v>765</v>
      </c>
      <c r="C249" s="5">
        <v>22</v>
      </c>
    </row>
    <row r="250" spans="1:3" ht="16" x14ac:dyDescent="0.2">
      <c r="A250" s="4" t="s">
        <v>762</v>
      </c>
      <c r="B250" s="4" t="s">
        <v>766</v>
      </c>
      <c r="C250" s="5">
        <v>22</v>
      </c>
    </row>
    <row r="251" spans="1:3" ht="16" x14ac:dyDescent="0.2">
      <c r="A251" s="4" t="s">
        <v>762</v>
      </c>
      <c r="B251" s="4" t="s">
        <v>283</v>
      </c>
      <c r="C251" s="5">
        <v>22</v>
      </c>
    </row>
    <row r="252" spans="1:3" ht="16" x14ac:dyDescent="0.2">
      <c r="A252" s="4" t="s">
        <v>762</v>
      </c>
      <c r="B252" s="4" t="s">
        <v>767</v>
      </c>
      <c r="C252" s="5">
        <v>17</v>
      </c>
    </row>
    <row r="253" spans="1:3" ht="16" x14ac:dyDescent="0.2">
      <c r="A253" s="4" t="s">
        <v>762</v>
      </c>
      <c r="B253" s="4" t="s">
        <v>768</v>
      </c>
      <c r="C253" s="5">
        <v>9</v>
      </c>
    </row>
    <row r="254" spans="1:3" ht="16" x14ac:dyDescent="0.2">
      <c r="A254" s="4" t="s">
        <v>762</v>
      </c>
      <c r="B254" s="4" t="s">
        <v>286</v>
      </c>
      <c r="C254" s="5">
        <v>85</v>
      </c>
    </row>
    <row r="255" spans="1:3" ht="16" x14ac:dyDescent="0.2">
      <c r="A255" s="4" t="s">
        <v>762</v>
      </c>
      <c r="B255" s="4" t="s">
        <v>769</v>
      </c>
      <c r="C255" s="5">
        <v>19</v>
      </c>
    </row>
    <row r="256" spans="1:3" ht="16" x14ac:dyDescent="0.2">
      <c r="A256" s="4" t="s">
        <v>762</v>
      </c>
      <c r="B256" s="4" t="s">
        <v>288</v>
      </c>
      <c r="C256" s="5">
        <v>13</v>
      </c>
    </row>
    <row r="257" spans="1:3" ht="16" x14ac:dyDescent="0.2">
      <c r="A257" s="4" t="s">
        <v>762</v>
      </c>
      <c r="B257" s="4" t="s">
        <v>289</v>
      </c>
      <c r="C257" s="5">
        <v>24</v>
      </c>
    </row>
    <row r="258" spans="1:3" ht="16" x14ac:dyDescent="0.2">
      <c r="A258" s="4" t="s">
        <v>762</v>
      </c>
      <c r="B258" s="4" t="s">
        <v>770</v>
      </c>
      <c r="C258" s="5">
        <v>5</v>
      </c>
    </row>
    <row r="259" spans="1:3" ht="16" x14ac:dyDescent="0.2">
      <c r="A259" s="4" t="s">
        <v>762</v>
      </c>
      <c r="B259" s="4" t="s">
        <v>771</v>
      </c>
      <c r="C259" s="5">
        <v>15</v>
      </c>
    </row>
    <row r="260" spans="1:3" ht="16" x14ac:dyDescent="0.2">
      <c r="A260" s="4" t="s">
        <v>762</v>
      </c>
      <c r="B260" s="4" t="s">
        <v>772</v>
      </c>
      <c r="C260" s="5">
        <v>14</v>
      </c>
    </row>
    <row r="261" spans="1:3" ht="16" x14ac:dyDescent="0.2">
      <c r="A261" s="4" t="s">
        <v>762</v>
      </c>
      <c r="B261" s="4" t="s">
        <v>773</v>
      </c>
      <c r="C261" s="5">
        <v>24</v>
      </c>
    </row>
    <row r="262" spans="1:3" ht="16" x14ac:dyDescent="0.2">
      <c r="A262" s="4" t="s">
        <v>762</v>
      </c>
      <c r="B262" s="4" t="s">
        <v>774</v>
      </c>
      <c r="C262" s="5">
        <v>19</v>
      </c>
    </row>
    <row r="263" spans="1:3" ht="16" x14ac:dyDescent="0.2">
      <c r="A263" s="4" t="s">
        <v>762</v>
      </c>
      <c r="B263" s="4" t="s">
        <v>775</v>
      </c>
      <c r="C263" s="5">
        <v>8</v>
      </c>
    </row>
    <row r="264" spans="1:3" ht="16" x14ac:dyDescent="0.2">
      <c r="A264" s="4" t="s">
        <v>762</v>
      </c>
      <c r="B264" s="4" t="s">
        <v>762</v>
      </c>
      <c r="C264" s="5">
        <v>54</v>
      </c>
    </row>
    <row r="265" spans="1:3" ht="16" x14ac:dyDescent="0.2">
      <c r="A265" s="4" t="s">
        <v>762</v>
      </c>
      <c r="B265" s="4" t="s">
        <v>776</v>
      </c>
      <c r="C265" s="5">
        <v>28</v>
      </c>
    </row>
    <row r="266" spans="1:3" ht="16" x14ac:dyDescent="0.2">
      <c r="A266" s="4" t="s">
        <v>762</v>
      </c>
      <c r="B266" s="4" t="s">
        <v>777</v>
      </c>
      <c r="C266" s="5">
        <v>27</v>
      </c>
    </row>
    <row r="267" spans="1:3" ht="16" x14ac:dyDescent="0.2">
      <c r="A267" s="4" t="s">
        <v>762</v>
      </c>
      <c r="B267" s="4" t="s">
        <v>778</v>
      </c>
      <c r="C267" s="5">
        <v>44</v>
      </c>
    </row>
    <row r="268" spans="1:3" ht="16" x14ac:dyDescent="0.2">
      <c r="A268" s="4" t="s">
        <v>762</v>
      </c>
      <c r="B268" s="4" t="s">
        <v>779</v>
      </c>
      <c r="C268" s="5">
        <v>18</v>
      </c>
    </row>
    <row r="269" spans="1:3" ht="16" x14ac:dyDescent="0.2">
      <c r="A269" s="4" t="s">
        <v>762</v>
      </c>
      <c r="B269" s="4" t="s">
        <v>300</v>
      </c>
      <c r="C269" s="5">
        <v>8</v>
      </c>
    </row>
    <row r="270" spans="1:3" ht="16" x14ac:dyDescent="0.2">
      <c r="A270" s="4" t="s">
        <v>762</v>
      </c>
      <c r="B270" s="4" t="s">
        <v>301</v>
      </c>
      <c r="C270" s="5">
        <v>11</v>
      </c>
    </row>
    <row r="271" spans="1:3" ht="16" x14ac:dyDescent="0.2">
      <c r="A271" s="4" t="s">
        <v>762</v>
      </c>
      <c r="B271" s="4" t="s">
        <v>302</v>
      </c>
      <c r="C271" s="5">
        <v>47</v>
      </c>
    </row>
    <row r="272" spans="1:3" ht="16" x14ac:dyDescent="0.2">
      <c r="A272" s="4" t="s">
        <v>762</v>
      </c>
      <c r="B272" s="4" t="s">
        <v>303</v>
      </c>
      <c r="C272" s="5">
        <v>19</v>
      </c>
    </row>
    <row r="273" spans="1:3" ht="16" x14ac:dyDescent="0.2">
      <c r="A273" s="4" t="s">
        <v>762</v>
      </c>
      <c r="B273" s="4" t="s">
        <v>304</v>
      </c>
      <c r="C273" s="5">
        <v>17</v>
      </c>
    </row>
    <row r="274" spans="1:3" ht="16" x14ac:dyDescent="0.2">
      <c r="A274" s="4" t="s">
        <v>780</v>
      </c>
      <c r="B274" s="4" t="s">
        <v>306</v>
      </c>
      <c r="C274" s="5">
        <v>35</v>
      </c>
    </row>
    <row r="275" spans="1:3" ht="16" x14ac:dyDescent="0.2">
      <c r="A275" s="4" t="s">
        <v>780</v>
      </c>
      <c r="B275" s="4" t="s">
        <v>307</v>
      </c>
      <c r="C275" s="5">
        <v>21</v>
      </c>
    </row>
    <row r="276" spans="1:3" ht="16" x14ac:dyDescent="0.2">
      <c r="A276" s="4" t="s">
        <v>780</v>
      </c>
      <c r="B276" s="4" t="s">
        <v>308</v>
      </c>
      <c r="C276" s="5">
        <v>69</v>
      </c>
    </row>
    <row r="277" spans="1:3" ht="16" x14ac:dyDescent="0.2">
      <c r="A277" s="4" t="s">
        <v>780</v>
      </c>
      <c r="B277" s="4" t="s">
        <v>309</v>
      </c>
      <c r="C277" s="5">
        <v>46</v>
      </c>
    </row>
    <row r="278" spans="1:3" ht="16" x14ac:dyDescent="0.2">
      <c r="A278" s="4" t="s">
        <v>780</v>
      </c>
      <c r="B278" s="4" t="s">
        <v>310</v>
      </c>
      <c r="C278" s="5">
        <v>16</v>
      </c>
    </row>
    <row r="279" spans="1:3" ht="16" x14ac:dyDescent="0.2">
      <c r="A279" s="4" t="s">
        <v>780</v>
      </c>
      <c r="B279" s="4" t="s">
        <v>781</v>
      </c>
      <c r="C279" s="5">
        <v>41</v>
      </c>
    </row>
    <row r="280" spans="1:3" ht="16" x14ac:dyDescent="0.2">
      <c r="A280" s="4" t="s">
        <v>780</v>
      </c>
      <c r="B280" s="4" t="s">
        <v>312</v>
      </c>
      <c r="C280" s="5">
        <v>22</v>
      </c>
    </row>
    <row r="281" spans="1:3" ht="16" x14ac:dyDescent="0.2">
      <c r="A281" s="4" t="s">
        <v>780</v>
      </c>
      <c r="B281" s="4" t="s">
        <v>782</v>
      </c>
      <c r="C281" s="5">
        <v>19</v>
      </c>
    </row>
    <row r="282" spans="1:3" ht="16" x14ac:dyDescent="0.2">
      <c r="A282" s="4" t="s">
        <v>780</v>
      </c>
      <c r="B282" s="4" t="s">
        <v>783</v>
      </c>
      <c r="C282" s="5">
        <v>3</v>
      </c>
    </row>
    <row r="283" spans="1:3" ht="16" x14ac:dyDescent="0.2">
      <c r="A283" s="4" t="s">
        <v>780</v>
      </c>
      <c r="B283" s="4" t="s">
        <v>784</v>
      </c>
      <c r="C283" s="5">
        <v>15</v>
      </c>
    </row>
    <row r="284" spans="1:3" ht="16" x14ac:dyDescent="0.2">
      <c r="A284" s="4" t="s">
        <v>780</v>
      </c>
      <c r="B284" s="4" t="s">
        <v>785</v>
      </c>
      <c r="C284" s="5">
        <v>14</v>
      </c>
    </row>
    <row r="285" spans="1:3" ht="16" x14ac:dyDescent="0.2">
      <c r="A285" s="4" t="s">
        <v>780</v>
      </c>
      <c r="B285" s="4" t="s">
        <v>786</v>
      </c>
      <c r="C285" s="5">
        <v>16</v>
      </c>
    </row>
    <row r="286" spans="1:3" ht="16" x14ac:dyDescent="0.2">
      <c r="A286" s="4" t="s">
        <v>780</v>
      </c>
      <c r="B286" s="4" t="s">
        <v>787</v>
      </c>
      <c r="C286" s="5">
        <v>25</v>
      </c>
    </row>
    <row r="287" spans="1:3" ht="16" x14ac:dyDescent="0.2">
      <c r="A287" s="4" t="s">
        <v>780</v>
      </c>
      <c r="B287" s="4" t="s">
        <v>319</v>
      </c>
      <c r="C287" s="5">
        <v>50</v>
      </c>
    </row>
    <row r="288" spans="1:3" ht="16" x14ac:dyDescent="0.2">
      <c r="A288" s="4" t="s">
        <v>320</v>
      </c>
      <c r="B288" s="4" t="s">
        <v>321</v>
      </c>
      <c r="C288" s="5">
        <v>2</v>
      </c>
    </row>
    <row r="289" spans="1:3" ht="16" x14ac:dyDescent="0.2">
      <c r="A289" s="4" t="s">
        <v>320</v>
      </c>
      <c r="B289" s="4" t="s">
        <v>322</v>
      </c>
      <c r="C289" s="5">
        <v>42</v>
      </c>
    </row>
    <row r="290" spans="1:3" ht="16" x14ac:dyDescent="0.2">
      <c r="A290" s="4" t="s">
        <v>320</v>
      </c>
      <c r="B290" s="4" t="s">
        <v>323</v>
      </c>
      <c r="C290" s="5">
        <v>31</v>
      </c>
    </row>
    <row r="291" spans="1:3" ht="16" x14ac:dyDescent="0.2">
      <c r="A291" s="4" t="s">
        <v>320</v>
      </c>
      <c r="B291" s="4" t="s">
        <v>788</v>
      </c>
      <c r="C291" s="5">
        <v>13</v>
      </c>
    </row>
    <row r="292" spans="1:3" ht="16" x14ac:dyDescent="0.2">
      <c r="A292" s="4" t="s">
        <v>320</v>
      </c>
      <c r="B292" s="4" t="s">
        <v>789</v>
      </c>
      <c r="C292" s="5">
        <v>17</v>
      </c>
    </row>
    <row r="293" spans="1:3" ht="16" x14ac:dyDescent="0.2">
      <c r="A293" s="4" t="s">
        <v>320</v>
      </c>
      <c r="B293" s="4" t="s">
        <v>961</v>
      </c>
      <c r="C293" s="5">
        <v>0</v>
      </c>
    </row>
    <row r="294" spans="1:3" ht="16" x14ac:dyDescent="0.2">
      <c r="A294" s="4" t="s">
        <v>320</v>
      </c>
      <c r="B294" s="4" t="s">
        <v>790</v>
      </c>
      <c r="C294" s="5">
        <v>5</v>
      </c>
    </row>
    <row r="295" spans="1:3" ht="16" x14ac:dyDescent="0.2">
      <c r="A295" s="4" t="s">
        <v>320</v>
      </c>
      <c r="B295" s="4" t="s">
        <v>791</v>
      </c>
      <c r="C295" s="5">
        <v>7</v>
      </c>
    </row>
    <row r="296" spans="1:3" ht="16" x14ac:dyDescent="0.2">
      <c r="A296" s="4" t="s">
        <v>320</v>
      </c>
      <c r="B296" s="4" t="s">
        <v>792</v>
      </c>
      <c r="C296" s="5">
        <v>21</v>
      </c>
    </row>
    <row r="297" spans="1:3" ht="16" x14ac:dyDescent="0.2">
      <c r="A297" s="4" t="s">
        <v>320</v>
      </c>
      <c r="B297" s="4" t="s">
        <v>793</v>
      </c>
      <c r="C297" s="5">
        <v>3</v>
      </c>
    </row>
    <row r="298" spans="1:3" ht="16" x14ac:dyDescent="0.2">
      <c r="A298" s="4" t="s">
        <v>320</v>
      </c>
      <c r="B298" s="4" t="s">
        <v>794</v>
      </c>
      <c r="C298" s="5">
        <v>2</v>
      </c>
    </row>
    <row r="299" spans="1:3" ht="16" x14ac:dyDescent="0.2">
      <c r="A299" s="4" t="s">
        <v>320</v>
      </c>
      <c r="B299" s="4" t="s">
        <v>795</v>
      </c>
      <c r="C299" s="5">
        <v>9</v>
      </c>
    </row>
    <row r="300" spans="1:3" ht="16" x14ac:dyDescent="0.2">
      <c r="A300" s="4" t="s">
        <v>320</v>
      </c>
      <c r="B300" s="4" t="s">
        <v>796</v>
      </c>
      <c r="C300" s="5">
        <v>23</v>
      </c>
    </row>
    <row r="301" spans="1:3" ht="16" x14ac:dyDescent="0.2">
      <c r="A301" s="4" t="s">
        <v>320</v>
      </c>
      <c r="B301" s="4" t="s">
        <v>797</v>
      </c>
      <c r="C301" s="5">
        <v>3</v>
      </c>
    </row>
    <row r="302" spans="1:3" ht="16" x14ac:dyDescent="0.2">
      <c r="A302" s="4" t="s">
        <v>320</v>
      </c>
      <c r="B302" s="4" t="s">
        <v>798</v>
      </c>
      <c r="C302" s="5">
        <v>5</v>
      </c>
    </row>
    <row r="303" spans="1:3" ht="16" x14ac:dyDescent="0.2">
      <c r="A303" s="4" t="s">
        <v>320</v>
      </c>
      <c r="B303" s="4" t="s">
        <v>799</v>
      </c>
      <c r="C303" s="5">
        <v>10</v>
      </c>
    </row>
    <row r="304" spans="1:3" ht="16" x14ac:dyDescent="0.2">
      <c r="A304" s="4" t="s">
        <v>320</v>
      </c>
      <c r="B304" s="4" t="s">
        <v>800</v>
      </c>
      <c r="C304" s="5">
        <v>18</v>
      </c>
    </row>
    <row r="305" spans="1:3" ht="16" x14ac:dyDescent="0.2">
      <c r="A305" s="4" t="s">
        <v>320</v>
      </c>
      <c r="B305" s="4" t="s">
        <v>801</v>
      </c>
      <c r="C305" s="5">
        <v>0</v>
      </c>
    </row>
    <row r="306" spans="1:3" ht="16" x14ac:dyDescent="0.2">
      <c r="A306" s="4" t="s">
        <v>320</v>
      </c>
      <c r="B306" s="4" t="s">
        <v>802</v>
      </c>
      <c r="C306" s="5">
        <v>16</v>
      </c>
    </row>
    <row r="307" spans="1:3" ht="16" x14ac:dyDescent="0.2">
      <c r="A307" s="4" t="s">
        <v>320</v>
      </c>
      <c r="B307" s="4" t="s">
        <v>320</v>
      </c>
      <c r="C307" s="5">
        <v>56</v>
      </c>
    </row>
    <row r="308" spans="1:3" ht="16" x14ac:dyDescent="0.2">
      <c r="A308" s="4" t="s">
        <v>331</v>
      </c>
      <c r="B308" s="4" t="s">
        <v>332</v>
      </c>
      <c r="C308" s="5">
        <v>24</v>
      </c>
    </row>
    <row r="309" spans="1:3" ht="16" x14ac:dyDescent="0.2">
      <c r="A309" s="4" t="s">
        <v>331</v>
      </c>
      <c r="B309" s="4" t="s">
        <v>333</v>
      </c>
      <c r="C309" s="5">
        <v>27</v>
      </c>
    </row>
    <row r="310" spans="1:3" ht="16" x14ac:dyDescent="0.2">
      <c r="A310" s="4" t="s">
        <v>331</v>
      </c>
      <c r="B310" s="4" t="s">
        <v>334</v>
      </c>
      <c r="C310" s="5">
        <v>69</v>
      </c>
    </row>
    <row r="311" spans="1:3" ht="16" x14ac:dyDescent="0.2">
      <c r="A311" s="4" t="s">
        <v>331</v>
      </c>
      <c r="B311" s="4" t="s">
        <v>335</v>
      </c>
      <c r="C311" s="5">
        <v>31</v>
      </c>
    </row>
    <row r="312" spans="1:3" ht="16" x14ac:dyDescent="0.2">
      <c r="A312" s="4" t="s">
        <v>331</v>
      </c>
      <c r="B312" s="4" t="s">
        <v>803</v>
      </c>
      <c r="C312" s="5">
        <v>6</v>
      </c>
    </row>
    <row r="313" spans="1:3" ht="16" x14ac:dyDescent="0.2">
      <c r="A313" s="4" t="s">
        <v>331</v>
      </c>
      <c r="B313" s="4" t="s">
        <v>804</v>
      </c>
      <c r="C313" s="5">
        <v>24</v>
      </c>
    </row>
    <row r="314" spans="1:3" ht="16" x14ac:dyDescent="0.2">
      <c r="A314" s="4" t="s">
        <v>331</v>
      </c>
      <c r="B314" s="4" t="s">
        <v>336</v>
      </c>
      <c r="C314" s="5">
        <v>15</v>
      </c>
    </row>
    <row r="315" spans="1:3" ht="16" x14ac:dyDescent="0.2">
      <c r="A315" s="4" t="s">
        <v>331</v>
      </c>
      <c r="B315" s="4" t="s">
        <v>805</v>
      </c>
      <c r="C315" s="5">
        <v>49</v>
      </c>
    </row>
    <row r="316" spans="1:3" ht="16" x14ac:dyDescent="0.2">
      <c r="A316" s="4" t="s">
        <v>331</v>
      </c>
      <c r="B316" s="4" t="s">
        <v>806</v>
      </c>
      <c r="C316" s="5">
        <v>9</v>
      </c>
    </row>
    <row r="317" spans="1:3" ht="16" x14ac:dyDescent="0.2">
      <c r="A317" s="4" t="s">
        <v>331</v>
      </c>
      <c r="B317" s="4" t="s">
        <v>807</v>
      </c>
      <c r="C317" s="5">
        <v>14</v>
      </c>
    </row>
    <row r="318" spans="1:3" ht="16" x14ac:dyDescent="0.2">
      <c r="A318" s="4" t="s">
        <v>331</v>
      </c>
      <c r="B318" s="4" t="s">
        <v>808</v>
      </c>
      <c r="C318" s="5">
        <v>7</v>
      </c>
    </row>
    <row r="319" spans="1:3" ht="16" x14ac:dyDescent="0.2">
      <c r="A319" s="4" t="s">
        <v>331</v>
      </c>
      <c r="B319" s="4" t="s">
        <v>809</v>
      </c>
      <c r="C319" s="5">
        <v>6</v>
      </c>
    </row>
    <row r="320" spans="1:3" ht="16" x14ac:dyDescent="0.2">
      <c r="A320" s="4" t="s">
        <v>331</v>
      </c>
      <c r="B320" s="4" t="s">
        <v>810</v>
      </c>
      <c r="C320" s="5">
        <v>15</v>
      </c>
    </row>
    <row r="321" spans="1:3" ht="16" x14ac:dyDescent="0.2">
      <c r="A321" s="4" t="s">
        <v>331</v>
      </c>
      <c r="B321" s="4" t="s">
        <v>811</v>
      </c>
      <c r="C321" s="5">
        <v>3</v>
      </c>
    </row>
    <row r="322" spans="1:3" ht="16" x14ac:dyDescent="0.2">
      <c r="A322" s="4" t="s">
        <v>331</v>
      </c>
      <c r="B322" s="4" t="s">
        <v>775</v>
      </c>
      <c r="C322" s="5">
        <v>31</v>
      </c>
    </row>
    <row r="323" spans="1:3" ht="16" x14ac:dyDescent="0.2">
      <c r="A323" s="4" t="s">
        <v>331</v>
      </c>
      <c r="B323" s="4" t="s">
        <v>812</v>
      </c>
      <c r="C323" s="5">
        <v>7</v>
      </c>
    </row>
    <row r="324" spans="1:3" ht="16" x14ac:dyDescent="0.2">
      <c r="A324" s="4" t="s">
        <v>331</v>
      </c>
      <c r="B324" s="4" t="s">
        <v>813</v>
      </c>
      <c r="C324" s="5">
        <v>14</v>
      </c>
    </row>
    <row r="325" spans="1:3" ht="16" x14ac:dyDescent="0.2">
      <c r="A325" s="4" t="s">
        <v>331</v>
      </c>
      <c r="B325" s="4" t="s">
        <v>693</v>
      </c>
      <c r="C325" s="5">
        <v>26</v>
      </c>
    </row>
    <row r="326" spans="1:3" ht="16" x14ac:dyDescent="0.2">
      <c r="A326" s="4" t="s">
        <v>331</v>
      </c>
      <c r="B326" s="4" t="s">
        <v>814</v>
      </c>
      <c r="C326" s="5">
        <v>22</v>
      </c>
    </row>
    <row r="327" spans="1:3" ht="16" x14ac:dyDescent="0.2">
      <c r="A327" s="4" t="s">
        <v>331</v>
      </c>
      <c r="B327" s="4" t="s">
        <v>815</v>
      </c>
      <c r="C327" s="5">
        <v>11</v>
      </c>
    </row>
    <row r="328" spans="1:3" ht="16" x14ac:dyDescent="0.2">
      <c r="A328" s="4" t="s">
        <v>331</v>
      </c>
      <c r="B328" s="4" t="s">
        <v>337</v>
      </c>
      <c r="C328" s="5">
        <v>3</v>
      </c>
    </row>
    <row r="329" spans="1:3" ht="16" x14ac:dyDescent="0.2">
      <c r="A329" s="4" t="s">
        <v>338</v>
      </c>
      <c r="B329" s="4" t="s">
        <v>339</v>
      </c>
      <c r="C329" s="5">
        <v>67</v>
      </c>
    </row>
    <row r="330" spans="1:3" ht="16" x14ac:dyDescent="0.2">
      <c r="A330" s="4" t="s">
        <v>338</v>
      </c>
      <c r="B330" s="4" t="s">
        <v>816</v>
      </c>
      <c r="C330" s="5">
        <v>11</v>
      </c>
    </row>
    <row r="331" spans="1:3" ht="16" x14ac:dyDescent="0.2">
      <c r="A331" s="4" t="s">
        <v>338</v>
      </c>
      <c r="B331" s="4" t="s">
        <v>817</v>
      </c>
      <c r="C331" s="5">
        <v>7</v>
      </c>
    </row>
    <row r="332" spans="1:3" ht="16" x14ac:dyDescent="0.2">
      <c r="A332" s="4" t="s">
        <v>338</v>
      </c>
      <c r="B332" s="4" t="s">
        <v>818</v>
      </c>
      <c r="C332" s="5">
        <v>29</v>
      </c>
    </row>
    <row r="333" spans="1:3" ht="16" x14ac:dyDescent="0.2">
      <c r="A333" s="4" t="s">
        <v>338</v>
      </c>
      <c r="B333" s="4" t="s">
        <v>819</v>
      </c>
      <c r="C333" s="5">
        <v>29</v>
      </c>
    </row>
    <row r="334" spans="1:3" ht="16" x14ac:dyDescent="0.2">
      <c r="A334" s="4" t="s">
        <v>338</v>
      </c>
      <c r="B334" s="4" t="s">
        <v>820</v>
      </c>
      <c r="C334" s="5">
        <v>4</v>
      </c>
    </row>
    <row r="335" spans="1:3" ht="16" x14ac:dyDescent="0.2">
      <c r="A335" s="4" t="s">
        <v>338</v>
      </c>
      <c r="B335" s="4" t="s">
        <v>821</v>
      </c>
      <c r="C335" s="5">
        <v>24</v>
      </c>
    </row>
    <row r="336" spans="1:3" ht="16" x14ac:dyDescent="0.2">
      <c r="A336" s="4" t="s">
        <v>338</v>
      </c>
      <c r="B336" s="4" t="s">
        <v>338</v>
      </c>
      <c r="C336" s="5">
        <v>82</v>
      </c>
    </row>
    <row r="337" spans="1:3" ht="16" x14ac:dyDescent="0.2">
      <c r="A337" s="4" t="s">
        <v>340</v>
      </c>
      <c r="B337" s="4" t="s">
        <v>341</v>
      </c>
      <c r="C337" s="5">
        <v>10</v>
      </c>
    </row>
    <row r="338" spans="1:3" ht="16" x14ac:dyDescent="0.2">
      <c r="A338" s="4" t="s">
        <v>340</v>
      </c>
      <c r="B338" s="4" t="s">
        <v>342</v>
      </c>
      <c r="C338" s="5">
        <v>10</v>
      </c>
    </row>
    <row r="339" spans="1:3" ht="16" x14ac:dyDescent="0.2">
      <c r="A339" s="4" t="s">
        <v>340</v>
      </c>
      <c r="B339" s="4" t="s">
        <v>343</v>
      </c>
      <c r="C339" s="5">
        <v>52</v>
      </c>
    </row>
    <row r="340" spans="1:3" ht="16" x14ac:dyDescent="0.2">
      <c r="A340" s="4" t="s">
        <v>340</v>
      </c>
      <c r="B340" s="4" t="s">
        <v>344</v>
      </c>
      <c r="C340" s="5">
        <v>12</v>
      </c>
    </row>
    <row r="341" spans="1:3" ht="16" x14ac:dyDescent="0.2">
      <c r="A341" s="4" t="s">
        <v>340</v>
      </c>
      <c r="B341" s="4" t="s">
        <v>822</v>
      </c>
      <c r="C341" s="5">
        <v>10</v>
      </c>
    </row>
    <row r="342" spans="1:3" ht="16" x14ac:dyDescent="0.2">
      <c r="A342" s="4" t="s">
        <v>340</v>
      </c>
      <c r="B342" s="4" t="s">
        <v>823</v>
      </c>
      <c r="C342" s="5">
        <v>44</v>
      </c>
    </row>
    <row r="343" spans="1:3" ht="16" x14ac:dyDescent="0.2">
      <c r="A343" s="4" t="s">
        <v>340</v>
      </c>
      <c r="B343" s="4" t="s">
        <v>824</v>
      </c>
      <c r="C343" s="5">
        <v>5</v>
      </c>
    </row>
    <row r="344" spans="1:3" ht="16" x14ac:dyDescent="0.2">
      <c r="A344" s="4" t="s">
        <v>340</v>
      </c>
      <c r="B344" s="4" t="s">
        <v>825</v>
      </c>
      <c r="C344" s="5">
        <v>12</v>
      </c>
    </row>
    <row r="345" spans="1:3" ht="16" x14ac:dyDescent="0.2">
      <c r="A345" s="4" t="s">
        <v>340</v>
      </c>
      <c r="B345" s="4" t="s">
        <v>345</v>
      </c>
      <c r="C345" s="5">
        <v>22</v>
      </c>
    </row>
    <row r="346" spans="1:3" ht="16" x14ac:dyDescent="0.2">
      <c r="A346" s="4" t="s">
        <v>340</v>
      </c>
      <c r="B346" s="4" t="s">
        <v>346</v>
      </c>
      <c r="C346" s="5">
        <v>16</v>
      </c>
    </row>
    <row r="347" spans="1:3" ht="16" x14ac:dyDescent="0.2">
      <c r="A347" s="4" t="s">
        <v>340</v>
      </c>
      <c r="B347" s="4" t="s">
        <v>340</v>
      </c>
      <c r="C347" s="5">
        <v>65</v>
      </c>
    </row>
    <row r="348" spans="1:3" x14ac:dyDescent="0.2">
      <c r="C348" s="11">
        <f>SUM(C5:C347)</f>
        <v>14605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3BC23-EB93-4587-9423-D35EAF75230D}">
  <dimension ref="A2:C348"/>
  <sheetViews>
    <sheetView topLeftCell="A260" workbookViewId="0">
      <selection activeCell="C293" sqref="C293"/>
    </sheetView>
  </sheetViews>
  <sheetFormatPr baseColWidth="10" defaultRowHeight="15" x14ac:dyDescent="0.2"/>
  <cols>
    <col min="1" max="1" width="16" customWidth="1"/>
    <col min="2" max="2" width="29.6640625" customWidth="1"/>
    <col min="3" max="3" width="12" customWidth="1"/>
  </cols>
  <sheetData>
    <row r="2" spans="1:3" x14ac:dyDescent="0.2">
      <c r="A2" s="7" t="s">
        <v>124</v>
      </c>
    </row>
    <row r="3" spans="1:3" x14ac:dyDescent="0.2">
      <c r="B3" s="6"/>
      <c r="C3" s="6"/>
    </row>
    <row r="4" spans="1:3" ht="32" x14ac:dyDescent="0.2">
      <c r="A4" s="1" t="s">
        <v>125</v>
      </c>
      <c r="B4" s="2" t="s">
        <v>126</v>
      </c>
      <c r="C4" s="10" t="s">
        <v>127</v>
      </c>
    </row>
    <row r="5" spans="1:3" ht="16" x14ac:dyDescent="0.2">
      <c r="A5" s="4" t="s">
        <v>470</v>
      </c>
      <c r="B5" s="4" t="s">
        <v>0</v>
      </c>
      <c r="C5" s="5">
        <v>17</v>
      </c>
    </row>
    <row r="6" spans="1:3" ht="16" x14ac:dyDescent="0.2">
      <c r="A6" s="4" t="s">
        <v>470</v>
      </c>
      <c r="B6" s="4" t="s">
        <v>1</v>
      </c>
      <c r="C6" s="5">
        <v>9</v>
      </c>
    </row>
    <row r="7" spans="1:3" ht="16" x14ac:dyDescent="0.2">
      <c r="A7" s="4" t="s">
        <v>470</v>
      </c>
      <c r="B7" s="4" t="s">
        <v>2</v>
      </c>
      <c r="C7" s="5">
        <v>49</v>
      </c>
    </row>
    <row r="8" spans="1:3" ht="16" x14ac:dyDescent="0.2">
      <c r="A8" s="4" t="s">
        <v>470</v>
      </c>
      <c r="B8" s="4" t="s">
        <v>3</v>
      </c>
      <c r="C8" s="5">
        <v>155</v>
      </c>
    </row>
    <row r="9" spans="1:3" ht="16" x14ac:dyDescent="0.2">
      <c r="A9" s="4" t="s">
        <v>470</v>
      </c>
      <c r="B9" s="4" t="s">
        <v>471</v>
      </c>
      <c r="C9" s="5">
        <v>40</v>
      </c>
    </row>
    <row r="10" spans="1:3" ht="16" x14ac:dyDescent="0.2">
      <c r="A10" s="4" t="s">
        <v>470</v>
      </c>
      <c r="B10" s="4" t="s">
        <v>4</v>
      </c>
      <c r="C10" s="5">
        <v>8</v>
      </c>
    </row>
    <row r="11" spans="1:3" ht="16" x14ac:dyDescent="0.2">
      <c r="A11" s="4" t="s">
        <v>470</v>
      </c>
      <c r="B11" s="4" t="s">
        <v>5</v>
      </c>
      <c r="C11" s="5">
        <v>21</v>
      </c>
    </row>
    <row r="12" spans="1:3" ht="16" x14ac:dyDescent="0.2">
      <c r="A12" s="4" t="s">
        <v>470</v>
      </c>
      <c r="B12" s="4" t="s">
        <v>6</v>
      </c>
      <c r="C12" s="5">
        <v>22</v>
      </c>
    </row>
    <row r="13" spans="1:3" ht="16" x14ac:dyDescent="0.2">
      <c r="A13" s="4" t="s">
        <v>470</v>
      </c>
      <c r="B13" s="4" t="s">
        <v>472</v>
      </c>
      <c r="C13" s="5">
        <v>30</v>
      </c>
    </row>
    <row r="14" spans="1:3" ht="16" x14ac:dyDescent="0.2">
      <c r="A14" s="4" t="s">
        <v>470</v>
      </c>
      <c r="B14" s="4" t="s">
        <v>473</v>
      </c>
      <c r="C14" s="5">
        <v>12</v>
      </c>
    </row>
    <row r="15" spans="1:3" ht="16" x14ac:dyDescent="0.2">
      <c r="A15" s="4" t="s">
        <v>470</v>
      </c>
      <c r="B15" s="4" t="s">
        <v>474</v>
      </c>
      <c r="C15" s="5">
        <v>75</v>
      </c>
    </row>
    <row r="16" spans="1:3" ht="16" x14ac:dyDescent="0.2">
      <c r="A16" s="4" t="s">
        <v>470</v>
      </c>
      <c r="B16" s="4" t="s">
        <v>475</v>
      </c>
      <c r="C16" s="5">
        <v>17</v>
      </c>
    </row>
    <row r="17" spans="1:3" ht="16" x14ac:dyDescent="0.2">
      <c r="A17" s="4" t="s">
        <v>470</v>
      </c>
      <c r="B17" s="4" t="s">
        <v>476</v>
      </c>
      <c r="C17" s="5">
        <v>20</v>
      </c>
    </row>
    <row r="18" spans="1:3" ht="16" x14ac:dyDescent="0.2">
      <c r="A18" s="4" t="s">
        <v>470</v>
      </c>
      <c r="B18" s="4" t="s">
        <v>7</v>
      </c>
      <c r="C18" s="5">
        <v>14</v>
      </c>
    </row>
    <row r="19" spans="1:3" ht="16" x14ac:dyDescent="0.2">
      <c r="A19" s="4" t="s">
        <v>470</v>
      </c>
      <c r="B19" s="4" t="s">
        <v>8</v>
      </c>
      <c r="C19" s="5">
        <v>25</v>
      </c>
    </row>
    <row r="20" spans="1:3" ht="16" x14ac:dyDescent="0.2">
      <c r="A20" s="4" t="s">
        <v>470</v>
      </c>
      <c r="B20" s="4" t="s">
        <v>9</v>
      </c>
      <c r="C20" s="5">
        <v>7</v>
      </c>
    </row>
    <row r="21" spans="1:3" ht="16" x14ac:dyDescent="0.2">
      <c r="A21" s="4" t="s">
        <v>470</v>
      </c>
      <c r="B21" s="4" t="s">
        <v>10</v>
      </c>
      <c r="C21" s="5">
        <v>18</v>
      </c>
    </row>
    <row r="22" spans="1:3" ht="16" x14ac:dyDescent="0.2">
      <c r="A22" s="4" t="s">
        <v>477</v>
      </c>
      <c r="B22" s="4" t="s">
        <v>11</v>
      </c>
      <c r="C22" s="5">
        <v>26</v>
      </c>
    </row>
    <row r="23" spans="1:3" ht="16" x14ac:dyDescent="0.2">
      <c r="A23" s="4" t="s">
        <v>477</v>
      </c>
      <c r="B23" s="4" t="s">
        <v>478</v>
      </c>
      <c r="C23" s="5">
        <v>15</v>
      </c>
    </row>
    <row r="24" spans="1:3" ht="16" x14ac:dyDescent="0.2">
      <c r="A24" s="4" t="s">
        <v>477</v>
      </c>
      <c r="B24" s="4" t="s">
        <v>12</v>
      </c>
      <c r="C24" s="5">
        <v>15</v>
      </c>
    </row>
    <row r="25" spans="1:3" ht="16" x14ac:dyDescent="0.2">
      <c r="A25" s="4" t="s">
        <v>477</v>
      </c>
      <c r="B25" s="4" t="s">
        <v>13</v>
      </c>
      <c r="C25" s="5">
        <v>17</v>
      </c>
    </row>
    <row r="26" spans="1:3" ht="16" x14ac:dyDescent="0.2">
      <c r="A26" s="4" t="s">
        <v>477</v>
      </c>
      <c r="B26" s="4" t="s">
        <v>14</v>
      </c>
      <c r="C26" s="5">
        <v>28</v>
      </c>
    </row>
    <row r="27" spans="1:3" ht="16" x14ac:dyDescent="0.2">
      <c r="A27" s="4" t="s">
        <v>477</v>
      </c>
      <c r="B27" s="4" t="s">
        <v>15</v>
      </c>
      <c r="C27" s="5">
        <v>66</v>
      </c>
    </row>
    <row r="28" spans="1:3" ht="16" x14ac:dyDescent="0.2">
      <c r="A28" s="4" t="s">
        <v>477</v>
      </c>
      <c r="B28" s="4" t="s">
        <v>479</v>
      </c>
      <c r="C28" s="5">
        <v>35</v>
      </c>
    </row>
    <row r="29" spans="1:3" ht="16" x14ac:dyDescent="0.2">
      <c r="A29" s="4" t="s">
        <v>477</v>
      </c>
      <c r="B29" s="4" t="s">
        <v>480</v>
      </c>
      <c r="C29" s="5">
        <v>25</v>
      </c>
    </row>
    <row r="30" spans="1:3" ht="16" x14ac:dyDescent="0.2">
      <c r="A30" s="14" t="s">
        <v>16</v>
      </c>
      <c r="B30" s="14" t="s">
        <v>17</v>
      </c>
      <c r="C30" s="15">
        <v>17</v>
      </c>
    </row>
    <row r="31" spans="1:3" ht="16" x14ac:dyDescent="0.2">
      <c r="A31" s="14" t="s">
        <v>16</v>
      </c>
      <c r="B31" s="14" t="s">
        <v>16</v>
      </c>
      <c r="C31" s="15">
        <v>57</v>
      </c>
    </row>
    <row r="32" spans="1:3" ht="16" x14ac:dyDescent="0.2">
      <c r="A32" s="14" t="s">
        <v>16</v>
      </c>
      <c r="B32" s="14" t="s">
        <v>18</v>
      </c>
      <c r="C32" s="15">
        <v>24</v>
      </c>
    </row>
    <row r="33" spans="1:3" ht="16" x14ac:dyDescent="0.2">
      <c r="A33" s="14" t="s">
        <v>16</v>
      </c>
      <c r="B33" s="14" t="s">
        <v>962</v>
      </c>
      <c r="C33" s="15">
        <v>35</v>
      </c>
    </row>
    <row r="34" spans="1:3" ht="16" x14ac:dyDescent="0.2">
      <c r="A34" s="14" t="s">
        <v>16</v>
      </c>
      <c r="B34" s="14" t="s">
        <v>19</v>
      </c>
      <c r="C34" s="15">
        <v>7</v>
      </c>
    </row>
    <row r="35" spans="1:3" ht="16" x14ac:dyDescent="0.2">
      <c r="A35" s="14" t="s">
        <v>16</v>
      </c>
      <c r="B35" s="14" t="s">
        <v>20</v>
      </c>
      <c r="C35" s="15">
        <v>23</v>
      </c>
    </row>
    <row r="36" spans="1:3" ht="16" x14ac:dyDescent="0.2">
      <c r="A36" s="14" t="s">
        <v>16</v>
      </c>
      <c r="B36" s="14" t="s">
        <v>21</v>
      </c>
      <c r="C36" s="15">
        <v>32</v>
      </c>
    </row>
    <row r="37" spans="1:3" ht="16" x14ac:dyDescent="0.2">
      <c r="A37" s="14" t="s">
        <v>16</v>
      </c>
      <c r="B37" s="14" t="s">
        <v>22</v>
      </c>
      <c r="C37" s="15">
        <v>12</v>
      </c>
    </row>
    <row r="38" spans="1:3" ht="16" x14ac:dyDescent="0.2">
      <c r="A38" s="14" t="s">
        <v>16</v>
      </c>
      <c r="B38" s="14" t="s">
        <v>963</v>
      </c>
      <c r="C38" s="15">
        <v>26</v>
      </c>
    </row>
    <row r="39" spans="1:3" ht="16" x14ac:dyDescent="0.2">
      <c r="A39" s="14" t="s">
        <v>16</v>
      </c>
      <c r="B39" s="14" t="s">
        <v>964</v>
      </c>
      <c r="C39" s="15">
        <v>14</v>
      </c>
    </row>
    <row r="40" spans="1:3" ht="16" x14ac:dyDescent="0.2">
      <c r="A40" s="14" t="s">
        <v>16</v>
      </c>
      <c r="B40" s="14" t="s">
        <v>965</v>
      </c>
      <c r="C40" s="15">
        <v>71</v>
      </c>
    </row>
    <row r="41" spans="1:3" ht="16" x14ac:dyDescent="0.2">
      <c r="A41" s="14" t="s">
        <v>16</v>
      </c>
      <c r="B41" s="14" t="s">
        <v>966</v>
      </c>
      <c r="C41" s="15">
        <v>17</v>
      </c>
    </row>
    <row r="42" spans="1:3" ht="16" x14ac:dyDescent="0.2">
      <c r="A42" s="14" t="s">
        <v>16</v>
      </c>
      <c r="B42" s="14" t="s">
        <v>967</v>
      </c>
      <c r="C42" s="15">
        <v>13</v>
      </c>
    </row>
    <row r="43" spans="1:3" ht="16" x14ac:dyDescent="0.2">
      <c r="A43" s="14" t="s">
        <v>16</v>
      </c>
      <c r="B43" s="14" t="s">
        <v>968</v>
      </c>
      <c r="C43" s="15">
        <v>54</v>
      </c>
    </row>
    <row r="44" spans="1:3" ht="16" x14ac:dyDescent="0.2">
      <c r="A44" s="14" t="s">
        <v>16</v>
      </c>
      <c r="B44" s="14" t="s">
        <v>23</v>
      </c>
      <c r="C44" s="15">
        <v>19</v>
      </c>
    </row>
    <row r="45" spans="1:3" ht="16" x14ac:dyDescent="0.2">
      <c r="A45" s="14" t="s">
        <v>16</v>
      </c>
      <c r="B45" s="14" t="s">
        <v>24</v>
      </c>
      <c r="C45" s="15">
        <v>14</v>
      </c>
    </row>
    <row r="46" spans="1:3" ht="16" x14ac:dyDescent="0.2">
      <c r="A46" s="14" t="s">
        <v>25</v>
      </c>
      <c r="B46" s="14" t="s">
        <v>26</v>
      </c>
      <c r="C46" s="15">
        <v>23</v>
      </c>
    </row>
    <row r="47" spans="1:3" ht="16" x14ac:dyDescent="0.2">
      <c r="A47" s="14" t="s">
        <v>25</v>
      </c>
      <c r="B47" s="14" t="s">
        <v>25</v>
      </c>
      <c r="C47" s="15">
        <v>103</v>
      </c>
    </row>
    <row r="48" spans="1:3" ht="16" x14ac:dyDescent="0.2">
      <c r="A48" s="14" t="s">
        <v>25</v>
      </c>
      <c r="B48" s="14" t="s">
        <v>969</v>
      </c>
      <c r="C48" s="15">
        <v>27</v>
      </c>
    </row>
    <row r="49" spans="1:3" ht="16" x14ac:dyDescent="0.2">
      <c r="A49" s="14" t="s">
        <v>25</v>
      </c>
      <c r="B49" s="14" t="s">
        <v>27</v>
      </c>
      <c r="C49" s="15">
        <v>85</v>
      </c>
    </row>
    <row r="50" spans="1:3" ht="16" x14ac:dyDescent="0.2">
      <c r="A50" s="14" t="s">
        <v>25</v>
      </c>
      <c r="B50" s="14" t="s">
        <v>28</v>
      </c>
      <c r="C50" s="15">
        <v>44</v>
      </c>
    </row>
    <row r="51" spans="1:3" ht="16" x14ac:dyDescent="0.2">
      <c r="A51" s="14" t="s">
        <v>25</v>
      </c>
      <c r="B51" s="14" t="s">
        <v>29</v>
      </c>
      <c r="C51" s="15">
        <v>21</v>
      </c>
    </row>
    <row r="52" spans="1:3" ht="16" x14ac:dyDescent="0.2">
      <c r="A52" s="14" t="s">
        <v>25</v>
      </c>
      <c r="B52" s="14" t="s">
        <v>30</v>
      </c>
      <c r="C52" s="15">
        <v>10</v>
      </c>
    </row>
    <row r="53" spans="1:3" ht="16" x14ac:dyDescent="0.2">
      <c r="A53" s="14" t="s">
        <v>25</v>
      </c>
      <c r="B53" s="14" t="s">
        <v>31</v>
      </c>
      <c r="C53" s="15">
        <v>22</v>
      </c>
    </row>
    <row r="54" spans="1:3" ht="16" x14ac:dyDescent="0.2">
      <c r="A54" s="14" t="s">
        <v>25</v>
      </c>
      <c r="B54" s="14" t="s">
        <v>970</v>
      </c>
      <c r="C54" s="15">
        <v>14</v>
      </c>
    </row>
    <row r="55" spans="1:3" ht="16" x14ac:dyDescent="0.2">
      <c r="A55" s="14" t="s">
        <v>25</v>
      </c>
      <c r="B55" s="14" t="s">
        <v>971</v>
      </c>
      <c r="C55" s="15">
        <v>12</v>
      </c>
    </row>
    <row r="56" spans="1:3" ht="16" x14ac:dyDescent="0.2">
      <c r="A56" s="14" t="s">
        <v>25</v>
      </c>
      <c r="B56" s="14" t="s">
        <v>972</v>
      </c>
      <c r="C56" s="15">
        <v>10</v>
      </c>
    </row>
    <row r="57" spans="1:3" ht="16" x14ac:dyDescent="0.2">
      <c r="A57" s="14" t="s">
        <v>32</v>
      </c>
      <c r="B57" s="14" t="s">
        <v>32</v>
      </c>
      <c r="C57" s="15">
        <v>130</v>
      </c>
    </row>
    <row r="58" spans="1:3" ht="16" x14ac:dyDescent="0.2">
      <c r="A58" s="14" t="s">
        <v>32</v>
      </c>
      <c r="B58" s="14" t="s">
        <v>33</v>
      </c>
      <c r="C58" s="15">
        <v>18</v>
      </c>
    </row>
    <row r="59" spans="1:3" ht="16" x14ac:dyDescent="0.2">
      <c r="A59" s="14" t="s">
        <v>32</v>
      </c>
      <c r="B59" s="14" t="s">
        <v>34</v>
      </c>
      <c r="C59" s="15">
        <v>25</v>
      </c>
    </row>
    <row r="60" spans="1:3" ht="16" x14ac:dyDescent="0.2">
      <c r="A60" s="14" t="s">
        <v>32</v>
      </c>
      <c r="B60" s="14" t="s">
        <v>973</v>
      </c>
      <c r="C60" s="15">
        <v>37</v>
      </c>
    </row>
    <row r="61" spans="1:3" ht="16" x14ac:dyDescent="0.2">
      <c r="A61" s="14" t="s">
        <v>32</v>
      </c>
      <c r="B61" s="14" t="s">
        <v>974</v>
      </c>
      <c r="C61" s="15">
        <v>60</v>
      </c>
    </row>
    <row r="62" spans="1:3" ht="16" x14ac:dyDescent="0.2">
      <c r="A62" s="14" t="s">
        <v>32</v>
      </c>
      <c r="B62" s="14" t="s">
        <v>35</v>
      </c>
      <c r="C62" s="15">
        <v>49</v>
      </c>
    </row>
    <row r="63" spans="1:3" ht="16" x14ac:dyDescent="0.2">
      <c r="A63" s="14" t="s">
        <v>32</v>
      </c>
      <c r="B63" s="14" t="s">
        <v>975</v>
      </c>
      <c r="C63" s="15">
        <v>57</v>
      </c>
    </row>
    <row r="64" spans="1:3" ht="16" x14ac:dyDescent="0.2">
      <c r="A64" s="14" t="s">
        <v>32</v>
      </c>
      <c r="B64" s="14" t="s">
        <v>36</v>
      </c>
      <c r="C64" s="15">
        <v>42</v>
      </c>
    </row>
    <row r="65" spans="1:3" ht="16" x14ac:dyDescent="0.2">
      <c r="A65" s="14" t="s">
        <v>32</v>
      </c>
      <c r="B65" s="14" t="s">
        <v>976</v>
      </c>
      <c r="C65" s="15">
        <v>87</v>
      </c>
    </row>
    <row r="66" spans="1:3" ht="16" x14ac:dyDescent="0.2">
      <c r="A66" s="14" t="s">
        <v>32</v>
      </c>
      <c r="B66" s="14" t="s">
        <v>977</v>
      </c>
      <c r="C66" s="15">
        <v>17</v>
      </c>
    </row>
    <row r="67" spans="1:3" ht="16" x14ac:dyDescent="0.2">
      <c r="A67" s="14" t="s">
        <v>32</v>
      </c>
      <c r="B67" s="14" t="s">
        <v>978</v>
      </c>
      <c r="C67" s="15">
        <v>65</v>
      </c>
    </row>
    <row r="68" spans="1:3" ht="16" x14ac:dyDescent="0.2">
      <c r="A68" s="14" t="s">
        <v>32</v>
      </c>
      <c r="B68" s="14" t="s">
        <v>979</v>
      </c>
      <c r="C68" s="15">
        <v>28</v>
      </c>
    </row>
    <row r="69" spans="1:3" ht="16" x14ac:dyDescent="0.2">
      <c r="A69" s="14" t="s">
        <v>32</v>
      </c>
      <c r="B69" s="14" t="s">
        <v>37</v>
      </c>
      <c r="C69" s="15">
        <v>39</v>
      </c>
    </row>
    <row r="70" spans="1:3" ht="16" x14ac:dyDescent="0.2">
      <c r="A70" s="14" t="s">
        <v>32</v>
      </c>
      <c r="B70" s="14" t="s">
        <v>38</v>
      </c>
      <c r="C70" s="15">
        <v>39</v>
      </c>
    </row>
    <row r="71" spans="1:3" x14ac:dyDescent="0.2">
      <c r="A71" s="16" t="s">
        <v>481</v>
      </c>
      <c r="B71" s="16" t="s">
        <v>482</v>
      </c>
      <c r="C71" s="17">
        <v>106</v>
      </c>
    </row>
    <row r="72" spans="1:3" x14ac:dyDescent="0.2">
      <c r="A72" s="16" t="s">
        <v>481</v>
      </c>
      <c r="B72" s="16" t="s">
        <v>483</v>
      </c>
      <c r="C72" s="17">
        <v>64</v>
      </c>
    </row>
    <row r="73" spans="1:3" x14ac:dyDescent="0.2">
      <c r="A73" s="16" t="s">
        <v>481</v>
      </c>
      <c r="B73" s="16" t="s">
        <v>484</v>
      </c>
      <c r="C73" s="17">
        <v>28</v>
      </c>
    </row>
    <row r="74" spans="1:3" x14ac:dyDescent="0.2">
      <c r="A74" s="16" t="s">
        <v>481</v>
      </c>
      <c r="B74" s="16" t="s">
        <v>485</v>
      </c>
      <c r="C74" s="17">
        <v>85</v>
      </c>
    </row>
    <row r="75" spans="1:3" x14ac:dyDescent="0.2">
      <c r="A75" s="16" t="s">
        <v>481</v>
      </c>
      <c r="B75" s="16" t="s">
        <v>481</v>
      </c>
      <c r="C75" s="17">
        <v>1397</v>
      </c>
    </row>
    <row r="76" spans="1:3" x14ac:dyDescent="0.2">
      <c r="A76" s="16" t="s">
        <v>481</v>
      </c>
      <c r="B76" s="16" t="s">
        <v>486</v>
      </c>
      <c r="C76" s="17">
        <v>407</v>
      </c>
    </row>
    <row r="77" spans="1:3" x14ac:dyDescent="0.2">
      <c r="A77" s="16" t="s">
        <v>481</v>
      </c>
      <c r="B77" s="16" t="s">
        <v>487</v>
      </c>
      <c r="C77" s="17">
        <v>52</v>
      </c>
    </row>
    <row r="78" spans="1:3" x14ac:dyDescent="0.2">
      <c r="A78" s="16" t="s">
        <v>481</v>
      </c>
      <c r="B78" s="16" t="s">
        <v>488</v>
      </c>
      <c r="C78" s="17">
        <v>105</v>
      </c>
    </row>
    <row r="79" spans="1:3" x14ac:dyDescent="0.2">
      <c r="A79" s="16" t="s">
        <v>481</v>
      </c>
      <c r="B79" s="16" t="s">
        <v>489</v>
      </c>
      <c r="C79" s="17">
        <v>15</v>
      </c>
    </row>
    <row r="80" spans="1:3" x14ac:dyDescent="0.2">
      <c r="A80" s="16" t="s">
        <v>481</v>
      </c>
      <c r="B80" s="16" t="s">
        <v>490</v>
      </c>
      <c r="C80" s="17">
        <v>130</v>
      </c>
    </row>
    <row r="81" spans="1:3" x14ac:dyDescent="0.2">
      <c r="A81" s="16" t="s">
        <v>481</v>
      </c>
      <c r="B81" s="16" t="s">
        <v>491</v>
      </c>
      <c r="C81" s="17">
        <v>119</v>
      </c>
    </row>
    <row r="82" spans="1:3" x14ac:dyDescent="0.2">
      <c r="A82" s="16" t="s">
        <v>481</v>
      </c>
      <c r="B82" s="16" t="s">
        <v>492</v>
      </c>
      <c r="C82" s="17">
        <v>38</v>
      </c>
    </row>
    <row r="83" spans="1:3" x14ac:dyDescent="0.2">
      <c r="A83" s="16" t="s">
        <v>481</v>
      </c>
      <c r="B83" s="16" t="s">
        <v>493</v>
      </c>
      <c r="C83" s="17">
        <v>49</v>
      </c>
    </row>
    <row r="84" spans="1:3" x14ac:dyDescent="0.2">
      <c r="A84" s="16" t="s">
        <v>481</v>
      </c>
      <c r="B84" s="16" t="s">
        <v>494</v>
      </c>
      <c r="C84" s="17">
        <v>45</v>
      </c>
    </row>
    <row r="85" spans="1:3" x14ac:dyDescent="0.2">
      <c r="A85" s="16" t="s">
        <v>481</v>
      </c>
      <c r="B85" s="16" t="s">
        <v>495</v>
      </c>
      <c r="C85" s="17">
        <v>205</v>
      </c>
    </row>
    <row r="86" spans="1:3" x14ac:dyDescent="0.2">
      <c r="A86" s="16" t="s">
        <v>481</v>
      </c>
      <c r="B86" s="16" t="s">
        <v>496</v>
      </c>
      <c r="C86" s="17">
        <v>140</v>
      </c>
    </row>
    <row r="87" spans="1:3" x14ac:dyDescent="0.2">
      <c r="A87" s="16" t="s">
        <v>481</v>
      </c>
      <c r="B87" s="16" t="s">
        <v>497</v>
      </c>
      <c r="C87" s="17">
        <v>277</v>
      </c>
    </row>
    <row r="88" spans="1:3" x14ac:dyDescent="0.2">
      <c r="A88" s="16" t="s">
        <v>498</v>
      </c>
      <c r="B88" s="16" t="s">
        <v>499</v>
      </c>
      <c r="C88" s="17">
        <v>60</v>
      </c>
    </row>
    <row r="89" spans="1:3" x14ac:dyDescent="0.2">
      <c r="A89" s="16" t="s">
        <v>498</v>
      </c>
      <c r="B89" s="16" t="s">
        <v>500</v>
      </c>
      <c r="C89" s="17">
        <v>42</v>
      </c>
    </row>
    <row r="90" spans="1:3" x14ac:dyDescent="0.2">
      <c r="A90" s="16" t="s">
        <v>498</v>
      </c>
      <c r="B90" s="16" t="s">
        <v>501</v>
      </c>
      <c r="C90" s="17">
        <v>41</v>
      </c>
    </row>
    <row r="91" spans="1:3" x14ac:dyDescent="0.2">
      <c r="A91" s="16" t="s">
        <v>498</v>
      </c>
      <c r="B91" s="16" t="s">
        <v>502</v>
      </c>
      <c r="C91" s="17">
        <v>15</v>
      </c>
    </row>
    <row r="92" spans="1:3" x14ac:dyDescent="0.2">
      <c r="A92" s="16" t="s">
        <v>498</v>
      </c>
      <c r="B92" s="16" t="s">
        <v>503</v>
      </c>
      <c r="C92" s="17">
        <v>38</v>
      </c>
    </row>
    <row r="93" spans="1:3" x14ac:dyDescent="0.2">
      <c r="A93" s="16" t="s">
        <v>498</v>
      </c>
      <c r="B93" s="16" t="s">
        <v>498</v>
      </c>
      <c r="C93" s="17">
        <v>95</v>
      </c>
    </row>
    <row r="94" spans="1:3" x14ac:dyDescent="0.2">
      <c r="A94" s="16" t="s">
        <v>498</v>
      </c>
      <c r="B94" s="16" t="s">
        <v>504</v>
      </c>
      <c r="C94" s="17">
        <v>56</v>
      </c>
    </row>
    <row r="95" spans="1:3" x14ac:dyDescent="0.2">
      <c r="A95" s="16" t="s">
        <v>498</v>
      </c>
      <c r="B95" s="16" t="s">
        <v>505</v>
      </c>
      <c r="C95" s="17">
        <v>69</v>
      </c>
    </row>
    <row r="96" spans="1:3" x14ac:dyDescent="0.2">
      <c r="A96" s="16" t="s">
        <v>498</v>
      </c>
      <c r="B96" s="16" t="s">
        <v>506</v>
      </c>
      <c r="C96" s="17">
        <v>18</v>
      </c>
    </row>
    <row r="97" spans="1:3" x14ac:dyDescent="0.2">
      <c r="A97" s="16" t="s">
        <v>498</v>
      </c>
      <c r="B97" s="16" t="s">
        <v>507</v>
      </c>
      <c r="C97" s="17">
        <v>96</v>
      </c>
    </row>
    <row r="98" spans="1:3" x14ac:dyDescent="0.2">
      <c r="A98" s="16" t="s">
        <v>498</v>
      </c>
      <c r="B98" s="16" t="s">
        <v>508</v>
      </c>
      <c r="C98" s="17">
        <v>855</v>
      </c>
    </row>
    <row r="99" spans="1:3" x14ac:dyDescent="0.2">
      <c r="A99" s="16" t="s">
        <v>498</v>
      </c>
      <c r="B99" s="16" t="s">
        <v>983</v>
      </c>
      <c r="C99" s="17">
        <v>206</v>
      </c>
    </row>
    <row r="100" spans="1:3" x14ac:dyDescent="0.2">
      <c r="A100" s="16" t="s">
        <v>498</v>
      </c>
      <c r="B100" s="16" t="s">
        <v>509</v>
      </c>
      <c r="C100" s="17">
        <v>35</v>
      </c>
    </row>
    <row r="101" spans="1:3" x14ac:dyDescent="0.2">
      <c r="A101" s="16" t="s">
        <v>498</v>
      </c>
      <c r="B101" s="16" t="s">
        <v>510</v>
      </c>
      <c r="C101" s="17">
        <v>56</v>
      </c>
    </row>
    <row r="102" spans="1:3" x14ac:dyDescent="0.2">
      <c r="A102" s="16" t="s">
        <v>498</v>
      </c>
      <c r="B102" s="16" t="s">
        <v>511</v>
      </c>
      <c r="C102" s="17">
        <v>19</v>
      </c>
    </row>
    <row r="103" spans="1:3" x14ac:dyDescent="0.2">
      <c r="A103" s="16" t="s">
        <v>498</v>
      </c>
      <c r="B103" s="16" t="s">
        <v>512</v>
      </c>
      <c r="C103" s="17">
        <v>36</v>
      </c>
    </row>
    <row r="104" spans="1:3" x14ac:dyDescent="0.2">
      <c r="A104" s="16" t="s">
        <v>498</v>
      </c>
      <c r="B104" s="16" t="s">
        <v>513</v>
      </c>
      <c r="C104" s="17">
        <v>58</v>
      </c>
    </row>
    <row r="105" spans="1:3" x14ac:dyDescent="0.2">
      <c r="A105" s="16" t="s">
        <v>498</v>
      </c>
      <c r="B105" s="16" t="s">
        <v>514</v>
      </c>
      <c r="C105" s="17">
        <v>24</v>
      </c>
    </row>
    <row r="106" spans="1:3" x14ac:dyDescent="0.2">
      <c r="A106" s="16" t="s">
        <v>498</v>
      </c>
      <c r="B106" s="16" t="s">
        <v>515</v>
      </c>
      <c r="C106" s="17">
        <v>36</v>
      </c>
    </row>
    <row r="107" spans="1:3" x14ac:dyDescent="0.2">
      <c r="A107" s="16" t="s">
        <v>498</v>
      </c>
      <c r="B107" s="16" t="s">
        <v>516</v>
      </c>
      <c r="C107" s="17">
        <v>18</v>
      </c>
    </row>
    <row r="108" spans="1:3" x14ac:dyDescent="0.2">
      <c r="A108" s="16" t="s">
        <v>498</v>
      </c>
      <c r="B108" s="16" t="s">
        <v>517</v>
      </c>
      <c r="C108" s="17">
        <v>128</v>
      </c>
    </row>
    <row r="109" spans="1:3" x14ac:dyDescent="0.2">
      <c r="A109" s="16" t="s">
        <v>498</v>
      </c>
      <c r="B109" s="16" t="s">
        <v>518</v>
      </c>
      <c r="C109" s="17">
        <v>67</v>
      </c>
    </row>
    <row r="110" spans="1:3" x14ac:dyDescent="0.2">
      <c r="A110" s="16" t="s">
        <v>498</v>
      </c>
      <c r="B110" s="16" t="s">
        <v>519</v>
      </c>
      <c r="C110" s="17">
        <v>140</v>
      </c>
    </row>
    <row r="111" spans="1:3" x14ac:dyDescent="0.2">
      <c r="A111" s="16" t="s">
        <v>498</v>
      </c>
      <c r="B111" s="16" t="s">
        <v>520</v>
      </c>
      <c r="C111" s="17">
        <v>16</v>
      </c>
    </row>
    <row r="112" spans="1:3" x14ac:dyDescent="0.2">
      <c r="A112" s="16" t="s">
        <v>498</v>
      </c>
      <c r="B112" s="16" t="s">
        <v>521</v>
      </c>
      <c r="C112" s="17">
        <v>26</v>
      </c>
    </row>
    <row r="113" spans="1:3" x14ac:dyDescent="0.2">
      <c r="A113" s="16" t="s">
        <v>498</v>
      </c>
      <c r="B113" s="16" t="s">
        <v>522</v>
      </c>
      <c r="C113" s="17">
        <v>24</v>
      </c>
    </row>
    <row r="114" spans="1:3" x14ac:dyDescent="0.2">
      <c r="A114" s="16" t="s">
        <v>498</v>
      </c>
      <c r="B114" s="16" t="s">
        <v>523</v>
      </c>
      <c r="C114" s="17">
        <v>19</v>
      </c>
    </row>
    <row r="115" spans="1:3" x14ac:dyDescent="0.2">
      <c r="A115" s="16" t="s">
        <v>498</v>
      </c>
      <c r="B115" s="16" t="s">
        <v>524</v>
      </c>
      <c r="C115" s="17">
        <v>54</v>
      </c>
    </row>
    <row r="116" spans="1:3" x14ac:dyDescent="0.2">
      <c r="A116" s="16" t="s">
        <v>498</v>
      </c>
      <c r="B116" s="16" t="s">
        <v>525</v>
      </c>
      <c r="C116" s="17">
        <v>33</v>
      </c>
    </row>
    <row r="117" spans="1:3" x14ac:dyDescent="0.2">
      <c r="A117" s="16" t="s">
        <v>498</v>
      </c>
      <c r="B117" s="16" t="s">
        <v>526</v>
      </c>
      <c r="C117" s="17">
        <v>6</v>
      </c>
    </row>
    <row r="118" spans="1:3" x14ac:dyDescent="0.2">
      <c r="A118" s="16" t="s">
        <v>498</v>
      </c>
      <c r="B118" s="16" t="s">
        <v>527</v>
      </c>
      <c r="C118" s="17">
        <v>29</v>
      </c>
    </row>
    <row r="119" spans="1:3" x14ac:dyDescent="0.2">
      <c r="A119" s="16" t="s">
        <v>498</v>
      </c>
      <c r="B119" s="16" t="s">
        <v>528</v>
      </c>
      <c r="C119" s="17">
        <v>29</v>
      </c>
    </row>
    <row r="120" spans="1:3" x14ac:dyDescent="0.2">
      <c r="A120" s="16" t="s">
        <v>498</v>
      </c>
      <c r="B120" s="16" t="s">
        <v>529</v>
      </c>
      <c r="C120" s="17">
        <v>45</v>
      </c>
    </row>
    <row r="121" spans="1:3" x14ac:dyDescent="0.2">
      <c r="A121" s="18" t="s">
        <v>857</v>
      </c>
      <c r="B121" s="18" t="s">
        <v>858</v>
      </c>
      <c r="C121" s="19">
        <v>47</v>
      </c>
    </row>
    <row r="122" spans="1:3" x14ac:dyDescent="0.2">
      <c r="A122" s="18" t="s">
        <v>857</v>
      </c>
      <c r="B122" s="18" t="s">
        <v>859</v>
      </c>
      <c r="C122" s="19">
        <v>64</v>
      </c>
    </row>
    <row r="123" spans="1:3" x14ac:dyDescent="0.2">
      <c r="A123" s="18" t="s">
        <v>857</v>
      </c>
      <c r="B123" s="18" t="s">
        <v>860</v>
      </c>
      <c r="C123" s="19">
        <v>61</v>
      </c>
    </row>
    <row r="124" spans="1:3" x14ac:dyDescent="0.2">
      <c r="A124" s="18" t="s">
        <v>857</v>
      </c>
      <c r="B124" s="18" t="s">
        <v>861</v>
      </c>
      <c r="C124" s="19">
        <v>100</v>
      </c>
    </row>
    <row r="125" spans="1:3" x14ac:dyDescent="0.2">
      <c r="A125" s="18" t="s">
        <v>857</v>
      </c>
      <c r="B125" s="18" t="s">
        <v>862</v>
      </c>
      <c r="C125" s="19">
        <v>96</v>
      </c>
    </row>
    <row r="126" spans="1:3" x14ac:dyDescent="0.2">
      <c r="A126" s="18" t="s">
        <v>857</v>
      </c>
      <c r="B126" s="18" t="s">
        <v>863</v>
      </c>
      <c r="C126" s="19">
        <v>6</v>
      </c>
    </row>
    <row r="127" spans="1:3" x14ac:dyDescent="0.2">
      <c r="A127" s="18" t="s">
        <v>864</v>
      </c>
      <c r="B127" s="18" t="s">
        <v>864</v>
      </c>
      <c r="C127" s="19">
        <v>96</v>
      </c>
    </row>
    <row r="128" spans="1:3" x14ac:dyDescent="0.2">
      <c r="A128" s="18" t="s">
        <v>864</v>
      </c>
      <c r="B128" s="18" t="s">
        <v>865</v>
      </c>
      <c r="C128" s="19">
        <v>28</v>
      </c>
    </row>
    <row r="129" spans="1:3" x14ac:dyDescent="0.2">
      <c r="A129" s="18" t="s">
        <v>864</v>
      </c>
      <c r="B129" s="18" t="s">
        <v>866</v>
      </c>
      <c r="C129" s="19">
        <v>33</v>
      </c>
    </row>
    <row r="130" spans="1:3" x14ac:dyDescent="0.2">
      <c r="A130" s="18" t="s">
        <v>864</v>
      </c>
      <c r="B130" s="18" t="s">
        <v>867</v>
      </c>
      <c r="C130" s="19">
        <v>6</v>
      </c>
    </row>
    <row r="131" spans="1:3" x14ac:dyDescent="0.2">
      <c r="A131" s="18" t="s">
        <v>864</v>
      </c>
      <c r="B131" s="18" t="s">
        <v>868</v>
      </c>
      <c r="C131" s="19">
        <v>29</v>
      </c>
    </row>
    <row r="132" spans="1:3" x14ac:dyDescent="0.2">
      <c r="A132" s="18" t="s">
        <v>864</v>
      </c>
      <c r="B132" s="18" t="s">
        <v>869</v>
      </c>
      <c r="C132" s="19">
        <v>14</v>
      </c>
    </row>
    <row r="133" spans="1:3" x14ac:dyDescent="0.2">
      <c r="A133" s="18" t="s">
        <v>864</v>
      </c>
      <c r="B133" s="18" t="s">
        <v>870</v>
      </c>
      <c r="C133" s="19">
        <v>38</v>
      </c>
    </row>
    <row r="134" spans="1:3" x14ac:dyDescent="0.2">
      <c r="A134" s="18" t="s">
        <v>871</v>
      </c>
      <c r="B134" s="18" t="s">
        <v>872</v>
      </c>
      <c r="C134" s="19">
        <v>22</v>
      </c>
    </row>
    <row r="135" spans="1:3" x14ac:dyDescent="0.2">
      <c r="A135" s="18" t="s">
        <v>871</v>
      </c>
      <c r="B135" s="18" t="s">
        <v>873</v>
      </c>
      <c r="C135" s="19">
        <v>47</v>
      </c>
    </row>
    <row r="136" spans="1:3" x14ac:dyDescent="0.2">
      <c r="A136" s="18" t="s">
        <v>871</v>
      </c>
      <c r="B136" s="18" t="s">
        <v>874</v>
      </c>
      <c r="C136" s="19">
        <v>22</v>
      </c>
    </row>
    <row r="137" spans="1:3" x14ac:dyDescent="0.2">
      <c r="A137" s="18" t="s">
        <v>871</v>
      </c>
      <c r="B137" s="18" t="s">
        <v>875</v>
      </c>
      <c r="C137" s="19">
        <v>26</v>
      </c>
    </row>
    <row r="138" spans="1:3" x14ac:dyDescent="0.2">
      <c r="A138" s="18" t="s">
        <v>871</v>
      </c>
      <c r="B138" s="18" t="s">
        <v>876</v>
      </c>
      <c r="C138" s="19">
        <v>28</v>
      </c>
    </row>
    <row r="139" spans="1:3" x14ac:dyDescent="0.2">
      <c r="A139" s="18" t="s">
        <v>871</v>
      </c>
      <c r="B139" s="18" t="s">
        <v>877</v>
      </c>
      <c r="C139" s="19">
        <v>11</v>
      </c>
    </row>
    <row r="140" spans="1:3" x14ac:dyDescent="0.2">
      <c r="A140" s="18" t="s">
        <v>871</v>
      </c>
      <c r="B140" s="18" t="s">
        <v>878</v>
      </c>
      <c r="C140" s="19">
        <v>23</v>
      </c>
    </row>
    <row r="141" spans="1:3" x14ac:dyDescent="0.2">
      <c r="A141" s="18" t="s">
        <v>871</v>
      </c>
      <c r="B141" s="18" t="s">
        <v>879</v>
      </c>
      <c r="C141" s="19">
        <v>30</v>
      </c>
    </row>
    <row r="142" spans="1:3" x14ac:dyDescent="0.2">
      <c r="A142" s="18" t="s">
        <v>871</v>
      </c>
      <c r="B142" s="18" t="s">
        <v>880</v>
      </c>
      <c r="C142" s="19">
        <v>13</v>
      </c>
    </row>
    <row r="143" spans="1:3" x14ac:dyDescent="0.2">
      <c r="A143" s="18" t="s">
        <v>871</v>
      </c>
      <c r="B143" s="18" t="s">
        <v>871</v>
      </c>
      <c r="C143" s="19">
        <v>92</v>
      </c>
    </row>
    <row r="144" spans="1:3" x14ac:dyDescent="0.2">
      <c r="A144" s="18" t="s">
        <v>871</v>
      </c>
      <c r="B144" s="18" t="s">
        <v>881</v>
      </c>
      <c r="C144" s="19">
        <v>48</v>
      </c>
    </row>
    <row r="145" spans="1:3" x14ac:dyDescent="0.2">
      <c r="A145" s="18" t="s">
        <v>871</v>
      </c>
      <c r="B145" s="18" t="s">
        <v>882</v>
      </c>
      <c r="C145" s="19">
        <v>42</v>
      </c>
    </row>
    <row r="146" spans="1:3" x14ac:dyDescent="0.2">
      <c r="A146" s="18" t="s">
        <v>871</v>
      </c>
      <c r="B146" s="18" t="s">
        <v>883</v>
      </c>
      <c r="C146" s="19">
        <v>41</v>
      </c>
    </row>
    <row r="147" spans="1:3" x14ac:dyDescent="0.2">
      <c r="A147" s="18" t="s">
        <v>871</v>
      </c>
      <c r="B147" s="18" t="s">
        <v>884</v>
      </c>
      <c r="C147" s="19">
        <v>56</v>
      </c>
    </row>
    <row r="148" spans="1:3" x14ac:dyDescent="0.2">
      <c r="A148" s="18" t="s">
        <v>871</v>
      </c>
      <c r="B148" s="18" t="s">
        <v>885</v>
      </c>
      <c r="C148" s="19">
        <v>67</v>
      </c>
    </row>
    <row r="149" spans="1:3" x14ac:dyDescent="0.2">
      <c r="A149" s="18" t="s">
        <v>871</v>
      </c>
      <c r="B149" s="18" t="s">
        <v>886</v>
      </c>
      <c r="C149" s="19">
        <v>8</v>
      </c>
    </row>
    <row r="150" spans="1:3" x14ac:dyDescent="0.2">
      <c r="A150" s="18" t="s">
        <v>871</v>
      </c>
      <c r="B150" s="18" t="s">
        <v>887</v>
      </c>
      <c r="C150" s="19">
        <v>42</v>
      </c>
    </row>
    <row r="151" spans="1:3" x14ac:dyDescent="0.2">
      <c r="A151" s="18" t="s">
        <v>888</v>
      </c>
      <c r="B151" s="18" t="s">
        <v>889</v>
      </c>
      <c r="C151" s="19">
        <v>32</v>
      </c>
    </row>
    <row r="152" spans="1:3" x14ac:dyDescent="0.2">
      <c r="A152" s="18" t="s">
        <v>888</v>
      </c>
      <c r="B152" s="18" t="s">
        <v>890</v>
      </c>
      <c r="C152" s="19">
        <v>31</v>
      </c>
    </row>
    <row r="153" spans="1:3" x14ac:dyDescent="0.2">
      <c r="A153" s="18" t="s">
        <v>888</v>
      </c>
      <c r="B153" s="18" t="s">
        <v>891</v>
      </c>
      <c r="C153" s="19">
        <v>45</v>
      </c>
    </row>
    <row r="154" spans="1:3" x14ac:dyDescent="0.2">
      <c r="A154" s="18" t="s">
        <v>888</v>
      </c>
      <c r="B154" s="18" t="s">
        <v>892</v>
      </c>
      <c r="C154" s="19">
        <v>75</v>
      </c>
    </row>
    <row r="155" spans="1:3" x14ac:dyDescent="0.2">
      <c r="A155" s="18" t="s">
        <v>888</v>
      </c>
      <c r="B155" s="18" t="s">
        <v>893</v>
      </c>
      <c r="C155" s="19">
        <v>40</v>
      </c>
    </row>
    <row r="156" spans="1:3" x14ac:dyDescent="0.2">
      <c r="A156" s="18" t="s">
        <v>888</v>
      </c>
      <c r="B156" s="18" t="s">
        <v>894</v>
      </c>
      <c r="C156" s="19">
        <v>32</v>
      </c>
    </row>
    <row r="157" spans="1:3" x14ac:dyDescent="0.2">
      <c r="A157" s="18" t="s">
        <v>888</v>
      </c>
      <c r="B157" s="18" t="s">
        <v>895</v>
      </c>
      <c r="C157" s="19">
        <v>41</v>
      </c>
    </row>
    <row r="158" spans="1:3" x14ac:dyDescent="0.2">
      <c r="A158" s="18" t="s">
        <v>888</v>
      </c>
      <c r="B158" s="18" t="s">
        <v>896</v>
      </c>
      <c r="C158" s="19">
        <v>31</v>
      </c>
    </row>
    <row r="159" spans="1:3" x14ac:dyDescent="0.2">
      <c r="A159" s="18" t="s">
        <v>888</v>
      </c>
      <c r="B159" s="18" t="s">
        <v>897</v>
      </c>
      <c r="C159" s="19">
        <v>43</v>
      </c>
    </row>
    <row r="160" spans="1:3" x14ac:dyDescent="0.2">
      <c r="A160" s="18" t="s">
        <v>888</v>
      </c>
      <c r="B160" s="18" t="s">
        <v>898</v>
      </c>
      <c r="C160" s="19">
        <v>23</v>
      </c>
    </row>
    <row r="161" spans="1:3" x14ac:dyDescent="0.2">
      <c r="A161" s="18" t="s">
        <v>888</v>
      </c>
      <c r="B161" s="18" t="s">
        <v>899</v>
      </c>
      <c r="C161" s="19">
        <v>15</v>
      </c>
    </row>
    <row r="162" spans="1:3" x14ac:dyDescent="0.2">
      <c r="A162" s="18" t="s">
        <v>888</v>
      </c>
      <c r="B162" s="18" t="s">
        <v>900</v>
      </c>
      <c r="C162" s="19">
        <v>67</v>
      </c>
    </row>
    <row r="163" spans="1:3" x14ac:dyDescent="0.2">
      <c r="A163" s="18" t="s">
        <v>888</v>
      </c>
      <c r="B163" s="18" t="s">
        <v>901</v>
      </c>
      <c r="C163" s="19">
        <v>35</v>
      </c>
    </row>
    <row r="164" spans="1:3" x14ac:dyDescent="0.2">
      <c r="A164" s="18" t="s">
        <v>888</v>
      </c>
      <c r="B164" s="18" t="s">
        <v>902</v>
      </c>
      <c r="C164" s="19">
        <v>14</v>
      </c>
    </row>
    <row r="165" spans="1:3" x14ac:dyDescent="0.2">
      <c r="A165" s="18" t="s">
        <v>888</v>
      </c>
      <c r="B165" s="18" t="s">
        <v>903</v>
      </c>
      <c r="C165" s="19">
        <v>54</v>
      </c>
    </row>
    <row r="166" spans="1:3" x14ac:dyDescent="0.2">
      <c r="A166" s="16" t="s">
        <v>904</v>
      </c>
      <c r="B166" s="16" t="s">
        <v>905</v>
      </c>
      <c r="C166" s="17">
        <v>44</v>
      </c>
    </row>
    <row r="167" spans="1:3" x14ac:dyDescent="0.2">
      <c r="A167" s="16" t="s">
        <v>904</v>
      </c>
      <c r="B167" s="16" t="s">
        <v>906</v>
      </c>
      <c r="C167" s="17">
        <v>52</v>
      </c>
    </row>
    <row r="168" spans="1:3" x14ac:dyDescent="0.2">
      <c r="A168" s="16" t="s">
        <v>904</v>
      </c>
      <c r="B168" s="16" t="s">
        <v>907</v>
      </c>
      <c r="C168" s="17">
        <v>25</v>
      </c>
    </row>
    <row r="169" spans="1:3" x14ac:dyDescent="0.2">
      <c r="A169" s="16" t="s">
        <v>904</v>
      </c>
      <c r="B169" s="16" t="s">
        <v>908</v>
      </c>
      <c r="C169" s="17">
        <v>38</v>
      </c>
    </row>
    <row r="170" spans="1:3" x14ac:dyDescent="0.2">
      <c r="A170" s="16" t="s">
        <v>904</v>
      </c>
      <c r="B170" s="16" t="s">
        <v>909</v>
      </c>
      <c r="C170" s="17">
        <v>27</v>
      </c>
    </row>
    <row r="171" spans="1:3" x14ac:dyDescent="0.2">
      <c r="A171" s="16" t="s">
        <v>904</v>
      </c>
      <c r="B171" s="16" t="s">
        <v>910</v>
      </c>
      <c r="C171" s="17">
        <v>21</v>
      </c>
    </row>
    <row r="172" spans="1:3" x14ac:dyDescent="0.2">
      <c r="A172" s="16" t="s">
        <v>904</v>
      </c>
      <c r="B172" s="16" t="s">
        <v>911</v>
      </c>
      <c r="C172" s="17">
        <v>40</v>
      </c>
    </row>
    <row r="173" spans="1:3" x14ac:dyDescent="0.2">
      <c r="A173" s="16" t="s">
        <v>904</v>
      </c>
      <c r="B173" s="16" t="s">
        <v>912</v>
      </c>
      <c r="C173" s="17">
        <v>15</v>
      </c>
    </row>
    <row r="174" spans="1:3" x14ac:dyDescent="0.2">
      <c r="A174" s="16" t="s">
        <v>913</v>
      </c>
      <c r="B174" s="16" t="s">
        <v>914</v>
      </c>
      <c r="C174" s="17">
        <v>10</v>
      </c>
    </row>
    <row r="175" spans="1:3" x14ac:dyDescent="0.2">
      <c r="A175" s="16" t="s">
        <v>913</v>
      </c>
      <c r="B175" s="16" t="s">
        <v>915</v>
      </c>
      <c r="C175" s="17">
        <v>15</v>
      </c>
    </row>
    <row r="176" spans="1:3" x14ac:dyDescent="0.2">
      <c r="A176" s="16" t="s">
        <v>913</v>
      </c>
      <c r="B176" s="16" t="s">
        <v>916</v>
      </c>
      <c r="C176" s="17">
        <v>7</v>
      </c>
    </row>
    <row r="177" spans="1:3" x14ac:dyDescent="0.2">
      <c r="A177" s="16" t="s">
        <v>913</v>
      </c>
      <c r="B177" s="16" t="s">
        <v>917</v>
      </c>
      <c r="C177" s="17">
        <v>21</v>
      </c>
    </row>
    <row r="178" spans="1:3" x14ac:dyDescent="0.2">
      <c r="A178" s="16" t="s">
        <v>913</v>
      </c>
      <c r="B178" s="16" t="s">
        <v>918</v>
      </c>
      <c r="C178" s="17">
        <v>123</v>
      </c>
    </row>
    <row r="179" spans="1:3" x14ac:dyDescent="0.2">
      <c r="A179" s="16" t="s">
        <v>913</v>
      </c>
      <c r="B179" s="16" t="s">
        <v>919</v>
      </c>
      <c r="C179" s="17">
        <v>36</v>
      </c>
    </row>
    <row r="180" spans="1:3" x14ac:dyDescent="0.2">
      <c r="A180" s="16" t="s">
        <v>913</v>
      </c>
      <c r="B180" s="16" t="s">
        <v>920</v>
      </c>
      <c r="C180" s="17">
        <v>13</v>
      </c>
    </row>
    <row r="181" spans="1:3" x14ac:dyDescent="0.2">
      <c r="A181" s="16" t="s">
        <v>913</v>
      </c>
      <c r="B181" s="16" t="s">
        <v>921</v>
      </c>
      <c r="C181" s="17">
        <v>13</v>
      </c>
    </row>
    <row r="182" spans="1:3" x14ac:dyDescent="0.2">
      <c r="A182" s="16" t="s">
        <v>913</v>
      </c>
      <c r="B182" s="16" t="s">
        <v>922</v>
      </c>
      <c r="C182" s="17">
        <v>15</v>
      </c>
    </row>
    <row r="183" spans="1:3" x14ac:dyDescent="0.2">
      <c r="A183" s="16" t="s">
        <v>913</v>
      </c>
      <c r="B183" s="16" t="s">
        <v>923</v>
      </c>
      <c r="C183" s="17">
        <v>30</v>
      </c>
    </row>
    <row r="184" spans="1:3" x14ac:dyDescent="0.2">
      <c r="A184" s="16" t="s">
        <v>913</v>
      </c>
      <c r="B184" s="16" t="s">
        <v>924</v>
      </c>
      <c r="C184" s="17">
        <v>9</v>
      </c>
    </row>
    <row r="185" spans="1:3" x14ac:dyDescent="0.2">
      <c r="A185" s="16" t="s">
        <v>913</v>
      </c>
      <c r="B185" s="16" t="s">
        <v>925</v>
      </c>
      <c r="C185" s="17">
        <v>21</v>
      </c>
    </row>
    <row r="186" spans="1:3" x14ac:dyDescent="0.2">
      <c r="A186" s="16" t="s">
        <v>913</v>
      </c>
      <c r="B186" s="16" t="s">
        <v>926</v>
      </c>
      <c r="C186" s="17">
        <v>20</v>
      </c>
    </row>
    <row r="187" spans="1:3" x14ac:dyDescent="0.2">
      <c r="A187" s="16" t="s">
        <v>913</v>
      </c>
      <c r="B187" s="16" t="s">
        <v>927</v>
      </c>
      <c r="C187" s="17">
        <v>12</v>
      </c>
    </row>
    <row r="188" spans="1:3" x14ac:dyDescent="0.2">
      <c r="A188" s="16" t="s">
        <v>913</v>
      </c>
      <c r="B188" s="16" t="s">
        <v>913</v>
      </c>
      <c r="C188" s="17">
        <v>277</v>
      </c>
    </row>
    <row r="189" spans="1:3" x14ac:dyDescent="0.2">
      <c r="A189" s="16" t="s">
        <v>913</v>
      </c>
      <c r="B189" s="16" t="s">
        <v>928</v>
      </c>
      <c r="C189" s="17">
        <v>15</v>
      </c>
    </row>
    <row r="190" spans="1:3" x14ac:dyDescent="0.2">
      <c r="A190" s="16" t="s">
        <v>913</v>
      </c>
      <c r="B190" s="16" t="s">
        <v>929</v>
      </c>
      <c r="C190" s="17">
        <v>54</v>
      </c>
    </row>
    <row r="191" spans="1:3" x14ac:dyDescent="0.2">
      <c r="A191" s="16" t="s">
        <v>913</v>
      </c>
      <c r="B191" s="16" t="s">
        <v>930</v>
      </c>
      <c r="C191" s="17">
        <v>6</v>
      </c>
    </row>
    <row r="192" spans="1:3" x14ac:dyDescent="0.2">
      <c r="A192" s="16" t="s">
        <v>913</v>
      </c>
      <c r="B192" s="16" t="s">
        <v>931</v>
      </c>
      <c r="C192" s="17">
        <v>30</v>
      </c>
    </row>
    <row r="193" spans="1:3" x14ac:dyDescent="0.2">
      <c r="A193" s="16" t="s">
        <v>913</v>
      </c>
      <c r="B193" s="16" t="s">
        <v>932</v>
      </c>
      <c r="C193" s="17">
        <v>23</v>
      </c>
    </row>
    <row r="194" spans="1:3" x14ac:dyDescent="0.2">
      <c r="A194" s="16" t="s">
        <v>913</v>
      </c>
      <c r="B194" s="16" t="s">
        <v>933</v>
      </c>
      <c r="C194" s="17">
        <v>6</v>
      </c>
    </row>
    <row r="195" spans="1:3" x14ac:dyDescent="0.2">
      <c r="A195" s="16" t="s">
        <v>913</v>
      </c>
      <c r="B195" s="16" t="s">
        <v>934</v>
      </c>
      <c r="C195" s="17">
        <v>4</v>
      </c>
    </row>
    <row r="196" spans="1:3" x14ac:dyDescent="0.2">
      <c r="A196" s="16" t="s">
        <v>913</v>
      </c>
      <c r="B196" s="16" t="s">
        <v>935</v>
      </c>
      <c r="C196" s="17">
        <v>10</v>
      </c>
    </row>
    <row r="197" spans="1:3" x14ac:dyDescent="0.2">
      <c r="A197" s="16" t="s">
        <v>913</v>
      </c>
      <c r="B197" s="16" t="s">
        <v>936</v>
      </c>
      <c r="C197" s="17">
        <v>17</v>
      </c>
    </row>
    <row r="198" spans="1:3" x14ac:dyDescent="0.2">
      <c r="A198" s="16" t="s">
        <v>937</v>
      </c>
      <c r="B198" s="16" t="s">
        <v>938</v>
      </c>
      <c r="C198" s="17">
        <v>11</v>
      </c>
    </row>
    <row r="199" spans="1:3" x14ac:dyDescent="0.2">
      <c r="A199" s="16" t="s">
        <v>937</v>
      </c>
      <c r="B199" s="16" t="s">
        <v>939</v>
      </c>
      <c r="C199" s="17">
        <v>14</v>
      </c>
    </row>
    <row r="200" spans="1:3" x14ac:dyDescent="0.2">
      <c r="A200" s="16" t="s">
        <v>937</v>
      </c>
      <c r="B200" s="16" t="s">
        <v>940</v>
      </c>
      <c r="C200" s="17">
        <v>21</v>
      </c>
    </row>
    <row r="201" spans="1:3" x14ac:dyDescent="0.2">
      <c r="A201" s="16" t="s">
        <v>937</v>
      </c>
      <c r="B201" s="16" t="s">
        <v>941</v>
      </c>
      <c r="C201" s="17">
        <v>16</v>
      </c>
    </row>
    <row r="202" spans="1:3" x14ac:dyDescent="0.2">
      <c r="A202" s="16" t="s">
        <v>937</v>
      </c>
      <c r="B202" s="16" t="s">
        <v>942</v>
      </c>
      <c r="C202" s="17">
        <v>66</v>
      </c>
    </row>
    <row r="203" spans="1:3" x14ac:dyDescent="0.2">
      <c r="A203" s="16" t="s">
        <v>937</v>
      </c>
      <c r="B203" s="16" t="s">
        <v>943</v>
      </c>
      <c r="C203" s="17">
        <v>11</v>
      </c>
    </row>
    <row r="204" spans="1:3" x14ac:dyDescent="0.2">
      <c r="A204" s="16" t="s">
        <v>937</v>
      </c>
      <c r="B204" s="16" t="s">
        <v>944</v>
      </c>
      <c r="C204" s="17">
        <v>16</v>
      </c>
    </row>
    <row r="205" spans="1:3" x14ac:dyDescent="0.2">
      <c r="A205" s="16" t="s">
        <v>937</v>
      </c>
      <c r="B205" s="16" t="s">
        <v>945</v>
      </c>
      <c r="C205" s="17">
        <v>24</v>
      </c>
    </row>
    <row r="206" spans="1:3" x14ac:dyDescent="0.2">
      <c r="A206" s="16" t="s">
        <v>937</v>
      </c>
      <c r="B206" s="16" t="s">
        <v>946</v>
      </c>
      <c r="C206" s="17">
        <v>80</v>
      </c>
    </row>
    <row r="207" spans="1:3" x14ac:dyDescent="0.2">
      <c r="A207" s="16" t="s">
        <v>937</v>
      </c>
      <c r="B207" s="16" t="s">
        <v>947</v>
      </c>
      <c r="C207" s="17">
        <v>55</v>
      </c>
    </row>
    <row r="208" spans="1:3" x14ac:dyDescent="0.2">
      <c r="A208" s="16" t="s">
        <v>937</v>
      </c>
      <c r="B208" s="16" t="s">
        <v>948</v>
      </c>
      <c r="C208" s="17">
        <v>46</v>
      </c>
    </row>
    <row r="209" spans="1:3" x14ac:dyDescent="0.2">
      <c r="A209" s="16" t="s">
        <v>937</v>
      </c>
      <c r="B209" s="16" t="s">
        <v>949</v>
      </c>
      <c r="C209" s="17">
        <v>4</v>
      </c>
    </row>
    <row r="210" spans="1:3" x14ac:dyDescent="0.2">
      <c r="A210" s="16" t="s">
        <v>937</v>
      </c>
      <c r="B210" s="16" t="s">
        <v>950</v>
      </c>
      <c r="C210" s="17">
        <v>8</v>
      </c>
    </row>
    <row r="211" spans="1:3" x14ac:dyDescent="0.2">
      <c r="A211" s="16" t="s">
        <v>937</v>
      </c>
      <c r="B211" s="16" t="s">
        <v>951</v>
      </c>
      <c r="C211" s="17">
        <v>29</v>
      </c>
    </row>
    <row r="212" spans="1:3" x14ac:dyDescent="0.2">
      <c r="A212" s="16" t="s">
        <v>937</v>
      </c>
      <c r="B212" s="16" t="s">
        <v>952</v>
      </c>
      <c r="C212" s="17">
        <v>9</v>
      </c>
    </row>
    <row r="213" spans="1:3" x14ac:dyDescent="0.2">
      <c r="A213" s="16" t="s">
        <v>937</v>
      </c>
      <c r="B213" s="16" t="s">
        <v>953</v>
      </c>
      <c r="C213" s="17">
        <v>15</v>
      </c>
    </row>
    <row r="214" spans="1:3" x14ac:dyDescent="0.2">
      <c r="A214" s="16" t="s">
        <v>937</v>
      </c>
      <c r="B214" s="16" t="s">
        <v>954</v>
      </c>
      <c r="C214" s="17">
        <v>3</v>
      </c>
    </row>
    <row r="215" spans="1:3" x14ac:dyDescent="0.2">
      <c r="A215" s="16" t="s">
        <v>937</v>
      </c>
      <c r="B215" s="16" t="s">
        <v>955</v>
      </c>
      <c r="C215" s="17">
        <v>21</v>
      </c>
    </row>
    <row r="216" spans="1:3" x14ac:dyDescent="0.2">
      <c r="A216" s="16" t="s">
        <v>937</v>
      </c>
      <c r="B216" s="16" t="s">
        <v>956</v>
      </c>
      <c r="C216" s="17">
        <v>46</v>
      </c>
    </row>
    <row r="217" spans="1:3" x14ac:dyDescent="0.2">
      <c r="A217" s="16" t="s">
        <v>937</v>
      </c>
      <c r="B217" s="16" t="s">
        <v>957</v>
      </c>
      <c r="C217" s="17">
        <v>31</v>
      </c>
    </row>
    <row r="218" spans="1:3" x14ac:dyDescent="0.2">
      <c r="A218" s="16" t="s">
        <v>937</v>
      </c>
      <c r="B218" s="16" t="s">
        <v>958</v>
      </c>
      <c r="C218" s="17">
        <v>13</v>
      </c>
    </row>
    <row r="219" spans="1:3" ht="16" x14ac:dyDescent="0.2">
      <c r="A219" s="4" t="s">
        <v>77</v>
      </c>
      <c r="B219" s="4" t="s">
        <v>78</v>
      </c>
      <c r="C219" s="5">
        <v>38</v>
      </c>
    </row>
    <row r="220" spans="1:3" ht="16" x14ac:dyDescent="0.2">
      <c r="A220" s="4" t="s">
        <v>77</v>
      </c>
      <c r="B220" s="4" t="s">
        <v>555</v>
      </c>
      <c r="C220" s="5">
        <v>42</v>
      </c>
    </row>
    <row r="221" spans="1:3" ht="16" x14ac:dyDescent="0.2">
      <c r="A221" s="4" t="s">
        <v>77</v>
      </c>
      <c r="B221" s="4" t="s">
        <v>556</v>
      </c>
      <c r="C221" s="5">
        <v>30</v>
      </c>
    </row>
    <row r="222" spans="1:3" ht="16" x14ac:dyDescent="0.2">
      <c r="A222" s="4" t="s">
        <v>77</v>
      </c>
      <c r="B222" s="4" t="s">
        <v>77</v>
      </c>
      <c r="C222" s="5">
        <v>113</v>
      </c>
    </row>
    <row r="223" spans="1:3" ht="16" x14ac:dyDescent="0.2">
      <c r="A223" s="4" t="s">
        <v>77</v>
      </c>
      <c r="B223" s="4" t="s">
        <v>557</v>
      </c>
      <c r="C223" s="5">
        <v>32</v>
      </c>
    </row>
    <row r="224" spans="1:3" ht="16" x14ac:dyDescent="0.2">
      <c r="A224" s="4" t="s">
        <v>77</v>
      </c>
      <c r="B224" s="4" t="s">
        <v>558</v>
      </c>
      <c r="C224" s="5">
        <v>25</v>
      </c>
    </row>
    <row r="225" spans="1:3" ht="16" x14ac:dyDescent="0.2">
      <c r="A225" s="4" t="s">
        <v>77</v>
      </c>
      <c r="B225" s="4" t="s">
        <v>559</v>
      </c>
      <c r="C225" s="5">
        <v>10</v>
      </c>
    </row>
    <row r="226" spans="1:3" ht="16" x14ac:dyDescent="0.2">
      <c r="A226" s="4" t="s">
        <v>77</v>
      </c>
      <c r="B226" s="4" t="s">
        <v>560</v>
      </c>
      <c r="C226" s="5">
        <v>18</v>
      </c>
    </row>
    <row r="227" spans="1:3" ht="16" x14ac:dyDescent="0.2">
      <c r="A227" s="4" t="s">
        <v>77</v>
      </c>
      <c r="B227" s="4" t="s">
        <v>561</v>
      </c>
      <c r="C227" s="5">
        <v>30</v>
      </c>
    </row>
    <row r="228" spans="1:3" ht="16" x14ac:dyDescent="0.2">
      <c r="A228" s="4" t="s">
        <v>79</v>
      </c>
      <c r="B228" s="4" t="s">
        <v>80</v>
      </c>
      <c r="C228" s="5">
        <v>23</v>
      </c>
    </row>
    <row r="229" spans="1:3" ht="16" x14ac:dyDescent="0.2">
      <c r="A229" s="4" t="s">
        <v>79</v>
      </c>
      <c r="B229" s="4" t="s">
        <v>562</v>
      </c>
      <c r="C229" s="5">
        <v>146</v>
      </c>
    </row>
    <row r="230" spans="1:3" ht="16" x14ac:dyDescent="0.2">
      <c r="A230" s="4" t="s">
        <v>79</v>
      </c>
      <c r="B230" s="4" t="s">
        <v>563</v>
      </c>
      <c r="C230" s="5">
        <v>19</v>
      </c>
    </row>
    <row r="231" spans="1:3" ht="16" x14ac:dyDescent="0.2">
      <c r="A231" s="4" t="s">
        <v>79</v>
      </c>
      <c r="B231" s="4" t="s">
        <v>81</v>
      </c>
      <c r="C231" s="5">
        <v>27</v>
      </c>
    </row>
    <row r="232" spans="1:3" ht="16" x14ac:dyDescent="0.2">
      <c r="A232" s="4" t="s">
        <v>79</v>
      </c>
      <c r="B232" s="4" t="s">
        <v>564</v>
      </c>
      <c r="C232" s="5">
        <v>10</v>
      </c>
    </row>
    <row r="233" spans="1:3" ht="16" x14ac:dyDescent="0.2">
      <c r="A233" s="4" t="s">
        <v>79</v>
      </c>
      <c r="B233" s="4" t="s">
        <v>82</v>
      </c>
      <c r="C233" s="5">
        <v>17</v>
      </c>
    </row>
    <row r="234" spans="1:3" ht="16" x14ac:dyDescent="0.2">
      <c r="A234" s="4" t="s">
        <v>79</v>
      </c>
      <c r="B234" s="4" t="s">
        <v>565</v>
      </c>
      <c r="C234" s="5">
        <v>4</v>
      </c>
    </row>
    <row r="235" spans="1:3" ht="16" x14ac:dyDescent="0.2">
      <c r="A235" s="4" t="s">
        <v>79</v>
      </c>
      <c r="B235" s="4" t="s">
        <v>566</v>
      </c>
      <c r="C235" s="5">
        <v>8</v>
      </c>
    </row>
    <row r="236" spans="1:3" ht="16" x14ac:dyDescent="0.2">
      <c r="A236" s="4" t="s">
        <v>79</v>
      </c>
      <c r="B236" s="4" t="s">
        <v>567</v>
      </c>
      <c r="C236" s="5">
        <v>56</v>
      </c>
    </row>
    <row r="237" spans="1:3" ht="16" x14ac:dyDescent="0.2">
      <c r="A237" s="4" t="s">
        <v>79</v>
      </c>
      <c r="B237" s="4" t="s">
        <v>568</v>
      </c>
      <c r="C237" s="5">
        <v>5</v>
      </c>
    </row>
    <row r="238" spans="1:3" ht="16" x14ac:dyDescent="0.2">
      <c r="A238" s="4" t="s">
        <v>79</v>
      </c>
      <c r="B238" s="4" t="s">
        <v>569</v>
      </c>
      <c r="C238" s="5">
        <v>5</v>
      </c>
    </row>
    <row r="239" spans="1:3" ht="16" x14ac:dyDescent="0.2">
      <c r="A239" s="4" t="s">
        <v>79</v>
      </c>
      <c r="B239" s="4" t="s">
        <v>570</v>
      </c>
      <c r="C239" s="5">
        <v>25</v>
      </c>
    </row>
    <row r="240" spans="1:3" ht="16" x14ac:dyDescent="0.2">
      <c r="A240" s="4" t="s">
        <v>79</v>
      </c>
      <c r="B240" s="4" t="s">
        <v>571</v>
      </c>
      <c r="C240" s="5">
        <v>6</v>
      </c>
    </row>
    <row r="241" spans="1:3" ht="16" x14ac:dyDescent="0.2">
      <c r="A241" s="4" t="s">
        <v>79</v>
      </c>
      <c r="B241" s="4" t="s">
        <v>572</v>
      </c>
      <c r="C241" s="5">
        <v>31</v>
      </c>
    </row>
    <row r="242" spans="1:3" ht="16" x14ac:dyDescent="0.2">
      <c r="A242" s="4" t="s">
        <v>79</v>
      </c>
      <c r="B242" s="4" t="s">
        <v>573</v>
      </c>
      <c r="C242" s="5">
        <v>7</v>
      </c>
    </row>
    <row r="243" spans="1:3" ht="16" x14ac:dyDescent="0.2">
      <c r="A243" s="4" t="s">
        <v>79</v>
      </c>
      <c r="B243" s="4" t="s">
        <v>83</v>
      </c>
      <c r="C243" s="5">
        <v>41</v>
      </c>
    </row>
    <row r="244" spans="1:3" ht="16" x14ac:dyDescent="0.2">
      <c r="A244" s="4" t="s">
        <v>574</v>
      </c>
      <c r="B244" s="4" t="s">
        <v>84</v>
      </c>
      <c r="C244" s="5">
        <v>42</v>
      </c>
    </row>
    <row r="245" spans="1:3" ht="16" x14ac:dyDescent="0.2">
      <c r="A245" s="4" t="s">
        <v>574</v>
      </c>
      <c r="B245" s="4" t="s">
        <v>85</v>
      </c>
      <c r="C245" s="5">
        <v>30</v>
      </c>
    </row>
    <row r="246" spans="1:3" ht="16" x14ac:dyDescent="0.2">
      <c r="A246" s="4" t="s">
        <v>574</v>
      </c>
      <c r="B246" s="4" t="s">
        <v>86</v>
      </c>
      <c r="C246" s="5">
        <v>26</v>
      </c>
    </row>
    <row r="247" spans="1:3" ht="16" x14ac:dyDescent="0.2">
      <c r="A247" s="4" t="s">
        <v>574</v>
      </c>
      <c r="B247" s="4" t="s">
        <v>575</v>
      </c>
      <c r="C247" s="5">
        <v>33</v>
      </c>
    </row>
    <row r="248" spans="1:3" ht="16" x14ac:dyDescent="0.2">
      <c r="A248" s="4" t="s">
        <v>574</v>
      </c>
      <c r="B248" s="4" t="s">
        <v>576</v>
      </c>
      <c r="C248" s="5">
        <v>14</v>
      </c>
    </row>
    <row r="249" spans="1:3" ht="16" x14ac:dyDescent="0.2">
      <c r="A249" s="4" t="s">
        <v>574</v>
      </c>
      <c r="B249" s="4" t="s">
        <v>577</v>
      </c>
      <c r="C249" s="5">
        <v>24</v>
      </c>
    </row>
    <row r="250" spans="1:3" ht="16" x14ac:dyDescent="0.2">
      <c r="A250" s="4" t="s">
        <v>574</v>
      </c>
      <c r="B250" s="4" t="s">
        <v>578</v>
      </c>
      <c r="C250" s="5">
        <v>19</v>
      </c>
    </row>
    <row r="251" spans="1:3" ht="16" x14ac:dyDescent="0.2">
      <c r="A251" s="4" t="s">
        <v>574</v>
      </c>
      <c r="B251" s="4" t="s">
        <v>87</v>
      </c>
      <c r="C251" s="5">
        <v>19</v>
      </c>
    </row>
    <row r="252" spans="1:3" ht="16" x14ac:dyDescent="0.2">
      <c r="A252" s="4" t="s">
        <v>574</v>
      </c>
      <c r="B252" s="4" t="s">
        <v>579</v>
      </c>
      <c r="C252" s="5">
        <v>17</v>
      </c>
    </row>
    <row r="253" spans="1:3" ht="16" x14ac:dyDescent="0.2">
      <c r="A253" s="4" t="s">
        <v>574</v>
      </c>
      <c r="B253" s="4" t="s">
        <v>580</v>
      </c>
      <c r="C253" s="5">
        <v>10</v>
      </c>
    </row>
    <row r="254" spans="1:3" ht="16" x14ac:dyDescent="0.2">
      <c r="A254" s="4" t="s">
        <v>574</v>
      </c>
      <c r="B254" s="4" t="s">
        <v>88</v>
      </c>
      <c r="C254" s="5">
        <v>81</v>
      </c>
    </row>
    <row r="255" spans="1:3" ht="16" x14ac:dyDescent="0.2">
      <c r="A255" s="4" t="s">
        <v>574</v>
      </c>
      <c r="B255" s="4" t="s">
        <v>581</v>
      </c>
      <c r="C255" s="5">
        <v>20</v>
      </c>
    </row>
    <row r="256" spans="1:3" ht="16" x14ac:dyDescent="0.2">
      <c r="A256" s="4" t="s">
        <v>574</v>
      </c>
      <c r="B256" s="4" t="s">
        <v>89</v>
      </c>
      <c r="C256" s="5">
        <v>12</v>
      </c>
    </row>
    <row r="257" spans="1:3" ht="16" x14ac:dyDescent="0.2">
      <c r="A257" s="4" t="s">
        <v>574</v>
      </c>
      <c r="B257" s="4" t="s">
        <v>90</v>
      </c>
      <c r="C257" s="5">
        <v>25</v>
      </c>
    </row>
    <row r="258" spans="1:3" ht="16" x14ac:dyDescent="0.2">
      <c r="A258" s="4" t="s">
        <v>574</v>
      </c>
      <c r="B258" s="4" t="s">
        <v>582</v>
      </c>
      <c r="C258" s="5">
        <v>5</v>
      </c>
    </row>
    <row r="259" spans="1:3" ht="16" x14ac:dyDescent="0.2">
      <c r="A259" s="4" t="s">
        <v>574</v>
      </c>
      <c r="B259" s="4" t="s">
        <v>583</v>
      </c>
      <c r="C259" s="5">
        <v>14</v>
      </c>
    </row>
    <row r="260" spans="1:3" ht="16" x14ac:dyDescent="0.2">
      <c r="A260" s="4" t="s">
        <v>574</v>
      </c>
      <c r="B260" s="4" t="s">
        <v>584</v>
      </c>
      <c r="C260" s="5">
        <v>13</v>
      </c>
    </row>
    <row r="261" spans="1:3" ht="16" x14ac:dyDescent="0.2">
      <c r="A261" s="4" t="s">
        <v>574</v>
      </c>
      <c r="B261" s="4" t="s">
        <v>585</v>
      </c>
      <c r="C261" s="5">
        <v>24</v>
      </c>
    </row>
    <row r="262" spans="1:3" ht="16" x14ac:dyDescent="0.2">
      <c r="A262" s="4" t="s">
        <v>574</v>
      </c>
      <c r="B262" s="4" t="s">
        <v>586</v>
      </c>
      <c r="C262" s="5">
        <v>19</v>
      </c>
    </row>
    <row r="263" spans="1:3" ht="16" x14ac:dyDescent="0.2">
      <c r="A263" s="4" t="s">
        <v>574</v>
      </c>
      <c r="B263" s="4" t="s">
        <v>587</v>
      </c>
      <c r="C263" s="5">
        <v>8</v>
      </c>
    </row>
    <row r="264" spans="1:3" ht="16" x14ac:dyDescent="0.2">
      <c r="A264" s="4" t="s">
        <v>574</v>
      </c>
      <c r="B264" s="4" t="s">
        <v>574</v>
      </c>
      <c r="C264" s="5">
        <v>50</v>
      </c>
    </row>
    <row r="265" spans="1:3" ht="16" x14ac:dyDescent="0.2">
      <c r="A265" s="4" t="s">
        <v>574</v>
      </c>
      <c r="B265" s="4" t="s">
        <v>588</v>
      </c>
      <c r="C265" s="5">
        <v>27</v>
      </c>
    </row>
    <row r="266" spans="1:3" ht="16" x14ac:dyDescent="0.2">
      <c r="A266" s="4" t="s">
        <v>574</v>
      </c>
      <c r="B266" s="4" t="s">
        <v>589</v>
      </c>
      <c r="C266" s="5">
        <v>25</v>
      </c>
    </row>
    <row r="267" spans="1:3" ht="16" x14ac:dyDescent="0.2">
      <c r="A267" s="4" t="s">
        <v>574</v>
      </c>
      <c r="B267" s="4" t="s">
        <v>590</v>
      </c>
      <c r="C267" s="5">
        <v>42</v>
      </c>
    </row>
    <row r="268" spans="1:3" ht="16" x14ac:dyDescent="0.2">
      <c r="A268" s="4" t="s">
        <v>574</v>
      </c>
      <c r="B268" s="4" t="s">
        <v>591</v>
      </c>
      <c r="C268" s="5">
        <v>17</v>
      </c>
    </row>
    <row r="269" spans="1:3" ht="16" x14ac:dyDescent="0.2">
      <c r="A269" s="4" t="s">
        <v>574</v>
      </c>
      <c r="B269" s="4" t="s">
        <v>91</v>
      </c>
      <c r="C269" s="5">
        <v>8</v>
      </c>
    </row>
    <row r="270" spans="1:3" ht="16" x14ac:dyDescent="0.2">
      <c r="A270" s="4" t="s">
        <v>574</v>
      </c>
      <c r="B270" s="4" t="s">
        <v>92</v>
      </c>
      <c r="C270" s="5">
        <v>11</v>
      </c>
    </row>
    <row r="271" spans="1:3" ht="16" x14ac:dyDescent="0.2">
      <c r="A271" s="4" t="s">
        <v>574</v>
      </c>
      <c r="B271" s="4" t="s">
        <v>93</v>
      </c>
      <c r="C271" s="5">
        <v>49</v>
      </c>
    </row>
    <row r="272" spans="1:3" ht="16" x14ac:dyDescent="0.2">
      <c r="A272" s="4" t="s">
        <v>574</v>
      </c>
      <c r="B272" s="4" t="s">
        <v>94</v>
      </c>
      <c r="C272" s="5">
        <v>19</v>
      </c>
    </row>
    <row r="273" spans="1:3" ht="16" x14ac:dyDescent="0.2">
      <c r="A273" s="4" t="s">
        <v>574</v>
      </c>
      <c r="B273" s="4" t="s">
        <v>95</v>
      </c>
      <c r="C273" s="5">
        <v>16</v>
      </c>
    </row>
    <row r="274" spans="1:3" ht="16" x14ac:dyDescent="0.2">
      <c r="A274" s="4" t="s">
        <v>592</v>
      </c>
      <c r="B274" s="4" t="s">
        <v>96</v>
      </c>
      <c r="C274" s="5">
        <v>36</v>
      </c>
    </row>
    <row r="275" spans="1:3" ht="16" x14ac:dyDescent="0.2">
      <c r="A275" s="4" t="s">
        <v>592</v>
      </c>
      <c r="B275" s="4" t="s">
        <v>97</v>
      </c>
      <c r="C275" s="5">
        <v>25</v>
      </c>
    </row>
    <row r="276" spans="1:3" ht="16" x14ac:dyDescent="0.2">
      <c r="A276" s="4" t="s">
        <v>592</v>
      </c>
      <c r="B276" s="4" t="s">
        <v>98</v>
      </c>
      <c r="C276" s="5">
        <v>80</v>
      </c>
    </row>
    <row r="277" spans="1:3" ht="16" x14ac:dyDescent="0.2">
      <c r="A277" s="4" t="s">
        <v>592</v>
      </c>
      <c r="B277" s="4" t="s">
        <v>99</v>
      </c>
      <c r="C277" s="5">
        <v>48</v>
      </c>
    </row>
    <row r="278" spans="1:3" ht="16" x14ac:dyDescent="0.2">
      <c r="A278" s="4" t="s">
        <v>592</v>
      </c>
      <c r="B278" s="4" t="s">
        <v>100</v>
      </c>
      <c r="C278" s="5">
        <v>19</v>
      </c>
    </row>
    <row r="279" spans="1:3" ht="16" x14ac:dyDescent="0.2">
      <c r="A279" s="4" t="s">
        <v>592</v>
      </c>
      <c r="B279" s="4" t="s">
        <v>593</v>
      </c>
      <c r="C279" s="5">
        <v>40</v>
      </c>
    </row>
    <row r="280" spans="1:3" ht="16" x14ac:dyDescent="0.2">
      <c r="A280" s="4" t="s">
        <v>592</v>
      </c>
      <c r="B280" s="4" t="s">
        <v>101</v>
      </c>
      <c r="C280" s="5">
        <v>27</v>
      </c>
    </row>
    <row r="281" spans="1:3" ht="16" x14ac:dyDescent="0.2">
      <c r="A281" s="4" t="s">
        <v>592</v>
      </c>
      <c r="B281" s="4" t="s">
        <v>594</v>
      </c>
      <c r="C281" s="5">
        <v>25</v>
      </c>
    </row>
    <row r="282" spans="1:3" ht="16" x14ac:dyDescent="0.2">
      <c r="A282" s="4" t="s">
        <v>592</v>
      </c>
      <c r="B282" s="4" t="s">
        <v>595</v>
      </c>
      <c r="C282" s="5">
        <v>3</v>
      </c>
    </row>
    <row r="283" spans="1:3" ht="16" x14ac:dyDescent="0.2">
      <c r="A283" s="4" t="s">
        <v>592</v>
      </c>
      <c r="B283" s="4" t="s">
        <v>596</v>
      </c>
      <c r="C283" s="5">
        <v>15</v>
      </c>
    </row>
    <row r="284" spans="1:3" ht="16" x14ac:dyDescent="0.2">
      <c r="A284" s="4" t="s">
        <v>592</v>
      </c>
      <c r="B284" s="4" t="s">
        <v>597</v>
      </c>
      <c r="C284" s="5">
        <v>13</v>
      </c>
    </row>
    <row r="285" spans="1:3" ht="16" x14ac:dyDescent="0.2">
      <c r="A285" s="4" t="s">
        <v>592</v>
      </c>
      <c r="B285" s="4" t="s">
        <v>598</v>
      </c>
      <c r="C285" s="5">
        <v>16</v>
      </c>
    </row>
    <row r="286" spans="1:3" ht="16" x14ac:dyDescent="0.2">
      <c r="A286" s="4" t="s">
        <v>592</v>
      </c>
      <c r="B286" s="4" t="s">
        <v>599</v>
      </c>
      <c r="C286" s="5">
        <v>25</v>
      </c>
    </row>
    <row r="287" spans="1:3" ht="16" x14ac:dyDescent="0.2">
      <c r="A287" s="4" t="s">
        <v>592</v>
      </c>
      <c r="B287" s="4" t="s">
        <v>102</v>
      </c>
      <c r="C287" s="5">
        <v>65</v>
      </c>
    </row>
    <row r="288" spans="1:3" ht="16" x14ac:dyDescent="0.2">
      <c r="A288" s="4" t="s">
        <v>103</v>
      </c>
      <c r="B288" s="4" t="s">
        <v>104</v>
      </c>
      <c r="C288" s="5">
        <v>2</v>
      </c>
    </row>
    <row r="289" spans="1:3" ht="16" x14ac:dyDescent="0.2">
      <c r="A289" s="4" t="s">
        <v>103</v>
      </c>
      <c r="B289" s="4" t="s">
        <v>105</v>
      </c>
      <c r="C289" s="5">
        <v>44</v>
      </c>
    </row>
    <row r="290" spans="1:3" ht="16" x14ac:dyDescent="0.2">
      <c r="A290" s="4" t="s">
        <v>103</v>
      </c>
      <c r="B290" s="4" t="s">
        <v>106</v>
      </c>
      <c r="C290" s="5">
        <v>29</v>
      </c>
    </row>
    <row r="291" spans="1:3" ht="16" x14ac:dyDescent="0.2">
      <c r="A291" s="4" t="s">
        <v>103</v>
      </c>
      <c r="B291" s="4" t="s">
        <v>600</v>
      </c>
      <c r="C291" s="5">
        <v>12</v>
      </c>
    </row>
    <row r="292" spans="1:3" ht="16" x14ac:dyDescent="0.2">
      <c r="A292" s="4" t="s">
        <v>103</v>
      </c>
      <c r="B292" s="4" t="s">
        <v>601</v>
      </c>
      <c r="C292" s="5">
        <v>16</v>
      </c>
    </row>
    <row r="293" spans="1:3" ht="16" x14ac:dyDescent="0.2">
      <c r="A293" s="4" t="s">
        <v>103</v>
      </c>
      <c r="B293" s="4" t="s">
        <v>959</v>
      </c>
      <c r="C293" s="5">
        <v>0</v>
      </c>
    </row>
    <row r="294" spans="1:3" ht="16" x14ac:dyDescent="0.2">
      <c r="A294" s="4" t="s">
        <v>103</v>
      </c>
      <c r="B294" s="4" t="s">
        <v>602</v>
      </c>
      <c r="C294" s="5">
        <v>6</v>
      </c>
    </row>
    <row r="295" spans="1:3" ht="16" x14ac:dyDescent="0.2">
      <c r="A295" s="4" t="s">
        <v>103</v>
      </c>
      <c r="B295" s="4" t="s">
        <v>603</v>
      </c>
      <c r="C295" s="5">
        <v>7</v>
      </c>
    </row>
    <row r="296" spans="1:3" ht="16" x14ac:dyDescent="0.2">
      <c r="A296" s="4" t="s">
        <v>103</v>
      </c>
      <c r="B296" s="4" t="s">
        <v>604</v>
      </c>
      <c r="C296" s="5">
        <v>21</v>
      </c>
    </row>
    <row r="297" spans="1:3" ht="16" x14ac:dyDescent="0.2">
      <c r="A297" s="4" t="s">
        <v>103</v>
      </c>
      <c r="B297" s="4" t="s">
        <v>605</v>
      </c>
      <c r="C297" s="5">
        <v>3</v>
      </c>
    </row>
    <row r="298" spans="1:3" ht="16" x14ac:dyDescent="0.2">
      <c r="A298" s="4" t="s">
        <v>103</v>
      </c>
      <c r="B298" s="4" t="s">
        <v>606</v>
      </c>
      <c r="C298" s="5">
        <v>4</v>
      </c>
    </row>
    <row r="299" spans="1:3" x14ac:dyDescent="0.2">
      <c r="A299" s="20" t="s">
        <v>107</v>
      </c>
      <c r="B299" s="20" t="s">
        <v>607</v>
      </c>
      <c r="C299" s="21">
        <v>10</v>
      </c>
    </row>
    <row r="300" spans="1:3" x14ac:dyDescent="0.2">
      <c r="A300" s="20" t="s">
        <v>107</v>
      </c>
      <c r="B300" s="20" t="s">
        <v>608</v>
      </c>
      <c r="C300" s="21">
        <v>23</v>
      </c>
    </row>
    <row r="301" spans="1:3" x14ac:dyDescent="0.2">
      <c r="A301" s="20" t="s">
        <v>107</v>
      </c>
      <c r="B301" s="20" t="s">
        <v>609</v>
      </c>
      <c r="C301" s="21">
        <v>3</v>
      </c>
    </row>
    <row r="302" spans="1:3" x14ac:dyDescent="0.2">
      <c r="A302" s="20" t="s">
        <v>107</v>
      </c>
      <c r="B302" s="20" t="s">
        <v>610</v>
      </c>
      <c r="C302" s="21">
        <v>5</v>
      </c>
    </row>
    <row r="303" spans="1:3" x14ac:dyDescent="0.2">
      <c r="A303" s="20" t="s">
        <v>107</v>
      </c>
      <c r="B303" s="20" t="s">
        <v>611</v>
      </c>
      <c r="C303" s="21">
        <v>10</v>
      </c>
    </row>
    <row r="304" spans="1:3" x14ac:dyDescent="0.2">
      <c r="A304" s="20" t="s">
        <v>107</v>
      </c>
      <c r="B304" s="20" t="s">
        <v>612</v>
      </c>
      <c r="C304" s="21">
        <v>19</v>
      </c>
    </row>
    <row r="305" spans="1:3" x14ac:dyDescent="0.2">
      <c r="A305" s="20" t="s">
        <v>107</v>
      </c>
      <c r="B305" s="20" t="s">
        <v>613</v>
      </c>
      <c r="C305" s="21">
        <v>0</v>
      </c>
    </row>
    <row r="306" spans="1:3" x14ac:dyDescent="0.2">
      <c r="A306" s="20" t="s">
        <v>107</v>
      </c>
      <c r="B306" s="20" t="s">
        <v>614</v>
      </c>
      <c r="C306" s="21">
        <v>19</v>
      </c>
    </row>
    <row r="307" spans="1:3" x14ac:dyDescent="0.2">
      <c r="A307" s="20" t="s">
        <v>107</v>
      </c>
      <c r="B307" s="20" t="s">
        <v>107</v>
      </c>
      <c r="C307" s="21">
        <v>52</v>
      </c>
    </row>
    <row r="308" spans="1:3" x14ac:dyDescent="0.2">
      <c r="A308" s="20" t="s">
        <v>108</v>
      </c>
      <c r="B308" s="20" t="s">
        <v>109</v>
      </c>
      <c r="C308" s="21">
        <v>26</v>
      </c>
    </row>
    <row r="309" spans="1:3" x14ac:dyDescent="0.2">
      <c r="A309" s="20" t="s">
        <v>108</v>
      </c>
      <c r="B309" s="20" t="s">
        <v>110</v>
      </c>
      <c r="C309" s="21">
        <v>29</v>
      </c>
    </row>
    <row r="310" spans="1:3" x14ac:dyDescent="0.2">
      <c r="A310" s="20" t="s">
        <v>108</v>
      </c>
      <c r="B310" s="20" t="s">
        <v>111</v>
      </c>
      <c r="C310" s="21">
        <v>68</v>
      </c>
    </row>
    <row r="311" spans="1:3" x14ac:dyDescent="0.2">
      <c r="A311" s="20" t="s">
        <v>108</v>
      </c>
      <c r="B311" s="20" t="s">
        <v>112</v>
      </c>
      <c r="C311" s="21">
        <v>33</v>
      </c>
    </row>
    <row r="312" spans="1:3" x14ac:dyDescent="0.2">
      <c r="A312" s="20" t="s">
        <v>108</v>
      </c>
      <c r="B312" s="20" t="s">
        <v>615</v>
      </c>
      <c r="C312" s="21">
        <v>6</v>
      </c>
    </row>
    <row r="313" spans="1:3" x14ac:dyDescent="0.2">
      <c r="A313" s="20" t="s">
        <v>108</v>
      </c>
      <c r="B313" s="20" t="s">
        <v>616</v>
      </c>
      <c r="C313" s="21">
        <v>27</v>
      </c>
    </row>
    <row r="314" spans="1:3" x14ac:dyDescent="0.2">
      <c r="A314" s="20" t="s">
        <v>108</v>
      </c>
      <c r="B314" s="20" t="s">
        <v>113</v>
      </c>
      <c r="C314" s="21">
        <v>15</v>
      </c>
    </row>
    <row r="315" spans="1:3" x14ac:dyDescent="0.2">
      <c r="A315" s="20" t="s">
        <v>108</v>
      </c>
      <c r="B315" s="20" t="s">
        <v>617</v>
      </c>
      <c r="C315" s="21">
        <v>49</v>
      </c>
    </row>
    <row r="316" spans="1:3" x14ac:dyDescent="0.2">
      <c r="A316" s="20" t="s">
        <v>108</v>
      </c>
      <c r="B316" s="20" t="s">
        <v>618</v>
      </c>
      <c r="C316" s="21">
        <v>10</v>
      </c>
    </row>
    <row r="317" spans="1:3" x14ac:dyDescent="0.2">
      <c r="A317" s="20" t="s">
        <v>108</v>
      </c>
      <c r="B317" s="20" t="s">
        <v>619</v>
      </c>
      <c r="C317" s="21">
        <v>15</v>
      </c>
    </row>
    <row r="318" spans="1:3" x14ac:dyDescent="0.2">
      <c r="A318" s="20" t="s">
        <v>108</v>
      </c>
      <c r="B318" s="20" t="s">
        <v>620</v>
      </c>
      <c r="C318" s="21">
        <v>9</v>
      </c>
    </row>
    <row r="319" spans="1:3" x14ac:dyDescent="0.2">
      <c r="A319" s="20" t="s">
        <v>108</v>
      </c>
      <c r="B319" s="20" t="s">
        <v>621</v>
      </c>
      <c r="C319" s="21">
        <v>5</v>
      </c>
    </row>
    <row r="320" spans="1:3" x14ac:dyDescent="0.2">
      <c r="A320" s="20" t="s">
        <v>108</v>
      </c>
      <c r="B320" s="20" t="s">
        <v>622</v>
      </c>
      <c r="C320" s="21">
        <v>16</v>
      </c>
    </row>
    <row r="321" spans="1:3" x14ac:dyDescent="0.2">
      <c r="A321" s="20" t="s">
        <v>108</v>
      </c>
      <c r="B321" s="20" t="s">
        <v>623</v>
      </c>
      <c r="C321" s="21">
        <v>5</v>
      </c>
    </row>
    <row r="322" spans="1:3" x14ac:dyDescent="0.2">
      <c r="A322" s="20" t="s">
        <v>108</v>
      </c>
      <c r="B322" s="20" t="s">
        <v>624</v>
      </c>
      <c r="C322" s="21">
        <v>33</v>
      </c>
    </row>
    <row r="323" spans="1:3" x14ac:dyDescent="0.2">
      <c r="A323" s="20" t="s">
        <v>108</v>
      </c>
      <c r="B323" s="20" t="s">
        <v>625</v>
      </c>
      <c r="C323" s="21">
        <v>8</v>
      </c>
    </row>
    <row r="324" spans="1:3" x14ac:dyDescent="0.2">
      <c r="A324" s="20" t="s">
        <v>108</v>
      </c>
      <c r="B324" s="20" t="s">
        <v>626</v>
      </c>
      <c r="C324" s="21">
        <v>14</v>
      </c>
    </row>
    <row r="325" spans="1:3" x14ac:dyDescent="0.2">
      <c r="A325" s="20" t="s">
        <v>108</v>
      </c>
      <c r="B325" s="20" t="s">
        <v>627</v>
      </c>
      <c r="C325" s="21">
        <v>26</v>
      </c>
    </row>
    <row r="326" spans="1:3" x14ac:dyDescent="0.2">
      <c r="A326" s="20" t="s">
        <v>108</v>
      </c>
      <c r="B326" s="20" t="s">
        <v>628</v>
      </c>
      <c r="C326" s="21">
        <v>23</v>
      </c>
    </row>
    <row r="327" spans="1:3" x14ac:dyDescent="0.2">
      <c r="A327" s="20" t="s">
        <v>108</v>
      </c>
      <c r="B327" s="20" t="s">
        <v>629</v>
      </c>
      <c r="C327" s="21">
        <v>15</v>
      </c>
    </row>
    <row r="328" spans="1:3" x14ac:dyDescent="0.2">
      <c r="A328" s="20" t="s">
        <v>108</v>
      </c>
      <c r="B328" s="20" t="s">
        <v>114</v>
      </c>
      <c r="C328" s="21">
        <v>3</v>
      </c>
    </row>
    <row r="329" spans="1:3" x14ac:dyDescent="0.2">
      <c r="A329" s="20" t="s">
        <v>115</v>
      </c>
      <c r="B329" s="20" t="s">
        <v>116</v>
      </c>
      <c r="C329" s="21">
        <v>66</v>
      </c>
    </row>
    <row r="330" spans="1:3" x14ac:dyDescent="0.2">
      <c r="A330" s="20" t="s">
        <v>115</v>
      </c>
      <c r="B330" s="20" t="s">
        <v>630</v>
      </c>
      <c r="C330" s="21">
        <v>7</v>
      </c>
    </row>
    <row r="331" spans="1:3" x14ac:dyDescent="0.2">
      <c r="A331" s="20" t="s">
        <v>115</v>
      </c>
      <c r="B331" s="20" t="s">
        <v>631</v>
      </c>
      <c r="C331" s="21">
        <v>8</v>
      </c>
    </row>
    <row r="332" spans="1:3" x14ac:dyDescent="0.2">
      <c r="A332" s="20" t="s">
        <v>115</v>
      </c>
      <c r="B332" s="20" t="s">
        <v>632</v>
      </c>
      <c r="C332" s="21">
        <v>26</v>
      </c>
    </row>
    <row r="333" spans="1:3" x14ac:dyDescent="0.2">
      <c r="A333" s="20" t="s">
        <v>115</v>
      </c>
      <c r="B333" s="20" t="s">
        <v>633</v>
      </c>
      <c r="C333" s="21">
        <v>26</v>
      </c>
    </row>
    <row r="334" spans="1:3" x14ac:dyDescent="0.2">
      <c r="A334" s="20" t="s">
        <v>115</v>
      </c>
      <c r="B334" s="20" t="s">
        <v>634</v>
      </c>
      <c r="C334" s="21">
        <v>4</v>
      </c>
    </row>
    <row r="335" spans="1:3" x14ac:dyDescent="0.2">
      <c r="A335" s="20" t="s">
        <v>115</v>
      </c>
      <c r="B335" s="20" t="s">
        <v>635</v>
      </c>
      <c r="C335" s="21">
        <v>26</v>
      </c>
    </row>
    <row r="336" spans="1:3" x14ac:dyDescent="0.2">
      <c r="A336" s="20" t="s">
        <v>115</v>
      </c>
      <c r="B336" s="20" t="s">
        <v>115</v>
      </c>
      <c r="C336" s="21">
        <v>87</v>
      </c>
    </row>
    <row r="337" spans="1:3" x14ac:dyDescent="0.2">
      <c r="A337" s="20" t="s">
        <v>117</v>
      </c>
      <c r="B337" s="20" t="s">
        <v>118</v>
      </c>
      <c r="C337" s="21">
        <v>9</v>
      </c>
    </row>
    <row r="338" spans="1:3" x14ac:dyDescent="0.2">
      <c r="A338" s="20" t="s">
        <v>117</v>
      </c>
      <c r="B338" s="20" t="s">
        <v>119</v>
      </c>
      <c r="C338" s="21">
        <v>10</v>
      </c>
    </row>
    <row r="339" spans="1:3" x14ac:dyDescent="0.2">
      <c r="A339" s="20" t="s">
        <v>117</v>
      </c>
      <c r="B339" s="20" t="s">
        <v>120</v>
      </c>
      <c r="C339" s="21">
        <v>53</v>
      </c>
    </row>
    <row r="340" spans="1:3" x14ac:dyDescent="0.2">
      <c r="A340" s="20" t="s">
        <v>117</v>
      </c>
      <c r="B340" s="20" t="s">
        <v>121</v>
      </c>
      <c r="C340" s="21">
        <v>11</v>
      </c>
    </row>
    <row r="341" spans="1:3" x14ac:dyDescent="0.2">
      <c r="A341" s="20" t="s">
        <v>117</v>
      </c>
      <c r="B341" s="20" t="s">
        <v>636</v>
      </c>
      <c r="C341" s="21">
        <v>9</v>
      </c>
    </row>
    <row r="342" spans="1:3" x14ac:dyDescent="0.2">
      <c r="A342" s="20" t="s">
        <v>117</v>
      </c>
      <c r="B342" s="20" t="s">
        <v>637</v>
      </c>
      <c r="C342" s="21">
        <v>43</v>
      </c>
    </row>
    <row r="343" spans="1:3" x14ac:dyDescent="0.2">
      <c r="A343" s="20" t="s">
        <v>117</v>
      </c>
      <c r="B343" s="20" t="s">
        <v>638</v>
      </c>
      <c r="C343" s="21">
        <v>9</v>
      </c>
    </row>
    <row r="344" spans="1:3" x14ac:dyDescent="0.2">
      <c r="A344" s="20" t="s">
        <v>117</v>
      </c>
      <c r="B344" s="20" t="s">
        <v>639</v>
      </c>
      <c r="C344" s="21">
        <v>14</v>
      </c>
    </row>
    <row r="345" spans="1:3" x14ac:dyDescent="0.2">
      <c r="A345" s="20" t="s">
        <v>117</v>
      </c>
      <c r="B345" s="20" t="s">
        <v>122</v>
      </c>
      <c r="C345" s="21">
        <v>16</v>
      </c>
    </row>
    <row r="346" spans="1:3" x14ac:dyDescent="0.2">
      <c r="A346" s="20" t="s">
        <v>117</v>
      </c>
      <c r="B346" s="20" t="s">
        <v>123</v>
      </c>
      <c r="C346" s="21">
        <v>16</v>
      </c>
    </row>
    <row r="347" spans="1:3" x14ac:dyDescent="0.2">
      <c r="A347" s="20" t="s">
        <v>117</v>
      </c>
      <c r="B347" s="20" t="s">
        <v>117</v>
      </c>
      <c r="C347" s="21">
        <v>66</v>
      </c>
    </row>
    <row r="348" spans="1:3" x14ac:dyDescent="0.2">
      <c r="C348" s="11">
        <f>SUM(C5:C347)</f>
        <v>14568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E1051-F2AB-46A9-A424-8D7A78585238}">
  <dimension ref="A2:D348"/>
  <sheetViews>
    <sheetView topLeftCell="A315" workbookViewId="0">
      <selection activeCell="C348" sqref="C348"/>
    </sheetView>
  </sheetViews>
  <sheetFormatPr baseColWidth="10" defaultRowHeight="15" x14ac:dyDescent="0.2"/>
  <cols>
    <col min="1" max="1" width="16" customWidth="1"/>
    <col min="2" max="2" width="29.6640625" customWidth="1"/>
    <col min="3" max="3" width="12" customWidth="1"/>
  </cols>
  <sheetData>
    <row r="2" spans="1:3" x14ac:dyDescent="0.2">
      <c r="A2" s="7" t="s">
        <v>124</v>
      </c>
    </row>
    <row r="3" spans="1:3" x14ac:dyDescent="0.2">
      <c r="B3" s="6"/>
      <c r="C3" s="6"/>
    </row>
    <row r="4" spans="1:3" ht="32" x14ac:dyDescent="0.2">
      <c r="A4" s="1" t="s">
        <v>125</v>
      </c>
      <c r="B4" s="2" t="s">
        <v>126</v>
      </c>
      <c r="C4" s="10" t="s">
        <v>127</v>
      </c>
    </row>
    <row r="5" spans="1:3" ht="16" x14ac:dyDescent="0.2">
      <c r="A5" s="12" t="s">
        <v>470</v>
      </c>
      <c r="B5" s="12" t="s">
        <v>0</v>
      </c>
      <c r="C5" s="22">
        <v>17</v>
      </c>
    </row>
    <row r="6" spans="1:3" ht="16" x14ac:dyDescent="0.2">
      <c r="A6" s="12" t="s">
        <v>470</v>
      </c>
      <c r="B6" s="12" t="s">
        <v>1</v>
      </c>
      <c r="C6" s="22">
        <v>9</v>
      </c>
    </row>
    <row r="7" spans="1:3" ht="16" x14ac:dyDescent="0.2">
      <c r="A7" s="12" t="s">
        <v>470</v>
      </c>
      <c r="B7" s="12" t="s">
        <v>2</v>
      </c>
      <c r="C7" s="22">
        <v>49</v>
      </c>
    </row>
    <row r="8" spans="1:3" ht="16" x14ac:dyDescent="0.2">
      <c r="A8" s="12" t="s">
        <v>470</v>
      </c>
      <c r="B8" s="12" t="s">
        <v>3</v>
      </c>
      <c r="C8" s="22">
        <v>153</v>
      </c>
    </row>
    <row r="9" spans="1:3" ht="16" x14ac:dyDescent="0.2">
      <c r="A9" s="12" t="s">
        <v>470</v>
      </c>
      <c r="B9" s="12" t="s">
        <v>471</v>
      </c>
      <c r="C9" s="22">
        <v>40</v>
      </c>
    </row>
    <row r="10" spans="1:3" ht="16" x14ac:dyDescent="0.2">
      <c r="A10" s="12" t="s">
        <v>470</v>
      </c>
      <c r="B10" s="12" t="s">
        <v>4</v>
      </c>
      <c r="C10" s="22">
        <v>9</v>
      </c>
    </row>
    <row r="11" spans="1:3" ht="16" x14ac:dyDescent="0.2">
      <c r="A11" s="12" t="s">
        <v>470</v>
      </c>
      <c r="B11" s="12" t="s">
        <v>5</v>
      </c>
      <c r="C11" s="22">
        <v>21</v>
      </c>
    </row>
    <row r="12" spans="1:3" ht="16" x14ac:dyDescent="0.2">
      <c r="A12" s="12" t="s">
        <v>470</v>
      </c>
      <c r="B12" s="12" t="s">
        <v>6</v>
      </c>
      <c r="C12" s="22">
        <v>23</v>
      </c>
    </row>
    <row r="13" spans="1:3" ht="16" x14ac:dyDescent="0.2">
      <c r="A13" s="12" t="s">
        <v>470</v>
      </c>
      <c r="B13" s="12" t="s">
        <v>472</v>
      </c>
      <c r="C13" s="22">
        <v>30</v>
      </c>
    </row>
    <row r="14" spans="1:3" ht="16" x14ac:dyDescent="0.2">
      <c r="A14" s="12" t="s">
        <v>470</v>
      </c>
      <c r="B14" s="12" t="s">
        <v>473</v>
      </c>
      <c r="C14" s="22">
        <v>12</v>
      </c>
    </row>
    <row r="15" spans="1:3" ht="16" x14ac:dyDescent="0.2">
      <c r="A15" s="12" t="s">
        <v>470</v>
      </c>
      <c r="B15" s="12" t="s">
        <v>474</v>
      </c>
      <c r="C15" s="22">
        <v>77</v>
      </c>
    </row>
    <row r="16" spans="1:3" ht="16" x14ac:dyDescent="0.2">
      <c r="A16" s="12" t="s">
        <v>470</v>
      </c>
      <c r="B16" s="12" t="s">
        <v>475</v>
      </c>
      <c r="C16" s="22">
        <v>17</v>
      </c>
    </row>
    <row r="17" spans="1:3" ht="16" x14ac:dyDescent="0.2">
      <c r="A17" s="12" t="s">
        <v>470</v>
      </c>
      <c r="B17" s="12" t="s">
        <v>476</v>
      </c>
      <c r="C17" s="22">
        <v>20</v>
      </c>
    </row>
    <row r="18" spans="1:3" ht="16" x14ac:dyDescent="0.2">
      <c r="A18" s="12" t="s">
        <v>470</v>
      </c>
      <c r="B18" s="12" t="s">
        <v>7</v>
      </c>
      <c r="C18" s="22">
        <v>14</v>
      </c>
    </row>
    <row r="19" spans="1:3" ht="16" x14ac:dyDescent="0.2">
      <c r="A19" s="12" t="s">
        <v>470</v>
      </c>
      <c r="B19" s="12" t="s">
        <v>8</v>
      </c>
      <c r="C19" s="22">
        <v>26</v>
      </c>
    </row>
    <row r="20" spans="1:3" ht="16" x14ac:dyDescent="0.2">
      <c r="A20" s="12" t="s">
        <v>470</v>
      </c>
      <c r="B20" s="12" t="s">
        <v>9</v>
      </c>
      <c r="C20" s="22">
        <v>7</v>
      </c>
    </row>
    <row r="21" spans="1:3" ht="16" x14ac:dyDescent="0.2">
      <c r="A21" s="12" t="s">
        <v>470</v>
      </c>
      <c r="B21" s="12" t="s">
        <v>10</v>
      </c>
      <c r="C21" s="22">
        <v>18</v>
      </c>
    </row>
    <row r="22" spans="1:3" ht="16" x14ac:dyDescent="0.2">
      <c r="A22" s="12" t="s">
        <v>477</v>
      </c>
      <c r="B22" s="12" t="s">
        <v>11</v>
      </c>
      <c r="C22" s="22">
        <v>27</v>
      </c>
    </row>
    <row r="23" spans="1:3" ht="16" x14ac:dyDescent="0.2">
      <c r="A23" s="12" t="s">
        <v>477</v>
      </c>
      <c r="B23" s="12" t="s">
        <v>478</v>
      </c>
      <c r="C23" s="22">
        <v>15</v>
      </c>
    </row>
    <row r="24" spans="1:3" ht="16" x14ac:dyDescent="0.2">
      <c r="A24" s="12" t="s">
        <v>477</v>
      </c>
      <c r="B24" s="12" t="s">
        <v>12</v>
      </c>
      <c r="C24" s="22">
        <v>15</v>
      </c>
    </row>
    <row r="25" spans="1:3" ht="16" x14ac:dyDescent="0.2">
      <c r="A25" s="12" t="s">
        <v>477</v>
      </c>
      <c r="B25" s="12" t="s">
        <v>13</v>
      </c>
      <c r="C25" s="22">
        <v>17</v>
      </c>
    </row>
    <row r="26" spans="1:3" ht="16" x14ac:dyDescent="0.2">
      <c r="A26" s="12" t="s">
        <v>477</v>
      </c>
      <c r="B26" s="12" t="s">
        <v>14</v>
      </c>
      <c r="C26" s="22">
        <v>28</v>
      </c>
    </row>
    <row r="27" spans="1:3" ht="16" x14ac:dyDescent="0.2">
      <c r="A27" s="12" t="s">
        <v>477</v>
      </c>
      <c r="B27" s="12" t="s">
        <v>15</v>
      </c>
      <c r="C27" s="22">
        <v>67</v>
      </c>
    </row>
    <row r="28" spans="1:3" ht="16" x14ac:dyDescent="0.2">
      <c r="A28" s="12" t="s">
        <v>477</v>
      </c>
      <c r="B28" s="12" t="s">
        <v>479</v>
      </c>
      <c r="C28" s="22">
        <v>35</v>
      </c>
    </row>
    <row r="29" spans="1:3" ht="16" x14ac:dyDescent="0.2">
      <c r="A29" s="12" t="s">
        <v>477</v>
      </c>
      <c r="B29" s="12" t="s">
        <v>480</v>
      </c>
      <c r="C29" s="22">
        <v>25</v>
      </c>
    </row>
    <row r="30" spans="1:3" ht="16" x14ac:dyDescent="0.2">
      <c r="A30" s="23" t="s">
        <v>16</v>
      </c>
      <c r="B30" s="23" t="s">
        <v>17</v>
      </c>
      <c r="C30" s="24">
        <v>18</v>
      </c>
    </row>
    <row r="31" spans="1:3" ht="16" x14ac:dyDescent="0.2">
      <c r="A31" s="23" t="s">
        <v>16</v>
      </c>
      <c r="B31" s="23" t="s">
        <v>16</v>
      </c>
      <c r="C31" s="24">
        <v>59</v>
      </c>
    </row>
    <row r="32" spans="1:3" ht="16" x14ac:dyDescent="0.2">
      <c r="A32" s="23" t="s">
        <v>16</v>
      </c>
      <c r="B32" s="23" t="s">
        <v>18</v>
      </c>
      <c r="C32" s="24">
        <v>25</v>
      </c>
    </row>
    <row r="33" spans="1:3" ht="16" x14ac:dyDescent="0.2">
      <c r="A33" s="23" t="s">
        <v>16</v>
      </c>
      <c r="B33" s="23" t="s">
        <v>962</v>
      </c>
      <c r="C33" s="24">
        <v>36</v>
      </c>
    </row>
    <row r="34" spans="1:3" ht="16" x14ac:dyDescent="0.2">
      <c r="A34" s="23" t="s">
        <v>16</v>
      </c>
      <c r="B34" s="23" t="s">
        <v>19</v>
      </c>
      <c r="C34" s="24">
        <v>7</v>
      </c>
    </row>
    <row r="35" spans="1:3" ht="16" x14ac:dyDescent="0.2">
      <c r="A35" s="23" t="s">
        <v>16</v>
      </c>
      <c r="B35" s="23" t="s">
        <v>20</v>
      </c>
      <c r="C35" s="24">
        <v>24</v>
      </c>
    </row>
    <row r="36" spans="1:3" ht="16" x14ac:dyDescent="0.2">
      <c r="A36" s="23" t="s">
        <v>16</v>
      </c>
      <c r="B36" s="23" t="s">
        <v>21</v>
      </c>
      <c r="C36" s="24">
        <v>32</v>
      </c>
    </row>
    <row r="37" spans="1:3" ht="16" x14ac:dyDescent="0.2">
      <c r="A37" s="23" t="s">
        <v>16</v>
      </c>
      <c r="B37" s="23" t="s">
        <v>22</v>
      </c>
      <c r="C37" s="24">
        <v>12</v>
      </c>
    </row>
    <row r="38" spans="1:3" ht="16" x14ac:dyDescent="0.2">
      <c r="A38" s="23" t="s">
        <v>16</v>
      </c>
      <c r="B38" s="23" t="s">
        <v>963</v>
      </c>
      <c r="C38" s="24">
        <v>27</v>
      </c>
    </row>
    <row r="39" spans="1:3" ht="16" x14ac:dyDescent="0.2">
      <c r="A39" s="23" t="s">
        <v>16</v>
      </c>
      <c r="B39" s="23" t="s">
        <v>964</v>
      </c>
      <c r="C39" s="24">
        <v>14</v>
      </c>
    </row>
    <row r="40" spans="1:3" ht="16" x14ac:dyDescent="0.2">
      <c r="A40" s="23" t="s">
        <v>16</v>
      </c>
      <c r="B40" s="23" t="s">
        <v>965</v>
      </c>
      <c r="C40" s="24">
        <v>72</v>
      </c>
    </row>
    <row r="41" spans="1:3" ht="16" x14ac:dyDescent="0.2">
      <c r="A41" s="23" t="s">
        <v>16</v>
      </c>
      <c r="B41" s="23" t="s">
        <v>966</v>
      </c>
      <c r="C41" s="24">
        <v>17</v>
      </c>
    </row>
    <row r="42" spans="1:3" ht="16" x14ac:dyDescent="0.2">
      <c r="A42" s="23" t="s">
        <v>16</v>
      </c>
      <c r="B42" s="23" t="s">
        <v>967</v>
      </c>
      <c r="C42" s="24">
        <v>13</v>
      </c>
    </row>
    <row r="43" spans="1:3" ht="16" x14ac:dyDescent="0.2">
      <c r="A43" s="23" t="s">
        <v>16</v>
      </c>
      <c r="B43" s="23" t="s">
        <v>968</v>
      </c>
      <c r="C43" s="24">
        <v>54</v>
      </c>
    </row>
    <row r="44" spans="1:3" ht="16" x14ac:dyDescent="0.2">
      <c r="A44" s="23" t="s">
        <v>16</v>
      </c>
      <c r="B44" s="23" t="s">
        <v>23</v>
      </c>
      <c r="C44" s="24">
        <v>19</v>
      </c>
    </row>
    <row r="45" spans="1:3" ht="16" x14ac:dyDescent="0.2">
      <c r="A45" s="23" t="s">
        <v>16</v>
      </c>
      <c r="B45" s="23" t="s">
        <v>24</v>
      </c>
      <c r="C45" s="24">
        <v>14</v>
      </c>
    </row>
    <row r="46" spans="1:3" ht="16" x14ac:dyDescent="0.2">
      <c r="A46" s="23" t="s">
        <v>25</v>
      </c>
      <c r="B46" s="23" t="s">
        <v>26</v>
      </c>
      <c r="C46" s="24">
        <v>23</v>
      </c>
    </row>
    <row r="47" spans="1:3" ht="16" x14ac:dyDescent="0.2">
      <c r="A47" s="23" t="s">
        <v>25</v>
      </c>
      <c r="B47" s="23" t="s">
        <v>25</v>
      </c>
      <c r="C47" s="24">
        <v>105</v>
      </c>
    </row>
    <row r="48" spans="1:3" ht="16" x14ac:dyDescent="0.2">
      <c r="A48" s="23" t="s">
        <v>25</v>
      </c>
      <c r="B48" s="23" t="s">
        <v>969</v>
      </c>
      <c r="C48" s="24">
        <v>27</v>
      </c>
    </row>
    <row r="49" spans="1:3" ht="16" x14ac:dyDescent="0.2">
      <c r="A49" s="23" t="s">
        <v>25</v>
      </c>
      <c r="B49" s="23" t="s">
        <v>27</v>
      </c>
      <c r="C49" s="24">
        <v>85</v>
      </c>
    </row>
    <row r="50" spans="1:3" ht="16" x14ac:dyDescent="0.2">
      <c r="A50" s="23" t="s">
        <v>25</v>
      </c>
      <c r="B50" s="23" t="s">
        <v>28</v>
      </c>
      <c r="C50" s="24">
        <v>44</v>
      </c>
    </row>
    <row r="51" spans="1:3" ht="16" x14ac:dyDescent="0.2">
      <c r="A51" s="23" t="s">
        <v>25</v>
      </c>
      <c r="B51" s="23" t="s">
        <v>29</v>
      </c>
      <c r="C51" s="24">
        <v>21</v>
      </c>
    </row>
    <row r="52" spans="1:3" ht="16" x14ac:dyDescent="0.2">
      <c r="A52" s="23" t="s">
        <v>25</v>
      </c>
      <c r="B52" s="23" t="s">
        <v>30</v>
      </c>
      <c r="C52" s="24">
        <v>10</v>
      </c>
    </row>
    <row r="53" spans="1:3" ht="16" x14ac:dyDescent="0.2">
      <c r="A53" s="23" t="s">
        <v>25</v>
      </c>
      <c r="B53" s="23" t="s">
        <v>31</v>
      </c>
      <c r="C53" s="24">
        <v>22</v>
      </c>
    </row>
    <row r="54" spans="1:3" ht="16" x14ac:dyDescent="0.2">
      <c r="A54" s="23" t="s">
        <v>25</v>
      </c>
      <c r="B54" s="23" t="s">
        <v>970</v>
      </c>
      <c r="C54" s="24">
        <v>14</v>
      </c>
    </row>
    <row r="55" spans="1:3" ht="16" x14ac:dyDescent="0.2">
      <c r="A55" s="23" t="s">
        <v>25</v>
      </c>
      <c r="B55" s="23" t="s">
        <v>971</v>
      </c>
      <c r="C55" s="24">
        <v>12</v>
      </c>
    </row>
    <row r="56" spans="1:3" ht="16" x14ac:dyDescent="0.2">
      <c r="A56" s="23" t="s">
        <v>25</v>
      </c>
      <c r="B56" s="23" t="s">
        <v>972</v>
      </c>
      <c r="C56" s="24">
        <v>10</v>
      </c>
    </row>
    <row r="57" spans="1:3" ht="16" x14ac:dyDescent="0.2">
      <c r="A57" s="23" t="s">
        <v>32</v>
      </c>
      <c r="B57" s="23" t="s">
        <v>32</v>
      </c>
      <c r="C57" s="24">
        <v>132</v>
      </c>
    </row>
    <row r="58" spans="1:3" ht="16" x14ac:dyDescent="0.2">
      <c r="A58" s="23" t="s">
        <v>32</v>
      </c>
      <c r="B58" s="23" t="s">
        <v>33</v>
      </c>
      <c r="C58" s="24">
        <v>18</v>
      </c>
    </row>
    <row r="59" spans="1:3" ht="16" x14ac:dyDescent="0.2">
      <c r="A59" s="23" t="s">
        <v>32</v>
      </c>
      <c r="B59" s="23" t="s">
        <v>34</v>
      </c>
      <c r="C59" s="24">
        <v>26</v>
      </c>
    </row>
    <row r="60" spans="1:3" ht="16" x14ac:dyDescent="0.2">
      <c r="A60" s="23" t="s">
        <v>32</v>
      </c>
      <c r="B60" s="23" t="s">
        <v>973</v>
      </c>
      <c r="C60" s="24">
        <v>37</v>
      </c>
    </row>
    <row r="61" spans="1:3" ht="16" x14ac:dyDescent="0.2">
      <c r="A61" s="23" t="s">
        <v>32</v>
      </c>
      <c r="B61" s="23" t="s">
        <v>974</v>
      </c>
      <c r="C61" s="24">
        <v>61</v>
      </c>
    </row>
    <row r="62" spans="1:3" ht="16" x14ac:dyDescent="0.2">
      <c r="A62" s="23" t="s">
        <v>32</v>
      </c>
      <c r="B62" s="23" t="s">
        <v>35</v>
      </c>
      <c r="C62" s="24">
        <v>50</v>
      </c>
    </row>
    <row r="63" spans="1:3" ht="16" x14ac:dyDescent="0.2">
      <c r="A63" s="23" t="s">
        <v>32</v>
      </c>
      <c r="B63" s="23" t="s">
        <v>975</v>
      </c>
      <c r="C63" s="24">
        <v>58</v>
      </c>
    </row>
    <row r="64" spans="1:3" ht="16" x14ac:dyDescent="0.2">
      <c r="A64" s="23" t="s">
        <v>32</v>
      </c>
      <c r="B64" s="23" t="s">
        <v>36</v>
      </c>
      <c r="C64" s="24">
        <v>42</v>
      </c>
    </row>
    <row r="65" spans="1:3" ht="16" x14ac:dyDescent="0.2">
      <c r="A65" s="23" t="s">
        <v>32</v>
      </c>
      <c r="B65" s="23" t="s">
        <v>976</v>
      </c>
      <c r="C65" s="24">
        <v>87</v>
      </c>
    </row>
    <row r="66" spans="1:3" ht="16" x14ac:dyDescent="0.2">
      <c r="A66" s="23" t="s">
        <v>32</v>
      </c>
      <c r="B66" s="23" t="s">
        <v>977</v>
      </c>
      <c r="C66" s="24">
        <v>17</v>
      </c>
    </row>
    <row r="67" spans="1:3" ht="16" x14ac:dyDescent="0.2">
      <c r="A67" s="23" t="s">
        <v>32</v>
      </c>
      <c r="B67" s="23" t="s">
        <v>978</v>
      </c>
      <c r="C67" s="24">
        <v>66</v>
      </c>
    </row>
    <row r="68" spans="1:3" ht="16" x14ac:dyDescent="0.2">
      <c r="A68" s="23" t="s">
        <v>32</v>
      </c>
      <c r="B68" s="23" t="s">
        <v>979</v>
      </c>
      <c r="C68" s="24">
        <v>28</v>
      </c>
    </row>
    <row r="69" spans="1:3" ht="16" x14ac:dyDescent="0.2">
      <c r="A69" s="23" t="s">
        <v>32</v>
      </c>
      <c r="B69" s="23" t="s">
        <v>37</v>
      </c>
      <c r="C69" s="24">
        <v>39</v>
      </c>
    </row>
    <row r="70" spans="1:3" ht="16" x14ac:dyDescent="0.2">
      <c r="A70" s="23" t="s">
        <v>32</v>
      </c>
      <c r="B70" s="23" t="s">
        <v>38</v>
      </c>
      <c r="C70" s="24">
        <v>40</v>
      </c>
    </row>
    <row r="71" spans="1:3" x14ac:dyDescent="0.2">
      <c r="A71" s="25" t="s">
        <v>39</v>
      </c>
      <c r="B71" s="25" t="s">
        <v>40</v>
      </c>
      <c r="C71" s="26">
        <v>105</v>
      </c>
    </row>
    <row r="72" spans="1:3" x14ac:dyDescent="0.2">
      <c r="A72" s="25" t="s">
        <v>39</v>
      </c>
      <c r="B72" s="25" t="s">
        <v>41</v>
      </c>
      <c r="C72" s="26">
        <v>63</v>
      </c>
    </row>
    <row r="73" spans="1:3" x14ac:dyDescent="0.2">
      <c r="A73" s="25" t="s">
        <v>39</v>
      </c>
      <c r="B73" s="25" t="s">
        <v>42</v>
      </c>
      <c r="C73" s="26">
        <v>28</v>
      </c>
    </row>
    <row r="74" spans="1:3" x14ac:dyDescent="0.2">
      <c r="A74" s="25" t="s">
        <v>39</v>
      </c>
      <c r="B74" s="25" t="s">
        <v>43</v>
      </c>
      <c r="C74" s="26">
        <v>86</v>
      </c>
    </row>
    <row r="75" spans="1:3" x14ac:dyDescent="0.2">
      <c r="A75" s="25" t="s">
        <v>39</v>
      </c>
      <c r="B75" s="25" t="s">
        <v>39</v>
      </c>
      <c r="C75" s="26">
        <v>1389</v>
      </c>
    </row>
    <row r="76" spans="1:3" x14ac:dyDescent="0.2">
      <c r="A76" s="25" t="s">
        <v>39</v>
      </c>
      <c r="B76" s="25" t="s">
        <v>44</v>
      </c>
      <c r="C76" s="26">
        <v>407</v>
      </c>
    </row>
    <row r="77" spans="1:3" x14ac:dyDescent="0.2">
      <c r="A77" s="25" t="s">
        <v>39</v>
      </c>
      <c r="B77" s="25" t="s">
        <v>45</v>
      </c>
      <c r="C77" s="26">
        <v>52</v>
      </c>
    </row>
    <row r="78" spans="1:3" x14ac:dyDescent="0.2">
      <c r="A78" s="25" t="s">
        <v>39</v>
      </c>
      <c r="B78" s="25" t="s">
        <v>46</v>
      </c>
      <c r="C78" s="26">
        <v>105</v>
      </c>
    </row>
    <row r="79" spans="1:3" x14ac:dyDescent="0.2">
      <c r="A79" s="25" t="s">
        <v>39</v>
      </c>
      <c r="B79" s="25" t="s">
        <v>826</v>
      </c>
      <c r="C79" s="26">
        <v>15</v>
      </c>
    </row>
    <row r="80" spans="1:3" x14ac:dyDescent="0.2">
      <c r="A80" s="25" t="s">
        <v>39</v>
      </c>
      <c r="B80" s="25" t="s">
        <v>827</v>
      </c>
      <c r="C80" s="26">
        <v>131</v>
      </c>
    </row>
    <row r="81" spans="1:3" x14ac:dyDescent="0.2">
      <c r="A81" s="25" t="s">
        <v>39</v>
      </c>
      <c r="B81" s="25" t="s">
        <v>828</v>
      </c>
      <c r="C81" s="26">
        <v>119</v>
      </c>
    </row>
    <row r="82" spans="1:3" x14ac:dyDescent="0.2">
      <c r="A82" s="25" t="s">
        <v>39</v>
      </c>
      <c r="B82" s="25" t="s">
        <v>829</v>
      </c>
      <c r="C82" s="26">
        <v>37</v>
      </c>
    </row>
    <row r="83" spans="1:3" x14ac:dyDescent="0.2">
      <c r="A83" s="25" t="s">
        <v>39</v>
      </c>
      <c r="B83" s="25" t="s">
        <v>830</v>
      </c>
      <c r="C83" s="26">
        <v>50</v>
      </c>
    </row>
    <row r="84" spans="1:3" x14ac:dyDescent="0.2">
      <c r="A84" s="25" t="s">
        <v>39</v>
      </c>
      <c r="B84" s="25" t="s">
        <v>831</v>
      </c>
      <c r="C84" s="26">
        <v>47</v>
      </c>
    </row>
    <row r="85" spans="1:3" x14ac:dyDescent="0.2">
      <c r="A85" s="25" t="s">
        <v>39</v>
      </c>
      <c r="B85" s="25" t="s">
        <v>832</v>
      </c>
      <c r="C85" s="26">
        <v>206</v>
      </c>
    </row>
    <row r="86" spans="1:3" x14ac:dyDescent="0.2">
      <c r="A86" s="25" t="s">
        <v>39</v>
      </c>
      <c r="B86" s="25" t="s">
        <v>833</v>
      </c>
      <c r="C86" s="26">
        <v>141</v>
      </c>
    </row>
    <row r="87" spans="1:3" x14ac:dyDescent="0.2">
      <c r="A87" s="25" t="s">
        <v>39</v>
      </c>
      <c r="B87" s="25" t="s">
        <v>834</v>
      </c>
      <c r="C87" s="26">
        <v>276</v>
      </c>
    </row>
    <row r="88" spans="1:3" x14ac:dyDescent="0.2">
      <c r="A88" s="25" t="s">
        <v>47</v>
      </c>
      <c r="B88" s="25" t="s">
        <v>48</v>
      </c>
      <c r="C88" s="26">
        <v>61</v>
      </c>
    </row>
    <row r="89" spans="1:3" x14ac:dyDescent="0.2">
      <c r="A89" s="25" t="s">
        <v>47</v>
      </c>
      <c r="B89" s="25" t="s">
        <v>49</v>
      </c>
      <c r="C89" s="26">
        <v>42</v>
      </c>
    </row>
    <row r="90" spans="1:3" x14ac:dyDescent="0.2">
      <c r="A90" s="25" t="s">
        <v>47</v>
      </c>
      <c r="B90" s="25" t="s">
        <v>50</v>
      </c>
      <c r="C90" s="26">
        <v>42</v>
      </c>
    </row>
    <row r="91" spans="1:3" x14ac:dyDescent="0.2">
      <c r="A91" s="25" t="s">
        <v>47</v>
      </c>
      <c r="B91" s="25" t="s">
        <v>835</v>
      </c>
      <c r="C91" s="26">
        <v>15</v>
      </c>
    </row>
    <row r="92" spans="1:3" x14ac:dyDescent="0.2">
      <c r="A92" s="25" t="s">
        <v>47</v>
      </c>
      <c r="B92" s="25" t="s">
        <v>51</v>
      </c>
      <c r="C92" s="26">
        <v>38</v>
      </c>
    </row>
    <row r="93" spans="1:3" x14ac:dyDescent="0.2">
      <c r="A93" s="25" t="s">
        <v>47</v>
      </c>
      <c r="B93" s="25" t="s">
        <v>47</v>
      </c>
      <c r="C93" s="26">
        <v>94</v>
      </c>
    </row>
    <row r="94" spans="1:3" x14ac:dyDescent="0.2">
      <c r="A94" s="25" t="s">
        <v>47</v>
      </c>
      <c r="B94" s="25" t="s">
        <v>52</v>
      </c>
      <c r="C94" s="26">
        <v>57</v>
      </c>
    </row>
    <row r="95" spans="1:3" x14ac:dyDescent="0.2">
      <c r="A95" s="25" t="s">
        <v>47</v>
      </c>
      <c r="B95" s="25" t="s">
        <v>836</v>
      </c>
      <c r="C95" s="26">
        <v>71</v>
      </c>
    </row>
    <row r="96" spans="1:3" x14ac:dyDescent="0.2">
      <c r="A96" s="25" t="s">
        <v>47</v>
      </c>
      <c r="B96" s="25" t="s">
        <v>837</v>
      </c>
      <c r="C96" s="26">
        <v>18</v>
      </c>
    </row>
    <row r="97" spans="1:3" x14ac:dyDescent="0.2">
      <c r="A97" s="25" t="s">
        <v>47</v>
      </c>
      <c r="B97" s="25" t="s">
        <v>53</v>
      </c>
      <c r="C97" s="26">
        <v>95</v>
      </c>
    </row>
    <row r="98" spans="1:3" x14ac:dyDescent="0.2">
      <c r="A98" s="25" t="s">
        <v>47</v>
      </c>
      <c r="B98" s="25" t="s">
        <v>54</v>
      </c>
      <c r="C98" s="26">
        <v>844</v>
      </c>
    </row>
    <row r="99" spans="1:3" x14ac:dyDescent="0.2">
      <c r="A99" s="25" t="s">
        <v>47</v>
      </c>
      <c r="B99" s="25" t="s">
        <v>980</v>
      </c>
      <c r="C99" s="26">
        <v>206</v>
      </c>
    </row>
    <row r="100" spans="1:3" x14ac:dyDescent="0.2">
      <c r="A100" s="25" t="s">
        <v>47</v>
      </c>
      <c r="B100" s="25" t="s">
        <v>838</v>
      </c>
      <c r="C100" s="26">
        <v>35</v>
      </c>
    </row>
    <row r="101" spans="1:3" x14ac:dyDescent="0.2">
      <c r="A101" s="25" t="s">
        <v>47</v>
      </c>
      <c r="B101" s="25" t="s">
        <v>839</v>
      </c>
      <c r="C101" s="26">
        <v>56</v>
      </c>
    </row>
    <row r="102" spans="1:3" x14ac:dyDescent="0.2">
      <c r="A102" s="25" t="s">
        <v>47</v>
      </c>
      <c r="B102" s="25" t="s">
        <v>840</v>
      </c>
      <c r="C102" s="26">
        <v>19</v>
      </c>
    </row>
    <row r="103" spans="1:3" x14ac:dyDescent="0.2">
      <c r="A103" s="25" t="s">
        <v>47</v>
      </c>
      <c r="B103" s="25" t="s">
        <v>841</v>
      </c>
      <c r="C103" s="26">
        <v>36</v>
      </c>
    </row>
    <row r="104" spans="1:3" x14ac:dyDescent="0.2">
      <c r="A104" s="25" t="s">
        <v>47</v>
      </c>
      <c r="B104" s="25" t="s">
        <v>842</v>
      </c>
      <c r="C104" s="26">
        <v>64</v>
      </c>
    </row>
    <row r="105" spans="1:3" x14ac:dyDescent="0.2">
      <c r="A105" s="25" t="s">
        <v>47</v>
      </c>
      <c r="B105" s="25" t="s">
        <v>843</v>
      </c>
      <c r="C105" s="26">
        <v>23</v>
      </c>
    </row>
    <row r="106" spans="1:3" x14ac:dyDescent="0.2">
      <c r="A106" s="25" t="s">
        <v>47</v>
      </c>
      <c r="B106" s="25" t="s">
        <v>844</v>
      </c>
      <c r="C106" s="26">
        <v>36</v>
      </c>
    </row>
    <row r="107" spans="1:3" x14ac:dyDescent="0.2">
      <c r="A107" s="25" t="s">
        <v>47</v>
      </c>
      <c r="B107" s="25" t="s">
        <v>845</v>
      </c>
      <c r="C107" s="26">
        <v>18</v>
      </c>
    </row>
    <row r="108" spans="1:3" x14ac:dyDescent="0.2">
      <c r="A108" s="25" t="s">
        <v>47</v>
      </c>
      <c r="B108" s="25" t="s">
        <v>846</v>
      </c>
      <c r="C108" s="26">
        <v>126</v>
      </c>
    </row>
    <row r="109" spans="1:3" x14ac:dyDescent="0.2">
      <c r="A109" s="25" t="s">
        <v>47</v>
      </c>
      <c r="B109" s="25" t="s">
        <v>847</v>
      </c>
      <c r="C109" s="26">
        <v>68</v>
      </c>
    </row>
    <row r="110" spans="1:3" x14ac:dyDescent="0.2">
      <c r="A110" s="25" t="s">
        <v>47</v>
      </c>
      <c r="B110" s="25" t="s">
        <v>848</v>
      </c>
      <c r="C110" s="26">
        <v>146</v>
      </c>
    </row>
    <row r="111" spans="1:3" x14ac:dyDescent="0.2">
      <c r="A111" s="25" t="s">
        <v>47</v>
      </c>
      <c r="B111" s="25" t="s">
        <v>849</v>
      </c>
      <c r="C111" s="26">
        <v>16</v>
      </c>
    </row>
    <row r="112" spans="1:3" x14ac:dyDescent="0.2">
      <c r="A112" s="25" t="s">
        <v>47</v>
      </c>
      <c r="B112" s="25" t="s">
        <v>850</v>
      </c>
      <c r="C112" s="26">
        <v>28</v>
      </c>
    </row>
    <row r="113" spans="1:3" x14ac:dyDescent="0.2">
      <c r="A113" s="25" t="s">
        <v>47</v>
      </c>
      <c r="B113" s="25" t="s">
        <v>851</v>
      </c>
      <c r="C113" s="26">
        <v>24</v>
      </c>
    </row>
    <row r="114" spans="1:3" x14ac:dyDescent="0.2">
      <c r="A114" s="25" t="s">
        <v>47</v>
      </c>
      <c r="B114" s="25" t="s">
        <v>627</v>
      </c>
      <c r="C114" s="26">
        <v>19</v>
      </c>
    </row>
    <row r="115" spans="1:3" x14ac:dyDescent="0.2">
      <c r="A115" s="25" t="s">
        <v>47</v>
      </c>
      <c r="B115" s="25" t="s">
        <v>852</v>
      </c>
      <c r="C115" s="26">
        <v>54</v>
      </c>
    </row>
    <row r="116" spans="1:3" x14ac:dyDescent="0.2">
      <c r="A116" s="25" t="s">
        <v>47</v>
      </c>
      <c r="B116" s="25" t="s">
        <v>853</v>
      </c>
      <c r="C116" s="26">
        <v>33</v>
      </c>
    </row>
    <row r="117" spans="1:3" x14ac:dyDescent="0.2">
      <c r="A117" s="25" t="s">
        <v>47</v>
      </c>
      <c r="B117" s="25" t="s">
        <v>854</v>
      </c>
      <c r="C117" s="26">
        <v>6</v>
      </c>
    </row>
    <row r="118" spans="1:3" x14ac:dyDescent="0.2">
      <c r="A118" s="25" t="s">
        <v>47</v>
      </c>
      <c r="B118" s="25" t="s">
        <v>55</v>
      </c>
      <c r="C118" s="26">
        <v>29</v>
      </c>
    </row>
    <row r="119" spans="1:3" x14ac:dyDescent="0.2">
      <c r="A119" s="25" t="s">
        <v>47</v>
      </c>
      <c r="B119" s="25" t="s">
        <v>855</v>
      </c>
      <c r="C119" s="26">
        <v>29</v>
      </c>
    </row>
    <row r="120" spans="1:3" x14ac:dyDescent="0.2">
      <c r="A120" s="25" t="s">
        <v>47</v>
      </c>
      <c r="B120" s="25" t="s">
        <v>856</v>
      </c>
      <c r="C120" s="26">
        <v>47</v>
      </c>
    </row>
    <row r="121" spans="1:3" x14ac:dyDescent="0.2">
      <c r="A121" s="27" t="s">
        <v>56</v>
      </c>
      <c r="B121" s="27" t="s">
        <v>530</v>
      </c>
      <c r="C121" s="28">
        <v>47</v>
      </c>
    </row>
    <row r="122" spans="1:3" x14ac:dyDescent="0.2">
      <c r="A122" s="27" t="s">
        <v>56</v>
      </c>
      <c r="B122" s="27" t="s">
        <v>57</v>
      </c>
      <c r="C122" s="28">
        <v>64</v>
      </c>
    </row>
    <row r="123" spans="1:3" x14ac:dyDescent="0.2">
      <c r="A123" s="27" t="s">
        <v>56</v>
      </c>
      <c r="B123" s="27" t="s">
        <v>531</v>
      </c>
      <c r="C123" s="28">
        <v>61</v>
      </c>
    </row>
    <row r="124" spans="1:3" x14ac:dyDescent="0.2">
      <c r="A124" s="27" t="s">
        <v>56</v>
      </c>
      <c r="B124" s="27" t="s">
        <v>58</v>
      </c>
      <c r="C124" s="28">
        <v>100</v>
      </c>
    </row>
    <row r="125" spans="1:3" x14ac:dyDescent="0.2">
      <c r="A125" s="27" t="s">
        <v>56</v>
      </c>
      <c r="B125" s="27" t="s">
        <v>532</v>
      </c>
      <c r="C125" s="28">
        <v>95</v>
      </c>
    </row>
    <row r="126" spans="1:3" x14ac:dyDescent="0.2">
      <c r="A126" s="27" t="s">
        <v>56</v>
      </c>
      <c r="B126" s="27" t="s">
        <v>984</v>
      </c>
      <c r="C126" s="28">
        <v>6</v>
      </c>
    </row>
    <row r="127" spans="1:3" x14ac:dyDescent="0.2">
      <c r="A127" s="27" t="s">
        <v>59</v>
      </c>
      <c r="B127" s="27" t="s">
        <v>59</v>
      </c>
      <c r="C127" s="28">
        <v>99</v>
      </c>
    </row>
    <row r="128" spans="1:3" x14ac:dyDescent="0.2">
      <c r="A128" s="27" t="s">
        <v>59</v>
      </c>
      <c r="B128" s="27" t="s">
        <v>60</v>
      </c>
      <c r="C128" s="28">
        <v>28</v>
      </c>
    </row>
    <row r="129" spans="1:3" x14ac:dyDescent="0.2">
      <c r="A129" s="27" t="s">
        <v>59</v>
      </c>
      <c r="B129" s="27" t="s">
        <v>61</v>
      </c>
      <c r="C129" s="28">
        <v>34</v>
      </c>
    </row>
    <row r="130" spans="1:3" x14ac:dyDescent="0.2">
      <c r="A130" s="27" t="s">
        <v>59</v>
      </c>
      <c r="B130" s="27" t="s">
        <v>533</v>
      </c>
      <c r="C130" s="28">
        <v>7</v>
      </c>
    </row>
    <row r="131" spans="1:3" x14ac:dyDescent="0.2">
      <c r="A131" s="27" t="s">
        <v>59</v>
      </c>
      <c r="B131" s="27" t="s">
        <v>534</v>
      </c>
      <c r="C131" s="28">
        <v>30</v>
      </c>
    </row>
    <row r="132" spans="1:3" x14ac:dyDescent="0.2">
      <c r="A132" s="27" t="s">
        <v>59</v>
      </c>
      <c r="B132" s="27" t="s">
        <v>535</v>
      </c>
      <c r="C132" s="28">
        <v>13</v>
      </c>
    </row>
    <row r="133" spans="1:3" x14ac:dyDescent="0.2">
      <c r="A133" s="27" t="s">
        <v>59</v>
      </c>
      <c r="B133" s="27" t="s">
        <v>536</v>
      </c>
      <c r="C133" s="28">
        <v>38</v>
      </c>
    </row>
    <row r="134" spans="1:3" x14ac:dyDescent="0.2">
      <c r="A134" s="27" t="s">
        <v>62</v>
      </c>
      <c r="B134" s="27" t="s">
        <v>537</v>
      </c>
      <c r="C134" s="28">
        <v>23</v>
      </c>
    </row>
    <row r="135" spans="1:3" x14ac:dyDescent="0.2">
      <c r="A135" s="27" t="s">
        <v>62</v>
      </c>
      <c r="B135" s="27" t="s">
        <v>538</v>
      </c>
      <c r="C135" s="28">
        <v>47</v>
      </c>
    </row>
    <row r="136" spans="1:3" x14ac:dyDescent="0.2">
      <c r="A136" s="27" t="s">
        <v>62</v>
      </c>
      <c r="B136" s="27" t="s">
        <v>63</v>
      </c>
      <c r="C136" s="28">
        <v>22</v>
      </c>
    </row>
    <row r="137" spans="1:3" x14ac:dyDescent="0.2">
      <c r="A137" s="27" t="s">
        <v>62</v>
      </c>
      <c r="B137" s="27" t="s">
        <v>64</v>
      </c>
      <c r="C137" s="28">
        <v>26</v>
      </c>
    </row>
    <row r="138" spans="1:3" x14ac:dyDescent="0.2">
      <c r="A138" s="27" t="s">
        <v>62</v>
      </c>
      <c r="B138" s="27" t="s">
        <v>65</v>
      </c>
      <c r="C138" s="28">
        <v>29</v>
      </c>
    </row>
    <row r="139" spans="1:3" x14ac:dyDescent="0.2">
      <c r="A139" s="27" t="s">
        <v>62</v>
      </c>
      <c r="B139" s="27" t="s">
        <v>539</v>
      </c>
      <c r="C139" s="28">
        <v>11</v>
      </c>
    </row>
    <row r="140" spans="1:3" x14ac:dyDescent="0.2">
      <c r="A140" s="27" t="s">
        <v>62</v>
      </c>
      <c r="B140" s="27" t="s">
        <v>540</v>
      </c>
      <c r="C140" s="28">
        <v>23</v>
      </c>
    </row>
    <row r="141" spans="1:3" x14ac:dyDescent="0.2">
      <c r="A141" s="27" t="s">
        <v>62</v>
      </c>
      <c r="B141" s="27" t="s">
        <v>66</v>
      </c>
      <c r="C141" s="28">
        <v>31</v>
      </c>
    </row>
    <row r="142" spans="1:3" x14ac:dyDescent="0.2">
      <c r="A142" s="27" t="s">
        <v>62</v>
      </c>
      <c r="B142" s="27" t="s">
        <v>67</v>
      </c>
      <c r="C142" s="28">
        <v>13</v>
      </c>
    </row>
    <row r="143" spans="1:3" x14ac:dyDescent="0.2">
      <c r="A143" s="27" t="s">
        <v>62</v>
      </c>
      <c r="B143" s="27" t="s">
        <v>62</v>
      </c>
      <c r="C143" s="28">
        <v>93</v>
      </c>
    </row>
    <row r="144" spans="1:3" x14ac:dyDescent="0.2">
      <c r="A144" s="27" t="s">
        <v>62</v>
      </c>
      <c r="B144" s="27" t="s">
        <v>68</v>
      </c>
      <c r="C144" s="28">
        <v>49</v>
      </c>
    </row>
    <row r="145" spans="1:3" x14ac:dyDescent="0.2">
      <c r="A145" s="27" t="s">
        <v>62</v>
      </c>
      <c r="B145" s="27" t="s">
        <v>69</v>
      </c>
      <c r="C145" s="28">
        <v>41</v>
      </c>
    </row>
    <row r="146" spans="1:3" x14ac:dyDescent="0.2">
      <c r="A146" s="27" t="s">
        <v>62</v>
      </c>
      <c r="B146" s="27" t="s">
        <v>70</v>
      </c>
      <c r="C146" s="28">
        <v>41</v>
      </c>
    </row>
    <row r="147" spans="1:3" x14ac:dyDescent="0.2">
      <c r="A147" s="27" t="s">
        <v>62</v>
      </c>
      <c r="B147" s="27" t="s">
        <v>541</v>
      </c>
      <c r="C147" s="28">
        <v>56</v>
      </c>
    </row>
    <row r="148" spans="1:3" x14ac:dyDescent="0.2">
      <c r="A148" s="27" t="s">
        <v>62</v>
      </c>
      <c r="B148" s="27" t="s">
        <v>542</v>
      </c>
      <c r="C148" s="28">
        <v>66</v>
      </c>
    </row>
    <row r="149" spans="1:3" x14ac:dyDescent="0.2">
      <c r="A149" s="27" t="s">
        <v>62</v>
      </c>
      <c r="B149" s="27" t="s">
        <v>71</v>
      </c>
      <c r="C149" s="28">
        <v>8</v>
      </c>
    </row>
    <row r="150" spans="1:3" x14ac:dyDescent="0.2">
      <c r="A150" s="27" t="s">
        <v>62</v>
      </c>
      <c r="B150" s="27" t="s">
        <v>72</v>
      </c>
      <c r="C150" s="28">
        <v>44</v>
      </c>
    </row>
    <row r="151" spans="1:3" x14ac:dyDescent="0.2">
      <c r="A151" s="27" t="s">
        <v>543</v>
      </c>
      <c r="B151" s="27" t="s">
        <v>73</v>
      </c>
      <c r="C151" s="28">
        <v>32</v>
      </c>
    </row>
    <row r="152" spans="1:3" x14ac:dyDescent="0.2">
      <c r="A152" s="27" t="s">
        <v>543</v>
      </c>
      <c r="B152" s="27" t="s">
        <v>544</v>
      </c>
      <c r="C152" s="28">
        <v>30</v>
      </c>
    </row>
    <row r="153" spans="1:3" x14ac:dyDescent="0.2">
      <c r="A153" s="27" t="s">
        <v>543</v>
      </c>
      <c r="B153" s="27" t="s">
        <v>74</v>
      </c>
      <c r="C153" s="28">
        <v>44</v>
      </c>
    </row>
    <row r="154" spans="1:3" x14ac:dyDescent="0.2">
      <c r="A154" s="27" t="s">
        <v>543</v>
      </c>
      <c r="B154" s="27" t="s">
        <v>545</v>
      </c>
      <c r="C154" s="28">
        <v>75</v>
      </c>
    </row>
    <row r="155" spans="1:3" x14ac:dyDescent="0.2">
      <c r="A155" s="27" t="s">
        <v>543</v>
      </c>
      <c r="B155" s="27" t="s">
        <v>546</v>
      </c>
      <c r="C155" s="28">
        <v>40</v>
      </c>
    </row>
    <row r="156" spans="1:3" x14ac:dyDescent="0.2">
      <c r="A156" s="27" t="s">
        <v>543</v>
      </c>
      <c r="B156" s="27" t="s">
        <v>547</v>
      </c>
      <c r="C156" s="28">
        <v>32</v>
      </c>
    </row>
    <row r="157" spans="1:3" x14ac:dyDescent="0.2">
      <c r="A157" s="27" t="s">
        <v>543</v>
      </c>
      <c r="B157" s="27" t="s">
        <v>75</v>
      </c>
      <c r="C157" s="28">
        <v>41</v>
      </c>
    </row>
    <row r="158" spans="1:3" x14ac:dyDescent="0.2">
      <c r="A158" s="27" t="s">
        <v>543</v>
      </c>
      <c r="B158" s="27" t="s">
        <v>548</v>
      </c>
      <c r="C158" s="28">
        <v>31</v>
      </c>
    </row>
    <row r="159" spans="1:3" x14ac:dyDescent="0.2">
      <c r="A159" s="27" t="s">
        <v>543</v>
      </c>
      <c r="B159" s="27" t="s">
        <v>549</v>
      </c>
      <c r="C159" s="28">
        <v>43</v>
      </c>
    </row>
    <row r="160" spans="1:3" x14ac:dyDescent="0.2">
      <c r="A160" s="27" t="s">
        <v>543</v>
      </c>
      <c r="B160" s="27" t="s">
        <v>550</v>
      </c>
      <c r="C160" s="28">
        <v>23</v>
      </c>
    </row>
    <row r="161" spans="1:3" x14ac:dyDescent="0.2">
      <c r="A161" s="27" t="s">
        <v>543</v>
      </c>
      <c r="B161" s="27" t="s">
        <v>551</v>
      </c>
      <c r="C161" s="28">
        <v>15</v>
      </c>
    </row>
    <row r="162" spans="1:3" x14ac:dyDescent="0.2">
      <c r="A162" s="27" t="s">
        <v>543</v>
      </c>
      <c r="B162" s="27" t="s">
        <v>552</v>
      </c>
      <c r="C162" s="28">
        <v>66</v>
      </c>
    </row>
    <row r="163" spans="1:3" x14ac:dyDescent="0.2">
      <c r="A163" s="27" t="s">
        <v>543</v>
      </c>
      <c r="B163" s="27" t="s">
        <v>553</v>
      </c>
      <c r="C163" s="28">
        <v>35</v>
      </c>
    </row>
    <row r="164" spans="1:3" x14ac:dyDescent="0.2">
      <c r="A164" s="27" t="s">
        <v>543</v>
      </c>
      <c r="B164" s="27" t="s">
        <v>554</v>
      </c>
      <c r="C164" s="28">
        <v>14</v>
      </c>
    </row>
    <row r="165" spans="1:3" x14ac:dyDescent="0.2">
      <c r="A165" s="27" t="s">
        <v>543</v>
      </c>
      <c r="B165" s="27" t="s">
        <v>76</v>
      </c>
      <c r="C165" s="28">
        <v>54</v>
      </c>
    </row>
    <row r="166" spans="1:3" x14ac:dyDescent="0.2">
      <c r="A166" s="29" t="s">
        <v>904</v>
      </c>
      <c r="B166" s="29" t="s">
        <v>905</v>
      </c>
      <c r="C166" s="30">
        <v>44</v>
      </c>
    </row>
    <row r="167" spans="1:3" x14ac:dyDescent="0.2">
      <c r="A167" s="29" t="s">
        <v>904</v>
      </c>
      <c r="B167" s="29" t="s">
        <v>906</v>
      </c>
      <c r="C167" s="30">
        <v>53</v>
      </c>
    </row>
    <row r="168" spans="1:3" x14ac:dyDescent="0.2">
      <c r="A168" s="29" t="s">
        <v>904</v>
      </c>
      <c r="B168" s="29" t="s">
        <v>907</v>
      </c>
      <c r="C168" s="30">
        <v>25</v>
      </c>
    </row>
    <row r="169" spans="1:3" x14ac:dyDescent="0.2">
      <c r="A169" s="29" t="s">
        <v>904</v>
      </c>
      <c r="B169" s="29" t="s">
        <v>908</v>
      </c>
      <c r="C169" s="30">
        <v>38</v>
      </c>
    </row>
    <row r="170" spans="1:3" x14ac:dyDescent="0.2">
      <c r="A170" s="29" t="s">
        <v>904</v>
      </c>
      <c r="B170" s="29" t="s">
        <v>909</v>
      </c>
      <c r="C170" s="30">
        <v>27</v>
      </c>
    </row>
    <row r="171" spans="1:3" x14ac:dyDescent="0.2">
      <c r="A171" s="29" t="s">
        <v>904</v>
      </c>
      <c r="B171" s="29" t="s">
        <v>910</v>
      </c>
      <c r="C171" s="30">
        <v>21</v>
      </c>
    </row>
    <row r="172" spans="1:3" x14ac:dyDescent="0.2">
      <c r="A172" s="29" t="s">
        <v>904</v>
      </c>
      <c r="B172" s="29" t="s">
        <v>911</v>
      </c>
      <c r="C172" s="30">
        <v>40</v>
      </c>
    </row>
    <row r="173" spans="1:3" x14ac:dyDescent="0.2">
      <c r="A173" s="29" t="s">
        <v>904</v>
      </c>
      <c r="B173" s="29" t="s">
        <v>912</v>
      </c>
      <c r="C173" s="30">
        <v>15</v>
      </c>
    </row>
    <row r="174" spans="1:3" x14ac:dyDescent="0.2">
      <c r="A174" s="29" t="s">
        <v>913</v>
      </c>
      <c r="B174" s="29" t="s">
        <v>914</v>
      </c>
      <c r="C174" s="30">
        <v>11</v>
      </c>
    </row>
    <row r="175" spans="1:3" x14ac:dyDescent="0.2">
      <c r="A175" s="29" t="s">
        <v>913</v>
      </c>
      <c r="B175" s="29" t="s">
        <v>915</v>
      </c>
      <c r="C175" s="30">
        <v>15</v>
      </c>
    </row>
    <row r="176" spans="1:3" x14ac:dyDescent="0.2">
      <c r="A176" s="29" t="s">
        <v>913</v>
      </c>
      <c r="B176" s="29" t="s">
        <v>916</v>
      </c>
      <c r="C176" s="30">
        <v>7</v>
      </c>
    </row>
    <row r="177" spans="1:3" x14ac:dyDescent="0.2">
      <c r="A177" s="29" t="s">
        <v>913</v>
      </c>
      <c r="B177" s="29" t="s">
        <v>917</v>
      </c>
      <c r="C177" s="30">
        <v>21</v>
      </c>
    </row>
    <row r="178" spans="1:3" x14ac:dyDescent="0.2">
      <c r="A178" s="29" t="s">
        <v>913</v>
      </c>
      <c r="B178" s="29" t="s">
        <v>918</v>
      </c>
      <c r="C178" s="30">
        <v>123</v>
      </c>
    </row>
    <row r="179" spans="1:3" x14ac:dyDescent="0.2">
      <c r="A179" s="29" t="s">
        <v>913</v>
      </c>
      <c r="B179" s="29" t="s">
        <v>919</v>
      </c>
      <c r="C179" s="30">
        <v>36</v>
      </c>
    </row>
    <row r="180" spans="1:3" x14ac:dyDescent="0.2">
      <c r="A180" s="29" t="s">
        <v>913</v>
      </c>
      <c r="B180" s="29" t="s">
        <v>920</v>
      </c>
      <c r="C180" s="30">
        <v>13</v>
      </c>
    </row>
    <row r="181" spans="1:3" x14ac:dyDescent="0.2">
      <c r="A181" s="29" t="s">
        <v>913</v>
      </c>
      <c r="B181" s="29" t="s">
        <v>921</v>
      </c>
      <c r="C181" s="30">
        <v>14</v>
      </c>
    </row>
    <row r="182" spans="1:3" x14ac:dyDescent="0.2">
      <c r="A182" s="29" t="s">
        <v>913</v>
      </c>
      <c r="B182" s="29" t="s">
        <v>922</v>
      </c>
      <c r="C182" s="30">
        <v>16</v>
      </c>
    </row>
    <row r="183" spans="1:3" x14ac:dyDescent="0.2">
      <c r="A183" s="29" t="s">
        <v>913</v>
      </c>
      <c r="B183" s="29" t="s">
        <v>923</v>
      </c>
      <c r="C183" s="30">
        <v>30</v>
      </c>
    </row>
    <row r="184" spans="1:3" x14ac:dyDescent="0.2">
      <c r="A184" s="29" t="s">
        <v>913</v>
      </c>
      <c r="B184" s="29" t="s">
        <v>924</v>
      </c>
      <c r="C184" s="30">
        <v>11</v>
      </c>
    </row>
    <row r="185" spans="1:3" x14ac:dyDescent="0.2">
      <c r="A185" s="29" t="s">
        <v>913</v>
      </c>
      <c r="B185" s="29" t="s">
        <v>925</v>
      </c>
      <c r="C185" s="30">
        <v>21</v>
      </c>
    </row>
    <row r="186" spans="1:3" x14ac:dyDescent="0.2">
      <c r="A186" s="29" t="s">
        <v>913</v>
      </c>
      <c r="B186" s="29" t="s">
        <v>926</v>
      </c>
      <c r="C186" s="30">
        <v>20</v>
      </c>
    </row>
    <row r="187" spans="1:3" x14ac:dyDescent="0.2">
      <c r="A187" s="29" t="s">
        <v>913</v>
      </c>
      <c r="B187" s="29" t="s">
        <v>927</v>
      </c>
      <c r="C187" s="30">
        <v>12</v>
      </c>
    </row>
    <row r="188" spans="1:3" x14ac:dyDescent="0.2">
      <c r="A188" s="29" t="s">
        <v>913</v>
      </c>
      <c r="B188" s="29" t="s">
        <v>913</v>
      </c>
      <c r="C188" s="30">
        <v>274</v>
      </c>
    </row>
    <row r="189" spans="1:3" x14ac:dyDescent="0.2">
      <c r="A189" s="29" t="s">
        <v>913</v>
      </c>
      <c r="B189" s="29" t="s">
        <v>928</v>
      </c>
      <c r="C189" s="30">
        <v>16</v>
      </c>
    </row>
    <row r="190" spans="1:3" x14ac:dyDescent="0.2">
      <c r="A190" s="29" t="s">
        <v>913</v>
      </c>
      <c r="B190" s="29" t="s">
        <v>929</v>
      </c>
      <c r="C190" s="30">
        <v>54</v>
      </c>
    </row>
    <row r="191" spans="1:3" x14ac:dyDescent="0.2">
      <c r="A191" s="29" t="s">
        <v>913</v>
      </c>
      <c r="B191" s="29" t="s">
        <v>930</v>
      </c>
      <c r="C191" s="30">
        <v>6</v>
      </c>
    </row>
    <row r="192" spans="1:3" x14ac:dyDescent="0.2">
      <c r="A192" s="29" t="s">
        <v>913</v>
      </c>
      <c r="B192" s="29" t="s">
        <v>931</v>
      </c>
      <c r="C192" s="30">
        <v>30</v>
      </c>
    </row>
    <row r="193" spans="1:3" x14ac:dyDescent="0.2">
      <c r="A193" s="29" t="s">
        <v>913</v>
      </c>
      <c r="B193" s="29" t="s">
        <v>932</v>
      </c>
      <c r="C193" s="30">
        <v>23</v>
      </c>
    </row>
    <row r="194" spans="1:3" x14ac:dyDescent="0.2">
      <c r="A194" s="29" t="s">
        <v>913</v>
      </c>
      <c r="B194" s="29" t="s">
        <v>933</v>
      </c>
      <c r="C194" s="30">
        <v>6</v>
      </c>
    </row>
    <row r="195" spans="1:3" x14ac:dyDescent="0.2">
      <c r="A195" s="29" t="s">
        <v>913</v>
      </c>
      <c r="B195" s="29" t="s">
        <v>934</v>
      </c>
      <c r="C195" s="30">
        <v>4</v>
      </c>
    </row>
    <row r="196" spans="1:3" x14ac:dyDescent="0.2">
      <c r="A196" s="29" t="s">
        <v>913</v>
      </c>
      <c r="B196" s="29" t="s">
        <v>935</v>
      </c>
      <c r="C196" s="30">
        <v>10</v>
      </c>
    </row>
    <row r="197" spans="1:3" x14ac:dyDescent="0.2">
      <c r="A197" s="29" t="s">
        <v>913</v>
      </c>
      <c r="B197" s="29" t="s">
        <v>936</v>
      </c>
      <c r="C197" s="30">
        <v>17</v>
      </c>
    </row>
    <row r="198" spans="1:3" x14ac:dyDescent="0.2">
      <c r="A198" s="29" t="s">
        <v>937</v>
      </c>
      <c r="B198" s="29" t="s">
        <v>938</v>
      </c>
      <c r="C198" s="30">
        <v>11</v>
      </c>
    </row>
    <row r="199" spans="1:3" x14ac:dyDescent="0.2">
      <c r="A199" s="29" t="s">
        <v>937</v>
      </c>
      <c r="B199" s="29" t="s">
        <v>939</v>
      </c>
      <c r="C199" s="30">
        <v>15</v>
      </c>
    </row>
    <row r="200" spans="1:3" x14ac:dyDescent="0.2">
      <c r="A200" s="29" t="s">
        <v>937</v>
      </c>
      <c r="B200" s="29" t="s">
        <v>940</v>
      </c>
      <c r="C200" s="30">
        <v>21</v>
      </c>
    </row>
    <row r="201" spans="1:3" x14ac:dyDescent="0.2">
      <c r="A201" s="29" t="s">
        <v>937</v>
      </c>
      <c r="B201" s="29" t="s">
        <v>941</v>
      </c>
      <c r="C201" s="30">
        <v>16</v>
      </c>
    </row>
    <row r="202" spans="1:3" x14ac:dyDescent="0.2">
      <c r="A202" s="29" t="s">
        <v>937</v>
      </c>
      <c r="B202" s="29" t="s">
        <v>942</v>
      </c>
      <c r="C202" s="30">
        <v>67</v>
      </c>
    </row>
    <row r="203" spans="1:3" x14ac:dyDescent="0.2">
      <c r="A203" s="29" t="s">
        <v>937</v>
      </c>
      <c r="B203" s="29" t="s">
        <v>943</v>
      </c>
      <c r="C203" s="30">
        <v>12</v>
      </c>
    </row>
    <row r="204" spans="1:3" x14ac:dyDescent="0.2">
      <c r="A204" s="29" t="s">
        <v>937</v>
      </c>
      <c r="B204" s="29" t="s">
        <v>944</v>
      </c>
      <c r="C204" s="30">
        <v>17</v>
      </c>
    </row>
    <row r="205" spans="1:3" x14ac:dyDescent="0.2">
      <c r="A205" s="29" t="s">
        <v>937</v>
      </c>
      <c r="B205" s="29" t="s">
        <v>945</v>
      </c>
      <c r="C205" s="30">
        <v>25</v>
      </c>
    </row>
    <row r="206" spans="1:3" x14ac:dyDescent="0.2">
      <c r="A206" s="29" t="s">
        <v>937</v>
      </c>
      <c r="B206" s="29" t="s">
        <v>946</v>
      </c>
      <c r="C206" s="30">
        <v>80</v>
      </c>
    </row>
    <row r="207" spans="1:3" x14ac:dyDescent="0.2">
      <c r="A207" s="29" t="s">
        <v>937</v>
      </c>
      <c r="B207" s="29" t="s">
        <v>947</v>
      </c>
      <c r="C207" s="30">
        <v>55</v>
      </c>
    </row>
    <row r="208" spans="1:3" x14ac:dyDescent="0.2">
      <c r="A208" s="29" t="s">
        <v>937</v>
      </c>
      <c r="B208" s="29" t="s">
        <v>948</v>
      </c>
      <c r="C208" s="30">
        <v>46</v>
      </c>
    </row>
    <row r="209" spans="1:3" x14ac:dyDescent="0.2">
      <c r="A209" s="29" t="s">
        <v>937</v>
      </c>
      <c r="B209" s="29" t="s">
        <v>949</v>
      </c>
      <c r="C209" s="30">
        <v>4</v>
      </c>
    </row>
    <row r="210" spans="1:3" x14ac:dyDescent="0.2">
      <c r="A210" s="29" t="s">
        <v>937</v>
      </c>
      <c r="B210" s="29" t="s">
        <v>950</v>
      </c>
      <c r="C210" s="30">
        <v>8</v>
      </c>
    </row>
    <row r="211" spans="1:3" x14ac:dyDescent="0.2">
      <c r="A211" s="29" t="s">
        <v>937</v>
      </c>
      <c r="B211" s="29" t="s">
        <v>951</v>
      </c>
      <c r="C211" s="30">
        <v>29</v>
      </c>
    </row>
    <row r="212" spans="1:3" x14ac:dyDescent="0.2">
      <c r="A212" s="29" t="s">
        <v>937</v>
      </c>
      <c r="B212" s="29" t="s">
        <v>952</v>
      </c>
      <c r="C212" s="30">
        <v>9</v>
      </c>
    </row>
    <row r="213" spans="1:3" x14ac:dyDescent="0.2">
      <c r="A213" s="29" t="s">
        <v>937</v>
      </c>
      <c r="B213" s="29" t="s">
        <v>953</v>
      </c>
      <c r="C213" s="30">
        <v>16</v>
      </c>
    </row>
    <row r="214" spans="1:3" x14ac:dyDescent="0.2">
      <c r="A214" s="29" t="s">
        <v>937</v>
      </c>
      <c r="B214" s="29" t="s">
        <v>954</v>
      </c>
      <c r="C214" s="30">
        <v>3</v>
      </c>
    </row>
    <row r="215" spans="1:3" x14ac:dyDescent="0.2">
      <c r="A215" s="29" t="s">
        <v>937</v>
      </c>
      <c r="B215" s="29" t="s">
        <v>955</v>
      </c>
      <c r="C215" s="30">
        <v>22</v>
      </c>
    </row>
    <row r="216" spans="1:3" x14ac:dyDescent="0.2">
      <c r="A216" s="29" t="s">
        <v>937</v>
      </c>
      <c r="B216" s="29" t="s">
        <v>956</v>
      </c>
      <c r="C216" s="30">
        <v>49</v>
      </c>
    </row>
    <row r="217" spans="1:3" x14ac:dyDescent="0.2">
      <c r="A217" s="29" t="s">
        <v>937</v>
      </c>
      <c r="B217" s="29" t="s">
        <v>957</v>
      </c>
      <c r="C217" s="30">
        <v>31</v>
      </c>
    </row>
    <row r="218" spans="1:3" x14ac:dyDescent="0.2">
      <c r="A218" s="29" t="s">
        <v>937</v>
      </c>
      <c r="B218" s="29" t="s">
        <v>958</v>
      </c>
      <c r="C218" s="30">
        <v>13</v>
      </c>
    </row>
    <row r="219" spans="1:3" ht="16" x14ac:dyDescent="0.2">
      <c r="A219" s="12" t="s">
        <v>77</v>
      </c>
      <c r="B219" s="12" t="s">
        <v>78</v>
      </c>
      <c r="C219" s="30">
        <v>39</v>
      </c>
    </row>
    <row r="220" spans="1:3" ht="16" x14ac:dyDescent="0.2">
      <c r="A220" s="12" t="s">
        <v>77</v>
      </c>
      <c r="B220" s="12" t="s">
        <v>555</v>
      </c>
      <c r="C220" s="30">
        <v>42</v>
      </c>
    </row>
    <row r="221" spans="1:3" ht="16" x14ac:dyDescent="0.2">
      <c r="A221" s="12" t="s">
        <v>77</v>
      </c>
      <c r="B221" s="12" t="s">
        <v>556</v>
      </c>
      <c r="C221" s="30">
        <v>31</v>
      </c>
    </row>
    <row r="222" spans="1:3" ht="16" x14ac:dyDescent="0.2">
      <c r="A222" s="12" t="s">
        <v>77</v>
      </c>
      <c r="B222" s="12" t="s">
        <v>77</v>
      </c>
      <c r="C222" s="30">
        <v>112</v>
      </c>
    </row>
    <row r="223" spans="1:3" ht="16" x14ac:dyDescent="0.2">
      <c r="A223" s="12" t="s">
        <v>77</v>
      </c>
      <c r="B223" s="12" t="s">
        <v>557</v>
      </c>
      <c r="C223" s="30">
        <v>32</v>
      </c>
    </row>
    <row r="224" spans="1:3" ht="16" x14ac:dyDescent="0.2">
      <c r="A224" s="12" t="s">
        <v>77</v>
      </c>
      <c r="B224" s="12" t="s">
        <v>558</v>
      </c>
      <c r="C224" s="30">
        <v>25</v>
      </c>
    </row>
    <row r="225" spans="1:3" ht="16" x14ac:dyDescent="0.2">
      <c r="A225" s="12" t="s">
        <v>77</v>
      </c>
      <c r="B225" s="12" t="s">
        <v>559</v>
      </c>
      <c r="C225" s="30">
        <v>10</v>
      </c>
    </row>
    <row r="226" spans="1:3" ht="16" x14ac:dyDescent="0.2">
      <c r="A226" s="12" t="s">
        <v>77</v>
      </c>
      <c r="B226" s="12" t="s">
        <v>560</v>
      </c>
      <c r="C226" s="30">
        <v>18</v>
      </c>
    </row>
    <row r="227" spans="1:3" ht="16" x14ac:dyDescent="0.2">
      <c r="A227" s="12" t="s">
        <v>77</v>
      </c>
      <c r="B227" s="12" t="s">
        <v>561</v>
      </c>
      <c r="C227" s="30">
        <v>31</v>
      </c>
    </row>
    <row r="228" spans="1:3" ht="16" x14ac:dyDescent="0.2">
      <c r="A228" s="12" t="s">
        <v>79</v>
      </c>
      <c r="B228" s="12" t="s">
        <v>80</v>
      </c>
      <c r="C228" s="30">
        <v>22</v>
      </c>
    </row>
    <row r="229" spans="1:3" ht="16" x14ac:dyDescent="0.2">
      <c r="A229" s="12" t="s">
        <v>79</v>
      </c>
      <c r="B229" s="12" t="s">
        <v>562</v>
      </c>
      <c r="C229" s="30">
        <v>146</v>
      </c>
    </row>
    <row r="230" spans="1:3" ht="16" x14ac:dyDescent="0.2">
      <c r="A230" s="12" t="s">
        <v>79</v>
      </c>
      <c r="B230" s="12" t="s">
        <v>563</v>
      </c>
      <c r="C230" s="30">
        <v>19</v>
      </c>
    </row>
    <row r="231" spans="1:3" ht="16" x14ac:dyDescent="0.2">
      <c r="A231" s="12" t="s">
        <v>79</v>
      </c>
      <c r="B231" s="12" t="s">
        <v>81</v>
      </c>
      <c r="C231" s="30">
        <v>27</v>
      </c>
    </row>
    <row r="232" spans="1:3" ht="16" x14ac:dyDescent="0.2">
      <c r="A232" s="12" t="s">
        <v>79</v>
      </c>
      <c r="B232" s="12" t="s">
        <v>564</v>
      </c>
      <c r="C232" s="30">
        <v>11</v>
      </c>
    </row>
    <row r="233" spans="1:3" ht="16" x14ac:dyDescent="0.2">
      <c r="A233" s="12" t="s">
        <v>79</v>
      </c>
      <c r="B233" s="12" t="s">
        <v>82</v>
      </c>
      <c r="C233" s="30">
        <v>17</v>
      </c>
    </row>
    <row r="234" spans="1:3" ht="16" x14ac:dyDescent="0.2">
      <c r="A234" s="12" t="s">
        <v>79</v>
      </c>
      <c r="B234" s="12" t="s">
        <v>565</v>
      </c>
      <c r="C234" s="30">
        <v>4</v>
      </c>
    </row>
    <row r="235" spans="1:3" ht="16" x14ac:dyDescent="0.2">
      <c r="A235" s="12" t="s">
        <v>79</v>
      </c>
      <c r="B235" s="12" t="s">
        <v>566</v>
      </c>
      <c r="C235" s="30">
        <v>8</v>
      </c>
    </row>
    <row r="236" spans="1:3" ht="16" x14ac:dyDescent="0.2">
      <c r="A236" s="12" t="s">
        <v>79</v>
      </c>
      <c r="B236" s="12" t="s">
        <v>567</v>
      </c>
      <c r="C236" s="30">
        <v>54</v>
      </c>
    </row>
    <row r="237" spans="1:3" ht="16" x14ac:dyDescent="0.2">
      <c r="A237" s="12" t="s">
        <v>79</v>
      </c>
      <c r="B237" s="12" t="s">
        <v>568</v>
      </c>
      <c r="C237" s="30">
        <v>6</v>
      </c>
    </row>
    <row r="238" spans="1:3" ht="16" x14ac:dyDescent="0.2">
      <c r="A238" s="12" t="s">
        <v>79</v>
      </c>
      <c r="B238" s="12" t="s">
        <v>569</v>
      </c>
      <c r="C238" s="30">
        <v>5</v>
      </c>
    </row>
    <row r="239" spans="1:3" ht="16" x14ac:dyDescent="0.2">
      <c r="A239" s="12" t="s">
        <v>79</v>
      </c>
      <c r="B239" s="12" t="s">
        <v>570</v>
      </c>
      <c r="C239" s="30">
        <v>25</v>
      </c>
    </row>
    <row r="240" spans="1:3" ht="16" x14ac:dyDescent="0.2">
      <c r="A240" s="12" t="s">
        <v>79</v>
      </c>
      <c r="B240" s="12" t="s">
        <v>571</v>
      </c>
      <c r="C240" s="30">
        <v>6</v>
      </c>
    </row>
    <row r="241" spans="1:3" ht="16" x14ac:dyDescent="0.2">
      <c r="A241" s="12" t="s">
        <v>79</v>
      </c>
      <c r="B241" s="12" t="s">
        <v>572</v>
      </c>
      <c r="C241" s="30">
        <v>32</v>
      </c>
    </row>
    <row r="242" spans="1:3" ht="16" x14ac:dyDescent="0.2">
      <c r="A242" s="12" t="s">
        <v>79</v>
      </c>
      <c r="B242" s="12" t="s">
        <v>573</v>
      </c>
      <c r="C242" s="30">
        <v>7</v>
      </c>
    </row>
    <row r="243" spans="1:3" ht="16" x14ac:dyDescent="0.2">
      <c r="A243" s="12" t="s">
        <v>79</v>
      </c>
      <c r="B243" s="12" t="s">
        <v>83</v>
      </c>
      <c r="C243" s="30">
        <v>40</v>
      </c>
    </row>
    <row r="244" spans="1:3" ht="16" x14ac:dyDescent="0.2">
      <c r="A244" s="12" t="s">
        <v>574</v>
      </c>
      <c r="B244" s="12" t="s">
        <v>84</v>
      </c>
      <c r="C244" s="30">
        <v>42</v>
      </c>
    </row>
    <row r="245" spans="1:3" ht="16" x14ac:dyDescent="0.2">
      <c r="A245" s="12" t="s">
        <v>574</v>
      </c>
      <c r="B245" s="12" t="s">
        <v>85</v>
      </c>
      <c r="C245" s="30">
        <v>30</v>
      </c>
    </row>
    <row r="246" spans="1:3" ht="16" x14ac:dyDescent="0.2">
      <c r="A246" s="12" t="s">
        <v>574</v>
      </c>
      <c r="B246" s="12" t="s">
        <v>86</v>
      </c>
      <c r="C246" s="30">
        <v>26</v>
      </c>
    </row>
    <row r="247" spans="1:3" ht="16" x14ac:dyDescent="0.2">
      <c r="A247" s="12" t="s">
        <v>574</v>
      </c>
      <c r="B247" s="12" t="s">
        <v>575</v>
      </c>
      <c r="C247" s="30">
        <v>33</v>
      </c>
    </row>
    <row r="248" spans="1:3" ht="16" x14ac:dyDescent="0.2">
      <c r="A248" s="12" t="s">
        <v>574</v>
      </c>
      <c r="B248" s="12" t="s">
        <v>576</v>
      </c>
      <c r="C248" s="30">
        <v>14</v>
      </c>
    </row>
    <row r="249" spans="1:3" ht="16" x14ac:dyDescent="0.2">
      <c r="A249" s="12" t="s">
        <v>574</v>
      </c>
      <c r="B249" s="12" t="s">
        <v>577</v>
      </c>
      <c r="C249" s="30">
        <v>26</v>
      </c>
    </row>
    <row r="250" spans="1:3" ht="16" x14ac:dyDescent="0.2">
      <c r="A250" s="12" t="s">
        <v>574</v>
      </c>
      <c r="B250" s="12" t="s">
        <v>578</v>
      </c>
      <c r="C250" s="30">
        <v>19</v>
      </c>
    </row>
    <row r="251" spans="1:3" ht="16" x14ac:dyDescent="0.2">
      <c r="A251" s="12" t="s">
        <v>574</v>
      </c>
      <c r="B251" s="12" t="s">
        <v>87</v>
      </c>
      <c r="C251" s="30">
        <v>19</v>
      </c>
    </row>
    <row r="252" spans="1:3" ht="16" x14ac:dyDescent="0.2">
      <c r="A252" s="12" t="s">
        <v>574</v>
      </c>
      <c r="B252" s="12" t="s">
        <v>579</v>
      </c>
      <c r="C252" s="30">
        <v>17</v>
      </c>
    </row>
    <row r="253" spans="1:3" ht="16" x14ac:dyDescent="0.2">
      <c r="A253" s="12" t="s">
        <v>574</v>
      </c>
      <c r="B253" s="12" t="s">
        <v>580</v>
      </c>
      <c r="C253" s="30">
        <v>10</v>
      </c>
    </row>
    <row r="254" spans="1:3" ht="16" x14ac:dyDescent="0.2">
      <c r="A254" s="12" t="s">
        <v>574</v>
      </c>
      <c r="B254" s="12" t="s">
        <v>88</v>
      </c>
      <c r="C254" s="30">
        <v>81</v>
      </c>
    </row>
    <row r="255" spans="1:3" ht="16" x14ac:dyDescent="0.2">
      <c r="A255" s="12" t="s">
        <v>574</v>
      </c>
      <c r="B255" s="12" t="s">
        <v>581</v>
      </c>
      <c r="C255" s="30">
        <v>20</v>
      </c>
    </row>
    <row r="256" spans="1:3" ht="16" x14ac:dyDescent="0.2">
      <c r="A256" s="12" t="s">
        <v>574</v>
      </c>
      <c r="B256" s="12" t="s">
        <v>89</v>
      </c>
      <c r="C256" s="30">
        <v>13</v>
      </c>
    </row>
    <row r="257" spans="1:4" ht="16" x14ac:dyDescent="0.2">
      <c r="A257" s="12" t="s">
        <v>574</v>
      </c>
      <c r="B257" s="12" t="s">
        <v>90</v>
      </c>
      <c r="C257" s="30">
        <v>25</v>
      </c>
    </row>
    <row r="258" spans="1:4" ht="16" x14ac:dyDescent="0.2">
      <c r="A258" s="12" t="s">
        <v>574</v>
      </c>
      <c r="B258" s="12" t="s">
        <v>582</v>
      </c>
      <c r="C258" s="30">
        <v>5</v>
      </c>
    </row>
    <row r="259" spans="1:4" ht="16" x14ac:dyDescent="0.2">
      <c r="A259" s="12" t="s">
        <v>574</v>
      </c>
      <c r="B259" s="12" t="s">
        <v>583</v>
      </c>
      <c r="C259" s="30">
        <v>14</v>
      </c>
    </row>
    <row r="260" spans="1:4" ht="16" x14ac:dyDescent="0.2">
      <c r="A260" s="12" t="s">
        <v>574</v>
      </c>
      <c r="B260" s="12" t="s">
        <v>584</v>
      </c>
      <c r="C260" s="30">
        <v>13</v>
      </c>
    </row>
    <row r="261" spans="1:4" ht="16" x14ac:dyDescent="0.2">
      <c r="A261" s="12" t="s">
        <v>574</v>
      </c>
      <c r="B261" s="12" t="s">
        <v>585</v>
      </c>
      <c r="C261" s="30">
        <v>24</v>
      </c>
      <c r="D261" s="31"/>
    </row>
    <row r="262" spans="1:4" ht="16" x14ac:dyDescent="0.2">
      <c r="A262" s="12" t="s">
        <v>574</v>
      </c>
      <c r="B262" s="12" t="s">
        <v>586</v>
      </c>
      <c r="C262" s="30">
        <v>19</v>
      </c>
      <c r="D262" s="31"/>
    </row>
    <row r="263" spans="1:4" ht="16" x14ac:dyDescent="0.2">
      <c r="A263" s="12" t="s">
        <v>574</v>
      </c>
      <c r="B263" s="12" t="s">
        <v>587</v>
      </c>
      <c r="C263" s="30">
        <v>8</v>
      </c>
      <c r="D263" s="31"/>
    </row>
    <row r="264" spans="1:4" ht="16" x14ac:dyDescent="0.2">
      <c r="A264" s="12" t="s">
        <v>574</v>
      </c>
      <c r="B264" s="12" t="s">
        <v>574</v>
      </c>
      <c r="C264" s="30">
        <v>50</v>
      </c>
      <c r="D264" s="31"/>
    </row>
    <row r="265" spans="1:4" ht="16" x14ac:dyDescent="0.2">
      <c r="A265" s="12" t="s">
        <v>574</v>
      </c>
      <c r="B265" s="12" t="s">
        <v>588</v>
      </c>
      <c r="C265" s="22">
        <v>27</v>
      </c>
      <c r="D265" s="31"/>
    </row>
    <row r="266" spans="1:4" ht="16" x14ac:dyDescent="0.2">
      <c r="A266" s="12" t="s">
        <v>574</v>
      </c>
      <c r="B266" s="12" t="s">
        <v>589</v>
      </c>
      <c r="C266" s="22">
        <v>25</v>
      </c>
      <c r="D266" s="31"/>
    </row>
    <row r="267" spans="1:4" ht="16" x14ac:dyDescent="0.2">
      <c r="A267" s="12" t="s">
        <v>574</v>
      </c>
      <c r="B267" s="12" t="s">
        <v>590</v>
      </c>
      <c r="C267" s="22">
        <v>44</v>
      </c>
      <c r="D267" s="31"/>
    </row>
    <row r="268" spans="1:4" ht="16" x14ac:dyDescent="0.2">
      <c r="A268" s="12" t="s">
        <v>574</v>
      </c>
      <c r="B268" s="12" t="s">
        <v>591</v>
      </c>
      <c r="C268" s="22">
        <v>17</v>
      </c>
      <c r="D268" s="31"/>
    </row>
    <row r="269" spans="1:4" ht="16" x14ac:dyDescent="0.2">
      <c r="A269" s="12" t="s">
        <v>574</v>
      </c>
      <c r="B269" s="12" t="s">
        <v>91</v>
      </c>
      <c r="C269" s="22">
        <v>8</v>
      </c>
      <c r="D269" s="31"/>
    </row>
    <row r="270" spans="1:4" ht="16" x14ac:dyDescent="0.2">
      <c r="A270" s="12" t="s">
        <v>574</v>
      </c>
      <c r="B270" s="12" t="s">
        <v>92</v>
      </c>
      <c r="C270" s="22">
        <v>12</v>
      </c>
      <c r="D270" s="31"/>
    </row>
    <row r="271" spans="1:4" ht="16" x14ac:dyDescent="0.2">
      <c r="A271" s="12" t="s">
        <v>574</v>
      </c>
      <c r="B271" s="12" t="s">
        <v>93</v>
      </c>
      <c r="C271" s="22">
        <v>49</v>
      </c>
      <c r="D271" s="31"/>
    </row>
    <row r="272" spans="1:4" ht="16" x14ac:dyDescent="0.2">
      <c r="A272" s="12" t="s">
        <v>574</v>
      </c>
      <c r="B272" s="12" t="s">
        <v>94</v>
      </c>
      <c r="C272" s="22">
        <v>19</v>
      </c>
      <c r="D272" s="31"/>
    </row>
    <row r="273" spans="1:4" ht="16" x14ac:dyDescent="0.2">
      <c r="A273" s="12" t="s">
        <v>574</v>
      </c>
      <c r="B273" s="12" t="s">
        <v>95</v>
      </c>
      <c r="C273" s="22">
        <v>16</v>
      </c>
      <c r="D273" s="31"/>
    </row>
    <row r="274" spans="1:4" ht="16" x14ac:dyDescent="0.2">
      <c r="A274" s="12" t="s">
        <v>592</v>
      </c>
      <c r="B274" s="12" t="s">
        <v>96</v>
      </c>
      <c r="C274" s="22">
        <v>36</v>
      </c>
      <c r="D274" s="31"/>
    </row>
    <row r="275" spans="1:4" ht="16" x14ac:dyDescent="0.2">
      <c r="A275" s="12" t="s">
        <v>592</v>
      </c>
      <c r="B275" s="12" t="s">
        <v>97</v>
      </c>
      <c r="C275" s="22">
        <v>25</v>
      </c>
      <c r="D275" s="31"/>
    </row>
    <row r="276" spans="1:4" ht="16" x14ac:dyDescent="0.2">
      <c r="A276" s="12" t="s">
        <v>592</v>
      </c>
      <c r="B276" s="12" t="s">
        <v>98</v>
      </c>
      <c r="C276" s="22">
        <v>81</v>
      </c>
      <c r="D276" s="31"/>
    </row>
    <row r="277" spans="1:4" ht="16" x14ac:dyDescent="0.2">
      <c r="A277" s="12" t="s">
        <v>592</v>
      </c>
      <c r="B277" s="12" t="s">
        <v>99</v>
      </c>
      <c r="C277" s="22">
        <v>49</v>
      </c>
      <c r="D277" s="31"/>
    </row>
    <row r="278" spans="1:4" ht="16" x14ac:dyDescent="0.2">
      <c r="A278" s="12" t="s">
        <v>592</v>
      </c>
      <c r="B278" s="12" t="s">
        <v>100</v>
      </c>
      <c r="C278" s="22">
        <v>19</v>
      </c>
      <c r="D278" s="31"/>
    </row>
    <row r="279" spans="1:4" ht="16" x14ac:dyDescent="0.2">
      <c r="A279" s="12" t="s">
        <v>592</v>
      </c>
      <c r="B279" s="12" t="s">
        <v>593</v>
      </c>
      <c r="C279" s="22">
        <v>40</v>
      </c>
      <c r="D279" s="31"/>
    </row>
    <row r="280" spans="1:4" ht="16" x14ac:dyDescent="0.2">
      <c r="A280" s="12" t="s">
        <v>592</v>
      </c>
      <c r="B280" s="12" t="s">
        <v>101</v>
      </c>
      <c r="C280" s="22">
        <v>27</v>
      </c>
      <c r="D280" s="31"/>
    </row>
    <row r="281" spans="1:4" ht="16" x14ac:dyDescent="0.2">
      <c r="A281" s="12" t="s">
        <v>592</v>
      </c>
      <c r="B281" s="12" t="s">
        <v>594</v>
      </c>
      <c r="C281" s="22">
        <v>26</v>
      </c>
      <c r="D281" s="31"/>
    </row>
    <row r="282" spans="1:4" ht="16" x14ac:dyDescent="0.2">
      <c r="A282" s="12" t="s">
        <v>592</v>
      </c>
      <c r="B282" s="12" t="s">
        <v>595</v>
      </c>
      <c r="C282" s="22">
        <v>3</v>
      </c>
      <c r="D282" s="31"/>
    </row>
    <row r="283" spans="1:4" ht="16" x14ac:dyDescent="0.2">
      <c r="A283" s="12" t="s">
        <v>592</v>
      </c>
      <c r="B283" s="12" t="s">
        <v>596</v>
      </c>
      <c r="C283" s="22">
        <v>15</v>
      </c>
      <c r="D283" s="31"/>
    </row>
    <row r="284" spans="1:4" ht="16" x14ac:dyDescent="0.2">
      <c r="A284" s="12" t="s">
        <v>592</v>
      </c>
      <c r="B284" s="12" t="s">
        <v>597</v>
      </c>
      <c r="C284" s="22">
        <v>13</v>
      </c>
      <c r="D284" s="31"/>
    </row>
    <row r="285" spans="1:4" ht="16" x14ac:dyDescent="0.2">
      <c r="A285" s="12" t="s">
        <v>592</v>
      </c>
      <c r="B285" s="12" t="s">
        <v>598</v>
      </c>
      <c r="C285" s="22">
        <v>16</v>
      </c>
      <c r="D285" s="31"/>
    </row>
    <row r="286" spans="1:4" ht="16" x14ac:dyDescent="0.2">
      <c r="A286" s="12" t="s">
        <v>592</v>
      </c>
      <c r="B286" s="12" t="s">
        <v>599</v>
      </c>
      <c r="C286" s="22">
        <v>25</v>
      </c>
      <c r="D286" s="31"/>
    </row>
    <row r="287" spans="1:4" ht="16" x14ac:dyDescent="0.2">
      <c r="A287" s="12" t="s">
        <v>592</v>
      </c>
      <c r="B287" s="12" t="s">
        <v>102</v>
      </c>
      <c r="C287" s="22">
        <v>65</v>
      </c>
      <c r="D287" s="31"/>
    </row>
    <row r="288" spans="1:4" ht="16" x14ac:dyDescent="0.2">
      <c r="A288" s="12" t="s">
        <v>103</v>
      </c>
      <c r="B288" s="12" t="s">
        <v>104</v>
      </c>
      <c r="C288" s="22">
        <v>2</v>
      </c>
      <c r="D288" s="31"/>
    </row>
    <row r="289" spans="1:4" ht="16" x14ac:dyDescent="0.2">
      <c r="A289" s="12" t="s">
        <v>103</v>
      </c>
      <c r="B289" s="12" t="s">
        <v>105</v>
      </c>
      <c r="C289" s="22">
        <v>44</v>
      </c>
      <c r="D289" s="31"/>
    </row>
    <row r="290" spans="1:4" ht="16" x14ac:dyDescent="0.2">
      <c r="A290" s="12" t="s">
        <v>103</v>
      </c>
      <c r="B290" s="12" t="s">
        <v>106</v>
      </c>
      <c r="C290" s="22">
        <v>27</v>
      </c>
      <c r="D290" s="31"/>
    </row>
    <row r="291" spans="1:4" ht="16" x14ac:dyDescent="0.2">
      <c r="A291" s="12" t="s">
        <v>103</v>
      </c>
      <c r="B291" s="12" t="s">
        <v>600</v>
      </c>
      <c r="C291" s="22">
        <v>12</v>
      </c>
      <c r="D291" s="31"/>
    </row>
    <row r="292" spans="1:4" ht="16" x14ac:dyDescent="0.2">
      <c r="A292" s="12" t="s">
        <v>103</v>
      </c>
      <c r="B292" s="12" t="s">
        <v>601</v>
      </c>
      <c r="C292" s="22">
        <v>16</v>
      </c>
      <c r="D292" s="31"/>
    </row>
    <row r="293" spans="1:4" ht="16" x14ac:dyDescent="0.2">
      <c r="A293" s="12" t="s">
        <v>103</v>
      </c>
      <c r="B293" s="12" t="s">
        <v>959</v>
      </c>
      <c r="C293" s="22">
        <v>0</v>
      </c>
      <c r="D293" s="31"/>
    </row>
    <row r="294" spans="1:4" ht="16" x14ac:dyDescent="0.2">
      <c r="A294" s="12" t="s">
        <v>103</v>
      </c>
      <c r="B294" s="12" t="s">
        <v>602</v>
      </c>
      <c r="C294" s="22">
        <v>6</v>
      </c>
      <c r="D294" s="31"/>
    </row>
    <row r="295" spans="1:4" ht="16" x14ac:dyDescent="0.2">
      <c r="A295" s="12" t="s">
        <v>103</v>
      </c>
      <c r="B295" s="12" t="s">
        <v>603</v>
      </c>
      <c r="C295" s="22">
        <v>7</v>
      </c>
      <c r="D295" s="31"/>
    </row>
    <row r="296" spans="1:4" ht="16" x14ac:dyDescent="0.2">
      <c r="A296" s="12" t="s">
        <v>103</v>
      </c>
      <c r="B296" s="12" t="s">
        <v>604</v>
      </c>
      <c r="C296" s="22">
        <v>21</v>
      </c>
      <c r="D296" s="31"/>
    </row>
    <row r="297" spans="1:4" ht="16" x14ac:dyDescent="0.2">
      <c r="A297" s="12" t="s">
        <v>103</v>
      </c>
      <c r="B297" s="12" t="s">
        <v>605</v>
      </c>
      <c r="C297" s="22">
        <v>3</v>
      </c>
      <c r="D297" s="31"/>
    </row>
    <row r="298" spans="1:4" ht="16" x14ac:dyDescent="0.2">
      <c r="A298" s="12" t="s">
        <v>103</v>
      </c>
      <c r="B298" s="12" t="s">
        <v>606</v>
      </c>
      <c r="C298" s="22">
        <v>5</v>
      </c>
      <c r="D298" s="31"/>
    </row>
    <row r="299" spans="1:4" x14ac:dyDescent="0.2">
      <c r="A299" s="25" t="s">
        <v>107</v>
      </c>
      <c r="B299" s="25" t="s">
        <v>607</v>
      </c>
      <c r="C299" s="26">
        <v>11</v>
      </c>
    </row>
    <row r="300" spans="1:4" x14ac:dyDescent="0.2">
      <c r="A300" s="25" t="s">
        <v>107</v>
      </c>
      <c r="B300" s="25" t="s">
        <v>608</v>
      </c>
      <c r="C300" s="26">
        <v>23</v>
      </c>
    </row>
    <row r="301" spans="1:4" x14ac:dyDescent="0.2">
      <c r="A301" s="25" t="s">
        <v>107</v>
      </c>
      <c r="B301" s="25" t="s">
        <v>609</v>
      </c>
      <c r="C301" s="26">
        <v>3</v>
      </c>
    </row>
    <row r="302" spans="1:4" x14ac:dyDescent="0.2">
      <c r="A302" s="25" t="s">
        <v>107</v>
      </c>
      <c r="B302" s="25" t="s">
        <v>610</v>
      </c>
      <c r="C302" s="26">
        <v>5</v>
      </c>
    </row>
    <row r="303" spans="1:4" x14ac:dyDescent="0.2">
      <c r="A303" s="25" t="s">
        <v>107</v>
      </c>
      <c r="B303" s="25" t="s">
        <v>611</v>
      </c>
      <c r="C303" s="26">
        <v>10</v>
      </c>
    </row>
    <row r="304" spans="1:4" x14ac:dyDescent="0.2">
      <c r="A304" s="25" t="s">
        <v>107</v>
      </c>
      <c r="B304" s="25" t="s">
        <v>612</v>
      </c>
      <c r="C304" s="26">
        <v>19</v>
      </c>
    </row>
    <row r="305" spans="1:3" x14ac:dyDescent="0.2">
      <c r="A305" s="25" t="s">
        <v>107</v>
      </c>
      <c r="B305" s="25" t="s">
        <v>613</v>
      </c>
      <c r="C305" s="26">
        <v>0</v>
      </c>
    </row>
    <row r="306" spans="1:3" x14ac:dyDescent="0.2">
      <c r="A306" s="25" t="s">
        <v>107</v>
      </c>
      <c r="B306" s="25" t="s">
        <v>614</v>
      </c>
      <c r="C306" s="26">
        <v>19</v>
      </c>
    </row>
    <row r="307" spans="1:3" x14ac:dyDescent="0.2">
      <c r="A307" s="25" t="s">
        <v>107</v>
      </c>
      <c r="B307" s="25" t="s">
        <v>107</v>
      </c>
      <c r="C307" s="26">
        <v>53</v>
      </c>
    </row>
    <row r="308" spans="1:3" x14ac:dyDescent="0.2">
      <c r="A308" s="25" t="s">
        <v>108</v>
      </c>
      <c r="B308" s="25" t="s">
        <v>109</v>
      </c>
      <c r="C308" s="26">
        <v>26</v>
      </c>
    </row>
    <row r="309" spans="1:3" x14ac:dyDescent="0.2">
      <c r="A309" s="25" t="s">
        <v>108</v>
      </c>
      <c r="B309" s="25" t="s">
        <v>110</v>
      </c>
      <c r="C309" s="26">
        <v>30</v>
      </c>
    </row>
    <row r="310" spans="1:3" x14ac:dyDescent="0.2">
      <c r="A310" s="25" t="s">
        <v>108</v>
      </c>
      <c r="B310" s="25" t="s">
        <v>111</v>
      </c>
      <c r="C310" s="26">
        <v>69</v>
      </c>
    </row>
    <row r="311" spans="1:3" x14ac:dyDescent="0.2">
      <c r="A311" s="25" t="s">
        <v>108</v>
      </c>
      <c r="B311" s="25" t="s">
        <v>112</v>
      </c>
      <c r="C311" s="26">
        <v>34</v>
      </c>
    </row>
    <row r="312" spans="1:3" x14ac:dyDescent="0.2">
      <c r="A312" s="25" t="s">
        <v>108</v>
      </c>
      <c r="B312" s="25" t="s">
        <v>615</v>
      </c>
      <c r="C312" s="26">
        <v>6</v>
      </c>
    </row>
    <row r="313" spans="1:3" x14ac:dyDescent="0.2">
      <c r="A313" s="25" t="s">
        <v>108</v>
      </c>
      <c r="B313" s="25" t="s">
        <v>616</v>
      </c>
      <c r="C313" s="26">
        <v>27</v>
      </c>
    </row>
    <row r="314" spans="1:3" x14ac:dyDescent="0.2">
      <c r="A314" s="25" t="s">
        <v>108</v>
      </c>
      <c r="B314" s="25" t="s">
        <v>113</v>
      </c>
      <c r="C314" s="26">
        <v>14</v>
      </c>
    </row>
    <row r="315" spans="1:3" x14ac:dyDescent="0.2">
      <c r="A315" s="25" t="s">
        <v>108</v>
      </c>
      <c r="B315" s="25" t="s">
        <v>617</v>
      </c>
      <c r="C315" s="26">
        <v>51</v>
      </c>
    </row>
    <row r="316" spans="1:3" x14ac:dyDescent="0.2">
      <c r="A316" s="25" t="s">
        <v>108</v>
      </c>
      <c r="B316" s="25" t="s">
        <v>618</v>
      </c>
      <c r="C316" s="26">
        <v>11</v>
      </c>
    </row>
    <row r="317" spans="1:3" x14ac:dyDescent="0.2">
      <c r="A317" s="25" t="s">
        <v>108</v>
      </c>
      <c r="B317" s="25" t="s">
        <v>619</v>
      </c>
      <c r="C317" s="26">
        <v>15</v>
      </c>
    </row>
    <row r="318" spans="1:3" x14ac:dyDescent="0.2">
      <c r="A318" s="25" t="s">
        <v>108</v>
      </c>
      <c r="B318" s="25" t="s">
        <v>620</v>
      </c>
      <c r="C318" s="26">
        <v>9</v>
      </c>
    </row>
    <row r="319" spans="1:3" x14ac:dyDescent="0.2">
      <c r="A319" s="25" t="s">
        <v>108</v>
      </c>
      <c r="B319" s="25" t="s">
        <v>621</v>
      </c>
      <c r="C319" s="26">
        <v>5</v>
      </c>
    </row>
    <row r="320" spans="1:3" x14ac:dyDescent="0.2">
      <c r="A320" s="25" t="s">
        <v>108</v>
      </c>
      <c r="B320" s="25" t="s">
        <v>622</v>
      </c>
      <c r="C320" s="26">
        <v>17</v>
      </c>
    </row>
    <row r="321" spans="1:3" x14ac:dyDescent="0.2">
      <c r="A321" s="25" t="s">
        <v>108</v>
      </c>
      <c r="B321" s="25" t="s">
        <v>623</v>
      </c>
      <c r="C321" s="26">
        <v>5</v>
      </c>
    </row>
    <row r="322" spans="1:3" x14ac:dyDescent="0.2">
      <c r="A322" s="25" t="s">
        <v>108</v>
      </c>
      <c r="B322" s="25" t="s">
        <v>624</v>
      </c>
      <c r="C322" s="26">
        <v>33</v>
      </c>
    </row>
    <row r="323" spans="1:3" x14ac:dyDescent="0.2">
      <c r="A323" s="25" t="s">
        <v>108</v>
      </c>
      <c r="B323" s="25" t="s">
        <v>625</v>
      </c>
      <c r="C323" s="26">
        <v>8</v>
      </c>
    </row>
    <row r="324" spans="1:3" x14ac:dyDescent="0.2">
      <c r="A324" s="25" t="s">
        <v>108</v>
      </c>
      <c r="B324" s="25" t="s">
        <v>626</v>
      </c>
      <c r="C324" s="26">
        <v>15</v>
      </c>
    </row>
    <row r="325" spans="1:3" x14ac:dyDescent="0.2">
      <c r="A325" s="25" t="s">
        <v>108</v>
      </c>
      <c r="B325" s="25" t="s">
        <v>627</v>
      </c>
      <c r="C325" s="26">
        <v>27</v>
      </c>
    </row>
    <row r="326" spans="1:3" x14ac:dyDescent="0.2">
      <c r="A326" s="25" t="s">
        <v>108</v>
      </c>
      <c r="B326" s="25" t="s">
        <v>628</v>
      </c>
      <c r="C326" s="26">
        <v>25</v>
      </c>
    </row>
    <row r="327" spans="1:3" x14ac:dyDescent="0.2">
      <c r="A327" s="25" t="s">
        <v>108</v>
      </c>
      <c r="B327" s="25" t="s">
        <v>629</v>
      </c>
      <c r="C327" s="26">
        <v>15</v>
      </c>
    </row>
    <row r="328" spans="1:3" x14ac:dyDescent="0.2">
      <c r="A328" s="25" t="s">
        <v>108</v>
      </c>
      <c r="B328" s="25" t="s">
        <v>114</v>
      </c>
      <c r="C328" s="26">
        <v>3</v>
      </c>
    </row>
    <row r="329" spans="1:3" x14ac:dyDescent="0.2">
      <c r="A329" s="25" t="s">
        <v>115</v>
      </c>
      <c r="B329" s="25" t="s">
        <v>116</v>
      </c>
      <c r="C329" s="26">
        <v>67</v>
      </c>
    </row>
    <row r="330" spans="1:3" x14ac:dyDescent="0.2">
      <c r="A330" s="25" t="s">
        <v>115</v>
      </c>
      <c r="B330" s="25" t="s">
        <v>630</v>
      </c>
      <c r="C330" s="26">
        <v>7</v>
      </c>
    </row>
    <row r="331" spans="1:3" x14ac:dyDescent="0.2">
      <c r="A331" s="25" t="s">
        <v>115</v>
      </c>
      <c r="B331" s="25" t="s">
        <v>631</v>
      </c>
      <c r="C331" s="26">
        <v>9</v>
      </c>
    </row>
    <row r="332" spans="1:3" x14ac:dyDescent="0.2">
      <c r="A332" s="25" t="s">
        <v>115</v>
      </c>
      <c r="B332" s="25" t="s">
        <v>632</v>
      </c>
      <c r="C332" s="26">
        <v>27</v>
      </c>
    </row>
    <row r="333" spans="1:3" x14ac:dyDescent="0.2">
      <c r="A333" s="25" t="s">
        <v>115</v>
      </c>
      <c r="B333" s="25" t="s">
        <v>633</v>
      </c>
      <c r="C333" s="26">
        <v>28</v>
      </c>
    </row>
    <row r="334" spans="1:3" x14ac:dyDescent="0.2">
      <c r="A334" s="25" t="s">
        <v>115</v>
      </c>
      <c r="B334" s="25" t="s">
        <v>634</v>
      </c>
      <c r="C334" s="26">
        <v>3</v>
      </c>
    </row>
    <row r="335" spans="1:3" x14ac:dyDescent="0.2">
      <c r="A335" s="25" t="s">
        <v>115</v>
      </c>
      <c r="B335" s="25" t="s">
        <v>635</v>
      </c>
      <c r="C335" s="26">
        <v>26</v>
      </c>
    </row>
    <row r="336" spans="1:3" x14ac:dyDescent="0.2">
      <c r="A336" s="25" t="s">
        <v>115</v>
      </c>
      <c r="B336" s="25" t="s">
        <v>115</v>
      </c>
      <c r="C336" s="26">
        <v>87</v>
      </c>
    </row>
    <row r="337" spans="1:3" x14ac:dyDescent="0.2">
      <c r="A337" s="25" t="s">
        <v>117</v>
      </c>
      <c r="B337" s="25" t="s">
        <v>118</v>
      </c>
      <c r="C337" s="26">
        <v>9</v>
      </c>
    </row>
    <row r="338" spans="1:3" x14ac:dyDescent="0.2">
      <c r="A338" s="25" t="s">
        <v>117</v>
      </c>
      <c r="B338" s="25" t="s">
        <v>119</v>
      </c>
      <c r="C338" s="26">
        <v>9</v>
      </c>
    </row>
    <row r="339" spans="1:3" x14ac:dyDescent="0.2">
      <c r="A339" s="25" t="s">
        <v>117</v>
      </c>
      <c r="B339" s="25" t="s">
        <v>120</v>
      </c>
      <c r="C339" s="26">
        <v>53</v>
      </c>
    </row>
    <row r="340" spans="1:3" x14ac:dyDescent="0.2">
      <c r="A340" s="25" t="s">
        <v>117</v>
      </c>
      <c r="B340" s="25" t="s">
        <v>121</v>
      </c>
      <c r="C340" s="26">
        <v>11</v>
      </c>
    </row>
    <row r="341" spans="1:3" x14ac:dyDescent="0.2">
      <c r="A341" s="25" t="s">
        <v>117</v>
      </c>
      <c r="B341" s="25" t="s">
        <v>636</v>
      </c>
      <c r="C341" s="26">
        <v>9</v>
      </c>
    </row>
    <row r="342" spans="1:3" x14ac:dyDescent="0.2">
      <c r="A342" s="25" t="s">
        <v>117</v>
      </c>
      <c r="B342" s="25" t="s">
        <v>637</v>
      </c>
      <c r="C342" s="26">
        <v>43</v>
      </c>
    </row>
    <row r="343" spans="1:3" x14ac:dyDescent="0.2">
      <c r="A343" s="25" t="s">
        <v>117</v>
      </c>
      <c r="B343" s="25" t="s">
        <v>638</v>
      </c>
      <c r="C343" s="26">
        <v>10</v>
      </c>
    </row>
    <row r="344" spans="1:3" x14ac:dyDescent="0.2">
      <c r="A344" s="25" t="s">
        <v>117</v>
      </c>
      <c r="B344" s="25" t="s">
        <v>639</v>
      </c>
      <c r="C344" s="26">
        <v>14</v>
      </c>
    </row>
    <row r="345" spans="1:3" x14ac:dyDescent="0.2">
      <c r="A345" s="25" t="s">
        <v>117</v>
      </c>
      <c r="B345" s="25" t="s">
        <v>122</v>
      </c>
      <c r="C345" s="26">
        <v>18</v>
      </c>
    </row>
    <row r="346" spans="1:3" x14ac:dyDescent="0.2">
      <c r="A346" s="25" t="s">
        <v>117</v>
      </c>
      <c r="B346" s="25" t="s">
        <v>123</v>
      </c>
      <c r="C346" s="26">
        <v>16</v>
      </c>
    </row>
    <row r="347" spans="1:3" x14ac:dyDescent="0.2">
      <c r="A347" s="25" t="s">
        <v>117</v>
      </c>
      <c r="B347" s="25" t="s">
        <v>117</v>
      </c>
      <c r="C347" s="26">
        <v>67</v>
      </c>
    </row>
    <row r="348" spans="1:3" x14ac:dyDescent="0.2">
      <c r="C348" s="11">
        <f>SUM(C5:C347)</f>
        <v>14640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1D1F2-67FB-471B-815B-CD38B654081E}">
  <dimension ref="A2:K348"/>
  <sheetViews>
    <sheetView topLeftCell="A332" workbookViewId="0">
      <selection activeCell="C348" sqref="C348"/>
    </sheetView>
  </sheetViews>
  <sheetFormatPr baseColWidth="10" defaultRowHeight="15" x14ac:dyDescent="0.2"/>
  <cols>
    <col min="1" max="1" width="16" customWidth="1"/>
    <col min="2" max="2" width="29.6640625" customWidth="1"/>
    <col min="3" max="3" width="12" customWidth="1"/>
    <col min="6" max="6" width="16.5" customWidth="1"/>
  </cols>
  <sheetData>
    <row r="2" spans="1:7" x14ac:dyDescent="0.2">
      <c r="A2" s="7" t="s">
        <v>124</v>
      </c>
    </row>
    <row r="3" spans="1:7" x14ac:dyDescent="0.2">
      <c r="B3" s="6"/>
      <c r="C3" s="6"/>
    </row>
    <row r="4" spans="1:7" ht="32" x14ac:dyDescent="0.2">
      <c r="A4" s="1" t="s">
        <v>125</v>
      </c>
      <c r="B4" s="2" t="s">
        <v>126</v>
      </c>
      <c r="C4" s="10" t="s">
        <v>127</v>
      </c>
    </row>
    <row r="5" spans="1:7" ht="16" x14ac:dyDescent="0.2">
      <c r="A5" s="12" t="s">
        <v>470</v>
      </c>
      <c r="B5" s="12" t="s">
        <v>0</v>
      </c>
      <c r="C5" s="32">
        <v>29</v>
      </c>
      <c r="F5" t="s">
        <v>132</v>
      </c>
      <c r="G5">
        <v>312</v>
      </c>
    </row>
    <row r="6" spans="1:7" ht="16" x14ac:dyDescent="0.2">
      <c r="A6" s="12" t="s">
        <v>470</v>
      </c>
      <c r="B6" s="12" t="s">
        <v>1</v>
      </c>
      <c r="C6" s="32">
        <f t="shared" ref="C6:C68" si="0">IFERROR(VLOOKUP(B6,$F$5:$G$347,2,0),0)</f>
        <v>22</v>
      </c>
      <c r="F6" t="s">
        <v>646</v>
      </c>
      <c r="G6">
        <v>40</v>
      </c>
    </row>
    <row r="7" spans="1:7" ht="16" x14ac:dyDescent="0.2">
      <c r="A7" s="12" t="s">
        <v>470</v>
      </c>
      <c r="B7" s="12" t="s">
        <v>2</v>
      </c>
      <c r="C7" s="32">
        <f t="shared" si="0"/>
        <v>135</v>
      </c>
      <c r="F7" t="s">
        <v>642</v>
      </c>
      <c r="G7">
        <v>54</v>
      </c>
    </row>
    <row r="8" spans="1:7" ht="16" x14ac:dyDescent="0.2">
      <c r="A8" s="12" t="s">
        <v>470</v>
      </c>
      <c r="B8" s="12" t="s">
        <v>3</v>
      </c>
      <c r="C8" s="32">
        <f t="shared" si="0"/>
        <v>312</v>
      </c>
      <c r="F8" t="s">
        <v>143</v>
      </c>
      <c r="G8">
        <v>60</v>
      </c>
    </row>
    <row r="9" spans="1:7" ht="16" x14ac:dyDescent="0.2">
      <c r="A9" s="12" t="s">
        <v>470</v>
      </c>
      <c r="B9" s="12" t="s">
        <v>471</v>
      </c>
      <c r="C9" s="32">
        <f t="shared" si="0"/>
        <v>86</v>
      </c>
      <c r="F9" t="s">
        <v>144</v>
      </c>
      <c r="G9">
        <v>15</v>
      </c>
    </row>
    <row r="10" spans="1:7" ht="16" x14ac:dyDescent="0.2">
      <c r="A10" s="12" t="s">
        <v>470</v>
      </c>
      <c r="B10" s="12" t="s">
        <v>4</v>
      </c>
      <c r="C10" s="32">
        <v>17</v>
      </c>
      <c r="F10" s="34" t="s">
        <v>985</v>
      </c>
      <c r="G10" s="34">
        <v>36</v>
      </c>
    </row>
    <row r="11" spans="1:7" ht="16" x14ac:dyDescent="0.2">
      <c r="A11" s="12" t="s">
        <v>470</v>
      </c>
      <c r="B11" s="12" t="s">
        <v>5</v>
      </c>
      <c r="C11" s="32">
        <f t="shared" si="0"/>
        <v>45</v>
      </c>
      <c r="F11" t="s">
        <v>135</v>
      </c>
      <c r="G11">
        <v>45</v>
      </c>
    </row>
    <row r="12" spans="1:7" ht="16" x14ac:dyDescent="0.2">
      <c r="A12" s="12" t="s">
        <v>470</v>
      </c>
      <c r="B12" s="12" t="s">
        <v>6</v>
      </c>
      <c r="C12" s="32">
        <f t="shared" si="0"/>
        <v>17</v>
      </c>
      <c r="F12" t="s">
        <v>142</v>
      </c>
      <c r="G12">
        <v>24</v>
      </c>
    </row>
    <row r="13" spans="1:7" ht="16" x14ac:dyDescent="0.2">
      <c r="A13" s="12" t="s">
        <v>470</v>
      </c>
      <c r="B13" s="12" t="s">
        <v>472</v>
      </c>
      <c r="C13" s="32">
        <f t="shared" si="0"/>
        <v>54</v>
      </c>
      <c r="F13" t="s">
        <v>644</v>
      </c>
      <c r="G13">
        <v>163</v>
      </c>
    </row>
    <row r="14" spans="1:7" ht="16" x14ac:dyDescent="0.2">
      <c r="A14" s="12" t="s">
        <v>470</v>
      </c>
      <c r="B14" s="12" t="s">
        <v>473</v>
      </c>
      <c r="C14" s="32">
        <f t="shared" si="0"/>
        <v>20</v>
      </c>
      <c r="F14" t="s">
        <v>643</v>
      </c>
      <c r="G14">
        <v>20</v>
      </c>
    </row>
    <row r="15" spans="1:7" ht="16" x14ac:dyDescent="0.2">
      <c r="A15" s="12" t="s">
        <v>470</v>
      </c>
      <c r="B15" s="12" t="s">
        <v>474</v>
      </c>
      <c r="C15" s="32">
        <f t="shared" si="0"/>
        <v>163</v>
      </c>
      <c r="F15" t="s">
        <v>986</v>
      </c>
      <c r="G15">
        <v>17</v>
      </c>
    </row>
    <row r="16" spans="1:7" ht="16" x14ac:dyDescent="0.2">
      <c r="A16" s="12" t="s">
        <v>470</v>
      </c>
      <c r="B16" s="12" t="s">
        <v>475</v>
      </c>
      <c r="C16" s="32">
        <f t="shared" si="0"/>
        <v>51</v>
      </c>
      <c r="F16" s="34" t="s">
        <v>987</v>
      </c>
      <c r="G16" s="34">
        <v>29</v>
      </c>
    </row>
    <row r="17" spans="1:11" ht="16" x14ac:dyDescent="0.2">
      <c r="A17" s="12" t="s">
        <v>470</v>
      </c>
      <c r="B17" s="12" t="s">
        <v>476</v>
      </c>
      <c r="C17" s="32">
        <f t="shared" si="0"/>
        <v>40</v>
      </c>
      <c r="F17" t="s">
        <v>131</v>
      </c>
      <c r="G17">
        <v>135</v>
      </c>
    </row>
    <row r="18" spans="1:11" ht="16" x14ac:dyDescent="0.2">
      <c r="A18" s="12" t="s">
        <v>470</v>
      </c>
      <c r="B18" s="12" t="s">
        <v>7</v>
      </c>
      <c r="C18" s="32">
        <f t="shared" si="0"/>
        <v>24</v>
      </c>
      <c r="F18" t="s">
        <v>130</v>
      </c>
      <c r="G18">
        <v>22</v>
      </c>
    </row>
    <row r="19" spans="1:11" ht="16" x14ac:dyDescent="0.2">
      <c r="A19" s="12" t="s">
        <v>470</v>
      </c>
      <c r="B19" s="12" t="s">
        <v>8</v>
      </c>
      <c r="C19" s="32">
        <f t="shared" si="0"/>
        <v>60</v>
      </c>
      <c r="F19" t="s">
        <v>988</v>
      </c>
      <c r="G19">
        <v>86</v>
      </c>
    </row>
    <row r="20" spans="1:11" ht="16" x14ac:dyDescent="0.2">
      <c r="A20" s="12" t="s">
        <v>470</v>
      </c>
      <c r="B20" s="12" t="s">
        <v>9</v>
      </c>
      <c r="C20" s="32">
        <f t="shared" si="0"/>
        <v>15</v>
      </c>
      <c r="F20" t="s">
        <v>645</v>
      </c>
      <c r="G20">
        <v>51</v>
      </c>
    </row>
    <row r="21" spans="1:11" ht="16" x14ac:dyDescent="0.2">
      <c r="A21" s="12" t="s">
        <v>470</v>
      </c>
      <c r="B21" s="12" t="s">
        <v>10</v>
      </c>
      <c r="C21" s="32">
        <v>36</v>
      </c>
      <c r="F21" t="s">
        <v>6</v>
      </c>
      <c r="G21">
        <v>17</v>
      </c>
      <c r="I21" s="33">
        <f>SUM(C5:C21)</f>
        <v>1126</v>
      </c>
      <c r="J21" s="33">
        <f>SUM(G5:G21)</f>
        <v>1126</v>
      </c>
      <c r="K21" s="33">
        <f>I21-J21</f>
        <v>0</v>
      </c>
    </row>
    <row r="22" spans="1:11" ht="16" x14ac:dyDescent="0.2">
      <c r="A22" s="12" t="s">
        <v>477</v>
      </c>
      <c r="B22" s="12" t="s">
        <v>11</v>
      </c>
      <c r="C22" s="32">
        <f t="shared" si="0"/>
        <v>47</v>
      </c>
      <c r="F22" t="s">
        <v>152</v>
      </c>
      <c r="G22">
        <v>145</v>
      </c>
    </row>
    <row r="23" spans="1:11" ht="16" x14ac:dyDescent="0.2">
      <c r="A23" s="12" t="s">
        <v>477</v>
      </c>
      <c r="B23" s="12" t="s">
        <v>478</v>
      </c>
      <c r="C23" s="32">
        <v>35</v>
      </c>
      <c r="F23" t="s">
        <v>650</v>
      </c>
      <c r="G23">
        <v>58</v>
      </c>
    </row>
    <row r="24" spans="1:11" ht="16" x14ac:dyDescent="0.2">
      <c r="A24" s="12" t="s">
        <v>477</v>
      </c>
      <c r="B24" s="12" t="s">
        <v>12</v>
      </c>
      <c r="C24" s="32">
        <f t="shared" si="0"/>
        <v>31</v>
      </c>
      <c r="F24" t="s">
        <v>151</v>
      </c>
      <c r="G24">
        <v>63</v>
      </c>
    </row>
    <row r="25" spans="1:11" ht="16" x14ac:dyDescent="0.2">
      <c r="A25" s="12" t="s">
        <v>477</v>
      </c>
      <c r="B25" s="12" t="s">
        <v>13</v>
      </c>
      <c r="C25" s="32">
        <f t="shared" si="0"/>
        <v>35</v>
      </c>
      <c r="F25" t="s">
        <v>147</v>
      </c>
      <c r="G25">
        <v>47</v>
      </c>
    </row>
    <row r="26" spans="1:11" ht="16" x14ac:dyDescent="0.2">
      <c r="A26" s="12" t="s">
        <v>477</v>
      </c>
      <c r="B26" s="12" t="s">
        <v>14</v>
      </c>
      <c r="C26" s="32">
        <f t="shared" si="0"/>
        <v>63</v>
      </c>
      <c r="F26" t="s">
        <v>149</v>
      </c>
      <c r="G26">
        <v>31</v>
      </c>
    </row>
    <row r="27" spans="1:11" ht="16" x14ac:dyDescent="0.2">
      <c r="A27" s="12" t="s">
        <v>477</v>
      </c>
      <c r="B27" s="12" t="s">
        <v>15</v>
      </c>
      <c r="C27" s="32">
        <f t="shared" si="0"/>
        <v>145</v>
      </c>
      <c r="F27" t="s">
        <v>989</v>
      </c>
      <c r="G27">
        <v>35</v>
      </c>
    </row>
    <row r="28" spans="1:11" ht="16" x14ac:dyDescent="0.2">
      <c r="A28" s="12" t="s">
        <v>477</v>
      </c>
      <c r="B28" s="12" t="s">
        <v>479</v>
      </c>
      <c r="C28" s="32">
        <f t="shared" si="0"/>
        <v>83</v>
      </c>
      <c r="F28" t="s">
        <v>649</v>
      </c>
      <c r="G28">
        <v>83</v>
      </c>
    </row>
    <row r="29" spans="1:11" ht="16" x14ac:dyDescent="0.2">
      <c r="A29" s="12" t="s">
        <v>477</v>
      </c>
      <c r="B29" s="12" t="s">
        <v>480</v>
      </c>
      <c r="C29" s="32">
        <f t="shared" si="0"/>
        <v>58</v>
      </c>
      <c r="F29" t="s">
        <v>150</v>
      </c>
      <c r="G29">
        <v>35</v>
      </c>
      <c r="I29" s="33">
        <f>SUM(C22:C29)</f>
        <v>497</v>
      </c>
      <c r="J29" s="33">
        <f>SUM(G22:G29)</f>
        <v>497</v>
      </c>
      <c r="K29" s="33">
        <f>I29-J29</f>
        <v>0</v>
      </c>
    </row>
    <row r="30" spans="1:11" ht="16" x14ac:dyDescent="0.2">
      <c r="A30" s="23" t="s">
        <v>16</v>
      </c>
      <c r="B30" s="23" t="s">
        <v>17</v>
      </c>
      <c r="C30" s="32">
        <f t="shared" si="0"/>
        <v>41</v>
      </c>
      <c r="F30" t="s">
        <v>155</v>
      </c>
      <c r="G30">
        <v>115</v>
      </c>
    </row>
    <row r="31" spans="1:11" ht="16" x14ac:dyDescent="0.2">
      <c r="A31" s="23" t="s">
        <v>16</v>
      </c>
      <c r="B31" s="23" t="s">
        <v>16</v>
      </c>
      <c r="C31" s="32">
        <f t="shared" si="0"/>
        <v>115</v>
      </c>
      <c r="F31" t="s">
        <v>653</v>
      </c>
      <c r="G31">
        <v>30</v>
      </c>
    </row>
    <row r="32" spans="1:11" ht="16" x14ac:dyDescent="0.2">
      <c r="A32" s="23" t="s">
        <v>16</v>
      </c>
      <c r="B32" s="23" t="s">
        <v>18</v>
      </c>
      <c r="C32" s="32">
        <v>54</v>
      </c>
      <c r="F32" t="s">
        <v>654</v>
      </c>
      <c r="G32">
        <v>161</v>
      </c>
    </row>
    <row r="33" spans="1:11" ht="16" x14ac:dyDescent="0.2">
      <c r="A33" s="23" t="s">
        <v>16</v>
      </c>
      <c r="B33" s="23" t="s">
        <v>962</v>
      </c>
      <c r="C33" s="32">
        <f t="shared" si="0"/>
        <v>88</v>
      </c>
      <c r="F33" t="s">
        <v>990</v>
      </c>
      <c r="G33">
        <v>54</v>
      </c>
    </row>
    <row r="34" spans="1:11" ht="16" x14ac:dyDescent="0.2">
      <c r="A34" s="23" t="s">
        <v>16</v>
      </c>
      <c r="B34" s="23" t="s">
        <v>19</v>
      </c>
      <c r="C34" s="32">
        <f t="shared" si="0"/>
        <v>19</v>
      </c>
      <c r="F34" t="s">
        <v>655</v>
      </c>
      <c r="G34">
        <v>29</v>
      </c>
    </row>
    <row r="35" spans="1:11" ht="16" x14ac:dyDescent="0.2">
      <c r="A35" s="23" t="s">
        <v>16</v>
      </c>
      <c r="B35" s="23" t="s">
        <v>20</v>
      </c>
      <c r="C35" s="32">
        <v>52</v>
      </c>
      <c r="F35" t="s">
        <v>657</v>
      </c>
      <c r="G35">
        <v>116</v>
      </c>
    </row>
    <row r="36" spans="1:11" ht="16" x14ac:dyDescent="0.2">
      <c r="A36" s="23" t="s">
        <v>16</v>
      </c>
      <c r="B36" s="23" t="s">
        <v>21</v>
      </c>
      <c r="C36" s="32">
        <f t="shared" si="0"/>
        <v>68</v>
      </c>
      <c r="F36" t="s">
        <v>160</v>
      </c>
      <c r="G36">
        <v>68</v>
      </c>
    </row>
    <row r="37" spans="1:11" ht="16" x14ac:dyDescent="0.2">
      <c r="A37" s="23" t="s">
        <v>16</v>
      </c>
      <c r="B37" s="23" t="s">
        <v>22</v>
      </c>
      <c r="C37" s="32">
        <v>22</v>
      </c>
      <c r="F37" t="s">
        <v>991</v>
      </c>
      <c r="G37">
        <v>22</v>
      </c>
    </row>
    <row r="38" spans="1:11" ht="16" x14ac:dyDescent="0.2">
      <c r="A38" s="23" t="s">
        <v>16</v>
      </c>
      <c r="B38" s="35" t="s">
        <v>994</v>
      </c>
      <c r="C38" s="32">
        <v>63</v>
      </c>
      <c r="F38" t="s">
        <v>992</v>
      </c>
      <c r="G38">
        <v>52</v>
      </c>
    </row>
    <row r="39" spans="1:11" ht="16" x14ac:dyDescent="0.2">
      <c r="A39" s="23" t="s">
        <v>16</v>
      </c>
      <c r="B39" s="23" t="s">
        <v>964</v>
      </c>
      <c r="C39" s="32">
        <f t="shared" si="0"/>
        <v>30</v>
      </c>
      <c r="F39" t="s">
        <v>656</v>
      </c>
      <c r="G39">
        <v>27</v>
      </c>
    </row>
    <row r="40" spans="1:11" ht="16" x14ac:dyDescent="0.2">
      <c r="A40" s="23" t="s">
        <v>16</v>
      </c>
      <c r="B40" s="23" t="s">
        <v>965</v>
      </c>
      <c r="C40" s="32">
        <f t="shared" si="0"/>
        <v>161</v>
      </c>
      <c r="F40" t="s">
        <v>156</v>
      </c>
      <c r="G40">
        <v>41</v>
      </c>
    </row>
    <row r="41" spans="1:11" ht="16" x14ac:dyDescent="0.2">
      <c r="A41" s="23" t="s">
        <v>16</v>
      </c>
      <c r="B41" s="23" t="s">
        <v>966</v>
      </c>
      <c r="C41" s="32">
        <f t="shared" si="0"/>
        <v>29</v>
      </c>
      <c r="F41" t="s">
        <v>993</v>
      </c>
      <c r="G41">
        <v>37</v>
      </c>
    </row>
    <row r="42" spans="1:11" ht="16" x14ac:dyDescent="0.2">
      <c r="A42" s="23" t="s">
        <v>16</v>
      </c>
      <c r="B42" s="23" t="s">
        <v>967</v>
      </c>
      <c r="C42" s="32">
        <f t="shared" si="0"/>
        <v>27</v>
      </c>
      <c r="F42" t="s">
        <v>994</v>
      </c>
      <c r="G42">
        <v>63</v>
      </c>
    </row>
    <row r="43" spans="1:11" ht="16" x14ac:dyDescent="0.2">
      <c r="A43" s="23" t="s">
        <v>16</v>
      </c>
      <c r="B43" s="23" t="s">
        <v>968</v>
      </c>
      <c r="C43" s="32">
        <f t="shared" si="0"/>
        <v>116</v>
      </c>
      <c r="F43" t="s">
        <v>158</v>
      </c>
      <c r="G43">
        <v>19</v>
      </c>
    </row>
    <row r="44" spans="1:11" ht="16" x14ac:dyDescent="0.2">
      <c r="A44" s="23" t="s">
        <v>16</v>
      </c>
      <c r="B44" s="23" t="s">
        <v>23</v>
      </c>
      <c r="C44" s="32">
        <v>37</v>
      </c>
      <c r="F44" t="s">
        <v>163</v>
      </c>
      <c r="G44">
        <v>28</v>
      </c>
    </row>
    <row r="45" spans="1:11" ht="16" x14ac:dyDescent="0.2">
      <c r="A45" s="23" t="s">
        <v>16</v>
      </c>
      <c r="B45" s="23" t="s">
        <v>24</v>
      </c>
      <c r="C45" s="32">
        <f t="shared" si="0"/>
        <v>28</v>
      </c>
      <c r="F45" t="s">
        <v>651</v>
      </c>
      <c r="G45">
        <v>88</v>
      </c>
      <c r="I45">
        <f>SUBTOTAL(9,C30:C45)</f>
        <v>950</v>
      </c>
      <c r="J45">
        <f>SUBTOTAL(9,G30:G45)</f>
        <v>950</v>
      </c>
      <c r="K45">
        <f>I45-J45</f>
        <v>0</v>
      </c>
    </row>
    <row r="46" spans="1:11" ht="16" x14ac:dyDescent="0.2">
      <c r="A46" s="23" t="s">
        <v>25</v>
      </c>
      <c r="B46" s="23" t="s">
        <v>26</v>
      </c>
      <c r="C46" s="32">
        <f t="shared" si="0"/>
        <v>49</v>
      </c>
      <c r="F46" t="s">
        <v>164</v>
      </c>
      <c r="G46">
        <v>215</v>
      </c>
    </row>
    <row r="47" spans="1:11" ht="16" x14ac:dyDescent="0.2">
      <c r="A47" s="23" t="s">
        <v>25</v>
      </c>
      <c r="B47" s="23" t="s">
        <v>25</v>
      </c>
      <c r="C47" s="32">
        <f t="shared" si="0"/>
        <v>215</v>
      </c>
      <c r="F47" t="s">
        <v>995</v>
      </c>
      <c r="G47">
        <v>24</v>
      </c>
    </row>
    <row r="48" spans="1:11" ht="16" x14ac:dyDescent="0.2">
      <c r="A48" s="23" t="s">
        <v>25</v>
      </c>
      <c r="B48" s="23" t="s">
        <v>969</v>
      </c>
      <c r="C48" s="32">
        <f t="shared" si="0"/>
        <v>63</v>
      </c>
      <c r="F48" t="s">
        <v>661</v>
      </c>
      <c r="G48">
        <v>18</v>
      </c>
    </row>
    <row r="49" spans="1:10" ht="16" x14ac:dyDescent="0.2">
      <c r="A49" s="23" t="s">
        <v>25</v>
      </c>
      <c r="B49" s="23" t="s">
        <v>27</v>
      </c>
      <c r="C49" s="32">
        <f t="shared" si="0"/>
        <v>157</v>
      </c>
      <c r="F49" t="s">
        <v>168</v>
      </c>
      <c r="G49">
        <v>45</v>
      </c>
    </row>
    <row r="50" spans="1:10" ht="16" x14ac:dyDescent="0.2">
      <c r="A50" s="23" t="s">
        <v>25</v>
      </c>
      <c r="B50" s="23" t="s">
        <v>28</v>
      </c>
      <c r="C50" s="32">
        <f t="shared" si="0"/>
        <v>94</v>
      </c>
      <c r="F50" t="s">
        <v>165</v>
      </c>
      <c r="G50">
        <v>49</v>
      </c>
    </row>
    <row r="51" spans="1:10" ht="16" x14ac:dyDescent="0.2">
      <c r="A51" s="23" t="s">
        <v>25</v>
      </c>
      <c r="B51" s="23" t="s">
        <v>29</v>
      </c>
      <c r="C51" s="32">
        <f t="shared" si="0"/>
        <v>45</v>
      </c>
      <c r="F51" t="s">
        <v>169</v>
      </c>
      <c r="G51">
        <v>22</v>
      </c>
    </row>
    <row r="52" spans="1:10" ht="16" x14ac:dyDescent="0.2">
      <c r="A52" s="23" t="s">
        <v>25</v>
      </c>
      <c r="B52" s="23" t="s">
        <v>30</v>
      </c>
      <c r="C52" s="32">
        <f t="shared" si="0"/>
        <v>22</v>
      </c>
      <c r="F52" t="s">
        <v>166</v>
      </c>
      <c r="G52">
        <v>157</v>
      </c>
    </row>
    <row r="53" spans="1:10" ht="16" x14ac:dyDescent="0.2">
      <c r="A53" s="23" t="s">
        <v>25</v>
      </c>
      <c r="B53" s="23" t="s">
        <v>31</v>
      </c>
      <c r="C53" s="32">
        <f t="shared" si="0"/>
        <v>36</v>
      </c>
      <c r="F53" t="s">
        <v>996</v>
      </c>
      <c r="G53">
        <v>63</v>
      </c>
    </row>
    <row r="54" spans="1:10" ht="16" x14ac:dyDescent="0.2">
      <c r="A54" s="23" t="s">
        <v>25</v>
      </c>
      <c r="B54" s="23" t="s">
        <v>970</v>
      </c>
      <c r="C54" s="32">
        <f t="shared" si="0"/>
        <v>30</v>
      </c>
      <c r="F54" t="s">
        <v>170</v>
      </c>
      <c r="G54">
        <v>36</v>
      </c>
    </row>
    <row r="55" spans="1:10" ht="16" x14ac:dyDescent="0.2">
      <c r="A55" s="23" t="s">
        <v>25</v>
      </c>
      <c r="B55" s="23" t="s">
        <v>971</v>
      </c>
      <c r="C55" s="32">
        <f t="shared" si="0"/>
        <v>24</v>
      </c>
      <c r="F55" t="s">
        <v>659</v>
      </c>
      <c r="G55">
        <v>30</v>
      </c>
    </row>
    <row r="56" spans="1:10" ht="16" x14ac:dyDescent="0.2">
      <c r="A56" s="23" t="s">
        <v>25</v>
      </c>
      <c r="B56" s="23" t="s">
        <v>972</v>
      </c>
      <c r="C56" s="32">
        <f t="shared" si="0"/>
        <v>18</v>
      </c>
      <c r="F56" t="s">
        <v>167</v>
      </c>
      <c r="G56">
        <v>94</v>
      </c>
      <c r="I56">
        <f>SUBTOTAL(9,C46:C56)</f>
        <v>753</v>
      </c>
      <c r="J56">
        <f>SUBTOTAL(9,G46:G56)</f>
        <v>753</v>
      </c>
    </row>
    <row r="57" spans="1:10" ht="16" x14ac:dyDescent="0.2">
      <c r="A57" s="23" t="s">
        <v>32</v>
      </c>
      <c r="B57" s="23" t="s">
        <v>32</v>
      </c>
      <c r="C57" s="32">
        <f t="shared" si="0"/>
        <v>423</v>
      </c>
      <c r="F57" t="s">
        <v>171</v>
      </c>
      <c r="G57">
        <v>423</v>
      </c>
    </row>
    <row r="58" spans="1:10" ht="16" x14ac:dyDescent="0.2">
      <c r="A58" s="23" t="s">
        <v>32</v>
      </c>
      <c r="B58" s="23" t="s">
        <v>33</v>
      </c>
      <c r="C58" s="32">
        <f t="shared" si="0"/>
        <v>32</v>
      </c>
      <c r="F58" t="s">
        <v>667</v>
      </c>
      <c r="G58">
        <v>213</v>
      </c>
    </row>
    <row r="59" spans="1:10" ht="16" x14ac:dyDescent="0.2">
      <c r="A59" s="23" t="s">
        <v>32</v>
      </c>
      <c r="B59" s="23" t="s">
        <v>34</v>
      </c>
      <c r="C59" s="32">
        <f t="shared" si="0"/>
        <v>50</v>
      </c>
      <c r="F59" t="s">
        <v>662</v>
      </c>
      <c r="G59">
        <v>48</v>
      </c>
    </row>
    <row r="60" spans="1:10" ht="16" x14ac:dyDescent="0.2">
      <c r="A60" s="23" t="s">
        <v>32</v>
      </c>
      <c r="B60" s="23" t="s">
        <v>973</v>
      </c>
      <c r="C60" s="32">
        <f t="shared" si="0"/>
        <v>48</v>
      </c>
      <c r="F60" t="s">
        <v>176</v>
      </c>
      <c r="G60">
        <v>79</v>
      </c>
    </row>
    <row r="61" spans="1:10" ht="16" x14ac:dyDescent="0.2">
      <c r="A61" s="23" t="s">
        <v>32</v>
      </c>
      <c r="B61" s="23" t="s">
        <v>974</v>
      </c>
      <c r="C61" s="32">
        <f t="shared" si="0"/>
        <v>149</v>
      </c>
      <c r="F61" t="s">
        <v>174</v>
      </c>
      <c r="G61">
        <v>144</v>
      </c>
    </row>
    <row r="62" spans="1:10" ht="16" x14ac:dyDescent="0.2">
      <c r="A62" s="23" t="s">
        <v>32</v>
      </c>
      <c r="B62" s="23" t="s">
        <v>35</v>
      </c>
      <c r="C62" s="32">
        <f t="shared" si="0"/>
        <v>144</v>
      </c>
      <c r="F62" t="s">
        <v>177</v>
      </c>
      <c r="G62">
        <v>179</v>
      </c>
    </row>
    <row r="63" spans="1:10" ht="16" x14ac:dyDescent="0.2">
      <c r="A63" s="23" t="s">
        <v>32</v>
      </c>
      <c r="B63" s="23" t="s">
        <v>975</v>
      </c>
      <c r="C63" s="32">
        <f t="shared" si="0"/>
        <v>149</v>
      </c>
      <c r="F63" t="s">
        <v>663</v>
      </c>
      <c r="G63">
        <v>149</v>
      </c>
    </row>
    <row r="64" spans="1:10" ht="16" x14ac:dyDescent="0.2">
      <c r="A64" s="23" t="s">
        <v>32</v>
      </c>
      <c r="B64" s="23" t="s">
        <v>36</v>
      </c>
      <c r="C64" s="32">
        <f t="shared" si="0"/>
        <v>105</v>
      </c>
      <c r="F64" t="s">
        <v>172</v>
      </c>
      <c r="G64">
        <v>32</v>
      </c>
    </row>
    <row r="65" spans="1:10" ht="16" x14ac:dyDescent="0.2">
      <c r="A65" s="23" t="s">
        <v>32</v>
      </c>
      <c r="B65" s="23" t="s">
        <v>976</v>
      </c>
      <c r="C65" s="32">
        <f t="shared" si="0"/>
        <v>237</v>
      </c>
      <c r="F65" t="s">
        <v>665</v>
      </c>
      <c r="G65">
        <v>237</v>
      </c>
    </row>
    <row r="66" spans="1:10" ht="16" x14ac:dyDescent="0.2">
      <c r="A66" s="23" t="s">
        <v>32</v>
      </c>
      <c r="B66" s="23" t="s">
        <v>977</v>
      </c>
      <c r="C66" s="32">
        <f t="shared" si="0"/>
        <v>36</v>
      </c>
      <c r="F66" t="s">
        <v>173</v>
      </c>
      <c r="G66">
        <v>50</v>
      </c>
    </row>
    <row r="67" spans="1:10" ht="16" x14ac:dyDescent="0.2">
      <c r="A67" s="23" t="s">
        <v>32</v>
      </c>
      <c r="B67" s="23" t="s">
        <v>978</v>
      </c>
      <c r="C67" s="32">
        <f t="shared" si="0"/>
        <v>213</v>
      </c>
      <c r="F67" t="s">
        <v>175</v>
      </c>
      <c r="G67">
        <v>105</v>
      </c>
    </row>
    <row r="68" spans="1:10" ht="16" x14ac:dyDescent="0.2">
      <c r="A68" s="23" t="s">
        <v>32</v>
      </c>
      <c r="B68" s="23" t="s">
        <v>979</v>
      </c>
      <c r="C68" s="32">
        <f t="shared" si="0"/>
        <v>8</v>
      </c>
      <c r="F68" t="s">
        <v>666</v>
      </c>
      <c r="G68">
        <v>36</v>
      </c>
    </row>
    <row r="69" spans="1:10" ht="16" x14ac:dyDescent="0.2">
      <c r="A69" s="23" t="s">
        <v>32</v>
      </c>
      <c r="B69" s="23" t="s">
        <v>37</v>
      </c>
      <c r="C69" s="32">
        <f t="shared" ref="C69:C131" si="1">IFERROR(VLOOKUP(B69,$F$5:$G$347,2,0),0)</f>
        <v>79</v>
      </c>
      <c r="F69" t="s">
        <v>664</v>
      </c>
      <c r="G69">
        <v>149</v>
      </c>
    </row>
    <row r="70" spans="1:10" ht="16" x14ac:dyDescent="0.2">
      <c r="A70" s="23" t="s">
        <v>32</v>
      </c>
      <c r="B70" s="23" t="s">
        <v>38</v>
      </c>
      <c r="C70" s="32">
        <f t="shared" si="1"/>
        <v>179</v>
      </c>
      <c r="F70" t="s">
        <v>981</v>
      </c>
      <c r="G70">
        <v>8</v>
      </c>
      <c r="I70">
        <f>SUBTOTAL(9,C57:C70)</f>
        <v>1852</v>
      </c>
      <c r="J70">
        <f>SUBTOTAL(9,G57:G70)</f>
        <v>1852</v>
      </c>
    </row>
    <row r="71" spans="1:10" x14ac:dyDescent="0.2">
      <c r="A71" s="25" t="s">
        <v>39</v>
      </c>
      <c r="B71" s="25" t="s">
        <v>40</v>
      </c>
      <c r="C71" s="32">
        <f t="shared" si="1"/>
        <v>281</v>
      </c>
      <c r="F71" t="s">
        <v>178</v>
      </c>
      <c r="G71">
        <v>4680</v>
      </c>
    </row>
    <row r="72" spans="1:10" x14ac:dyDescent="0.2">
      <c r="A72" s="25" t="s">
        <v>39</v>
      </c>
      <c r="B72" s="25" t="s">
        <v>41</v>
      </c>
      <c r="C72" s="32">
        <f t="shared" si="1"/>
        <v>175</v>
      </c>
      <c r="F72" t="s">
        <v>674</v>
      </c>
      <c r="G72">
        <v>619</v>
      </c>
    </row>
    <row r="73" spans="1:10" x14ac:dyDescent="0.2">
      <c r="A73" s="25" t="s">
        <v>39</v>
      </c>
      <c r="B73" s="25" t="s">
        <v>42</v>
      </c>
      <c r="C73" s="32">
        <f t="shared" si="1"/>
        <v>42</v>
      </c>
      <c r="F73" t="s">
        <v>669</v>
      </c>
      <c r="G73">
        <v>181</v>
      </c>
    </row>
    <row r="74" spans="1:10" x14ac:dyDescent="0.2">
      <c r="A74" s="25" t="s">
        <v>39</v>
      </c>
      <c r="B74" s="25" t="s">
        <v>43</v>
      </c>
      <c r="C74" s="32">
        <f t="shared" si="1"/>
        <v>257</v>
      </c>
      <c r="F74" t="s">
        <v>668</v>
      </c>
      <c r="G74">
        <v>24</v>
      </c>
    </row>
    <row r="75" spans="1:10" x14ac:dyDescent="0.2">
      <c r="A75" s="25" t="s">
        <v>39</v>
      </c>
      <c r="B75" s="25" t="s">
        <v>39</v>
      </c>
      <c r="C75" s="32">
        <f t="shared" si="1"/>
        <v>4680</v>
      </c>
      <c r="F75" t="s">
        <v>184</v>
      </c>
      <c r="G75">
        <v>151</v>
      </c>
    </row>
    <row r="76" spans="1:10" x14ac:dyDescent="0.2">
      <c r="A76" s="25" t="s">
        <v>39</v>
      </c>
      <c r="B76" s="25" t="s">
        <v>44</v>
      </c>
      <c r="C76" s="32">
        <f t="shared" si="1"/>
        <v>1328</v>
      </c>
      <c r="F76" t="s">
        <v>180</v>
      </c>
      <c r="G76">
        <v>175</v>
      </c>
    </row>
    <row r="77" spans="1:10" x14ac:dyDescent="0.2">
      <c r="A77" s="25" t="s">
        <v>39</v>
      </c>
      <c r="B77" s="25" t="s">
        <v>45</v>
      </c>
      <c r="C77" s="32">
        <f t="shared" si="1"/>
        <v>151</v>
      </c>
      <c r="F77" t="s">
        <v>671</v>
      </c>
      <c r="G77">
        <v>89</v>
      </c>
    </row>
    <row r="78" spans="1:10" x14ac:dyDescent="0.2">
      <c r="A78" s="25" t="s">
        <v>39</v>
      </c>
      <c r="B78" s="25" t="s">
        <v>46</v>
      </c>
      <c r="C78" s="32">
        <v>310</v>
      </c>
      <c r="F78" t="s">
        <v>183</v>
      </c>
      <c r="G78">
        <v>1328</v>
      </c>
    </row>
    <row r="79" spans="1:10" x14ac:dyDescent="0.2">
      <c r="A79" s="25" t="s">
        <v>39</v>
      </c>
      <c r="B79" s="25" t="s">
        <v>826</v>
      </c>
      <c r="C79" s="32">
        <f t="shared" si="1"/>
        <v>24</v>
      </c>
      <c r="F79" t="s">
        <v>672</v>
      </c>
      <c r="G79">
        <v>141</v>
      </c>
    </row>
    <row r="80" spans="1:10" x14ac:dyDescent="0.2">
      <c r="A80" s="25" t="s">
        <v>39</v>
      </c>
      <c r="B80" s="25" t="s">
        <v>827</v>
      </c>
      <c r="C80" s="32">
        <f t="shared" si="1"/>
        <v>181</v>
      </c>
      <c r="F80" t="s">
        <v>670</v>
      </c>
      <c r="G80">
        <v>343</v>
      </c>
    </row>
    <row r="81" spans="1:11" x14ac:dyDescent="0.2">
      <c r="A81" s="25" t="s">
        <v>39</v>
      </c>
      <c r="B81" s="25" t="s">
        <v>828</v>
      </c>
      <c r="C81" s="32">
        <f t="shared" si="1"/>
        <v>343</v>
      </c>
      <c r="F81" t="s">
        <v>673</v>
      </c>
      <c r="G81">
        <v>94</v>
      </c>
    </row>
    <row r="82" spans="1:11" x14ac:dyDescent="0.2">
      <c r="A82" s="25" t="s">
        <v>39</v>
      </c>
      <c r="B82" s="25" t="s">
        <v>829</v>
      </c>
      <c r="C82" s="32">
        <f t="shared" si="1"/>
        <v>89</v>
      </c>
      <c r="F82" t="s">
        <v>181</v>
      </c>
      <c r="G82">
        <v>42</v>
      </c>
    </row>
    <row r="83" spans="1:11" x14ac:dyDescent="0.2">
      <c r="A83" s="25" t="s">
        <v>39</v>
      </c>
      <c r="B83" s="25" t="s">
        <v>830</v>
      </c>
      <c r="C83" s="32">
        <f t="shared" si="1"/>
        <v>141</v>
      </c>
      <c r="F83" t="s">
        <v>182</v>
      </c>
      <c r="G83">
        <v>257</v>
      </c>
    </row>
    <row r="84" spans="1:11" x14ac:dyDescent="0.2">
      <c r="A84" s="25" t="s">
        <v>39</v>
      </c>
      <c r="B84" s="25" t="s">
        <v>831</v>
      </c>
      <c r="C84" s="32">
        <f t="shared" si="1"/>
        <v>94</v>
      </c>
      <c r="F84" t="s">
        <v>179</v>
      </c>
      <c r="G84">
        <v>281</v>
      </c>
    </row>
    <row r="85" spans="1:11" x14ac:dyDescent="0.2">
      <c r="A85" s="25" t="s">
        <v>39</v>
      </c>
      <c r="B85" s="25" t="s">
        <v>832</v>
      </c>
      <c r="C85" s="32">
        <f t="shared" si="1"/>
        <v>619</v>
      </c>
      <c r="F85" t="s">
        <v>676</v>
      </c>
      <c r="G85">
        <v>817</v>
      </c>
    </row>
    <row r="86" spans="1:11" x14ac:dyDescent="0.2">
      <c r="A86" s="25" t="s">
        <v>39</v>
      </c>
      <c r="B86" s="25" t="s">
        <v>833</v>
      </c>
      <c r="C86" s="32">
        <f t="shared" si="1"/>
        <v>401</v>
      </c>
      <c r="F86" t="s">
        <v>675</v>
      </c>
      <c r="G86">
        <v>401</v>
      </c>
    </row>
    <row r="87" spans="1:11" x14ac:dyDescent="0.2">
      <c r="A87" s="25" t="s">
        <v>39</v>
      </c>
      <c r="B87" s="25" t="s">
        <v>834</v>
      </c>
      <c r="C87" s="32">
        <f t="shared" si="1"/>
        <v>817</v>
      </c>
      <c r="F87" t="s">
        <v>997</v>
      </c>
      <c r="G87">
        <v>310</v>
      </c>
      <c r="I87">
        <f>SUBTOTAL(9,C71:C87)</f>
        <v>9933</v>
      </c>
      <c r="J87">
        <f>SUBTOTAL(9,G71:G87)</f>
        <v>9933</v>
      </c>
      <c r="K87">
        <f>I87-J87</f>
        <v>0</v>
      </c>
    </row>
    <row r="88" spans="1:11" x14ac:dyDescent="0.2">
      <c r="A88" s="25" t="s">
        <v>47</v>
      </c>
      <c r="B88" s="25" t="s">
        <v>48</v>
      </c>
      <c r="C88" s="36">
        <f t="shared" si="1"/>
        <v>68</v>
      </c>
      <c r="F88" t="s">
        <v>186</v>
      </c>
      <c r="G88">
        <v>152</v>
      </c>
    </row>
    <row r="89" spans="1:11" x14ac:dyDescent="0.2">
      <c r="A89" s="25" t="s">
        <v>47</v>
      </c>
      <c r="B89" s="25" t="s">
        <v>49</v>
      </c>
      <c r="C89" s="36">
        <f t="shared" si="1"/>
        <v>102</v>
      </c>
      <c r="F89" t="s">
        <v>188</v>
      </c>
      <c r="G89">
        <v>102</v>
      </c>
    </row>
    <row r="90" spans="1:11" x14ac:dyDescent="0.2">
      <c r="A90" s="25" t="s">
        <v>47</v>
      </c>
      <c r="B90" s="25" t="s">
        <v>50</v>
      </c>
      <c r="C90" s="36">
        <f t="shared" si="1"/>
        <v>23</v>
      </c>
      <c r="F90" t="s">
        <v>192</v>
      </c>
      <c r="G90">
        <v>229</v>
      </c>
    </row>
    <row r="91" spans="1:11" x14ac:dyDescent="0.2">
      <c r="A91" s="25" t="s">
        <v>47</v>
      </c>
      <c r="B91" s="25" t="s">
        <v>835</v>
      </c>
      <c r="C91" s="36">
        <f t="shared" si="1"/>
        <v>42</v>
      </c>
      <c r="F91" t="s">
        <v>190</v>
      </c>
      <c r="G91">
        <v>79</v>
      </c>
    </row>
    <row r="92" spans="1:11" x14ac:dyDescent="0.2">
      <c r="A92" s="25" t="s">
        <v>47</v>
      </c>
      <c r="B92" s="25" t="s">
        <v>51</v>
      </c>
      <c r="C92" s="36">
        <f t="shared" si="1"/>
        <v>79</v>
      </c>
      <c r="F92" t="s">
        <v>193</v>
      </c>
      <c r="G92">
        <v>159</v>
      </c>
    </row>
    <row r="93" spans="1:11" x14ac:dyDescent="0.2">
      <c r="A93" s="25" t="s">
        <v>47</v>
      </c>
      <c r="B93" s="25" t="s">
        <v>47</v>
      </c>
      <c r="C93" s="36">
        <f t="shared" si="1"/>
        <v>152</v>
      </c>
      <c r="F93" t="s">
        <v>686</v>
      </c>
      <c r="G93">
        <v>36</v>
      </c>
    </row>
    <row r="94" spans="1:11" x14ac:dyDescent="0.2">
      <c r="A94" s="25" t="s">
        <v>47</v>
      </c>
      <c r="B94" s="25" t="s">
        <v>52</v>
      </c>
      <c r="C94" s="36">
        <f t="shared" si="1"/>
        <v>24</v>
      </c>
      <c r="F94" t="s">
        <v>191</v>
      </c>
      <c r="G94">
        <v>24</v>
      </c>
    </row>
    <row r="95" spans="1:11" x14ac:dyDescent="0.2">
      <c r="A95" s="25" t="s">
        <v>47</v>
      </c>
      <c r="B95" s="25" t="s">
        <v>836</v>
      </c>
      <c r="C95" s="36">
        <v>135</v>
      </c>
      <c r="F95" t="s">
        <v>687</v>
      </c>
      <c r="G95">
        <v>65</v>
      </c>
    </row>
    <row r="96" spans="1:11" x14ac:dyDescent="0.2">
      <c r="A96" s="25" t="s">
        <v>47</v>
      </c>
      <c r="B96" s="25" t="s">
        <v>837</v>
      </c>
      <c r="C96" s="36">
        <f t="shared" si="1"/>
        <v>38</v>
      </c>
      <c r="F96" t="s">
        <v>998</v>
      </c>
      <c r="G96">
        <v>70</v>
      </c>
    </row>
    <row r="97" spans="1:7" x14ac:dyDescent="0.2">
      <c r="A97" s="25" t="s">
        <v>47</v>
      </c>
      <c r="B97" s="25" t="s">
        <v>53</v>
      </c>
      <c r="C97" s="36">
        <f t="shared" si="1"/>
        <v>229</v>
      </c>
      <c r="F97" t="s">
        <v>693</v>
      </c>
      <c r="G97">
        <v>48</v>
      </c>
    </row>
    <row r="98" spans="1:7" x14ac:dyDescent="0.2">
      <c r="A98" s="25" t="s">
        <v>47</v>
      </c>
      <c r="B98" s="25" t="s">
        <v>54</v>
      </c>
      <c r="C98" s="36">
        <f t="shared" si="1"/>
        <v>159</v>
      </c>
      <c r="F98" t="s">
        <v>678</v>
      </c>
      <c r="G98">
        <v>38</v>
      </c>
    </row>
    <row r="99" spans="1:7" x14ac:dyDescent="0.2">
      <c r="A99" s="25" t="s">
        <v>47</v>
      </c>
      <c r="B99" s="25" t="s">
        <v>980</v>
      </c>
      <c r="C99" s="36">
        <f t="shared" si="1"/>
        <v>2</v>
      </c>
      <c r="F99" t="s">
        <v>662</v>
      </c>
      <c r="G99">
        <v>135</v>
      </c>
    </row>
    <row r="100" spans="1:7" x14ac:dyDescent="0.2">
      <c r="A100" s="25" t="s">
        <v>47</v>
      </c>
      <c r="B100" s="25" t="s">
        <v>838</v>
      </c>
      <c r="C100" s="36">
        <f t="shared" si="1"/>
        <v>42</v>
      </c>
      <c r="F100" t="s">
        <v>685</v>
      </c>
      <c r="G100">
        <v>39</v>
      </c>
    </row>
    <row r="101" spans="1:7" x14ac:dyDescent="0.2">
      <c r="A101" s="25" t="s">
        <v>47</v>
      </c>
      <c r="B101" s="25" t="s">
        <v>839</v>
      </c>
      <c r="C101" s="36">
        <f t="shared" si="1"/>
        <v>14</v>
      </c>
      <c r="F101" t="s">
        <v>999</v>
      </c>
      <c r="G101">
        <v>28</v>
      </c>
    </row>
    <row r="102" spans="1:7" x14ac:dyDescent="0.2">
      <c r="A102" s="25" t="s">
        <v>47</v>
      </c>
      <c r="B102" s="25" t="s">
        <v>840</v>
      </c>
      <c r="C102" s="36">
        <v>70</v>
      </c>
      <c r="F102" t="s">
        <v>697</v>
      </c>
      <c r="G102">
        <v>90</v>
      </c>
    </row>
    <row r="103" spans="1:7" x14ac:dyDescent="0.2">
      <c r="A103" s="25" t="s">
        <v>47</v>
      </c>
      <c r="B103" s="25" t="s">
        <v>841</v>
      </c>
      <c r="C103" s="36">
        <f t="shared" si="1"/>
        <v>40</v>
      </c>
      <c r="F103" t="s">
        <v>682</v>
      </c>
      <c r="G103">
        <v>40</v>
      </c>
    </row>
    <row r="104" spans="1:7" x14ac:dyDescent="0.2">
      <c r="A104" s="25" t="s">
        <v>47</v>
      </c>
      <c r="B104" s="25" t="s">
        <v>842</v>
      </c>
      <c r="C104" s="36">
        <f t="shared" si="1"/>
        <v>44</v>
      </c>
      <c r="F104" t="s">
        <v>695</v>
      </c>
      <c r="G104">
        <v>47</v>
      </c>
    </row>
    <row r="105" spans="1:7" x14ac:dyDescent="0.2">
      <c r="A105" s="25" t="s">
        <v>47</v>
      </c>
      <c r="B105" s="25" t="s">
        <v>843</v>
      </c>
      <c r="C105" s="36">
        <f t="shared" si="1"/>
        <v>22</v>
      </c>
      <c r="F105" t="s">
        <v>684</v>
      </c>
      <c r="G105">
        <v>22</v>
      </c>
    </row>
    <row r="106" spans="1:7" x14ac:dyDescent="0.2">
      <c r="A106" s="25" t="s">
        <v>47</v>
      </c>
      <c r="B106" s="25" t="s">
        <v>844</v>
      </c>
      <c r="C106" s="36">
        <f t="shared" si="1"/>
        <v>39</v>
      </c>
      <c r="F106" t="s">
        <v>189</v>
      </c>
      <c r="G106">
        <v>23</v>
      </c>
    </row>
    <row r="107" spans="1:7" x14ac:dyDescent="0.2">
      <c r="A107" s="25" t="s">
        <v>47</v>
      </c>
      <c r="B107" s="25" t="s">
        <v>845</v>
      </c>
      <c r="C107" s="36">
        <f t="shared" si="1"/>
        <v>36</v>
      </c>
      <c r="F107" t="s">
        <v>691</v>
      </c>
      <c r="G107">
        <v>35</v>
      </c>
    </row>
    <row r="108" spans="1:7" x14ac:dyDescent="0.2">
      <c r="A108" s="25" t="s">
        <v>47</v>
      </c>
      <c r="B108" s="25" t="s">
        <v>846</v>
      </c>
      <c r="C108" s="36">
        <f t="shared" si="1"/>
        <v>65</v>
      </c>
      <c r="F108" t="s">
        <v>194</v>
      </c>
      <c r="G108">
        <v>42</v>
      </c>
    </row>
    <row r="109" spans="1:7" x14ac:dyDescent="0.2">
      <c r="A109" s="25" t="s">
        <v>47</v>
      </c>
      <c r="B109" s="25" t="s">
        <v>847</v>
      </c>
      <c r="C109" s="36">
        <f t="shared" si="1"/>
        <v>21</v>
      </c>
      <c r="F109" t="s">
        <v>677</v>
      </c>
      <c r="G109">
        <v>42</v>
      </c>
    </row>
    <row r="110" spans="1:7" x14ac:dyDescent="0.2">
      <c r="A110" s="25" t="s">
        <v>47</v>
      </c>
      <c r="B110" s="25" t="s">
        <v>848</v>
      </c>
      <c r="C110" s="36">
        <v>28</v>
      </c>
      <c r="F110" t="s">
        <v>683</v>
      </c>
      <c r="G110">
        <v>44</v>
      </c>
    </row>
    <row r="111" spans="1:7" x14ac:dyDescent="0.2">
      <c r="A111" s="25" t="s">
        <v>47</v>
      </c>
      <c r="B111" s="25" t="s">
        <v>849</v>
      </c>
      <c r="C111" s="36">
        <f t="shared" si="1"/>
        <v>17</v>
      </c>
      <c r="F111" t="s">
        <v>679</v>
      </c>
      <c r="G111">
        <v>42</v>
      </c>
    </row>
    <row r="112" spans="1:7" x14ac:dyDescent="0.2">
      <c r="A112" s="25" t="s">
        <v>47</v>
      </c>
      <c r="B112" s="25" t="s">
        <v>850</v>
      </c>
      <c r="C112" s="36">
        <f t="shared" si="1"/>
        <v>35</v>
      </c>
      <c r="F112" t="s">
        <v>690</v>
      </c>
      <c r="G112">
        <v>17</v>
      </c>
    </row>
    <row r="113" spans="1:11" x14ac:dyDescent="0.2">
      <c r="A113" s="25" t="s">
        <v>47</v>
      </c>
      <c r="B113" s="25" t="s">
        <v>851</v>
      </c>
      <c r="C113" s="36">
        <f t="shared" si="1"/>
        <v>76</v>
      </c>
      <c r="F113" t="s">
        <v>694</v>
      </c>
      <c r="G113">
        <v>120</v>
      </c>
    </row>
    <row r="114" spans="1:11" x14ac:dyDescent="0.2">
      <c r="A114" s="25" t="s">
        <v>47</v>
      </c>
      <c r="B114" s="25" t="s">
        <v>627</v>
      </c>
      <c r="C114" s="36">
        <f t="shared" si="1"/>
        <v>48</v>
      </c>
      <c r="F114" t="s">
        <v>187</v>
      </c>
      <c r="G114">
        <v>68</v>
      </c>
    </row>
    <row r="115" spans="1:11" x14ac:dyDescent="0.2">
      <c r="A115" s="25" t="s">
        <v>47</v>
      </c>
      <c r="B115" s="25" t="s">
        <v>852</v>
      </c>
      <c r="C115" s="36">
        <f t="shared" si="1"/>
        <v>120</v>
      </c>
      <c r="F115" t="s">
        <v>688</v>
      </c>
      <c r="G115">
        <v>21</v>
      </c>
    </row>
    <row r="116" spans="1:11" x14ac:dyDescent="0.2">
      <c r="A116" s="25" t="s">
        <v>47</v>
      </c>
      <c r="B116" s="25" t="s">
        <v>853</v>
      </c>
      <c r="C116" s="36">
        <f t="shared" si="1"/>
        <v>47</v>
      </c>
      <c r="F116" t="s">
        <v>680</v>
      </c>
      <c r="G116">
        <v>14</v>
      </c>
    </row>
    <row r="117" spans="1:11" x14ac:dyDescent="0.2">
      <c r="A117" s="25" t="s">
        <v>47</v>
      </c>
      <c r="B117" s="25" t="s">
        <v>854</v>
      </c>
      <c r="C117" s="36">
        <f t="shared" si="1"/>
        <v>32</v>
      </c>
      <c r="F117" t="s">
        <v>696</v>
      </c>
      <c r="G117">
        <v>32</v>
      </c>
    </row>
    <row r="118" spans="1:11" x14ac:dyDescent="0.2">
      <c r="A118" s="25" t="s">
        <v>47</v>
      </c>
      <c r="B118" s="25" t="s">
        <v>55</v>
      </c>
      <c r="C118" s="36">
        <f t="shared" si="1"/>
        <v>42</v>
      </c>
      <c r="F118" t="s">
        <v>692</v>
      </c>
      <c r="G118">
        <v>76</v>
      </c>
    </row>
    <row r="119" spans="1:11" x14ac:dyDescent="0.2">
      <c r="A119" s="25" t="s">
        <v>47</v>
      </c>
      <c r="B119" s="25" t="s">
        <v>855</v>
      </c>
      <c r="C119" s="36">
        <f t="shared" si="1"/>
        <v>90</v>
      </c>
      <c r="F119" t="s">
        <v>698</v>
      </c>
      <c r="G119">
        <v>14</v>
      </c>
    </row>
    <row r="120" spans="1:11" x14ac:dyDescent="0.2">
      <c r="A120" s="25" t="s">
        <v>47</v>
      </c>
      <c r="B120" s="25" t="s">
        <v>856</v>
      </c>
      <c r="C120" s="36">
        <f t="shared" si="1"/>
        <v>14</v>
      </c>
      <c r="F120" t="s">
        <v>982</v>
      </c>
      <c r="G120">
        <v>2</v>
      </c>
      <c r="I120">
        <f>SUBTOTAL(9,C88:C120)</f>
        <v>1995</v>
      </c>
      <c r="J120">
        <f>SUBTOTAL(9,G88:G120)</f>
        <v>1995</v>
      </c>
      <c r="K120">
        <f>I120-J120</f>
        <v>0</v>
      </c>
    </row>
    <row r="121" spans="1:11" x14ac:dyDescent="0.2">
      <c r="A121" s="27" t="s">
        <v>56</v>
      </c>
      <c r="B121" s="27" t="s">
        <v>530</v>
      </c>
      <c r="C121" s="32">
        <f t="shared" si="1"/>
        <v>77</v>
      </c>
      <c r="F121" t="s">
        <v>701</v>
      </c>
      <c r="G121">
        <v>268</v>
      </c>
    </row>
    <row r="122" spans="1:11" x14ac:dyDescent="0.2">
      <c r="A122" s="27" t="s">
        <v>56</v>
      </c>
      <c r="B122" s="27" t="s">
        <v>57</v>
      </c>
      <c r="C122" s="32">
        <f t="shared" si="1"/>
        <v>196</v>
      </c>
      <c r="F122" t="s">
        <v>196</v>
      </c>
      <c r="G122">
        <v>196</v>
      </c>
    </row>
    <row r="123" spans="1:11" x14ac:dyDescent="0.2">
      <c r="A123" s="27" t="s">
        <v>56</v>
      </c>
      <c r="B123" s="27" t="s">
        <v>531</v>
      </c>
      <c r="C123" s="32">
        <f t="shared" si="1"/>
        <v>171</v>
      </c>
      <c r="F123" t="s">
        <v>699</v>
      </c>
      <c r="G123">
        <v>77</v>
      </c>
    </row>
    <row r="124" spans="1:11" x14ac:dyDescent="0.2">
      <c r="A124" s="27" t="s">
        <v>56</v>
      </c>
      <c r="B124" s="27" t="s">
        <v>58</v>
      </c>
      <c r="C124" s="32">
        <f t="shared" si="1"/>
        <v>307</v>
      </c>
      <c r="F124" t="s">
        <v>197</v>
      </c>
      <c r="G124">
        <v>307</v>
      </c>
    </row>
    <row r="125" spans="1:11" x14ac:dyDescent="0.2">
      <c r="A125" s="27" t="s">
        <v>56</v>
      </c>
      <c r="B125" s="27" t="s">
        <v>532</v>
      </c>
      <c r="C125" s="32">
        <f t="shared" si="1"/>
        <v>268</v>
      </c>
      <c r="F125" t="s">
        <v>700</v>
      </c>
      <c r="G125">
        <v>171</v>
      </c>
      <c r="I125">
        <f>SUBTOTAL(9,C121:C126)</f>
        <v>1019</v>
      </c>
      <c r="J125">
        <f>SUBTOTAL(9,G121:G125)</f>
        <v>1019</v>
      </c>
    </row>
    <row r="126" spans="1:11" x14ac:dyDescent="0.2">
      <c r="A126" s="27" t="s">
        <v>56</v>
      </c>
      <c r="B126" s="27" t="s">
        <v>984</v>
      </c>
      <c r="C126" s="32">
        <f t="shared" si="1"/>
        <v>0</v>
      </c>
    </row>
    <row r="127" spans="1:11" x14ac:dyDescent="0.2">
      <c r="A127" s="27" t="s">
        <v>59</v>
      </c>
      <c r="B127" s="27" t="s">
        <v>59</v>
      </c>
      <c r="C127" s="32">
        <f t="shared" si="1"/>
        <v>283</v>
      </c>
      <c r="F127" t="s">
        <v>198</v>
      </c>
      <c r="G127">
        <v>283</v>
      </c>
    </row>
    <row r="128" spans="1:11" x14ac:dyDescent="0.2">
      <c r="A128" s="27" t="s">
        <v>59</v>
      </c>
      <c r="B128" s="37" t="s">
        <v>1001</v>
      </c>
      <c r="C128" s="32">
        <f t="shared" si="1"/>
        <v>70</v>
      </c>
      <c r="F128" t="s">
        <v>705</v>
      </c>
      <c r="G128">
        <v>99</v>
      </c>
    </row>
    <row r="129" spans="1:11" x14ac:dyDescent="0.2">
      <c r="A129" s="27" t="s">
        <v>59</v>
      </c>
      <c r="B129" s="27" t="s">
        <v>61</v>
      </c>
      <c r="C129" s="32">
        <f t="shared" si="1"/>
        <v>88</v>
      </c>
      <c r="F129" t="s">
        <v>703</v>
      </c>
      <c r="G129">
        <v>60</v>
      </c>
    </row>
    <row r="130" spans="1:11" x14ac:dyDescent="0.2">
      <c r="A130" s="27" t="s">
        <v>59</v>
      </c>
      <c r="B130" s="27" t="s">
        <v>533</v>
      </c>
      <c r="C130" s="32">
        <f t="shared" si="1"/>
        <v>15</v>
      </c>
      <c r="F130" t="s">
        <v>1000</v>
      </c>
      <c r="G130">
        <v>30</v>
      </c>
    </row>
    <row r="131" spans="1:11" x14ac:dyDescent="0.2">
      <c r="A131" s="27" t="s">
        <v>59</v>
      </c>
      <c r="B131" s="27" t="s">
        <v>534</v>
      </c>
      <c r="C131" s="32">
        <f t="shared" si="1"/>
        <v>60</v>
      </c>
      <c r="F131" t="s">
        <v>702</v>
      </c>
      <c r="G131">
        <v>15</v>
      </c>
    </row>
    <row r="132" spans="1:11" x14ac:dyDescent="0.2">
      <c r="A132" s="27" t="s">
        <v>59</v>
      </c>
      <c r="B132" s="27" t="s">
        <v>535</v>
      </c>
      <c r="C132" s="32">
        <v>30</v>
      </c>
      <c r="F132" t="s">
        <v>200</v>
      </c>
      <c r="G132">
        <v>88</v>
      </c>
    </row>
    <row r="133" spans="1:11" x14ac:dyDescent="0.2">
      <c r="A133" s="27" t="s">
        <v>59</v>
      </c>
      <c r="B133" s="27" t="s">
        <v>536</v>
      </c>
      <c r="C133" s="32">
        <f t="shared" ref="C133:C196" si="2">IFERROR(VLOOKUP(B133,$F$5:$G$347,2,0),0)</f>
        <v>99</v>
      </c>
      <c r="F133" t="s">
        <v>1001</v>
      </c>
      <c r="G133">
        <v>70</v>
      </c>
      <c r="I133">
        <f>SUBTOTAL(9,C127:C133)</f>
        <v>645</v>
      </c>
      <c r="J133">
        <f>SUBTOTAL(9,G127:G133)</f>
        <v>645</v>
      </c>
      <c r="K133">
        <f>I133-J133</f>
        <v>0</v>
      </c>
    </row>
    <row r="134" spans="1:11" x14ac:dyDescent="0.2">
      <c r="A134" s="27" t="s">
        <v>62</v>
      </c>
      <c r="B134" s="27" t="s">
        <v>537</v>
      </c>
      <c r="C134" s="32">
        <f t="shared" si="2"/>
        <v>67</v>
      </c>
      <c r="F134" t="s">
        <v>201</v>
      </c>
      <c r="G134">
        <v>242</v>
      </c>
    </row>
    <row r="135" spans="1:11" x14ac:dyDescent="0.2">
      <c r="A135" s="27" t="s">
        <v>62</v>
      </c>
      <c r="B135" s="27" t="s">
        <v>538</v>
      </c>
      <c r="C135" s="32">
        <f t="shared" si="2"/>
        <v>126</v>
      </c>
      <c r="F135" t="s">
        <v>709</v>
      </c>
      <c r="G135">
        <v>71</v>
      </c>
    </row>
    <row r="136" spans="1:11" x14ac:dyDescent="0.2">
      <c r="A136" s="27" t="s">
        <v>62</v>
      </c>
      <c r="B136" s="27" t="s">
        <v>63</v>
      </c>
      <c r="C136" s="32">
        <f t="shared" si="2"/>
        <v>36</v>
      </c>
      <c r="F136" t="s">
        <v>711</v>
      </c>
      <c r="G136">
        <v>88</v>
      </c>
    </row>
    <row r="137" spans="1:11" x14ac:dyDescent="0.2">
      <c r="A137" s="27" t="s">
        <v>62</v>
      </c>
      <c r="B137" s="27" t="s">
        <v>64</v>
      </c>
      <c r="C137" s="32">
        <f t="shared" si="2"/>
        <v>63</v>
      </c>
      <c r="F137" t="s">
        <v>706</v>
      </c>
      <c r="G137">
        <v>67</v>
      </c>
    </row>
    <row r="138" spans="1:11" x14ac:dyDescent="0.2">
      <c r="A138" s="27" t="s">
        <v>62</v>
      </c>
      <c r="B138" s="27" t="s">
        <v>65</v>
      </c>
      <c r="C138" s="32">
        <f t="shared" si="2"/>
        <v>46</v>
      </c>
      <c r="F138" t="s">
        <v>707</v>
      </c>
      <c r="G138">
        <v>126</v>
      </c>
    </row>
    <row r="139" spans="1:11" x14ac:dyDescent="0.2">
      <c r="A139" s="27" t="s">
        <v>62</v>
      </c>
      <c r="B139" s="27" t="s">
        <v>539</v>
      </c>
      <c r="C139" s="32">
        <f t="shared" si="2"/>
        <v>18</v>
      </c>
      <c r="F139" t="s">
        <v>210</v>
      </c>
      <c r="G139">
        <v>28</v>
      </c>
    </row>
    <row r="140" spans="1:11" x14ac:dyDescent="0.2">
      <c r="A140" s="27" t="s">
        <v>62</v>
      </c>
      <c r="B140" s="27" t="s">
        <v>540</v>
      </c>
      <c r="C140" s="32">
        <f t="shared" si="2"/>
        <v>71</v>
      </c>
      <c r="F140" t="s">
        <v>202</v>
      </c>
      <c r="G140">
        <v>36</v>
      </c>
    </row>
    <row r="141" spans="1:11" x14ac:dyDescent="0.2">
      <c r="A141" s="27" t="s">
        <v>62</v>
      </c>
      <c r="B141" s="27" t="s">
        <v>66</v>
      </c>
      <c r="C141" s="32">
        <f t="shared" si="2"/>
        <v>92</v>
      </c>
      <c r="F141" t="s">
        <v>206</v>
      </c>
      <c r="G141">
        <v>8</v>
      </c>
    </row>
    <row r="142" spans="1:11" x14ac:dyDescent="0.2">
      <c r="A142" s="27" t="s">
        <v>62</v>
      </c>
      <c r="B142" s="27" t="s">
        <v>67</v>
      </c>
      <c r="C142" s="32">
        <f t="shared" si="2"/>
        <v>8</v>
      </c>
      <c r="F142" t="s">
        <v>708</v>
      </c>
      <c r="G142">
        <v>18</v>
      </c>
    </row>
    <row r="143" spans="1:11" x14ac:dyDescent="0.2">
      <c r="A143" s="27" t="s">
        <v>62</v>
      </c>
      <c r="B143" s="27" t="s">
        <v>62</v>
      </c>
      <c r="C143" s="32">
        <f t="shared" si="2"/>
        <v>242</v>
      </c>
      <c r="F143" t="s">
        <v>211</v>
      </c>
      <c r="G143">
        <v>9</v>
      </c>
    </row>
    <row r="144" spans="1:11" x14ac:dyDescent="0.2">
      <c r="A144" s="27" t="s">
        <v>62</v>
      </c>
      <c r="B144" s="27" t="s">
        <v>68</v>
      </c>
      <c r="C144" s="32">
        <f t="shared" si="2"/>
        <v>138</v>
      </c>
      <c r="F144" t="s">
        <v>203</v>
      </c>
      <c r="G144">
        <v>63</v>
      </c>
    </row>
    <row r="145" spans="1:10" x14ac:dyDescent="0.2">
      <c r="A145" s="27" t="s">
        <v>62</v>
      </c>
      <c r="B145" s="27" t="s">
        <v>69</v>
      </c>
      <c r="C145" s="32">
        <f t="shared" si="2"/>
        <v>54</v>
      </c>
      <c r="F145" t="s">
        <v>205</v>
      </c>
      <c r="G145">
        <v>92</v>
      </c>
    </row>
    <row r="146" spans="1:10" x14ac:dyDescent="0.2">
      <c r="A146" s="27" t="s">
        <v>62</v>
      </c>
      <c r="B146" s="27" t="s">
        <v>70</v>
      </c>
      <c r="C146" s="32">
        <f t="shared" si="2"/>
        <v>61</v>
      </c>
      <c r="F146" t="s">
        <v>204</v>
      </c>
      <c r="G146">
        <v>46</v>
      </c>
    </row>
    <row r="147" spans="1:10" x14ac:dyDescent="0.2">
      <c r="A147" s="27" t="s">
        <v>62</v>
      </c>
      <c r="B147" s="27" t="s">
        <v>541</v>
      </c>
      <c r="C147" s="32">
        <f t="shared" si="2"/>
        <v>49</v>
      </c>
      <c r="F147" t="s">
        <v>207</v>
      </c>
      <c r="G147">
        <v>138</v>
      </c>
    </row>
    <row r="148" spans="1:10" x14ac:dyDescent="0.2">
      <c r="A148" s="27" t="s">
        <v>62</v>
      </c>
      <c r="B148" s="27" t="s">
        <v>542</v>
      </c>
      <c r="C148" s="32">
        <f t="shared" si="2"/>
        <v>88</v>
      </c>
      <c r="F148" t="s">
        <v>208</v>
      </c>
      <c r="G148">
        <v>54</v>
      </c>
    </row>
    <row r="149" spans="1:10" x14ac:dyDescent="0.2">
      <c r="A149" s="27" t="s">
        <v>62</v>
      </c>
      <c r="B149" s="27" t="s">
        <v>71</v>
      </c>
      <c r="C149" s="32">
        <f t="shared" si="2"/>
        <v>28</v>
      </c>
      <c r="F149" t="s">
        <v>710</v>
      </c>
      <c r="G149">
        <v>49</v>
      </c>
    </row>
    <row r="150" spans="1:10" x14ac:dyDescent="0.2">
      <c r="A150" s="27" t="s">
        <v>62</v>
      </c>
      <c r="B150" s="27" t="s">
        <v>72</v>
      </c>
      <c r="C150" s="32">
        <f t="shared" si="2"/>
        <v>9</v>
      </c>
      <c r="F150" t="s">
        <v>209</v>
      </c>
      <c r="G150">
        <v>61</v>
      </c>
      <c r="I150">
        <f>SUBTOTAL(9,C134:C150)</f>
        <v>1196</v>
      </c>
      <c r="J150">
        <f>SUBTOTAL(9,G134:G150)</f>
        <v>1196</v>
      </c>
    </row>
    <row r="151" spans="1:10" x14ac:dyDescent="0.2">
      <c r="A151" s="27" t="s">
        <v>543</v>
      </c>
      <c r="B151" s="27" t="s">
        <v>73</v>
      </c>
      <c r="C151" s="32">
        <f t="shared" si="2"/>
        <v>103</v>
      </c>
      <c r="F151" t="s">
        <v>213</v>
      </c>
      <c r="G151">
        <v>88</v>
      </c>
    </row>
    <row r="152" spans="1:10" x14ac:dyDescent="0.2">
      <c r="A152" s="27" t="s">
        <v>543</v>
      </c>
      <c r="B152" s="27" t="s">
        <v>544</v>
      </c>
      <c r="C152" s="32">
        <f t="shared" si="2"/>
        <v>20</v>
      </c>
      <c r="F152" t="s">
        <v>665</v>
      </c>
      <c r="G152">
        <v>18</v>
      </c>
    </row>
    <row r="153" spans="1:10" x14ac:dyDescent="0.2">
      <c r="A153" s="27" t="s">
        <v>543</v>
      </c>
      <c r="B153" s="27" t="s">
        <v>74</v>
      </c>
      <c r="C153" s="32">
        <f t="shared" si="2"/>
        <v>88</v>
      </c>
      <c r="F153" t="s">
        <v>717</v>
      </c>
      <c r="G153">
        <v>115</v>
      </c>
    </row>
    <row r="154" spans="1:10" x14ac:dyDescent="0.2">
      <c r="A154" s="27" t="s">
        <v>543</v>
      </c>
      <c r="B154" s="27" t="s">
        <v>545</v>
      </c>
      <c r="C154" s="32">
        <v>293</v>
      </c>
      <c r="F154" t="s">
        <v>716</v>
      </c>
      <c r="G154">
        <v>29</v>
      </c>
    </row>
    <row r="155" spans="1:10" x14ac:dyDescent="0.2">
      <c r="A155" s="27" t="s">
        <v>543</v>
      </c>
      <c r="B155" s="27" t="s">
        <v>546</v>
      </c>
      <c r="C155" s="32">
        <f t="shared" si="2"/>
        <v>47</v>
      </c>
      <c r="F155" t="s">
        <v>678</v>
      </c>
      <c r="G155">
        <v>293</v>
      </c>
    </row>
    <row r="156" spans="1:10" x14ac:dyDescent="0.2">
      <c r="A156" s="27" t="s">
        <v>543</v>
      </c>
      <c r="B156" s="27" t="s">
        <v>547</v>
      </c>
      <c r="C156" s="32">
        <f t="shared" si="2"/>
        <v>54</v>
      </c>
      <c r="F156" t="s">
        <v>718</v>
      </c>
      <c r="G156">
        <v>64</v>
      </c>
    </row>
    <row r="157" spans="1:10" x14ac:dyDescent="0.2">
      <c r="A157" s="27" t="s">
        <v>543</v>
      </c>
      <c r="B157" s="27" t="s">
        <v>75</v>
      </c>
      <c r="C157" s="32">
        <f t="shared" si="2"/>
        <v>77</v>
      </c>
      <c r="F157" t="s">
        <v>720</v>
      </c>
      <c r="G157">
        <v>111</v>
      </c>
    </row>
    <row r="158" spans="1:10" x14ac:dyDescent="0.2">
      <c r="A158" s="27" t="s">
        <v>543</v>
      </c>
      <c r="B158" s="27" t="s">
        <v>548</v>
      </c>
      <c r="C158" s="32">
        <f t="shared" si="2"/>
        <v>29</v>
      </c>
      <c r="F158" t="s">
        <v>212</v>
      </c>
      <c r="G158">
        <v>103</v>
      </c>
    </row>
    <row r="159" spans="1:10" x14ac:dyDescent="0.2">
      <c r="A159" s="27" t="s">
        <v>543</v>
      </c>
      <c r="B159" s="27" t="s">
        <v>549</v>
      </c>
      <c r="C159" s="32">
        <f t="shared" si="2"/>
        <v>115</v>
      </c>
      <c r="F159" t="s">
        <v>719</v>
      </c>
      <c r="G159">
        <v>186</v>
      </c>
    </row>
    <row r="160" spans="1:10" x14ac:dyDescent="0.2">
      <c r="A160" s="27" t="s">
        <v>543</v>
      </c>
      <c r="B160" s="27" t="s">
        <v>550</v>
      </c>
      <c r="C160" s="32">
        <f t="shared" si="2"/>
        <v>64</v>
      </c>
      <c r="F160" t="s">
        <v>215</v>
      </c>
      <c r="G160">
        <v>147</v>
      </c>
    </row>
    <row r="161" spans="1:11" x14ac:dyDescent="0.2">
      <c r="A161" s="27" t="s">
        <v>543</v>
      </c>
      <c r="B161" s="27" t="s">
        <v>551</v>
      </c>
      <c r="C161" s="32">
        <v>18</v>
      </c>
      <c r="F161" t="s">
        <v>715</v>
      </c>
      <c r="G161">
        <v>54</v>
      </c>
    </row>
    <row r="162" spans="1:11" x14ac:dyDescent="0.2">
      <c r="A162" s="27" t="s">
        <v>543</v>
      </c>
      <c r="B162" s="27" t="s">
        <v>552</v>
      </c>
      <c r="C162" s="32">
        <f t="shared" si="2"/>
        <v>186</v>
      </c>
      <c r="F162" t="s">
        <v>214</v>
      </c>
      <c r="G162">
        <v>77</v>
      </c>
    </row>
    <row r="163" spans="1:11" x14ac:dyDescent="0.2">
      <c r="A163" s="27" t="s">
        <v>543</v>
      </c>
      <c r="B163" s="27" t="s">
        <v>553</v>
      </c>
      <c r="C163" s="32">
        <f t="shared" si="2"/>
        <v>111</v>
      </c>
      <c r="F163" t="s">
        <v>714</v>
      </c>
      <c r="G163">
        <v>47</v>
      </c>
    </row>
    <row r="164" spans="1:11" x14ac:dyDescent="0.2">
      <c r="A164" s="27" t="s">
        <v>543</v>
      </c>
      <c r="B164" s="27" t="s">
        <v>554</v>
      </c>
      <c r="C164" s="32">
        <f t="shared" si="2"/>
        <v>0</v>
      </c>
      <c r="F164" t="s">
        <v>713</v>
      </c>
      <c r="G164">
        <v>20</v>
      </c>
    </row>
    <row r="165" spans="1:11" x14ac:dyDescent="0.2">
      <c r="A165" s="27" t="s">
        <v>543</v>
      </c>
      <c r="B165" s="27" t="s">
        <v>76</v>
      </c>
      <c r="C165" s="32">
        <f t="shared" si="2"/>
        <v>147</v>
      </c>
      <c r="I165">
        <f>SUBTOTAL(9,C151:C165)</f>
        <v>1352</v>
      </c>
      <c r="J165">
        <f>SUBTOTAL(9,G151:G165)</f>
        <v>1352</v>
      </c>
      <c r="K165">
        <f>I165-J165</f>
        <v>0</v>
      </c>
    </row>
    <row r="166" spans="1:11" x14ac:dyDescent="0.2">
      <c r="A166" s="29" t="s">
        <v>904</v>
      </c>
      <c r="B166" s="29" t="s">
        <v>905</v>
      </c>
      <c r="C166" s="32">
        <v>46</v>
      </c>
      <c r="F166" t="s">
        <v>216</v>
      </c>
      <c r="G166">
        <v>112</v>
      </c>
    </row>
    <row r="167" spans="1:11" x14ac:dyDescent="0.2">
      <c r="A167" s="29" t="s">
        <v>904</v>
      </c>
      <c r="B167" s="29" t="s">
        <v>906</v>
      </c>
      <c r="C167" s="32">
        <f t="shared" si="2"/>
        <v>112</v>
      </c>
      <c r="F167" t="s">
        <v>217</v>
      </c>
      <c r="G167">
        <v>42</v>
      </c>
    </row>
    <row r="168" spans="1:11" x14ac:dyDescent="0.2">
      <c r="A168" s="29" t="s">
        <v>904</v>
      </c>
      <c r="B168" s="29" t="s">
        <v>907</v>
      </c>
      <c r="C168" s="32">
        <f t="shared" si="2"/>
        <v>42</v>
      </c>
      <c r="F168" t="s">
        <v>723</v>
      </c>
      <c r="G168">
        <v>88</v>
      </c>
    </row>
    <row r="169" spans="1:11" x14ac:dyDescent="0.2">
      <c r="A169" s="29" t="s">
        <v>904</v>
      </c>
      <c r="B169" s="29" t="s">
        <v>908</v>
      </c>
      <c r="C169" s="32">
        <f t="shared" si="2"/>
        <v>88</v>
      </c>
      <c r="F169" t="s">
        <v>1002</v>
      </c>
      <c r="G169">
        <v>31</v>
      </c>
    </row>
    <row r="170" spans="1:11" x14ac:dyDescent="0.2">
      <c r="A170" s="29" t="s">
        <v>904</v>
      </c>
      <c r="B170" s="29" t="s">
        <v>909</v>
      </c>
      <c r="C170" s="32">
        <f t="shared" si="2"/>
        <v>62</v>
      </c>
      <c r="F170" t="s">
        <v>1003</v>
      </c>
      <c r="G170">
        <v>46</v>
      </c>
    </row>
    <row r="171" spans="1:11" x14ac:dyDescent="0.2">
      <c r="A171" s="29" t="s">
        <v>904</v>
      </c>
      <c r="B171" s="29" t="s">
        <v>910</v>
      </c>
      <c r="C171" s="32">
        <v>31</v>
      </c>
      <c r="F171" t="s">
        <v>219</v>
      </c>
      <c r="G171">
        <v>44</v>
      </c>
    </row>
    <row r="172" spans="1:11" x14ac:dyDescent="0.2">
      <c r="A172" s="29" t="s">
        <v>904</v>
      </c>
      <c r="B172" s="29" t="s">
        <v>911</v>
      </c>
      <c r="C172" s="32">
        <f t="shared" si="2"/>
        <v>112</v>
      </c>
      <c r="F172" t="s">
        <v>218</v>
      </c>
      <c r="G172">
        <v>112</v>
      </c>
    </row>
    <row r="173" spans="1:11" x14ac:dyDescent="0.2">
      <c r="A173" s="29" t="s">
        <v>904</v>
      </c>
      <c r="B173" s="29" t="s">
        <v>912</v>
      </c>
      <c r="C173" s="32">
        <f t="shared" si="2"/>
        <v>44</v>
      </c>
      <c r="F173" t="s">
        <v>724</v>
      </c>
      <c r="G173">
        <v>62</v>
      </c>
      <c r="I173">
        <f>SUBTOTAL(9,C166:C173)</f>
        <v>537</v>
      </c>
      <c r="J173">
        <f>SUBTOTAL(9,G166:G173)</f>
        <v>537</v>
      </c>
      <c r="K173">
        <f>I173-J173</f>
        <v>0</v>
      </c>
    </row>
    <row r="174" spans="1:11" x14ac:dyDescent="0.2">
      <c r="A174" s="29" t="s">
        <v>913</v>
      </c>
      <c r="B174" s="29" t="s">
        <v>914</v>
      </c>
      <c r="C174" s="32">
        <f t="shared" si="2"/>
        <v>24</v>
      </c>
      <c r="F174" t="s">
        <v>220</v>
      </c>
      <c r="G174">
        <v>581</v>
      </c>
    </row>
    <row r="175" spans="1:11" x14ac:dyDescent="0.2">
      <c r="A175" s="29" t="s">
        <v>913</v>
      </c>
      <c r="B175" s="29" t="s">
        <v>915</v>
      </c>
      <c r="C175" s="32">
        <f t="shared" si="2"/>
        <v>31</v>
      </c>
      <c r="F175" t="s">
        <v>229</v>
      </c>
      <c r="G175">
        <v>33</v>
      </c>
    </row>
    <row r="176" spans="1:11" x14ac:dyDescent="0.2">
      <c r="A176" s="29" t="s">
        <v>913</v>
      </c>
      <c r="B176" s="29" t="s">
        <v>916</v>
      </c>
      <c r="C176" s="32">
        <f t="shared" si="2"/>
        <v>15</v>
      </c>
      <c r="F176" t="s">
        <v>1004</v>
      </c>
      <c r="G176">
        <v>46</v>
      </c>
    </row>
    <row r="177" spans="1:7" x14ac:dyDescent="0.2">
      <c r="A177" s="29" t="s">
        <v>913</v>
      </c>
      <c r="B177" s="29" t="s">
        <v>917</v>
      </c>
      <c r="C177" s="32">
        <f t="shared" si="2"/>
        <v>51</v>
      </c>
      <c r="F177" t="s">
        <v>1005</v>
      </c>
      <c r="G177">
        <v>124</v>
      </c>
    </row>
    <row r="178" spans="1:7" x14ac:dyDescent="0.2">
      <c r="A178" s="29" t="s">
        <v>913</v>
      </c>
      <c r="B178" s="29" t="s">
        <v>918</v>
      </c>
      <c r="C178" s="32">
        <f t="shared" si="2"/>
        <v>298</v>
      </c>
      <c r="F178" t="s">
        <v>230</v>
      </c>
      <c r="G178">
        <v>26</v>
      </c>
    </row>
    <row r="179" spans="1:7" x14ac:dyDescent="0.2">
      <c r="A179" s="29" t="s">
        <v>913</v>
      </c>
      <c r="B179" s="29" t="s">
        <v>919</v>
      </c>
      <c r="C179" s="32">
        <f t="shared" si="2"/>
        <v>80</v>
      </c>
      <c r="F179" t="s">
        <v>222</v>
      </c>
      <c r="G179">
        <v>31</v>
      </c>
    </row>
    <row r="180" spans="1:7" x14ac:dyDescent="0.2">
      <c r="A180" s="29" t="s">
        <v>913</v>
      </c>
      <c r="B180" s="29" t="s">
        <v>920</v>
      </c>
      <c r="C180" s="32">
        <f t="shared" si="2"/>
        <v>29</v>
      </c>
      <c r="F180" t="s">
        <v>223</v>
      </c>
      <c r="G180">
        <v>15</v>
      </c>
    </row>
    <row r="181" spans="1:7" x14ac:dyDescent="0.2">
      <c r="A181" s="29" t="s">
        <v>913</v>
      </c>
      <c r="B181" s="29" t="s">
        <v>921</v>
      </c>
      <c r="C181" s="32">
        <f t="shared" si="2"/>
        <v>30</v>
      </c>
      <c r="F181" t="s">
        <v>737</v>
      </c>
      <c r="G181">
        <v>8</v>
      </c>
    </row>
    <row r="182" spans="1:7" x14ac:dyDescent="0.2">
      <c r="A182" s="29" t="s">
        <v>913</v>
      </c>
      <c r="B182" s="29" t="s">
        <v>922</v>
      </c>
      <c r="C182" s="32">
        <f t="shared" si="2"/>
        <v>39</v>
      </c>
      <c r="F182" t="s">
        <v>734</v>
      </c>
      <c r="G182">
        <v>80</v>
      </c>
    </row>
    <row r="183" spans="1:7" x14ac:dyDescent="0.2">
      <c r="A183" s="29" t="s">
        <v>913</v>
      </c>
      <c r="B183" s="29" t="s">
        <v>923</v>
      </c>
      <c r="C183" s="32">
        <f t="shared" si="2"/>
        <v>70</v>
      </c>
      <c r="F183" t="s">
        <v>736</v>
      </c>
      <c r="G183">
        <v>10</v>
      </c>
    </row>
    <row r="184" spans="1:7" x14ac:dyDescent="0.2">
      <c r="A184" s="29" t="s">
        <v>913</v>
      </c>
      <c r="B184" s="29" t="s">
        <v>924</v>
      </c>
      <c r="C184" s="32">
        <f t="shared" si="2"/>
        <v>23</v>
      </c>
      <c r="F184" t="s">
        <v>727</v>
      </c>
      <c r="G184">
        <v>29</v>
      </c>
    </row>
    <row r="185" spans="1:7" x14ac:dyDescent="0.2">
      <c r="A185" s="29" t="s">
        <v>913</v>
      </c>
      <c r="B185" s="29" t="s">
        <v>925</v>
      </c>
      <c r="C185" s="32">
        <f t="shared" si="2"/>
        <v>45</v>
      </c>
      <c r="F185" t="s">
        <v>735</v>
      </c>
      <c r="G185">
        <v>51</v>
      </c>
    </row>
    <row r="186" spans="1:7" x14ac:dyDescent="0.2">
      <c r="A186" s="29" t="s">
        <v>913</v>
      </c>
      <c r="B186" s="29" t="s">
        <v>926</v>
      </c>
      <c r="C186" s="32">
        <v>46</v>
      </c>
      <c r="F186" t="s">
        <v>221</v>
      </c>
      <c r="G186">
        <v>24</v>
      </c>
    </row>
    <row r="187" spans="1:7" x14ac:dyDescent="0.2">
      <c r="A187" s="29" t="s">
        <v>913</v>
      </c>
      <c r="B187" s="29" t="s">
        <v>927</v>
      </c>
      <c r="C187" s="32">
        <f t="shared" si="2"/>
        <v>24</v>
      </c>
      <c r="F187" t="s">
        <v>224</v>
      </c>
      <c r="G187">
        <v>51</v>
      </c>
    </row>
    <row r="188" spans="1:7" x14ac:dyDescent="0.2">
      <c r="A188" s="29" t="s">
        <v>913</v>
      </c>
      <c r="B188" s="29" t="s">
        <v>913</v>
      </c>
      <c r="C188" s="32">
        <f t="shared" si="2"/>
        <v>581</v>
      </c>
      <c r="F188" t="s">
        <v>227</v>
      </c>
      <c r="G188">
        <v>23</v>
      </c>
    </row>
    <row r="189" spans="1:7" x14ac:dyDescent="0.2">
      <c r="A189" s="29" t="s">
        <v>913</v>
      </c>
      <c r="B189" s="29" t="s">
        <v>928</v>
      </c>
      <c r="C189" s="32">
        <f t="shared" si="2"/>
        <v>33</v>
      </c>
      <c r="F189" t="s">
        <v>231</v>
      </c>
      <c r="G189">
        <v>41</v>
      </c>
    </row>
    <row r="190" spans="1:7" x14ac:dyDescent="0.2">
      <c r="A190" s="29" t="s">
        <v>913</v>
      </c>
      <c r="B190" s="29" t="s">
        <v>929</v>
      </c>
      <c r="C190" s="32">
        <v>124</v>
      </c>
      <c r="F190" t="s">
        <v>726</v>
      </c>
      <c r="G190">
        <v>80</v>
      </c>
    </row>
    <row r="191" spans="1:7" x14ac:dyDescent="0.2">
      <c r="A191" s="29" t="s">
        <v>913</v>
      </c>
      <c r="B191" s="29" t="s">
        <v>930</v>
      </c>
      <c r="C191" s="32">
        <f t="shared" si="2"/>
        <v>14</v>
      </c>
      <c r="F191" t="s">
        <v>733</v>
      </c>
      <c r="G191">
        <v>14</v>
      </c>
    </row>
    <row r="192" spans="1:7" x14ac:dyDescent="0.2">
      <c r="A192" s="29" t="s">
        <v>913</v>
      </c>
      <c r="B192" s="29" t="s">
        <v>931</v>
      </c>
      <c r="C192" s="32">
        <f t="shared" si="2"/>
        <v>80</v>
      </c>
      <c r="F192" t="s">
        <v>728</v>
      </c>
      <c r="G192">
        <v>30</v>
      </c>
    </row>
    <row r="193" spans="1:11" x14ac:dyDescent="0.2">
      <c r="A193" s="29" t="s">
        <v>913</v>
      </c>
      <c r="B193" s="29" t="s">
        <v>932</v>
      </c>
      <c r="C193" s="32">
        <f t="shared" si="2"/>
        <v>51</v>
      </c>
      <c r="F193" t="s">
        <v>225</v>
      </c>
      <c r="G193">
        <v>298</v>
      </c>
    </row>
    <row r="194" spans="1:11" x14ac:dyDescent="0.2">
      <c r="A194" s="29" t="s">
        <v>913</v>
      </c>
      <c r="B194" s="29" t="s">
        <v>933</v>
      </c>
      <c r="C194" s="32">
        <f t="shared" si="2"/>
        <v>10</v>
      </c>
      <c r="F194" t="s">
        <v>226</v>
      </c>
      <c r="G194">
        <v>70</v>
      </c>
    </row>
    <row r="195" spans="1:11" x14ac:dyDescent="0.2">
      <c r="A195" s="29" t="s">
        <v>913</v>
      </c>
      <c r="B195" s="29" t="s">
        <v>934</v>
      </c>
      <c r="C195" s="32">
        <f t="shared" si="2"/>
        <v>8</v>
      </c>
      <c r="F195" t="s">
        <v>729</v>
      </c>
      <c r="G195">
        <v>39</v>
      </c>
    </row>
    <row r="196" spans="1:11" x14ac:dyDescent="0.2">
      <c r="A196" s="29" t="s">
        <v>913</v>
      </c>
      <c r="B196" s="29" t="s">
        <v>935</v>
      </c>
      <c r="C196" s="32">
        <f t="shared" si="2"/>
        <v>26</v>
      </c>
      <c r="F196" t="s">
        <v>730</v>
      </c>
      <c r="G196">
        <v>45</v>
      </c>
    </row>
    <row r="197" spans="1:11" x14ac:dyDescent="0.2">
      <c r="A197" s="29" t="s">
        <v>913</v>
      </c>
      <c r="B197" s="29" t="s">
        <v>936</v>
      </c>
      <c r="C197" s="32">
        <f t="shared" ref="C197:C257" si="3">IFERROR(VLOOKUP(B197,$F$5:$G$347,2,0),0)</f>
        <v>41</v>
      </c>
      <c r="F197" t="s">
        <v>731</v>
      </c>
      <c r="G197">
        <v>24</v>
      </c>
      <c r="I197">
        <f>SUBTOTAL(9,C174:C197)</f>
        <v>1773</v>
      </c>
      <c r="J197">
        <f>SUBTOTAL(9,G174:G197)</f>
        <v>1773</v>
      </c>
      <c r="K197">
        <f>I197-J197</f>
        <v>0</v>
      </c>
    </row>
    <row r="198" spans="1:11" x14ac:dyDescent="0.2">
      <c r="A198" s="29" t="s">
        <v>937</v>
      </c>
      <c r="B198" s="29" t="s">
        <v>938</v>
      </c>
      <c r="C198" s="32">
        <f t="shared" si="3"/>
        <v>28</v>
      </c>
      <c r="F198" t="s">
        <v>742</v>
      </c>
      <c r="G198">
        <v>109</v>
      </c>
    </row>
    <row r="199" spans="1:11" x14ac:dyDescent="0.2">
      <c r="A199" s="29" t="s">
        <v>937</v>
      </c>
      <c r="B199" s="29" t="s">
        <v>939</v>
      </c>
      <c r="C199" s="32">
        <f t="shared" si="3"/>
        <v>31</v>
      </c>
      <c r="F199" t="s">
        <v>236</v>
      </c>
      <c r="G199">
        <v>31</v>
      </c>
    </row>
    <row r="200" spans="1:11" x14ac:dyDescent="0.2">
      <c r="A200" s="29" t="s">
        <v>937</v>
      </c>
      <c r="B200" s="29" t="s">
        <v>940</v>
      </c>
      <c r="C200" s="32">
        <f t="shared" si="3"/>
        <v>36</v>
      </c>
      <c r="F200" t="s">
        <v>238</v>
      </c>
      <c r="G200">
        <v>25</v>
      </c>
    </row>
    <row r="201" spans="1:11" x14ac:dyDescent="0.2">
      <c r="A201" s="29" t="s">
        <v>937</v>
      </c>
      <c r="B201" s="29" t="s">
        <v>941</v>
      </c>
      <c r="C201" s="32">
        <f t="shared" si="3"/>
        <v>31</v>
      </c>
      <c r="F201" t="s">
        <v>248</v>
      </c>
      <c r="G201">
        <v>26</v>
      </c>
    </row>
    <row r="202" spans="1:11" x14ac:dyDescent="0.2">
      <c r="A202" s="29" t="s">
        <v>937</v>
      </c>
      <c r="B202" s="29" t="s">
        <v>942</v>
      </c>
      <c r="C202" s="32">
        <v>153</v>
      </c>
      <c r="F202" t="s">
        <v>234</v>
      </c>
      <c r="G202">
        <v>31</v>
      </c>
    </row>
    <row r="203" spans="1:11" x14ac:dyDescent="0.2">
      <c r="A203" s="29" t="s">
        <v>937</v>
      </c>
      <c r="B203" s="29" t="s">
        <v>943</v>
      </c>
      <c r="C203" s="32">
        <f t="shared" si="3"/>
        <v>25</v>
      </c>
      <c r="F203" t="s">
        <v>1006</v>
      </c>
      <c r="G203">
        <v>153</v>
      </c>
    </row>
    <row r="204" spans="1:11" x14ac:dyDescent="0.2">
      <c r="A204" s="29" t="s">
        <v>937</v>
      </c>
      <c r="B204" s="29" t="s">
        <v>944</v>
      </c>
      <c r="C204" s="32">
        <v>39</v>
      </c>
      <c r="F204" t="s">
        <v>245</v>
      </c>
      <c r="G204">
        <v>20</v>
      </c>
    </row>
    <row r="205" spans="1:11" x14ac:dyDescent="0.2">
      <c r="A205" s="29" t="s">
        <v>937</v>
      </c>
      <c r="B205" s="29" t="s">
        <v>945</v>
      </c>
      <c r="C205" s="32">
        <v>50</v>
      </c>
      <c r="F205" t="s">
        <v>739</v>
      </c>
      <c r="G205">
        <v>41</v>
      </c>
    </row>
    <row r="206" spans="1:11" x14ac:dyDescent="0.2">
      <c r="A206" s="29" t="s">
        <v>937</v>
      </c>
      <c r="B206" s="29" t="s">
        <v>946</v>
      </c>
      <c r="C206" s="32">
        <v>158</v>
      </c>
      <c r="F206" t="s">
        <v>741</v>
      </c>
      <c r="G206">
        <v>47</v>
      </c>
    </row>
    <row r="207" spans="1:11" x14ac:dyDescent="0.2">
      <c r="A207" s="29" t="s">
        <v>937</v>
      </c>
      <c r="B207" s="29" t="s">
        <v>947</v>
      </c>
      <c r="C207" s="32">
        <f t="shared" si="3"/>
        <v>128</v>
      </c>
      <c r="F207" t="s">
        <v>1007</v>
      </c>
      <c r="G207">
        <v>50</v>
      </c>
    </row>
    <row r="208" spans="1:11" x14ac:dyDescent="0.2">
      <c r="A208" s="29" t="s">
        <v>937</v>
      </c>
      <c r="B208" s="29" t="s">
        <v>948</v>
      </c>
      <c r="C208" s="32">
        <v>96</v>
      </c>
      <c r="F208" t="s">
        <v>1008</v>
      </c>
      <c r="G208">
        <v>39</v>
      </c>
    </row>
    <row r="209" spans="1:11" x14ac:dyDescent="0.2">
      <c r="A209" s="29" t="s">
        <v>937</v>
      </c>
      <c r="B209" s="29" t="s">
        <v>949</v>
      </c>
      <c r="C209" s="32">
        <f t="shared" si="3"/>
        <v>8</v>
      </c>
      <c r="F209" t="s">
        <v>242</v>
      </c>
      <c r="G209">
        <v>128</v>
      </c>
    </row>
    <row r="210" spans="1:11" x14ac:dyDescent="0.2">
      <c r="A210" s="29" t="s">
        <v>937</v>
      </c>
      <c r="B210" s="29" t="s">
        <v>950</v>
      </c>
      <c r="C210" s="32">
        <f t="shared" si="3"/>
        <v>20</v>
      </c>
      <c r="F210" t="s">
        <v>1009</v>
      </c>
      <c r="G210">
        <v>96</v>
      </c>
    </row>
    <row r="211" spans="1:11" x14ac:dyDescent="0.2">
      <c r="A211" s="29" t="s">
        <v>937</v>
      </c>
      <c r="B211" s="29" t="s">
        <v>951</v>
      </c>
      <c r="C211" s="32">
        <f t="shared" si="3"/>
        <v>66</v>
      </c>
      <c r="F211" t="s">
        <v>738</v>
      </c>
      <c r="G211">
        <v>19</v>
      </c>
    </row>
    <row r="212" spans="1:11" x14ac:dyDescent="0.2">
      <c r="A212" s="29" t="s">
        <v>937</v>
      </c>
      <c r="B212" s="29" t="s">
        <v>952</v>
      </c>
      <c r="C212" s="32">
        <f t="shared" si="3"/>
        <v>19</v>
      </c>
      <c r="F212" t="s">
        <v>1010</v>
      </c>
      <c r="G212">
        <v>45</v>
      </c>
    </row>
    <row r="213" spans="1:11" x14ac:dyDescent="0.2">
      <c r="A213" s="29" t="s">
        <v>937</v>
      </c>
      <c r="B213" s="29" t="s">
        <v>953</v>
      </c>
      <c r="C213" s="32">
        <f t="shared" si="3"/>
        <v>41</v>
      </c>
      <c r="F213" t="s">
        <v>246</v>
      </c>
      <c r="G213">
        <v>66</v>
      </c>
    </row>
    <row r="214" spans="1:11" x14ac:dyDescent="0.2">
      <c r="A214" s="29" t="s">
        <v>937</v>
      </c>
      <c r="B214" s="29" t="s">
        <v>954</v>
      </c>
      <c r="C214" s="32">
        <f t="shared" si="3"/>
        <v>7</v>
      </c>
      <c r="F214" t="s">
        <v>740</v>
      </c>
      <c r="G214">
        <v>7</v>
      </c>
    </row>
    <row r="215" spans="1:11" x14ac:dyDescent="0.2">
      <c r="A215" s="29" t="s">
        <v>937</v>
      </c>
      <c r="B215" s="29" t="s">
        <v>955</v>
      </c>
      <c r="C215" s="32">
        <f t="shared" si="3"/>
        <v>47</v>
      </c>
      <c r="F215" t="s">
        <v>233</v>
      </c>
      <c r="G215">
        <v>28</v>
      </c>
    </row>
    <row r="216" spans="1:11" x14ac:dyDescent="0.2">
      <c r="A216" s="29" t="s">
        <v>937</v>
      </c>
      <c r="B216" s="29" t="s">
        <v>956</v>
      </c>
      <c r="C216" s="32">
        <f t="shared" si="3"/>
        <v>109</v>
      </c>
      <c r="F216" t="s">
        <v>235</v>
      </c>
      <c r="G216">
        <v>36</v>
      </c>
    </row>
    <row r="217" spans="1:11" x14ac:dyDescent="0.2">
      <c r="A217" s="29" t="s">
        <v>937</v>
      </c>
      <c r="B217" s="29" t="s">
        <v>957</v>
      </c>
      <c r="C217" s="32">
        <v>45</v>
      </c>
      <c r="F217" t="s">
        <v>1011</v>
      </c>
      <c r="G217">
        <v>158</v>
      </c>
    </row>
    <row r="218" spans="1:11" x14ac:dyDescent="0.2">
      <c r="A218" s="29" t="s">
        <v>937</v>
      </c>
      <c r="B218" s="29" t="s">
        <v>958</v>
      </c>
      <c r="C218" s="32">
        <f t="shared" si="3"/>
        <v>26</v>
      </c>
      <c r="F218" t="s">
        <v>244</v>
      </c>
      <c r="G218">
        <v>8</v>
      </c>
      <c r="I218">
        <f>SUBTOTAL(9,C198:C218)</f>
        <v>1163</v>
      </c>
      <c r="J218">
        <f>SUBTOTAL(9,G198:G218)</f>
        <v>1163</v>
      </c>
      <c r="K218">
        <f>I218-J218</f>
        <v>0</v>
      </c>
    </row>
    <row r="219" spans="1:11" ht="16" x14ac:dyDescent="0.2">
      <c r="A219" s="12" t="s">
        <v>77</v>
      </c>
      <c r="B219" s="12" t="s">
        <v>78</v>
      </c>
      <c r="C219" s="32">
        <f t="shared" si="3"/>
        <v>90</v>
      </c>
      <c r="F219" t="s">
        <v>249</v>
      </c>
      <c r="G219">
        <v>259</v>
      </c>
    </row>
    <row r="220" spans="1:11" ht="16" x14ac:dyDescent="0.2">
      <c r="A220" s="12" t="s">
        <v>77</v>
      </c>
      <c r="B220" s="12" t="s">
        <v>555</v>
      </c>
      <c r="C220" s="32">
        <f t="shared" si="3"/>
        <v>94</v>
      </c>
      <c r="F220" t="s">
        <v>748</v>
      </c>
      <c r="G220">
        <v>42</v>
      </c>
    </row>
    <row r="221" spans="1:11" ht="16" x14ac:dyDescent="0.2">
      <c r="A221" s="12" t="s">
        <v>77</v>
      </c>
      <c r="B221" s="12" t="s">
        <v>556</v>
      </c>
      <c r="C221" s="32">
        <f t="shared" si="3"/>
        <v>70</v>
      </c>
      <c r="F221" t="s">
        <v>1012</v>
      </c>
      <c r="G221">
        <v>75</v>
      </c>
    </row>
    <row r="222" spans="1:11" ht="16" x14ac:dyDescent="0.2">
      <c r="A222" s="12" t="s">
        <v>77</v>
      </c>
      <c r="B222" s="12" t="s">
        <v>77</v>
      </c>
      <c r="C222" s="32">
        <f t="shared" si="3"/>
        <v>259</v>
      </c>
      <c r="F222" t="s">
        <v>747</v>
      </c>
      <c r="G222">
        <v>26</v>
      </c>
    </row>
    <row r="223" spans="1:11" ht="16" x14ac:dyDescent="0.2">
      <c r="A223" s="12" t="s">
        <v>77</v>
      </c>
      <c r="B223" s="12" t="s">
        <v>557</v>
      </c>
      <c r="C223" s="32">
        <f t="shared" si="3"/>
        <v>39</v>
      </c>
      <c r="F223" t="s">
        <v>1013</v>
      </c>
      <c r="G223">
        <v>59</v>
      </c>
    </row>
    <row r="224" spans="1:11" ht="16" x14ac:dyDescent="0.2">
      <c r="A224" s="12" t="s">
        <v>77</v>
      </c>
      <c r="B224" s="12" t="s">
        <v>558</v>
      </c>
      <c r="C224" s="32">
        <v>59</v>
      </c>
      <c r="F224" t="s">
        <v>745</v>
      </c>
      <c r="G224">
        <v>39</v>
      </c>
    </row>
    <row r="225" spans="1:11" ht="16" x14ac:dyDescent="0.2">
      <c r="A225" s="12" t="s">
        <v>77</v>
      </c>
      <c r="B225" s="12" t="s">
        <v>559</v>
      </c>
      <c r="C225" s="32">
        <f t="shared" si="3"/>
        <v>26</v>
      </c>
      <c r="F225" t="s">
        <v>250</v>
      </c>
      <c r="G225">
        <v>90</v>
      </c>
    </row>
    <row r="226" spans="1:11" ht="16" x14ac:dyDescent="0.2">
      <c r="A226" s="12" t="s">
        <v>77</v>
      </c>
      <c r="B226" s="12" t="s">
        <v>560</v>
      </c>
      <c r="C226" s="32">
        <f t="shared" si="3"/>
        <v>42</v>
      </c>
      <c r="F226" t="s">
        <v>744</v>
      </c>
      <c r="G226">
        <v>70</v>
      </c>
    </row>
    <row r="227" spans="1:11" ht="16" x14ac:dyDescent="0.2">
      <c r="A227" s="12" t="s">
        <v>77</v>
      </c>
      <c r="B227" s="12" t="s">
        <v>561</v>
      </c>
      <c r="C227" s="32">
        <v>75</v>
      </c>
      <c r="F227" t="s">
        <v>743</v>
      </c>
      <c r="G227">
        <v>94</v>
      </c>
      <c r="I227">
        <f>SUBTOTAL(9,C219:C227)</f>
        <v>754</v>
      </c>
      <c r="J227">
        <f>SUBTOTAL(9,G219:G227)</f>
        <v>754</v>
      </c>
      <c r="K227">
        <f>I227-J227</f>
        <v>0</v>
      </c>
    </row>
    <row r="228" spans="1:11" ht="16" x14ac:dyDescent="0.2">
      <c r="A228" s="12" t="s">
        <v>79</v>
      </c>
      <c r="B228" s="12" t="s">
        <v>80</v>
      </c>
      <c r="C228" s="32">
        <v>47</v>
      </c>
      <c r="F228" t="s">
        <v>750</v>
      </c>
      <c r="G228">
        <v>334</v>
      </c>
    </row>
    <row r="229" spans="1:11" ht="16" x14ac:dyDescent="0.2">
      <c r="A229" s="12" t="s">
        <v>79</v>
      </c>
      <c r="B229" s="12" t="s">
        <v>562</v>
      </c>
      <c r="C229" s="32">
        <f t="shared" si="3"/>
        <v>334</v>
      </c>
      <c r="F229" t="s">
        <v>262</v>
      </c>
      <c r="G229">
        <v>49</v>
      </c>
    </row>
    <row r="230" spans="1:11" ht="16" x14ac:dyDescent="0.2">
      <c r="A230" s="12" t="s">
        <v>79</v>
      </c>
      <c r="B230" s="12" t="s">
        <v>563</v>
      </c>
      <c r="C230" s="32">
        <f t="shared" si="3"/>
        <v>41</v>
      </c>
      <c r="F230" t="s">
        <v>264</v>
      </c>
      <c r="G230">
        <v>37</v>
      </c>
    </row>
    <row r="231" spans="1:11" ht="16" x14ac:dyDescent="0.2">
      <c r="A231" s="12" t="s">
        <v>79</v>
      </c>
      <c r="B231" s="12" t="s">
        <v>81</v>
      </c>
      <c r="C231" s="32">
        <f t="shared" si="3"/>
        <v>49</v>
      </c>
      <c r="F231" t="s">
        <v>274</v>
      </c>
      <c r="G231">
        <v>95</v>
      </c>
    </row>
    <row r="232" spans="1:11" ht="16" x14ac:dyDescent="0.2">
      <c r="A232" s="12" t="s">
        <v>79</v>
      </c>
      <c r="B232" s="12" t="s">
        <v>564</v>
      </c>
      <c r="C232" s="32">
        <f t="shared" si="3"/>
        <v>21</v>
      </c>
      <c r="F232" t="s">
        <v>761</v>
      </c>
      <c r="G232">
        <v>15</v>
      </c>
    </row>
    <row r="233" spans="1:11" ht="16" x14ac:dyDescent="0.2">
      <c r="A233" s="12" t="s">
        <v>79</v>
      </c>
      <c r="B233" s="12" t="s">
        <v>82</v>
      </c>
      <c r="C233" s="32">
        <f t="shared" si="3"/>
        <v>37</v>
      </c>
      <c r="F233" t="s">
        <v>760</v>
      </c>
      <c r="G233">
        <v>74</v>
      </c>
    </row>
    <row r="234" spans="1:11" ht="16" x14ac:dyDescent="0.2">
      <c r="A234" s="12" t="s">
        <v>79</v>
      </c>
      <c r="B234" s="12" t="s">
        <v>565</v>
      </c>
      <c r="C234" s="32">
        <f t="shared" si="3"/>
        <v>8</v>
      </c>
      <c r="F234" t="s">
        <v>754</v>
      </c>
      <c r="G234">
        <v>10</v>
      </c>
    </row>
    <row r="235" spans="1:11" ht="16" x14ac:dyDescent="0.2">
      <c r="A235" s="12" t="s">
        <v>79</v>
      </c>
      <c r="B235" s="12" t="s">
        <v>566</v>
      </c>
      <c r="C235" s="32">
        <f t="shared" si="3"/>
        <v>10</v>
      </c>
      <c r="F235" t="s">
        <v>755</v>
      </c>
      <c r="G235">
        <v>135</v>
      </c>
    </row>
    <row r="236" spans="1:11" ht="16" x14ac:dyDescent="0.2">
      <c r="A236" s="12" t="s">
        <v>79</v>
      </c>
      <c r="B236" s="12" t="s">
        <v>567</v>
      </c>
      <c r="C236" s="32">
        <f t="shared" si="3"/>
        <v>135</v>
      </c>
      <c r="F236" t="s">
        <v>1014</v>
      </c>
      <c r="G236">
        <v>52</v>
      </c>
    </row>
    <row r="237" spans="1:11" ht="16" x14ac:dyDescent="0.2">
      <c r="A237" s="12" t="s">
        <v>79</v>
      </c>
      <c r="B237" s="12" t="s">
        <v>568</v>
      </c>
      <c r="C237" s="32">
        <f t="shared" si="3"/>
        <v>10</v>
      </c>
      <c r="F237" t="s">
        <v>752</v>
      </c>
      <c r="G237">
        <v>21</v>
      </c>
    </row>
    <row r="238" spans="1:11" ht="16" x14ac:dyDescent="0.2">
      <c r="A238" s="12" t="s">
        <v>79</v>
      </c>
      <c r="B238" s="12" t="s">
        <v>569</v>
      </c>
      <c r="C238" s="32">
        <f t="shared" si="3"/>
        <v>13</v>
      </c>
      <c r="F238" t="s">
        <v>759</v>
      </c>
      <c r="G238">
        <v>12</v>
      </c>
    </row>
    <row r="239" spans="1:11" ht="16" x14ac:dyDescent="0.2">
      <c r="A239" s="12" t="s">
        <v>79</v>
      </c>
      <c r="B239" s="12" t="s">
        <v>570</v>
      </c>
      <c r="C239" s="32">
        <v>52</v>
      </c>
      <c r="F239" t="s">
        <v>751</v>
      </c>
      <c r="G239">
        <v>41</v>
      </c>
    </row>
    <row r="240" spans="1:11" ht="16" x14ac:dyDescent="0.2">
      <c r="A240" s="12" t="s">
        <v>79</v>
      </c>
      <c r="B240" s="12" t="s">
        <v>571</v>
      </c>
      <c r="C240" s="32">
        <f t="shared" si="3"/>
        <v>12</v>
      </c>
      <c r="F240" t="s">
        <v>756</v>
      </c>
      <c r="G240">
        <v>10</v>
      </c>
    </row>
    <row r="241" spans="1:11" ht="16" x14ac:dyDescent="0.2">
      <c r="A241" s="12" t="s">
        <v>79</v>
      </c>
      <c r="B241" s="12" t="s">
        <v>572</v>
      </c>
      <c r="C241" s="32">
        <f t="shared" si="3"/>
        <v>74</v>
      </c>
      <c r="F241" t="s">
        <v>1015</v>
      </c>
      <c r="G241">
        <v>47</v>
      </c>
    </row>
    <row r="242" spans="1:11" ht="16" x14ac:dyDescent="0.2">
      <c r="A242" s="12" t="s">
        <v>79</v>
      </c>
      <c r="B242" s="12" t="s">
        <v>573</v>
      </c>
      <c r="C242" s="32">
        <f t="shared" si="3"/>
        <v>15</v>
      </c>
      <c r="F242" t="s">
        <v>753</v>
      </c>
      <c r="G242">
        <v>8</v>
      </c>
    </row>
    <row r="243" spans="1:11" ht="16" x14ac:dyDescent="0.2">
      <c r="A243" s="12" t="s">
        <v>79</v>
      </c>
      <c r="B243" s="12" t="s">
        <v>83</v>
      </c>
      <c r="C243" s="32">
        <f t="shared" si="3"/>
        <v>95</v>
      </c>
      <c r="F243" t="s">
        <v>757</v>
      </c>
      <c r="G243">
        <v>13</v>
      </c>
      <c r="I243">
        <f>SUBTOTAL(9,C228:C243)</f>
        <v>953</v>
      </c>
      <c r="J243">
        <f>SUBTOTAL(9,G228:G243)</f>
        <v>953</v>
      </c>
      <c r="K243">
        <f>I243-J243</f>
        <v>0</v>
      </c>
    </row>
    <row r="244" spans="1:11" ht="16" x14ac:dyDescent="0.2">
      <c r="A244" s="12" t="s">
        <v>574</v>
      </c>
      <c r="B244" s="12" t="s">
        <v>84</v>
      </c>
      <c r="C244" s="32">
        <f t="shared" si="3"/>
        <v>100</v>
      </c>
      <c r="F244" t="s">
        <v>762</v>
      </c>
      <c r="G244">
        <v>102</v>
      </c>
    </row>
    <row r="245" spans="1:11" ht="16" x14ac:dyDescent="0.2">
      <c r="A245" s="12" t="s">
        <v>574</v>
      </c>
      <c r="B245" s="12" t="s">
        <v>85</v>
      </c>
      <c r="C245" s="32">
        <f t="shared" si="3"/>
        <v>67</v>
      </c>
      <c r="F245" t="s">
        <v>672</v>
      </c>
      <c r="G245">
        <v>84</v>
      </c>
    </row>
    <row r="246" spans="1:11" ht="16" x14ac:dyDescent="0.2">
      <c r="A246" s="12" t="s">
        <v>574</v>
      </c>
      <c r="B246" s="12" t="s">
        <v>86</v>
      </c>
      <c r="C246" s="32">
        <f t="shared" si="3"/>
        <v>59</v>
      </c>
      <c r="F246" t="s">
        <v>1016</v>
      </c>
      <c r="G246">
        <v>31</v>
      </c>
    </row>
    <row r="247" spans="1:11" ht="16" x14ac:dyDescent="0.2">
      <c r="A247" s="12" t="s">
        <v>574</v>
      </c>
      <c r="B247" s="12" t="s">
        <v>575</v>
      </c>
      <c r="C247" s="32">
        <v>73</v>
      </c>
      <c r="F247" t="s">
        <v>278</v>
      </c>
      <c r="G247">
        <v>59</v>
      </c>
    </row>
    <row r="248" spans="1:11" ht="16" x14ac:dyDescent="0.2">
      <c r="A248" s="12" t="s">
        <v>574</v>
      </c>
      <c r="B248" s="12" t="s">
        <v>576</v>
      </c>
      <c r="C248" s="32">
        <f t="shared" si="3"/>
        <v>30</v>
      </c>
      <c r="F248" t="s">
        <v>1017</v>
      </c>
      <c r="G248">
        <v>59</v>
      </c>
    </row>
    <row r="249" spans="1:11" ht="16" x14ac:dyDescent="0.2">
      <c r="A249" s="12" t="s">
        <v>574</v>
      </c>
      <c r="B249" s="12" t="s">
        <v>577</v>
      </c>
      <c r="C249" s="32">
        <f t="shared" si="3"/>
        <v>56</v>
      </c>
      <c r="F249" t="s">
        <v>1018</v>
      </c>
      <c r="G249">
        <v>73</v>
      </c>
    </row>
    <row r="250" spans="1:11" ht="16" x14ac:dyDescent="0.2">
      <c r="A250" s="12" t="s">
        <v>574</v>
      </c>
      <c r="B250" s="12" t="s">
        <v>578</v>
      </c>
      <c r="C250" s="32">
        <f t="shared" si="3"/>
        <v>39</v>
      </c>
      <c r="F250" t="s">
        <v>1019</v>
      </c>
      <c r="G250">
        <v>113</v>
      </c>
    </row>
    <row r="251" spans="1:11" ht="16" x14ac:dyDescent="0.2">
      <c r="A251" s="12" t="s">
        <v>574</v>
      </c>
      <c r="B251" s="12" t="s">
        <v>87</v>
      </c>
      <c r="C251" s="32">
        <v>43</v>
      </c>
      <c r="F251" t="s">
        <v>300</v>
      </c>
      <c r="G251">
        <v>16</v>
      </c>
    </row>
    <row r="252" spans="1:11" ht="16" x14ac:dyDescent="0.2">
      <c r="A252" s="12" t="s">
        <v>574</v>
      </c>
      <c r="B252" s="12" t="s">
        <v>579</v>
      </c>
      <c r="C252" s="32">
        <f t="shared" si="3"/>
        <v>11</v>
      </c>
      <c r="F252" t="s">
        <v>303</v>
      </c>
      <c r="G252">
        <v>29</v>
      </c>
    </row>
    <row r="253" spans="1:11" ht="16" x14ac:dyDescent="0.2">
      <c r="A253" s="12" t="s">
        <v>574</v>
      </c>
      <c r="B253" s="12" t="s">
        <v>580</v>
      </c>
      <c r="C253" s="32">
        <f t="shared" si="3"/>
        <v>22</v>
      </c>
      <c r="F253" t="s">
        <v>304</v>
      </c>
      <c r="G253">
        <v>36</v>
      </c>
    </row>
    <row r="254" spans="1:11" ht="16" x14ac:dyDescent="0.2">
      <c r="A254" s="12" t="s">
        <v>574</v>
      </c>
      <c r="B254" s="12" t="s">
        <v>88</v>
      </c>
      <c r="C254" s="32">
        <f t="shared" si="3"/>
        <v>174</v>
      </c>
      <c r="F254" t="s">
        <v>1020</v>
      </c>
      <c r="G254">
        <v>41</v>
      </c>
    </row>
    <row r="255" spans="1:11" ht="16" x14ac:dyDescent="0.2">
      <c r="A255" s="12" t="s">
        <v>574</v>
      </c>
      <c r="B255" s="12" t="s">
        <v>581</v>
      </c>
      <c r="C255" s="32">
        <f t="shared" si="3"/>
        <v>48</v>
      </c>
      <c r="F255" t="s">
        <v>769</v>
      </c>
      <c r="G255">
        <v>48</v>
      </c>
    </row>
    <row r="256" spans="1:11" ht="16" x14ac:dyDescent="0.2">
      <c r="A256" s="12" t="s">
        <v>574</v>
      </c>
      <c r="B256" s="12" t="s">
        <v>89</v>
      </c>
      <c r="C256" s="32">
        <v>62</v>
      </c>
      <c r="F256" t="s">
        <v>765</v>
      </c>
      <c r="G256">
        <v>56</v>
      </c>
    </row>
    <row r="257" spans="1:7" ht="16" x14ac:dyDescent="0.2">
      <c r="A257" s="12" t="s">
        <v>574</v>
      </c>
      <c r="B257" s="12" t="s">
        <v>90</v>
      </c>
      <c r="C257" s="32">
        <f t="shared" si="3"/>
        <v>58</v>
      </c>
      <c r="F257" t="s">
        <v>1021</v>
      </c>
      <c r="G257">
        <v>56</v>
      </c>
    </row>
    <row r="258" spans="1:7" ht="16" x14ac:dyDescent="0.2">
      <c r="A258" s="12" t="s">
        <v>574</v>
      </c>
      <c r="B258" s="12" t="s">
        <v>582</v>
      </c>
      <c r="C258" s="32">
        <v>13</v>
      </c>
      <c r="F258" t="s">
        <v>286</v>
      </c>
      <c r="G258">
        <v>174</v>
      </c>
    </row>
    <row r="259" spans="1:7" ht="16" x14ac:dyDescent="0.2">
      <c r="A259" s="12" t="s">
        <v>574</v>
      </c>
      <c r="B259" s="12" t="s">
        <v>583</v>
      </c>
      <c r="C259" s="32">
        <v>31</v>
      </c>
      <c r="F259" t="s">
        <v>277</v>
      </c>
      <c r="G259">
        <v>67</v>
      </c>
    </row>
    <row r="260" spans="1:7" ht="16" x14ac:dyDescent="0.2">
      <c r="A260" s="12" t="s">
        <v>574</v>
      </c>
      <c r="B260" s="12" t="s">
        <v>584</v>
      </c>
      <c r="C260" s="32">
        <v>25</v>
      </c>
      <c r="F260" t="s">
        <v>276</v>
      </c>
      <c r="G260">
        <v>100</v>
      </c>
    </row>
    <row r="261" spans="1:7" ht="16" x14ac:dyDescent="0.2">
      <c r="A261" s="12" t="s">
        <v>574</v>
      </c>
      <c r="B261" s="12" t="s">
        <v>585</v>
      </c>
      <c r="C261" s="32">
        <v>56</v>
      </c>
      <c r="F261" t="s">
        <v>1022</v>
      </c>
      <c r="G261">
        <v>62</v>
      </c>
    </row>
    <row r="262" spans="1:7" ht="16" x14ac:dyDescent="0.2">
      <c r="A262" s="12" t="s">
        <v>574</v>
      </c>
      <c r="B262" s="12" t="s">
        <v>586</v>
      </c>
      <c r="C262" s="32">
        <v>40</v>
      </c>
      <c r="F262" t="s">
        <v>777</v>
      </c>
      <c r="G262">
        <v>57</v>
      </c>
    </row>
    <row r="263" spans="1:7" ht="16" x14ac:dyDescent="0.2">
      <c r="A263" s="12" t="s">
        <v>574</v>
      </c>
      <c r="B263" s="12" t="s">
        <v>587</v>
      </c>
      <c r="C263" s="32">
        <f t="shared" ref="C263:C324" si="4">IFERROR(VLOOKUP(B263,$F$5:$G$347,2,0),0)</f>
        <v>16</v>
      </c>
      <c r="F263" t="s">
        <v>764</v>
      </c>
      <c r="G263">
        <v>30</v>
      </c>
    </row>
    <row r="264" spans="1:7" ht="16" x14ac:dyDescent="0.2">
      <c r="A264" s="12" t="s">
        <v>574</v>
      </c>
      <c r="B264" s="12" t="s">
        <v>574</v>
      </c>
      <c r="C264" s="32">
        <f t="shared" si="4"/>
        <v>102</v>
      </c>
      <c r="F264" t="s">
        <v>768</v>
      </c>
      <c r="G264">
        <v>22</v>
      </c>
    </row>
    <row r="265" spans="1:7" ht="16" x14ac:dyDescent="0.2">
      <c r="A265" s="12" t="s">
        <v>574</v>
      </c>
      <c r="B265" s="12" t="s">
        <v>588</v>
      </c>
      <c r="C265" s="32">
        <v>59</v>
      </c>
      <c r="F265" t="s">
        <v>289</v>
      </c>
      <c r="G265">
        <v>58</v>
      </c>
    </row>
    <row r="266" spans="1:7" ht="16" x14ac:dyDescent="0.2">
      <c r="A266" s="12" t="s">
        <v>574</v>
      </c>
      <c r="B266" s="12" t="s">
        <v>589</v>
      </c>
      <c r="C266" s="32">
        <f t="shared" si="4"/>
        <v>57</v>
      </c>
      <c r="F266" t="s">
        <v>1023</v>
      </c>
      <c r="G266">
        <v>43</v>
      </c>
    </row>
    <row r="267" spans="1:7" ht="16" x14ac:dyDescent="0.2">
      <c r="A267" s="12" t="s">
        <v>574</v>
      </c>
      <c r="B267" s="12" t="s">
        <v>590</v>
      </c>
      <c r="C267" s="32">
        <v>84</v>
      </c>
      <c r="F267" t="s">
        <v>1024</v>
      </c>
      <c r="G267">
        <v>40</v>
      </c>
    </row>
    <row r="268" spans="1:7" ht="16" x14ac:dyDescent="0.2">
      <c r="A268" s="12" t="s">
        <v>574</v>
      </c>
      <c r="B268" s="12" t="s">
        <v>591</v>
      </c>
      <c r="C268" s="32">
        <f t="shared" si="4"/>
        <v>41</v>
      </c>
      <c r="F268" t="s">
        <v>1025</v>
      </c>
      <c r="G268">
        <v>25</v>
      </c>
    </row>
    <row r="269" spans="1:7" ht="16" x14ac:dyDescent="0.2">
      <c r="A269" s="12" t="s">
        <v>574</v>
      </c>
      <c r="B269" s="12" t="s">
        <v>91</v>
      </c>
      <c r="C269" s="32">
        <f t="shared" si="4"/>
        <v>16</v>
      </c>
      <c r="F269" t="s">
        <v>301</v>
      </c>
      <c r="G269">
        <v>25</v>
      </c>
    </row>
    <row r="270" spans="1:7" ht="16" x14ac:dyDescent="0.2">
      <c r="A270" s="12" t="s">
        <v>574</v>
      </c>
      <c r="B270" s="12" t="s">
        <v>92</v>
      </c>
      <c r="C270" s="32">
        <f t="shared" si="4"/>
        <v>25</v>
      </c>
      <c r="F270" t="s">
        <v>766</v>
      </c>
      <c r="G270">
        <v>39</v>
      </c>
    </row>
    <row r="271" spans="1:7" ht="16" x14ac:dyDescent="0.2">
      <c r="A271" s="12" t="s">
        <v>574</v>
      </c>
      <c r="B271" s="12" t="s">
        <v>93</v>
      </c>
      <c r="C271" s="32">
        <v>113</v>
      </c>
      <c r="F271" t="s">
        <v>1026</v>
      </c>
      <c r="G271">
        <v>13</v>
      </c>
    </row>
    <row r="272" spans="1:7" ht="16" x14ac:dyDescent="0.2">
      <c r="A272" s="12" t="s">
        <v>574</v>
      </c>
      <c r="B272" s="12" t="s">
        <v>94</v>
      </c>
      <c r="C272" s="32">
        <f t="shared" si="4"/>
        <v>29</v>
      </c>
      <c r="F272" t="s">
        <v>775</v>
      </c>
      <c r="G272">
        <v>16</v>
      </c>
    </row>
    <row r="273" spans="1:11" ht="16" x14ac:dyDescent="0.2">
      <c r="A273" s="12" t="s">
        <v>574</v>
      </c>
      <c r="B273" s="12" t="s">
        <v>95</v>
      </c>
      <c r="C273" s="32">
        <f t="shared" si="4"/>
        <v>36</v>
      </c>
      <c r="F273" t="s">
        <v>767</v>
      </c>
      <c r="G273">
        <v>11</v>
      </c>
      <c r="I273">
        <f>SUBTOTAL(9,C244:C273)</f>
        <v>1585</v>
      </c>
      <c r="J273">
        <f>SUBTOTAL(9,G244:G273)</f>
        <v>1585</v>
      </c>
      <c r="K273">
        <f>I273-J273</f>
        <v>0</v>
      </c>
    </row>
    <row r="274" spans="1:11" ht="16" x14ac:dyDescent="0.2">
      <c r="A274" s="12" t="s">
        <v>592</v>
      </c>
      <c r="B274" s="12" t="s">
        <v>96</v>
      </c>
      <c r="C274" s="32">
        <f t="shared" si="4"/>
        <v>80</v>
      </c>
      <c r="F274" t="s">
        <v>309</v>
      </c>
      <c r="G274">
        <v>118</v>
      </c>
    </row>
    <row r="275" spans="1:11" ht="16" x14ac:dyDescent="0.2">
      <c r="A275" s="12" t="s">
        <v>592</v>
      </c>
      <c r="B275" s="12" t="s">
        <v>97</v>
      </c>
      <c r="C275" s="32">
        <f t="shared" si="4"/>
        <v>49</v>
      </c>
      <c r="F275" t="s">
        <v>306</v>
      </c>
      <c r="G275">
        <v>80</v>
      </c>
    </row>
    <row r="276" spans="1:11" ht="16" x14ac:dyDescent="0.2">
      <c r="A276" s="12" t="s">
        <v>592</v>
      </c>
      <c r="B276" s="12" t="s">
        <v>98</v>
      </c>
      <c r="C276" s="32">
        <f t="shared" si="4"/>
        <v>200</v>
      </c>
      <c r="F276" t="s">
        <v>787</v>
      </c>
      <c r="G276">
        <v>53</v>
      </c>
    </row>
    <row r="277" spans="1:11" ht="16" x14ac:dyDescent="0.2">
      <c r="A277" s="12" t="s">
        <v>592</v>
      </c>
      <c r="B277" s="12" t="s">
        <v>99</v>
      </c>
      <c r="C277" s="32">
        <f t="shared" si="4"/>
        <v>118</v>
      </c>
      <c r="F277" t="s">
        <v>307</v>
      </c>
      <c r="G277">
        <v>49</v>
      </c>
    </row>
    <row r="278" spans="1:11" ht="16" x14ac:dyDescent="0.2">
      <c r="A278" s="12" t="s">
        <v>592</v>
      </c>
      <c r="B278" s="12" t="s">
        <v>100</v>
      </c>
      <c r="C278" s="32">
        <v>47</v>
      </c>
      <c r="F278" t="s">
        <v>1027</v>
      </c>
      <c r="G278">
        <v>34</v>
      </c>
    </row>
    <row r="279" spans="1:11" ht="16" x14ac:dyDescent="0.2">
      <c r="A279" s="12" t="s">
        <v>592</v>
      </c>
      <c r="B279" s="12" t="s">
        <v>593</v>
      </c>
      <c r="C279" s="32">
        <f t="shared" si="4"/>
        <v>80</v>
      </c>
      <c r="F279" t="s">
        <v>312</v>
      </c>
      <c r="G279">
        <v>63</v>
      </c>
    </row>
    <row r="280" spans="1:11" ht="16" x14ac:dyDescent="0.2">
      <c r="A280" s="12" t="s">
        <v>592</v>
      </c>
      <c r="B280" s="12" t="s">
        <v>101</v>
      </c>
      <c r="C280" s="32">
        <f t="shared" si="4"/>
        <v>63</v>
      </c>
      <c r="F280" t="s">
        <v>783</v>
      </c>
      <c r="G280">
        <v>7</v>
      </c>
    </row>
    <row r="281" spans="1:11" ht="16" x14ac:dyDescent="0.2">
      <c r="A281" s="12" t="s">
        <v>592</v>
      </c>
      <c r="B281" s="12" t="s">
        <v>594</v>
      </c>
      <c r="C281" s="32">
        <f t="shared" si="4"/>
        <v>58</v>
      </c>
      <c r="F281" t="s">
        <v>308</v>
      </c>
      <c r="G281">
        <v>200</v>
      </c>
    </row>
    <row r="282" spans="1:11" ht="16" x14ac:dyDescent="0.2">
      <c r="A282" s="12" t="s">
        <v>592</v>
      </c>
      <c r="B282" s="12" t="s">
        <v>595</v>
      </c>
      <c r="C282" s="32">
        <f t="shared" si="4"/>
        <v>7</v>
      </c>
      <c r="F282" t="s">
        <v>319</v>
      </c>
      <c r="G282">
        <v>154</v>
      </c>
    </row>
    <row r="283" spans="1:11" ht="16" x14ac:dyDescent="0.2">
      <c r="A283" s="12" t="s">
        <v>592</v>
      </c>
      <c r="B283" s="12" t="s">
        <v>596</v>
      </c>
      <c r="C283" s="32">
        <f t="shared" si="4"/>
        <v>34</v>
      </c>
      <c r="F283" t="s">
        <v>1028</v>
      </c>
      <c r="G283">
        <v>40</v>
      </c>
    </row>
    <row r="284" spans="1:11" ht="16" x14ac:dyDescent="0.2">
      <c r="A284" s="12" t="s">
        <v>592</v>
      </c>
      <c r="B284" s="12" t="s">
        <v>597</v>
      </c>
      <c r="C284" s="32">
        <v>29</v>
      </c>
      <c r="F284" t="s">
        <v>1029</v>
      </c>
      <c r="G284">
        <v>47</v>
      </c>
    </row>
    <row r="285" spans="1:11" ht="16" x14ac:dyDescent="0.2">
      <c r="A285" s="12" t="s">
        <v>592</v>
      </c>
      <c r="B285" s="12" t="s">
        <v>598</v>
      </c>
      <c r="C285" s="32">
        <v>40</v>
      </c>
      <c r="F285" t="s">
        <v>1030</v>
      </c>
      <c r="G285">
        <v>29</v>
      </c>
    </row>
    <row r="286" spans="1:11" ht="16" x14ac:dyDescent="0.2">
      <c r="A286" s="12" t="s">
        <v>592</v>
      </c>
      <c r="B286" s="12" t="s">
        <v>599</v>
      </c>
      <c r="C286" s="32">
        <f t="shared" si="4"/>
        <v>53</v>
      </c>
      <c r="F286" t="s">
        <v>782</v>
      </c>
      <c r="G286">
        <v>58</v>
      </c>
    </row>
    <row r="287" spans="1:11" ht="16" x14ac:dyDescent="0.2">
      <c r="A287" s="12" t="s">
        <v>592</v>
      </c>
      <c r="B287" s="12" t="s">
        <v>102</v>
      </c>
      <c r="C287" s="32">
        <f t="shared" si="4"/>
        <v>154</v>
      </c>
      <c r="F287" t="s">
        <v>781</v>
      </c>
      <c r="G287">
        <v>80</v>
      </c>
      <c r="I287">
        <f>SUBTOTAL(9,C274:C287)</f>
        <v>1012</v>
      </c>
      <c r="J287">
        <f>SUBTOTAL(9,G274:G287)</f>
        <v>1012</v>
      </c>
      <c r="K287">
        <f>I287-J287</f>
        <v>0</v>
      </c>
    </row>
    <row r="288" spans="1:11" ht="16" x14ac:dyDescent="0.2">
      <c r="A288" s="12" t="s">
        <v>103</v>
      </c>
      <c r="B288" s="12" t="s">
        <v>104</v>
      </c>
      <c r="C288" s="32">
        <f t="shared" si="4"/>
        <v>7</v>
      </c>
      <c r="F288" t="s">
        <v>320</v>
      </c>
      <c r="G288">
        <v>124</v>
      </c>
    </row>
    <row r="289" spans="1:7" ht="16" x14ac:dyDescent="0.2">
      <c r="A289" s="12" t="s">
        <v>103</v>
      </c>
      <c r="B289" s="12" t="s">
        <v>105</v>
      </c>
      <c r="C289" s="32">
        <f t="shared" si="4"/>
        <v>95</v>
      </c>
      <c r="F289" t="s">
        <v>790</v>
      </c>
      <c r="G289">
        <v>14</v>
      </c>
    </row>
    <row r="290" spans="1:7" ht="16" x14ac:dyDescent="0.2">
      <c r="A290" s="12" t="s">
        <v>103</v>
      </c>
      <c r="B290" s="12" t="s">
        <v>106</v>
      </c>
      <c r="C290" s="32">
        <f t="shared" si="4"/>
        <v>67</v>
      </c>
      <c r="F290" t="s">
        <v>801</v>
      </c>
      <c r="G290">
        <v>0</v>
      </c>
    </row>
    <row r="291" spans="1:7" ht="16" x14ac:dyDescent="0.2">
      <c r="A291" s="12" t="s">
        <v>103</v>
      </c>
      <c r="B291" s="12" t="s">
        <v>600</v>
      </c>
      <c r="C291" s="32">
        <f t="shared" si="4"/>
        <v>26</v>
      </c>
      <c r="F291" t="s">
        <v>1031</v>
      </c>
      <c r="G291">
        <v>39</v>
      </c>
    </row>
    <row r="292" spans="1:7" ht="16" x14ac:dyDescent="0.2">
      <c r="A292" s="12" t="s">
        <v>103</v>
      </c>
      <c r="B292" s="12" t="s">
        <v>601</v>
      </c>
      <c r="C292" s="32">
        <f t="shared" si="4"/>
        <v>37</v>
      </c>
      <c r="F292" t="s">
        <v>322</v>
      </c>
      <c r="G292">
        <v>95</v>
      </c>
    </row>
    <row r="293" spans="1:7" ht="16" x14ac:dyDescent="0.2">
      <c r="A293" s="12" t="s">
        <v>103</v>
      </c>
      <c r="B293" s="12" t="s">
        <v>959</v>
      </c>
      <c r="C293" s="32">
        <f t="shared" si="4"/>
        <v>0</v>
      </c>
      <c r="F293" t="s">
        <v>796</v>
      </c>
      <c r="G293">
        <v>60</v>
      </c>
    </row>
    <row r="294" spans="1:7" ht="16" x14ac:dyDescent="0.2">
      <c r="A294" s="12" t="s">
        <v>103</v>
      </c>
      <c r="B294" s="12" t="s">
        <v>602</v>
      </c>
      <c r="C294" s="32">
        <f t="shared" si="4"/>
        <v>14</v>
      </c>
      <c r="F294" t="s">
        <v>798</v>
      </c>
      <c r="G294">
        <v>13</v>
      </c>
    </row>
    <row r="295" spans="1:7" ht="16" x14ac:dyDescent="0.2">
      <c r="A295" s="12" t="s">
        <v>103</v>
      </c>
      <c r="B295" s="12" t="s">
        <v>603</v>
      </c>
      <c r="C295" s="32">
        <f t="shared" si="4"/>
        <v>15</v>
      </c>
      <c r="F295" t="s">
        <v>321</v>
      </c>
      <c r="G295">
        <v>7</v>
      </c>
    </row>
    <row r="296" spans="1:7" ht="16" x14ac:dyDescent="0.2">
      <c r="A296" s="12" t="s">
        <v>103</v>
      </c>
      <c r="B296" s="12" t="s">
        <v>604</v>
      </c>
      <c r="C296" s="32">
        <v>52</v>
      </c>
      <c r="F296" t="s">
        <v>788</v>
      </c>
      <c r="G296">
        <v>26</v>
      </c>
    </row>
    <row r="297" spans="1:7" ht="16" x14ac:dyDescent="0.2">
      <c r="A297" s="12" t="s">
        <v>103</v>
      </c>
      <c r="B297" s="12" t="s">
        <v>605</v>
      </c>
      <c r="C297" s="32">
        <f t="shared" si="4"/>
        <v>7</v>
      </c>
      <c r="F297" t="s">
        <v>323</v>
      </c>
      <c r="G297">
        <v>67</v>
      </c>
    </row>
    <row r="298" spans="1:7" ht="16" x14ac:dyDescent="0.2">
      <c r="A298" s="12" t="s">
        <v>103</v>
      </c>
      <c r="B298" s="12" t="s">
        <v>606</v>
      </c>
      <c r="C298" s="32">
        <f t="shared" si="4"/>
        <v>13</v>
      </c>
      <c r="F298" t="s">
        <v>797</v>
      </c>
      <c r="G298">
        <v>7</v>
      </c>
    </row>
    <row r="299" spans="1:7" x14ac:dyDescent="0.2">
      <c r="A299" s="25" t="s">
        <v>107</v>
      </c>
      <c r="B299" s="25" t="s">
        <v>607</v>
      </c>
      <c r="C299" s="32">
        <f t="shared" si="4"/>
        <v>22</v>
      </c>
      <c r="F299" t="s">
        <v>789</v>
      </c>
      <c r="G299">
        <v>37</v>
      </c>
    </row>
    <row r="300" spans="1:7" x14ac:dyDescent="0.2">
      <c r="A300" s="25" t="s">
        <v>107</v>
      </c>
      <c r="B300" s="25" t="s">
        <v>608</v>
      </c>
      <c r="C300" s="32">
        <f t="shared" si="4"/>
        <v>60</v>
      </c>
      <c r="F300" t="s">
        <v>1032</v>
      </c>
      <c r="G300">
        <v>52</v>
      </c>
    </row>
    <row r="301" spans="1:7" x14ac:dyDescent="0.2">
      <c r="A301" s="25" t="s">
        <v>107</v>
      </c>
      <c r="B301" s="25" t="s">
        <v>609</v>
      </c>
      <c r="C301" s="32">
        <f t="shared" si="4"/>
        <v>7</v>
      </c>
      <c r="F301" t="s">
        <v>799</v>
      </c>
      <c r="G301">
        <v>22</v>
      </c>
    </row>
    <row r="302" spans="1:7" x14ac:dyDescent="0.2">
      <c r="A302" s="25" t="s">
        <v>107</v>
      </c>
      <c r="B302" s="25" t="s">
        <v>610</v>
      </c>
      <c r="C302" s="32">
        <f t="shared" si="4"/>
        <v>13</v>
      </c>
      <c r="F302" t="s">
        <v>794</v>
      </c>
      <c r="G302">
        <v>13</v>
      </c>
    </row>
    <row r="303" spans="1:7" x14ac:dyDescent="0.2">
      <c r="A303" s="25" t="s">
        <v>107</v>
      </c>
      <c r="B303" s="25" t="s">
        <v>611</v>
      </c>
      <c r="C303" s="32">
        <f t="shared" si="4"/>
        <v>22</v>
      </c>
      <c r="F303" t="s">
        <v>793</v>
      </c>
      <c r="G303">
        <v>7</v>
      </c>
    </row>
    <row r="304" spans="1:7" x14ac:dyDescent="0.2">
      <c r="A304" s="25" t="s">
        <v>107</v>
      </c>
      <c r="B304" s="25" t="s">
        <v>612</v>
      </c>
      <c r="C304" s="32">
        <v>39</v>
      </c>
      <c r="F304" t="s">
        <v>791</v>
      </c>
      <c r="G304">
        <v>15</v>
      </c>
    </row>
    <row r="305" spans="1:11" x14ac:dyDescent="0.2">
      <c r="A305" s="25" t="s">
        <v>107</v>
      </c>
      <c r="B305" s="25" t="s">
        <v>613</v>
      </c>
      <c r="C305" s="32">
        <f t="shared" si="4"/>
        <v>0</v>
      </c>
      <c r="F305" t="s">
        <v>795</v>
      </c>
      <c r="G305">
        <v>22</v>
      </c>
    </row>
    <row r="306" spans="1:11" x14ac:dyDescent="0.2">
      <c r="A306" s="25" t="s">
        <v>107</v>
      </c>
      <c r="B306" s="25" t="s">
        <v>614</v>
      </c>
      <c r="C306" s="32">
        <f t="shared" si="4"/>
        <v>44</v>
      </c>
      <c r="F306" t="s">
        <v>802</v>
      </c>
      <c r="G306">
        <v>44</v>
      </c>
      <c r="I306">
        <f>SUBTOTAL(9,C288:C307)</f>
        <v>664</v>
      </c>
      <c r="J306">
        <f>SUBTOTAL(9,G288:G306)</f>
        <v>664</v>
      </c>
      <c r="K306">
        <f>I306-J306</f>
        <v>0</v>
      </c>
    </row>
    <row r="307" spans="1:11" x14ac:dyDescent="0.2">
      <c r="A307" s="25" t="s">
        <v>107</v>
      </c>
      <c r="B307" s="25" t="s">
        <v>107</v>
      </c>
      <c r="C307" s="32">
        <f t="shared" si="4"/>
        <v>124</v>
      </c>
    </row>
    <row r="308" spans="1:11" x14ac:dyDescent="0.2">
      <c r="A308" s="25" t="s">
        <v>108</v>
      </c>
      <c r="B308" s="25" t="s">
        <v>109</v>
      </c>
      <c r="C308" s="32">
        <f t="shared" si="4"/>
        <v>61</v>
      </c>
      <c r="F308" t="s">
        <v>334</v>
      </c>
      <c r="G308">
        <v>153</v>
      </c>
    </row>
    <row r="309" spans="1:11" x14ac:dyDescent="0.2">
      <c r="A309" s="25" t="s">
        <v>108</v>
      </c>
      <c r="B309" s="25" t="s">
        <v>110</v>
      </c>
      <c r="C309" s="32">
        <f t="shared" si="4"/>
        <v>133</v>
      </c>
      <c r="F309" t="s">
        <v>333</v>
      </c>
      <c r="G309">
        <v>133</v>
      </c>
    </row>
    <row r="310" spans="1:11" x14ac:dyDescent="0.2">
      <c r="A310" s="25" t="s">
        <v>108</v>
      </c>
      <c r="B310" s="25" t="s">
        <v>111</v>
      </c>
      <c r="C310" s="32">
        <f t="shared" si="4"/>
        <v>153</v>
      </c>
      <c r="F310" t="s">
        <v>807</v>
      </c>
      <c r="G310">
        <v>29</v>
      </c>
    </row>
    <row r="311" spans="1:11" x14ac:dyDescent="0.2">
      <c r="A311" s="25" t="s">
        <v>108</v>
      </c>
      <c r="B311" s="25" t="s">
        <v>112</v>
      </c>
      <c r="C311" s="32">
        <f t="shared" si="4"/>
        <v>83</v>
      </c>
      <c r="F311" t="s">
        <v>806</v>
      </c>
      <c r="G311">
        <v>26</v>
      </c>
    </row>
    <row r="312" spans="1:11" x14ac:dyDescent="0.2">
      <c r="A312" s="25" t="s">
        <v>108</v>
      </c>
      <c r="B312" s="25" t="s">
        <v>615</v>
      </c>
      <c r="C312" s="32">
        <f t="shared" si="4"/>
        <v>14</v>
      </c>
      <c r="F312" t="s">
        <v>1033</v>
      </c>
      <c r="G312">
        <v>13</v>
      </c>
    </row>
    <row r="313" spans="1:11" x14ac:dyDescent="0.2">
      <c r="A313" s="25" t="s">
        <v>108</v>
      </c>
      <c r="B313" s="25" t="s">
        <v>616</v>
      </c>
      <c r="C313" s="32">
        <f t="shared" si="4"/>
        <v>57</v>
      </c>
      <c r="F313" t="s">
        <v>814</v>
      </c>
      <c r="G313">
        <v>59</v>
      </c>
    </row>
    <row r="314" spans="1:11" x14ac:dyDescent="0.2">
      <c r="A314" s="25" t="s">
        <v>108</v>
      </c>
      <c r="B314" s="25" t="s">
        <v>113</v>
      </c>
      <c r="C314" s="32">
        <f t="shared" si="4"/>
        <v>15</v>
      </c>
      <c r="F314" t="s">
        <v>775</v>
      </c>
      <c r="G314">
        <v>78</v>
      </c>
    </row>
    <row r="315" spans="1:11" x14ac:dyDescent="0.2">
      <c r="A315" s="25" t="s">
        <v>108</v>
      </c>
      <c r="B315" s="25" t="s">
        <v>617</v>
      </c>
      <c r="C315" s="32">
        <f t="shared" si="4"/>
        <v>120</v>
      </c>
      <c r="F315" t="s">
        <v>336</v>
      </c>
      <c r="G315">
        <v>15</v>
      </c>
    </row>
    <row r="316" spans="1:11" x14ac:dyDescent="0.2">
      <c r="A316" s="25" t="s">
        <v>108</v>
      </c>
      <c r="B316" s="25" t="s">
        <v>618</v>
      </c>
      <c r="C316" s="32">
        <f t="shared" si="4"/>
        <v>26</v>
      </c>
      <c r="F316" t="s">
        <v>813</v>
      </c>
      <c r="G316">
        <v>36</v>
      </c>
    </row>
    <row r="317" spans="1:11" x14ac:dyDescent="0.2">
      <c r="A317" s="25" t="s">
        <v>108</v>
      </c>
      <c r="B317" s="25" t="s">
        <v>619</v>
      </c>
      <c r="C317" s="32">
        <f t="shared" si="4"/>
        <v>29</v>
      </c>
      <c r="F317" t="s">
        <v>805</v>
      </c>
      <c r="G317">
        <v>120</v>
      </c>
    </row>
    <row r="318" spans="1:11" x14ac:dyDescent="0.2">
      <c r="A318" s="25" t="s">
        <v>108</v>
      </c>
      <c r="B318" s="25" t="s">
        <v>620</v>
      </c>
      <c r="C318" s="32">
        <f t="shared" si="4"/>
        <v>23</v>
      </c>
      <c r="F318" t="s">
        <v>812</v>
      </c>
      <c r="G318">
        <v>20</v>
      </c>
    </row>
    <row r="319" spans="1:11" x14ac:dyDescent="0.2">
      <c r="A319" s="25" t="s">
        <v>108</v>
      </c>
      <c r="B319" s="25" t="s">
        <v>621</v>
      </c>
      <c r="C319" s="32">
        <f t="shared" si="4"/>
        <v>13</v>
      </c>
      <c r="F319" t="s">
        <v>808</v>
      </c>
      <c r="G319">
        <v>23</v>
      </c>
    </row>
    <row r="320" spans="1:11" x14ac:dyDescent="0.2">
      <c r="A320" s="25" t="s">
        <v>108</v>
      </c>
      <c r="B320" s="25" t="s">
        <v>622</v>
      </c>
      <c r="C320" s="32">
        <f t="shared" si="4"/>
        <v>15</v>
      </c>
      <c r="F320" t="s">
        <v>332</v>
      </c>
      <c r="G320">
        <v>61</v>
      </c>
    </row>
    <row r="321" spans="1:11" x14ac:dyDescent="0.2">
      <c r="A321" s="25" t="s">
        <v>108</v>
      </c>
      <c r="B321" s="25" t="s">
        <v>623</v>
      </c>
      <c r="C321" s="32">
        <f t="shared" si="4"/>
        <v>13</v>
      </c>
      <c r="F321" t="s">
        <v>335</v>
      </c>
      <c r="G321">
        <v>83</v>
      </c>
    </row>
    <row r="322" spans="1:11" x14ac:dyDescent="0.2">
      <c r="A322" s="25" t="s">
        <v>108</v>
      </c>
      <c r="B322" s="25" t="s">
        <v>624</v>
      </c>
      <c r="C322" s="32">
        <v>78</v>
      </c>
      <c r="F322" t="s">
        <v>693</v>
      </c>
      <c r="G322">
        <v>63</v>
      </c>
    </row>
    <row r="323" spans="1:11" x14ac:dyDescent="0.2">
      <c r="A323" s="25" t="s">
        <v>108</v>
      </c>
      <c r="B323" s="25" t="s">
        <v>625</v>
      </c>
      <c r="C323" s="32">
        <f t="shared" si="4"/>
        <v>20</v>
      </c>
      <c r="F323" t="s">
        <v>811</v>
      </c>
      <c r="G323">
        <v>13</v>
      </c>
    </row>
    <row r="324" spans="1:11" x14ac:dyDescent="0.2">
      <c r="A324" s="25" t="s">
        <v>108</v>
      </c>
      <c r="B324" s="25" t="s">
        <v>626</v>
      </c>
      <c r="C324" s="32">
        <f t="shared" si="4"/>
        <v>36</v>
      </c>
      <c r="F324" t="s">
        <v>1034</v>
      </c>
      <c r="G324">
        <v>31</v>
      </c>
    </row>
    <row r="325" spans="1:11" x14ac:dyDescent="0.2">
      <c r="A325" s="25" t="s">
        <v>108</v>
      </c>
      <c r="B325" s="25" t="s">
        <v>627</v>
      </c>
      <c r="C325" s="32">
        <v>63</v>
      </c>
      <c r="F325" t="s">
        <v>337</v>
      </c>
      <c r="G325">
        <v>7</v>
      </c>
    </row>
    <row r="326" spans="1:11" x14ac:dyDescent="0.2">
      <c r="A326" s="25" t="s">
        <v>108</v>
      </c>
      <c r="B326" s="25" t="s">
        <v>628</v>
      </c>
      <c r="C326" s="32">
        <f t="shared" ref="C326:C346" si="5">IFERROR(VLOOKUP(B326,$F$5:$G$347,2,0),0)</f>
        <v>59</v>
      </c>
      <c r="F326" t="s">
        <v>803</v>
      </c>
      <c r="G326">
        <v>14</v>
      </c>
    </row>
    <row r="327" spans="1:11" x14ac:dyDescent="0.2">
      <c r="A327" s="25" t="s">
        <v>108</v>
      </c>
      <c r="B327" s="25" t="s">
        <v>629</v>
      </c>
      <c r="C327" s="32">
        <v>31</v>
      </c>
      <c r="F327" t="s">
        <v>804</v>
      </c>
      <c r="G327">
        <v>57</v>
      </c>
    </row>
    <row r="328" spans="1:11" x14ac:dyDescent="0.2">
      <c r="A328" s="25" t="s">
        <v>108</v>
      </c>
      <c r="B328" s="25" t="s">
        <v>114</v>
      </c>
      <c r="C328" s="32">
        <f t="shared" si="5"/>
        <v>7</v>
      </c>
      <c r="F328" t="s">
        <v>1035</v>
      </c>
      <c r="G328">
        <v>15</v>
      </c>
      <c r="I328">
        <f>SUBTOTAL(9,C308:C328)</f>
        <v>1049</v>
      </c>
      <c r="J328">
        <f>SUBTOTAL(9,G308:G328)</f>
        <v>1049</v>
      </c>
      <c r="K328">
        <f>I328-J328</f>
        <v>0</v>
      </c>
    </row>
    <row r="329" spans="1:11" x14ac:dyDescent="0.2">
      <c r="A329" s="25" t="s">
        <v>115</v>
      </c>
      <c r="B329" s="25" t="s">
        <v>116</v>
      </c>
      <c r="C329" s="32">
        <f t="shared" si="5"/>
        <v>152</v>
      </c>
      <c r="F329" t="s">
        <v>338</v>
      </c>
      <c r="G329">
        <v>186</v>
      </c>
    </row>
    <row r="330" spans="1:11" x14ac:dyDescent="0.2">
      <c r="A330" s="25" t="s">
        <v>115</v>
      </c>
      <c r="B330" s="25" t="s">
        <v>630</v>
      </c>
      <c r="C330" s="32">
        <v>15</v>
      </c>
      <c r="F330" t="s">
        <v>1036</v>
      </c>
      <c r="G330">
        <v>57</v>
      </c>
    </row>
    <row r="331" spans="1:11" x14ac:dyDescent="0.2">
      <c r="A331" s="25" t="s">
        <v>115</v>
      </c>
      <c r="B331" s="25" t="s">
        <v>631</v>
      </c>
      <c r="C331" s="32">
        <f t="shared" si="5"/>
        <v>22</v>
      </c>
      <c r="F331" t="s">
        <v>819</v>
      </c>
      <c r="G331">
        <v>56</v>
      </c>
    </row>
    <row r="332" spans="1:11" x14ac:dyDescent="0.2">
      <c r="A332" s="25" t="s">
        <v>115</v>
      </c>
      <c r="B332" s="25" t="s">
        <v>632</v>
      </c>
      <c r="C332" s="32">
        <v>57</v>
      </c>
      <c r="F332" t="s">
        <v>1037</v>
      </c>
      <c r="G332">
        <v>15</v>
      </c>
    </row>
    <row r="333" spans="1:11" x14ac:dyDescent="0.2">
      <c r="A333" s="25" t="s">
        <v>115</v>
      </c>
      <c r="B333" s="25" t="s">
        <v>633</v>
      </c>
      <c r="C333" s="32">
        <f t="shared" si="5"/>
        <v>56</v>
      </c>
      <c r="F333" t="s">
        <v>339</v>
      </c>
      <c r="G333">
        <v>152</v>
      </c>
    </row>
    <row r="334" spans="1:11" x14ac:dyDescent="0.2">
      <c r="A334" s="25" t="s">
        <v>115</v>
      </c>
      <c r="B334" s="25" t="s">
        <v>634</v>
      </c>
      <c r="C334" s="32">
        <v>8</v>
      </c>
      <c r="F334" t="s">
        <v>1038</v>
      </c>
      <c r="G334">
        <v>60</v>
      </c>
    </row>
    <row r="335" spans="1:11" x14ac:dyDescent="0.2">
      <c r="A335" s="25" t="s">
        <v>115</v>
      </c>
      <c r="B335" s="25" t="s">
        <v>635</v>
      </c>
      <c r="C335" s="32">
        <v>60</v>
      </c>
      <c r="F335" t="s">
        <v>1039</v>
      </c>
      <c r="G335">
        <v>8</v>
      </c>
    </row>
    <row r="336" spans="1:11" x14ac:dyDescent="0.2">
      <c r="A336" s="25" t="s">
        <v>115</v>
      </c>
      <c r="B336" s="25" t="s">
        <v>115</v>
      </c>
      <c r="C336" s="32">
        <f t="shared" si="5"/>
        <v>186</v>
      </c>
      <c r="F336" t="s">
        <v>817</v>
      </c>
      <c r="G336">
        <v>22</v>
      </c>
      <c r="I336">
        <f>SUBTOTAL(9,C329:C336)</f>
        <v>556</v>
      </c>
      <c r="J336">
        <f>SUBTOTAL(9,G329:G336)</f>
        <v>556</v>
      </c>
      <c r="K336">
        <f>I336-J336</f>
        <v>0</v>
      </c>
    </row>
    <row r="337" spans="1:11" x14ac:dyDescent="0.2">
      <c r="A337" s="25" t="s">
        <v>117</v>
      </c>
      <c r="B337" s="25" t="s">
        <v>118</v>
      </c>
      <c r="C337" s="32">
        <f t="shared" si="5"/>
        <v>21</v>
      </c>
      <c r="F337" t="s">
        <v>340</v>
      </c>
      <c r="G337">
        <v>162</v>
      </c>
    </row>
    <row r="338" spans="1:11" x14ac:dyDescent="0.2">
      <c r="A338" s="25" t="s">
        <v>117</v>
      </c>
      <c r="B338" s="25" t="s">
        <v>119</v>
      </c>
      <c r="C338" s="32">
        <f t="shared" si="5"/>
        <v>21</v>
      </c>
      <c r="F338" t="s">
        <v>342</v>
      </c>
      <c r="G338">
        <v>21</v>
      </c>
    </row>
    <row r="339" spans="1:11" x14ac:dyDescent="0.2">
      <c r="A339" s="25" t="s">
        <v>117</v>
      </c>
      <c r="B339" s="25" t="s">
        <v>120</v>
      </c>
      <c r="C339" s="32">
        <f t="shared" si="5"/>
        <v>119</v>
      </c>
      <c r="F339" t="s">
        <v>823</v>
      </c>
      <c r="G339">
        <v>89</v>
      </c>
    </row>
    <row r="340" spans="1:11" x14ac:dyDescent="0.2">
      <c r="A340" s="25" t="s">
        <v>117</v>
      </c>
      <c r="B340" s="25" t="s">
        <v>121</v>
      </c>
      <c r="C340" s="32">
        <f t="shared" si="5"/>
        <v>27</v>
      </c>
      <c r="F340" t="s">
        <v>343</v>
      </c>
      <c r="G340">
        <v>119</v>
      </c>
    </row>
    <row r="341" spans="1:11" x14ac:dyDescent="0.2">
      <c r="A341" s="25" t="s">
        <v>117</v>
      </c>
      <c r="B341" s="25" t="s">
        <v>636</v>
      </c>
      <c r="C341" s="32">
        <f t="shared" si="5"/>
        <v>21</v>
      </c>
      <c r="F341" t="s">
        <v>345</v>
      </c>
      <c r="G341">
        <v>34</v>
      </c>
    </row>
    <row r="342" spans="1:11" x14ac:dyDescent="0.2">
      <c r="A342" s="25" t="s">
        <v>117</v>
      </c>
      <c r="B342" s="25" t="s">
        <v>637</v>
      </c>
      <c r="C342" s="32">
        <f t="shared" si="5"/>
        <v>89</v>
      </c>
      <c r="F342" t="s">
        <v>346</v>
      </c>
      <c r="G342">
        <v>36</v>
      </c>
    </row>
    <row r="343" spans="1:11" x14ac:dyDescent="0.2">
      <c r="A343" s="25" t="s">
        <v>117</v>
      </c>
      <c r="B343" s="25" t="s">
        <v>638</v>
      </c>
      <c r="C343" s="32">
        <f t="shared" si="5"/>
        <v>18</v>
      </c>
      <c r="F343" t="s">
        <v>341</v>
      </c>
      <c r="G343">
        <v>21</v>
      </c>
    </row>
    <row r="344" spans="1:11" x14ac:dyDescent="0.2">
      <c r="A344" s="25" t="s">
        <v>117</v>
      </c>
      <c r="B344" s="25" t="s">
        <v>639</v>
      </c>
      <c r="C344" s="32">
        <f t="shared" si="5"/>
        <v>10</v>
      </c>
      <c r="F344" t="s">
        <v>824</v>
      </c>
      <c r="G344">
        <v>18</v>
      </c>
    </row>
    <row r="345" spans="1:11" x14ac:dyDescent="0.2">
      <c r="A345" s="25" t="s">
        <v>117</v>
      </c>
      <c r="B345" s="25" t="s">
        <v>122</v>
      </c>
      <c r="C345" s="32">
        <f t="shared" si="5"/>
        <v>34</v>
      </c>
      <c r="F345" t="s">
        <v>822</v>
      </c>
      <c r="G345">
        <v>21</v>
      </c>
    </row>
    <row r="346" spans="1:11" x14ac:dyDescent="0.2">
      <c r="A346" s="25" t="s">
        <v>117</v>
      </c>
      <c r="B346" s="25" t="s">
        <v>123</v>
      </c>
      <c r="C346" s="32">
        <f t="shared" si="5"/>
        <v>36</v>
      </c>
      <c r="F346" t="s">
        <v>344</v>
      </c>
      <c r="G346">
        <v>27</v>
      </c>
    </row>
    <row r="347" spans="1:11" x14ac:dyDescent="0.2">
      <c r="A347" s="25" t="s">
        <v>117</v>
      </c>
      <c r="B347" s="25" t="s">
        <v>117</v>
      </c>
      <c r="C347" s="32">
        <f>IFERROR(VLOOKUP(B347,$F$5:$G$347,2,0),0)</f>
        <v>162</v>
      </c>
      <c r="F347" t="s">
        <v>825</v>
      </c>
      <c r="G347">
        <v>10</v>
      </c>
      <c r="I347">
        <f>SUBTOTAL(9,C337:C347)</f>
        <v>558</v>
      </c>
      <c r="J347">
        <f>SUBTOTAL(9,G337:G347)</f>
        <v>558</v>
      </c>
      <c r="K347">
        <f>I347-J347</f>
        <v>0</v>
      </c>
    </row>
    <row r="348" spans="1:11" x14ac:dyDescent="0.2">
      <c r="C348">
        <f>SUM(C5:C347)</f>
        <v>31922</v>
      </c>
      <c r="G348">
        <f>SUM(G5:G347)</f>
        <v>31922</v>
      </c>
    </row>
  </sheetData>
  <autoFilter ref="A4:C348" xr:uid="{A461B588-BCFD-4C7A-8A65-423F4A9A888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Consolidado (2)</vt:lpstr>
      <vt:lpstr>Resumen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</vt:vector>
  </TitlesOfParts>
  <Company>Banco de Guatemala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Elizabeth Ramos Gomez</dc:creator>
  <cp:lastModifiedBy>Stefani Villeda</cp:lastModifiedBy>
  <dcterms:created xsi:type="dcterms:W3CDTF">2024-05-22T20:20:04Z</dcterms:created>
  <dcterms:modified xsi:type="dcterms:W3CDTF">2025-10-04T01:06:45Z</dcterms:modified>
</cp:coreProperties>
</file>