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adb128cd039825/Documenti/corso data analyst/1_project_Employees/"/>
    </mc:Choice>
  </mc:AlternateContent>
  <xr:revisionPtr revIDLastSave="231" documentId="11_6973317F034F36726DB423EE4916C2CDF93E69CB" xr6:coauthVersionLast="47" xr6:coauthVersionMax="47" xr10:uidLastSave="{23EC15C0-3C40-4A5A-A72C-BD9CA43FCFA9}"/>
  <bookViews>
    <workbookView xWindow="-108" yWindow="-108" windowWidth="23256" windowHeight="13896" xr2:uid="{00000000-000D-0000-FFFF-FFFF00000000}"/>
  </bookViews>
  <sheets>
    <sheet name="Dataset" sheetId="1" r:id="rId1"/>
    <sheet name="Dataset_Modified" sheetId="4" r:id="rId2"/>
    <sheet name="KPI" sheetId="3" r:id="rId3"/>
    <sheet name="Pivot" sheetId="5" r:id="rId4"/>
    <sheet name="Esercizi" sheetId="2" r:id="rId5"/>
  </sheets>
  <calcPr calcId="191029"/>
  <pivotCaches>
    <pivotCache cacheId="2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L3" i="4"/>
  <c r="L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/>
  <c r="G32" i="4" a="1"/>
  <c r="G32" i="4" s="1"/>
  <c r="G33" i="4" a="1"/>
  <c r="G33" i="4" s="1"/>
  <c r="G34" i="4" a="1"/>
  <c r="G34" i="4" s="1"/>
  <c r="G35" i="4" a="1"/>
  <c r="G35" i="4" s="1"/>
  <c r="G36" i="4" a="1"/>
  <c r="G36" i="4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B4" i="3"/>
  <c r="B3" i="3"/>
  <c r="B2" i="3"/>
  <c r="E2" i="4" a="1"/>
  <c r="E2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B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<sst xmlns="http://schemas.openxmlformats.org/spreadsheetml/2006/main" count="297" uniqueCount="115">
  <si>
    <t>Employee_ID</t>
  </si>
  <si>
    <t>Name</t>
  </si>
  <si>
    <t>Department</t>
  </si>
  <si>
    <t>Age</t>
  </si>
  <si>
    <t>Salary</t>
  </si>
  <si>
    <t>Hire_Date</t>
  </si>
  <si>
    <t>Performance_Score</t>
  </si>
  <si>
    <t>Employee_1</t>
  </si>
  <si>
    <t>HR</t>
  </si>
  <si>
    <t>Employee_2</t>
  </si>
  <si>
    <t>Sales</t>
  </si>
  <si>
    <t>Employee_3</t>
  </si>
  <si>
    <t>Marketing</t>
  </si>
  <si>
    <t>Employee_4</t>
  </si>
  <si>
    <t>Employee_5</t>
  </si>
  <si>
    <t>IT</t>
  </si>
  <si>
    <t>Employee_6</t>
  </si>
  <si>
    <t>Employee_7</t>
  </si>
  <si>
    <t>Logistics</t>
  </si>
  <si>
    <t>Employee_8</t>
  </si>
  <si>
    <t>Employee_9</t>
  </si>
  <si>
    <t>Finance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</si>
  <si>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</si>
  <si>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</si>
  <si>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</si>
  <si>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</si>
  <si>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</si>
  <si>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</si>
  <si>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</si>
  <si>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</si>
  <si>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</si>
  <si>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</si>
  <si>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</si>
  <si>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</si>
  <si>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</si>
  <si>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</si>
  <si>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</si>
  <si>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</si>
  <si>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</si>
  <si>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</si>
  <si>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</si>
  <si>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</si>
  <si>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</si>
  <si>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</si>
  <si>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</si>
  <si>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</si>
  <si>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</si>
  <si>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</si>
  <si>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</si>
  <si>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</si>
  <si>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</si>
  <si>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</si>
  <si>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</si>
  <si>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</si>
  <si>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</si>
  <si>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</si>
  <si>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</si>
  <si>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</si>
  <si>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</si>
  <si>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</si>
  <si>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</si>
  <si>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</si>
  <si>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</si>
  <si>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🔹 Esercizi Base</t>
  </si>
  <si>
    <t>1. Ordina i dipendenti per stipendio dal più alto al più basso.</t>
  </si>
  <si>
    <t>2. Filtra solo i dipendenti del dipartimento Sales con stipendio &gt; 3000.</t>
  </si>
  <si>
    <t>3. Calcola l’età media dei dipendenti.</t>
  </si>
  <si>
    <t>4. Trova lo stipendio massimo e minimo.</t>
  </si>
  <si>
    <t>5. Conta quanti dipendenti lavorano in IT.</t>
  </si>
  <si>
    <t>6. Crea una colonna 'Fascia Stipendio' (Basso &lt;2500, Medio 2500-4000, Alto &gt;4000).</t>
  </si>
  <si>
    <t>7. Crea una colonna 'Bonus' (500€ se Performance ≥4, 200€ se =3, altrimenti 0).</t>
  </si>
  <si>
    <t>🔹 Esercizi Intermedi</t>
  </si>
  <si>
    <t>8. Usa CERCA.VERT (o XLOOKUP) per assegnare un bonus extra in base al dipartimento.</t>
  </si>
  <si>
    <t>9. Calcola da quanti anni ogni dipendente lavora in azienda.</t>
  </si>
  <si>
    <t>10. Trova chi ha più anni di anzianità.</t>
  </si>
  <si>
    <t>11. Evidenzia in rosso Performance ≤2 e in verde stipendi &gt;4000 con formattazione condizionale.</t>
  </si>
  <si>
    <t>🔹 Esercizi Avanzati</t>
  </si>
  <si>
    <t>12. Crea una Tabella Pivot con stipendio medio per dipartimento.</t>
  </si>
  <si>
    <t>13. Crea una Tabella Pivot con il numero di dipendenti per fascia di età.</t>
  </si>
  <si>
    <t>14. Crea una Tabella Pivot con stipendio medio per performance score.</t>
  </si>
  <si>
    <t>15. Fai un grafico a barre con il numero di dipendenti per dipartimento.</t>
  </si>
  <si>
    <t>16. Fai un grafico a torta con la distribuzione delle fasce stipendio.</t>
  </si>
  <si>
    <t>17. Fai un grafico a linee con l’anzianità media per anno di assunzione.</t>
  </si>
  <si>
    <t>total_employees</t>
  </si>
  <si>
    <t>Age_Band</t>
  </si>
  <si>
    <t>age_band</t>
  </si>
  <si>
    <t>Max_Salary</t>
  </si>
  <si>
    <t>Min_Salary</t>
  </si>
  <si>
    <t>Salary_Band</t>
  </si>
  <si>
    <t>Perfomance_Bonus</t>
  </si>
  <si>
    <t>Departments_Bonus</t>
  </si>
  <si>
    <t>departments</t>
  </si>
  <si>
    <t>bonus</t>
  </si>
  <si>
    <t>Row Labels</t>
  </si>
  <si>
    <t>Grand Total</t>
  </si>
  <si>
    <t>Average of Salary</t>
  </si>
  <si>
    <t>18-30</t>
  </si>
  <si>
    <t>31-40</t>
  </si>
  <si>
    <t>41-50</t>
  </si>
  <si>
    <t>51-60</t>
  </si>
  <si>
    <t>Count of Employee_ID</t>
  </si>
  <si>
    <t>High</t>
  </si>
  <si>
    <t>Medium</t>
  </si>
  <si>
    <t>Minimum</t>
  </si>
  <si>
    <t>Years_of_Service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</si>
  <si>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</si>
  <si>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</si>
  <si>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</si>
  <si>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</si>
  <si>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</si>
  <si>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</si>
  <si>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</si>
  <si>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</si>
  <si>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</si>
  <si>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Average of Years_of_Service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</si>
</sst>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/yyyy"/>
    <numFmt numFmtId="168" formatCode="&quot;$&quot;#,##0.00"/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8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69" formatCode="dd/mm/yyyy;@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8" formatCode="&quot;$&quot;#,##0.00"/>
    </dxf>
    <dxf>
      <numFmt numFmtId="168" formatCode="&quot;$&quot;#,##0.00"/>
    </dxf>
    <dxf>
      <numFmt numFmtId="0" formatCode="General"/>
    </dxf>
    <dxf>
      <numFmt numFmtId="168" formatCode="&quot;$&quot;#,##0.00"/>
    </dxf>
    <dxf>
      <numFmt numFmtId="168" formatCode="&quot;$&quot;#,##0.00"/>
    </dxf>
    <dxf>
      <numFmt numFmtId="165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[excel_dataset_with_exercises.xlsx]Pivot!PivotTable4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 Employees per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Pivot!$A$13:$A$19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Pivot!$B$13:$B$19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9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1-4A5D-9837-150A23277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462256"/>
        <c:axId val="1138463216"/>
      </c:barChart>
      <c:catAx>
        <c:axId val="113846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8463216"/>
        <c:crosses val="autoZero"/>
        <c:auto val="1"/>
        <c:lblAlgn val="ctr"/>
        <c:lblOffset val="100"/>
        <c:noMultiLvlLbl val="0"/>
      </c:catAx>
      <c:valAx>
        <c:axId val="11384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84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[excel_dataset_with_exercises.xlsx]Pivot!PivotTable5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RANGES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Pivot!$B$30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Pivot!$A$31:$A$34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Minimum</c:v>
                </c:pt>
              </c:strCache>
            </c:strRef>
          </c:cat>
          <c:val>
            <c:numRef>
              <c:f>Pivot!$B$31:$B$34</c:f>
              <c:numCache>
                <c:formatCode>General</c:formatCode>
                <c:ptCount val="3"/>
                <c:pt idx="0">
                  <c:v>16</c:v>
                </c:pt>
                <c:pt idx="1">
                  <c:v>24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3-4ADA-9FFC-7B51DE7581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[excel_dataset_with_exercises.xlsx]Pivot!PivotTable6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Pivot!$A$46:$A$55</c:f>
              <c:strCach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Pivot!$B$46:$B$55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7.625</c:v>
                </c:pt>
                <c:pt idx="3">
                  <c:v>5.666666666666667</c:v>
                </c:pt>
                <c:pt idx="4">
                  <c:v>4.666666666666667</c:v>
                </c:pt>
                <c:pt idx="5">
                  <c:v>3.3333333333333335</c:v>
                </c:pt>
                <c:pt idx="6">
                  <c:v>2.875</c:v>
                </c:pt>
                <c:pt idx="7">
                  <c:v>2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F-4D3B-9286-0547DBDA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866672"/>
        <c:axId val="1307867152"/>
      </c:lineChart>
      <c:catAx>
        <c:axId val="13078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7867152"/>
        <c:crosses val="autoZero"/>
        <c:auto val="1"/>
        <c:lblAlgn val="ctr"/>
        <c:lblOffset val="100"/>
        <c:noMultiLvlLbl val="0"/>
      </c:catAx>
      <c:valAx>
        <c:axId val="13078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786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10</xdr:row>
      <xdr:rowOff>11430</xdr:rowOff>
    </xdr:from>
    <xdr:to>
      <xdr:col>7</xdr:col>
      <xdr:colOff>883920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3ADC1-2642-9A26-7009-D12886B9C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548640</xdr:colOff>
      <xdr:row>25</xdr:row>
      <xdr:rowOff>148590</xdr:rowOff>
    </xdr:from>
    <xdr:to>
      <xdr:col>7</xdr:col>
      <xdr:colOff>800100</xdr:colOff>
      <xdr:row>40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6DC277-CF9A-0365-3DD8-E234CE87F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587188</xdr:colOff>
      <xdr:row>42</xdr:row>
      <xdr:rowOff>107577</xdr:rowOff>
    </xdr:from>
    <xdr:to>
      <xdr:col>7</xdr:col>
      <xdr:colOff>649941</xdr:colOff>
      <xdr:row>57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4EE4D-8F83-EDA1-56D7-531478468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crocco" refreshedDate="45919.720020949077" createdVersion="8" refreshedVersion="8" minRefreshableVersion="3" recordCount="50" xr:uid="{7D9D4004-8752-4342-9C54-41C54C854F51}">
  <cacheSource type="worksheet">
    <worksheetSource name="Table3"/>
  </cacheSource>
  <cacheFields count="15">
    <cacheField name="Employee_ID" numFmtId="49">
      <sharedItems containsSemiMixedTypes="0" containsString="0" containsNumber="1" containsInteger="1" minValue="1001" maxValue="1050"/>
    </cacheField>
    <cacheField name="Name" numFmtId="0">
      <sharedItems/>
    </cacheField>
    <cacheField name="Department" numFmtId="0">
      <sharedItems count="6">
        <s v="HR"/>
        <s v="Sales"/>
        <s v="Marketing"/>
        <s v="IT"/>
        <s v="Logistics"/>
        <s v="Finance"/>
      </sharedItems>
    </cacheField>
    <cacheField name="Age" numFmtId="0">
      <sharedItems containsSemiMixedTypes="0" containsString="0" containsNumber="1" containsInteger="1" minValue="23" maxValue="59"/>
    </cacheField>
    <cacheField name="Age_Band" numFmtId="0">
      <sharedItems count="4">
        <s v="41-50"/>
        <s v="31-40"/>
        <s v="18-30"/>
        <s v="51-60"/>
      </sharedItems>
    </cacheField>
    <cacheField name="Salary" numFmtId="168">
      <sharedItems containsSemiMixedTypes="0" containsString="0" containsNumber="1" containsInteger="1" minValue="1864" maxValue="4934"/>
    </cacheField>
    <cacheField name="Salary_Band" numFmtId="168">
      <sharedItems count="3">
        <s v="High"/>
        <s v="Medium"/>
        <s v="Minimum"/>
      </sharedItems>
    </cacheField>
    <cacheField name="Hire_Date" numFmtId="169">
      <sharedItems containsSemiMixedTypes="0" containsNonDate="0" containsDate="1" containsString="0" minDate="2015-04-06T00:00:00" maxDate="2024-12-26T00:00:00" count="49">
        <d v="2023-06-27T00:00:00"/>
        <d v="2020-12-22T00:00:00"/>
        <d v="2015-07-20T00:00:00"/>
        <d v="2020-02-07T00:00:00"/>
        <d v="2017-02-18T00:00:00"/>
        <d v="2023-02-25T00:00:00"/>
        <d v="2023-07-02T00:00:00"/>
        <d v="2023-07-17T00:00:00"/>
        <d v="2016-05-17T00:00:00"/>
        <d v="2021-09-20T00:00:00"/>
        <d v="2024-12-24T00:00:00"/>
        <d v="2019-10-18T00:00:00"/>
        <d v="2017-03-15T00:00:00"/>
        <d v="2020-11-16T00:00:00"/>
        <d v="2022-06-24T00:00:00"/>
        <d v="2020-03-10T00:00:00"/>
        <d v="2022-08-05T00:00:00"/>
        <d v="2019-04-20T00:00:00"/>
        <d v="2017-08-18T00:00:00"/>
        <d v="2022-04-14T00:00:00"/>
        <d v="2019-01-25T00:00:00"/>
        <d v="2022-05-14T00:00:00"/>
        <d v="2017-10-25T00:00:00"/>
        <d v="2024-01-03T00:00:00"/>
        <d v="2022-09-15T00:00:00"/>
        <d v="2016-02-02T00:00:00"/>
        <d v="2017-05-20T00:00:00"/>
        <d v="2022-10-13T00:00:00"/>
        <d v="2016-01-28T00:00:00"/>
        <d v="2015-07-26T00:00:00"/>
        <d v="2017-11-04T00:00:00"/>
        <d v="2020-02-25T00:00:00"/>
        <d v="2024-12-04T00:00:00"/>
        <d v="2023-01-18T00:00:00"/>
        <d v="2019-01-24T00:00:00"/>
        <d v="2024-12-25T00:00:00"/>
        <d v="2017-05-13T00:00:00"/>
        <d v="2022-08-22T00:00:00"/>
        <d v="2024-01-26T00:00:00"/>
        <d v="2016-07-17T00:00:00"/>
        <d v="2017-10-17T00:00:00"/>
        <d v="2015-04-06T00:00:00"/>
        <d v="2020-04-07T00:00:00"/>
        <d v="2019-10-24T00:00:00"/>
        <d v="2021-12-07T00:00:00"/>
        <d v="2024-07-10T00:00:00"/>
        <d v="2021-03-28T00:00:00"/>
        <d v="2022-08-28T00:00:00"/>
        <d v="2019-08-06T00:00:00"/>
      </sharedItems>
      <fieldGroup par="14"/>
    </cacheField>
    <cacheField name="Years_of_Service" numFmtId="0">
      <sharedItems containsSemiMixedTypes="0" containsString="0" containsNumber="1" containsInteger="1" minValue="0" maxValue="10"/>
    </cacheField>
    <cacheField name="Performance_Score" numFmtId="0">
      <sharedItems containsSemiMixedTypes="0" containsString="0" containsNumber="1" containsInteger="1" minValue="1" maxValue="5" count="5">
        <n v="3"/>
        <n v="5"/>
        <n v="4"/>
        <n v="2"/>
        <n v="1"/>
      </sharedItems>
    </cacheField>
    <cacheField name="Perfomance_Bonus" numFmtId="168">
      <sharedItems containsSemiMixedTypes="0" containsString="0" containsNumber="1" containsInteger="1" minValue="0" maxValue="500"/>
    </cacheField>
    <cacheField name="Departments_Bonus" numFmtId="0">
      <sharedItems containsSemiMixedTypes="0" containsString="0" containsNumber="1" containsInteger="1" minValue="50" maxValue="500"/>
    </cacheField>
    <cacheField name="Months (Hire_Date)" numFmtId="0" databaseField="0">
      <fieldGroup base="7">
        <rangePr groupBy="months" startDate="2015-04-06T00:00:00" endDate="2024-12-26T00:00:00"/>
        <groupItems count="14">
          <s v="&lt;2015-04-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12-26"/>
        </groupItems>
      </fieldGroup>
    </cacheField>
    <cacheField name="Quarters (Hire_Date)" numFmtId="0" databaseField="0">
      <fieldGroup base="7">
        <rangePr groupBy="quarters" startDate="2015-04-06T00:00:00" endDate="2024-12-26T00:00:00"/>
        <groupItems count="6">
          <s v="&lt;2015-04-06"/>
          <s v="Qtr1"/>
          <s v="Qtr2"/>
          <s v="Qtr3"/>
          <s v="Qtr4"/>
          <s v="&gt;2024-12-26"/>
        </groupItems>
      </fieldGroup>
    </cacheField>
    <cacheField name="Years (Hire_Date)" numFmtId="0" databaseField="0">
      <fieldGroup base="7">
        <rangePr groupBy="years" startDate="2015-04-06T00:00:00" endDate="2024-12-26T00:00:00"/>
        <groupItems count="12">
          <s v="&lt;2015-04-06"/>
          <s v="2015"/>
          <s v="2016"/>
          <s v="2017"/>
          <s v="2018"/>
          <s v="2019"/>
          <s v="2020"/>
          <s v="2021"/>
          <s v="2022"/>
          <s v="2023"/>
          <s v="2024"/>
          <s v="&gt;2024-12-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001"/>
    <s v="Employee_1"/>
    <x v="0"/>
    <n v="50"/>
    <x v="0"/>
    <n v="4413"/>
    <x v="0"/>
    <x v="0"/>
    <n v="2"/>
    <x v="0"/>
    <n v="200"/>
    <n v="50"/>
  </r>
  <r>
    <n v="1002"/>
    <s v="Employee_2"/>
    <x v="1"/>
    <n v="36"/>
    <x v="1"/>
    <n v="2929"/>
    <x v="1"/>
    <x v="1"/>
    <n v="4"/>
    <x v="1"/>
    <n v="500"/>
    <n v="500"/>
  </r>
  <r>
    <n v="1003"/>
    <s v="Employee_3"/>
    <x v="2"/>
    <n v="29"/>
    <x v="2"/>
    <n v="3300"/>
    <x v="1"/>
    <x v="2"/>
    <n v="10"/>
    <x v="2"/>
    <n v="500"/>
    <n v="400"/>
  </r>
  <r>
    <n v="1004"/>
    <s v="Employee_4"/>
    <x v="2"/>
    <n v="42"/>
    <x v="0"/>
    <n v="2502"/>
    <x v="1"/>
    <x v="3"/>
    <n v="5"/>
    <x v="1"/>
    <n v="500"/>
    <n v="400"/>
  </r>
  <r>
    <n v="1005"/>
    <s v="Employee_5"/>
    <x v="3"/>
    <n v="40"/>
    <x v="1"/>
    <n v="4249"/>
    <x v="0"/>
    <x v="4"/>
    <n v="8"/>
    <x v="0"/>
    <n v="200"/>
    <n v="300"/>
  </r>
  <r>
    <n v="1006"/>
    <s v="Employee_6"/>
    <x v="3"/>
    <n v="44"/>
    <x v="0"/>
    <n v="4577"/>
    <x v="0"/>
    <x v="5"/>
    <n v="2"/>
    <x v="0"/>
    <n v="200"/>
    <n v="300"/>
  </r>
  <r>
    <n v="1007"/>
    <s v="Employee_7"/>
    <x v="4"/>
    <n v="32"/>
    <x v="1"/>
    <n v="3379"/>
    <x v="1"/>
    <x v="6"/>
    <n v="2"/>
    <x v="2"/>
    <n v="500"/>
    <n v="100"/>
  </r>
  <r>
    <n v="1008"/>
    <s v="Employee_8"/>
    <x v="1"/>
    <n v="32"/>
    <x v="1"/>
    <n v="1961"/>
    <x v="2"/>
    <x v="7"/>
    <n v="2"/>
    <x v="3"/>
    <n v="0"/>
    <n v="500"/>
  </r>
  <r>
    <n v="1009"/>
    <s v="Employee_9"/>
    <x v="5"/>
    <n v="45"/>
    <x v="0"/>
    <n v="2001"/>
    <x v="2"/>
    <x v="8"/>
    <n v="9"/>
    <x v="3"/>
    <n v="0"/>
    <n v="200"/>
  </r>
  <r>
    <n v="1010"/>
    <s v="Employee_10"/>
    <x v="1"/>
    <n v="57"/>
    <x v="3"/>
    <n v="3781"/>
    <x v="1"/>
    <x v="9"/>
    <n v="3"/>
    <x v="1"/>
    <n v="500"/>
    <n v="500"/>
  </r>
  <r>
    <n v="1011"/>
    <s v="Employee_11"/>
    <x v="2"/>
    <n v="45"/>
    <x v="0"/>
    <n v="2795"/>
    <x v="1"/>
    <x v="10"/>
    <n v="0"/>
    <x v="4"/>
    <n v="0"/>
    <n v="400"/>
  </r>
  <r>
    <n v="1012"/>
    <s v="Employee_12"/>
    <x v="0"/>
    <n v="24"/>
    <x v="2"/>
    <n v="4117"/>
    <x v="0"/>
    <x v="11"/>
    <n v="5"/>
    <x v="1"/>
    <n v="500"/>
    <n v="50"/>
  </r>
  <r>
    <n v="1013"/>
    <s v="Employee_13"/>
    <x v="1"/>
    <n v="43"/>
    <x v="0"/>
    <n v="2615"/>
    <x v="1"/>
    <x v="12"/>
    <n v="8"/>
    <x v="2"/>
    <n v="500"/>
    <n v="500"/>
  </r>
  <r>
    <n v="1014"/>
    <s v="Employee_14"/>
    <x v="2"/>
    <n v="23"/>
    <x v="2"/>
    <n v="2255"/>
    <x v="2"/>
    <x v="13"/>
    <n v="4"/>
    <x v="2"/>
    <n v="500"/>
    <n v="400"/>
  </r>
  <r>
    <n v="1015"/>
    <s v="Employee_15"/>
    <x v="0"/>
    <n v="45"/>
    <x v="0"/>
    <n v="3075"/>
    <x v="1"/>
    <x v="14"/>
    <n v="3"/>
    <x v="2"/>
    <n v="500"/>
    <n v="50"/>
  </r>
  <r>
    <n v="1016"/>
    <s v="Employee_16"/>
    <x v="0"/>
    <n v="51"/>
    <x v="3"/>
    <n v="2816"/>
    <x v="1"/>
    <x v="15"/>
    <n v="5"/>
    <x v="2"/>
    <n v="500"/>
    <n v="50"/>
  </r>
  <r>
    <n v="1017"/>
    <s v="Employee_17"/>
    <x v="2"/>
    <n v="59"/>
    <x v="3"/>
    <n v="4143"/>
    <x v="0"/>
    <x v="16"/>
    <n v="3"/>
    <x v="2"/>
    <n v="500"/>
    <n v="400"/>
  </r>
  <r>
    <n v="1018"/>
    <s v="Employee_18"/>
    <x v="0"/>
    <n v="23"/>
    <x v="2"/>
    <n v="4567"/>
    <x v="0"/>
    <x v="17"/>
    <n v="6"/>
    <x v="0"/>
    <n v="200"/>
    <n v="50"/>
  </r>
  <r>
    <n v="1019"/>
    <s v="Employee_19"/>
    <x v="3"/>
    <n v="42"/>
    <x v="0"/>
    <n v="2137"/>
    <x v="2"/>
    <x v="18"/>
    <n v="8"/>
    <x v="3"/>
    <n v="0"/>
    <n v="300"/>
  </r>
  <r>
    <n v="1020"/>
    <s v="Employee_20"/>
    <x v="1"/>
    <n v="54"/>
    <x v="3"/>
    <n v="2678"/>
    <x v="1"/>
    <x v="19"/>
    <n v="3"/>
    <x v="2"/>
    <n v="500"/>
    <n v="500"/>
  </r>
  <r>
    <n v="1021"/>
    <s v="Employee_21"/>
    <x v="3"/>
    <n v="33"/>
    <x v="1"/>
    <n v="2876"/>
    <x v="1"/>
    <x v="20"/>
    <n v="6"/>
    <x v="4"/>
    <n v="0"/>
    <n v="300"/>
  </r>
  <r>
    <n v="1022"/>
    <s v="Employee_22"/>
    <x v="3"/>
    <n v="43"/>
    <x v="0"/>
    <n v="2591"/>
    <x v="1"/>
    <x v="21"/>
    <n v="3"/>
    <x v="4"/>
    <n v="0"/>
    <n v="300"/>
  </r>
  <r>
    <n v="1023"/>
    <s v="Employee_23"/>
    <x v="5"/>
    <n v="46"/>
    <x v="0"/>
    <n v="4064"/>
    <x v="0"/>
    <x v="22"/>
    <n v="7"/>
    <x v="4"/>
    <n v="0"/>
    <n v="200"/>
  </r>
  <r>
    <n v="1024"/>
    <s v="Employee_24"/>
    <x v="1"/>
    <n v="48"/>
    <x v="0"/>
    <n v="2563"/>
    <x v="1"/>
    <x v="23"/>
    <n v="1"/>
    <x v="4"/>
    <n v="0"/>
    <n v="500"/>
  </r>
  <r>
    <n v="1025"/>
    <s v="Employee_25"/>
    <x v="4"/>
    <n v="49"/>
    <x v="0"/>
    <n v="4035"/>
    <x v="0"/>
    <x v="8"/>
    <n v="9"/>
    <x v="0"/>
    <n v="200"/>
    <n v="100"/>
  </r>
  <r>
    <n v="1026"/>
    <s v="Employee_26"/>
    <x v="5"/>
    <n v="37"/>
    <x v="1"/>
    <n v="2179"/>
    <x v="2"/>
    <x v="24"/>
    <n v="3"/>
    <x v="4"/>
    <n v="0"/>
    <n v="200"/>
  </r>
  <r>
    <n v="1027"/>
    <s v="Employee_27"/>
    <x v="1"/>
    <n v="36"/>
    <x v="1"/>
    <n v="2292"/>
    <x v="2"/>
    <x v="25"/>
    <n v="9"/>
    <x v="2"/>
    <n v="500"/>
    <n v="500"/>
  </r>
  <r>
    <n v="1028"/>
    <s v="Employee_28"/>
    <x v="1"/>
    <n v="24"/>
    <x v="2"/>
    <n v="4912"/>
    <x v="0"/>
    <x v="26"/>
    <n v="8"/>
    <x v="1"/>
    <n v="500"/>
    <n v="500"/>
  </r>
  <r>
    <n v="1029"/>
    <s v="Employee_29"/>
    <x v="4"/>
    <n v="58"/>
    <x v="3"/>
    <n v="2980"/>
    <x v="1"/>
    <x v="27"/>
    <n v="2"/>
    <x v="4"/>
    <n v="0"/>
    <n v="100"/>
  </r>
  <r>
    <n v="1030"/>
    <s v="Employee_30"/>
    <x v="0"/>
    <n v="28"/>
    <x v="2"/>
    <n v="3862"/>
    <x v="1"/>
    <x v="28"/>
    <n v="9"/>
    <x v="0"/>
    <n v="200"/>
    <n v="50"/>
  </r>
  <r>
    <n v="1031"/>
    <s v="Employee_31"/>
    <x v="3"/>
    <n v="42"/>
    <x v="0"/>
    <n v="1864"/>
    <x v="2"/>
    <x v="29"/>
    <n v="10"/>
    <x v="0"/>
    <n v="200"/>
    <n v="300"/>
  </r>
  <r>
    <n v="1032"/>
    <s v="Employee_32"/>
    <x v="3"/>
    <n v="30"/>
    <x v="2"/>
    <n v="4368"/>
    <x v="0"/>
    <x v="30"/>
    <n v="7"/>
    <x v="4"/>
    <n v="0"/>
    <n v="300"/>
  </r>
  <r>
    <n v="1033"/>
    <s v="Employee_33"/>
    <x v="0"/>
    <n v="39"/>
    <x v="1"/>
    <n v="3167"/>
    <x v="1"/>
    <x v="31"/>
    <n v="5"/>
    <x v="1"/>
    <n v="500"/>
    <n v="50"/>
  </r>
  <r>
    <n v="1034"/>
    <s v="Employee_34"/>
    <x v="4"/>
    <n v="25"/>
    <x v="2"/>
    <n v="2952"/>
    <x v="1"/>
    <x v="32"/>
    <n v="0"/>
    <x v="4"/>
    <n v="0"/>
    <n v="100"/>
  </r>
  <r>
    <n v="1035"/>
    <s v="Employee_35"/>
    <x v="5"/>
    <n v="46"/>
    <x v="0"/>
    <n v="3827"/>
    <x v="1"/>
    <x v="33"/>
    <n v="2"/>
    <x v="0"/>
    <n v="200"/>
    <n v="200"/>
  </r>
  <r>
    <n v="1036"/>
    <s v="Employee_36"/>
    <x v="0"/>
    <n v="35"/>
    <x v="1"/>
    <n v="4495"/>
    <x v="0"/>
    <x v="34"/>
    <n v="6"/>
    <x v="3"/>
    <n v="0"/>
    <n v="50"/>
  </r>
  <r>
    <n v="1037"/>
    <s v="Employee_37"/>
    <x v="3"/>
    <n v="30"/>
    <x v="2"/>
    <n v="3295"/>
    <x v="1"/>
    <x v="35"/>
    <n v="0"/>
    <x v="2"/>
    <n v="500"/>
    <n v="300"/>
  </r>
  <r>
    <n v="1038"/>
    <s v="Employee_38"/>
    <x v="0"/>
    <n v="47"/>
    <x v="0"/>
    <n v="4934"/>
    <x v="0"/>
    <x v="36"/>
    <n v="8"/>
    <x v="0"/>
    <n v="200"/>
    <n v="50"/>
  </r>
  <r>
    <n v="1039"/>
    <s v="Employee_39"/>
    <x v="4"/>
    <n v="23"/>
    <x v="2"/>
    <n v="2962"/>
    <x v="1"/>
    <x v="37"/>
    <n v="3"/>
    <x v="4"/>
    <n v="0"/>
    <n v="100"/>
  </r>
  <r>
    <n v="1040"/>
    <s v="Employee_40"/>
    <x v="0"/>
    <n v="41"/>
    <x v="0"/>
    <n v="3322"/>
    <x v="1"/>
    <x v="38"/>
    <n v="1"/>
    <x v="2"/>
    <n v="500"/>
    <n v="50"/>
  </r>
  <r>
    <n v="1041"/>
    <s v="Employee_41"/>
    <x v="3"/>
    <n v="49"/>
    <x v="0"/>
    <n v="4440"/>
    <x v="0"/>
    <x v="39"/>
    <n v="9"/>
    <x v="4"/>
    <n v="0"/>
    <n v="300"/>
  </r>
  <r>
    <n v="1042"/>
    <s v="Employee_42"/>
    <x v="1"/>
    <n v="28"/>
    <x v="2"/>
    <n v="2191"/>
    <x v="2"/>
    <x v="40"/>
    <n v="7"/>
    <x v="4"/>
    <n v="0"/>
    <n v="500"/>
  </r>
  <r>
    <n v="1043"/>
    <s v="Employee_43"/>
    <x v="2"/>
    <n v="29"/>
    <x v="2"/>
    <n v="3498"/>
    <x v="1"/>
    <x v="41"/>
    <n v="10"/>
    <x v="3"/>
    <n v="0"/>
    <n v="400"/>
  </r>
  <r>
    <n v="1044"/>
    <s v="Employee_44"/>
    <x v="2"/>
    <n v="56"/>
    <x v="3"/>
    <n v="2218"/>
    <x v="2"/>
    <x v="42"/>
    <n v="5"/>
    <x v="2"/>
    <n v="500"/>
    <n v="400"/>
  </r>
  <r>
    <n v="1045"/>
    <s v="Employee_45"/>
    <x v="1"/>
    <n v="35"/>
    <x v="1"/>
    <n v="4136"/>
    <x v="0"/>
    <x v="43"/>
    <n v="5"/>
    <x v="2"/>
    <n v="500"/>
    <n v="500"/>
  </r>
  <r>
    <n v="1046"/>
    <s v="Employee_46"/>
    <x v="2"/>
    <n v="38"/>
    <x v="1"/>
    <n v="2178"/>
    <x v="2"/>
    <x v="44"/>
    <n v="3"/>
    <x v="3"/>
    <n v="0"/>
    <n v="400"/>
  </r>
  <r>
    <n v="1047"/>
    <s v="Employee_47"/>
    <x v="1"/>
    <n v="57"/>
    <x v="3"/>
    <n v="3596"/>
    <x v="1"/>
    <x v="45"/>
    <n v="1"/>
    <x v="0"/>
    <n v="200"/>
    <n v="500"/>
  </r>
  <r>
    <n v="1048"/>
    <s v="Employee_48"/>
    <x v="2"/>
    <n v="25"/>
    <x v="2"/>
    <n v="4078"/>
    <x v="0"/>
    <x v="46"/>
    <n v="4"/>
    <x v="4"/>
    <n v="0"/>
    <n v="400"/>
  </r>
  <r>
    <n v="1049"/>
    <s v="Employee_49"/>
    <x v="0"/>
    <n v="23"/>
    <x v="2"/>
    <n v="4865"/>
    <x v="0"/>
    <x v="47"/>
    <n v="3"/>
    <x v="1"/>
    <n v="500"/>
    <n v="50"/>
  </r>
  <r>
    <n v="1050"/>
    <s v="Employee_50"/>
    <x v="5"/>
    <n v="27"/>
    <x v="2"/>
    <n v="3888"/>
    <x v="1"/>
    <x v="48"/>
    <n v="6"/>
    <x v="4"/>
    <n v="0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F1B93-A116-4C31-8B5D-4FEA5A09F263}" name="PivotTable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5:B55" firstHeaderRow="1" firstDataRow="1" firstDataCol="1"/>
  <pivotFields count="15">
    <pivotField numFmtId="49" showAll="0"/>
    <pivotField showAll="0"/>
    <pivotField showAll="0"/>
    <pivotField showAll="0"/>
    <pivotField showAll="0"/>
    <pivotField numFmtId="168" showAll="0"/>
    <pivotField showAll="0"/>
    <pivotField axis="axisRow"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dataField="1" showAll="0"/>
    <pivotField showAll="0"/>
    <pivotField numFmtId="168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4">
    <field x="14"/>
    <field x="13"/>
    <field x="12"/>
    <field x="7"/>
  </rowFields>
  <rowItems count="10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Years_of_Service" fld="8" subtotal="average" baseField="14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C2EBB-62B9-42D1-AA8A-914462CFCB43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0:B34" firstHeaderRow="1" firstDataRow="1" firstDataCol="1"/>
  <pivotFields count="15">
    <pivotField dataField="1" numFmtId="49" showAll="0"/>
    <pivotField showAll="0"/>
    <pivotField showAll="0"/>
    <pivotField showAll="0"/>
    <pivotField showAll="0"/>
    <pivotField numFmtId="168" showAll="0"/>
    <pivotField axis="axisRow" showAll="0">
      <items count="4">
        <item x="0"/>
        <item x="1"/>
        <item x="2"/>
        <item t="default"/>
      </items>
    </pivotField>
    <pivotField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showAll="0"/>
    <pivotField showAll="0"/>
    <pivotField numFmtId="168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_ID" fld="0" subtotal="count" baseField="6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834E1-D9FE-4D25-BF5E-FBD5776A55D3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B19" firstHeaderRow="1" firstDataRow="1" firstDataCol="1"/>
  <pivotFields count="15">
    <pivotField dataField="1" numFmtId="49" showAll="0"/>
    <pivotField showAll="0"/>
    <pivotField axis="axisRow" showAll="0">
      <items count="7">
        <item x="5"/>
        <item x="0"/>
        <item x="3"/>
        <item x="4"/>
        <item x="2"/>
        <item x="1"/>
        <item t="default"/>
      </items>
    </pivotField>
    <pivotField showAll="0"/>
    <pivotField showAll="0"/>
    <pivotField numFmtId="168" showAll="0"/>
    <pivotField showAll="0"/>
    <pivotField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showAll="0"/>
    <pivotField showAll="0"/>
    <pivotField numFmtId="168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loyee_ID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6233D-4183-47E3-8939-B0253E419BB5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7" firstHeaderRow="1" firstDataRow="1" firstDataCol="1"/>
  <pivotFields count="15">
    <pivotField numFmtId="49" showAll="0"/>
    <pivotField showAll="0"/>
    <pivotField showAll="0"/>
    <pivotField showAll="0"/>
    <pivotField showAll="0"/>
    <pivotField dataField="1" numFmtId="168" showAll="0"/>
    <pivotField showAll="0"/>
    <pivotField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numFmtId="168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ary" fld="5" subtotal="average" baseField="8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0B2E8-F92F-4B17-ACC9-BF4F421F7E1D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6" firstHeaderRow="1" firstDataRow="1" firstDataCol="1"/>
  <pivotFields count="15">
    <pivotField dataField="1"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numFmtId="168" showAll="0"/>
    <pivotField showAll="0"/>
    <pivotField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showAll="0"/>
    <pivotField showAll="0"/>
    <pivotField numFmtId="168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ee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E09E-3B19-4C7E-9871-0E0621E14650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" firstHeaderRow="1" firstDataRow="1" firstDataCol="1"/>
  <pivotFields count="15">
    <pivotField showAll="0"/>
    <pivotField showAll="0"/>
    <pivotField axis="axisRow" showAll="0">
      <items count="7">
        <item x="5"/>
        <item x="0"/>
        <item x="3"/>
        <item x="4"/>
        <item x="2"/>
        <item x="1"/>
        <item t="default"/>
      </items>
    </pivotField>
    <pivotField showAll="0"/>
    <pivotField showAll="0"/>
    <pivotField dataField="1" numFmtId="168" showAll="0"/>
    <pivotField showAll="0"/>
    <pivotField numFmtId="169" showAll="0">
      <items count="50">
        <item x="41"/>
        <item x="2"/>
        <item x="29"/>
        <item x="28"/>
        <item x="25"/>
        <item x="8"/>
        <item x="39"/>
        <item x="4"/>
        <item x="12"/>
        <item x="36"/>
        <item x="26"/>
        <item x="18"/>
        <item x="40"/>
        <item x="22"/>
        <item x="30"/>
        <item x="34"/>
        <item x="20"/>
        <item x="17"/>
        <item x="48"/>
        <item x="11"/>
        <item x="43"/>
        <item x="3"/>
        <item x="31"/>
        <item x="15"/>
        <item x="42"/>
        <item x="13"/>
        <item x="1"/>
        <item x="46"/>
        <item x="9"/>
        <item x="44"/>
        <item x="19"/>
        <item x="21"/>
        <item x="14"/>
        <item x="16"/>
        <item x="37"/>
        <item x="47"/>
        <item x="24"/>
        <item x="27"/>
        <item x="33"/>
        <item x="5"/>
        <item x="0"/>
        <item x="6"/>
        <item x="7"/>
        <item x="23"/>
        <item x="38"/>
        <item x="45"/>
        <item x="32"/>
        <item x="10"/>
        <item x="35"/>
        <item t="default"/>
      </items>
    </pivotField>
    <pivotField showAll="0"/>
    <pivotField showAll="0"/>
    <pivotField numFmtId="168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5" subtotal="average" baseField="2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690DF-9B37-49FA-A31D-99FE04BA72C0}" name="Table2" displayName="Table2" ref="A1:G51" totalsRowShown="0">
  <autoFilter ref="A1:G51" xr:uid="{65C690DF-9B37-49FA-A31D-99FE04BA72C0}"/>
  <tableColumns count="7">
    <tableColumn id="1" xr3:uid="{9E1964F5-5012-4E2D-949C-ACAB0A142A26}" name="Employee_ID"/>
    <tableColumn id="2" xr3:uid="{811E7970-14DD-416E-9AD6-EA4294C3CB83}" name="Name"/>
    <tableColumn id="3" xr3:uid="{D4914EAC-39D5-4EC8-9E7C-EF70AEA1BB59}" name="Department"/>
    <tableColumn id="4" xr3:uid="{CA49B846-0F97-4697-A2B2-0499E6EA4D3C}" name="Age"/>
    <tableColumn id="5" xr3:uid="{F924E491-D7AF-4C4E-B544-1FC5C749D1A5}" name="Salary" dataDxfId="13"/>
    <tableColumn id="6" xr3:uid="{B33D313A-3F26-422B-ADE8-19DBFAA8D214}" name="Hire_Date" dataDxfId="14"/>
    <tableColumn id="7" xr3:uid="{DED982B1-40FC-40DF-AC7B-C305AEF79252}" name="Performance_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09560A-408B-4FD3-82DB-0BDFF873C2D2}" name="Table3" displayName="Table3" ref="A1:L51" totalsRowShown="0">
  <autoFilter ref="A1:L51" xr:uid="{2509560A-408B-4FD3-82DB-0BDFF873C2D2}"/>
  <tableColumns count="12">
    <tableColumn id="1" xr3:uid="{883A134A-5B9D-4D2F-97A2-6CCEC539229C}" name="Employee_ID" dataDxfId="4"/>
    <tableColumn id="2" xr3:uid="{82FCEF21-892B-4315-B6E4-13601AE75462}" name="Name"/>
    <tableColumn id="3" xr3:uid="{0341F7A9-D98C-4F57-97F9-EE46396136B8}" name="Department"/>
    <tableColumn id="4" xr3:uid="{B4766B47-AA75-4613-998A-9778201A46CA}" name="Age"/>
    <tableColumn id="8" xr3:uid="{566CD9E0-A324-43EA-83E0-6124C72019DA}" name="Age_Band" dataDxfId="11">
      <calculatedColumnFormula array="1">_xlfn.IFS(Table3[[#This Row],[Age]]&lt;=30, "18-30",Table3[[#This Row],[Age]]&lt;=40, "31-40",Table3[[#This Row],[Age]]&lt;=50,"41-50",Table3[[#This Row],[Age]]&lt;=60,"51-60")</calculatedColumnFormula>
    </tableColumn>
    <tableColumn id="5" xr3:uid="{75A85525-F685-4E8E-927D-E240C0677397}" name="Salary" dataDxfId="12"/>
    <tableColumn id="9" xr3:uid="{65B2544E-E246-4558-9343-6D992A0FDC17}" name="Salary_Band" dataDxfId="10">
      <calculatedColumnFormula array="1">_xlfn.IFS(Table3[[#This Row],[Salary]]&lt;=2500, "Minimum", Table3[[#This Row],[Salary]]&lt;=4000, "Medium", Table3[[#This Row],[Salary]]&gt;4000, "High")</calculatedColumnFormula>
    </tableColumn>
    <tableColumn id="6" xr3:uid="{A9747F39-F08F-4A86-A670-271C33F4922A}" name="Hire_Date" dataDxfId="1"/>
    <tableColumn id="12" xr3:uid="{3C5E90FB-37E7-4AAB-A619-9989480A2887}" name="Years_of_Service" dataDxfId="0">
      <calculatedColumnFormula>DATEDIF(Table3[[#This Row],[Hire_Date]],TODAY(),"Y")</calculatedColumnFormula>
    </tableColumn>
    <tableColumn id="7" xr3:uid="{84F099DB-0FFB-4356-9680-743994C5930A}" name="Performance_Score"/>
    <tableColumn id="10" xr3:uid="{1F7EC74F-96DA-4B51-B74E-B457D2E324F9}" name="Perfomance_Bonus" dataDxfId="9">
      <calculatedColumnFormula>IF(Table3[[#This Row],[Performance_Score]]&gt;=4, 500, IF(Table3[[#This Row],[Performance_Score]]=3, 200, 0))</calculatedColumnFormula>
    </tableColumn>
    <tableColumn id="11" xr3:uid="{961E3851-450E-4DB0-9213-A62F04CDC36C}" name="Departments_Bonus" dataDxfId="8">
      <calculatedColumnFormula>_xlfn.XLOOKUP(Table3[[#This Row],[Department]],KPI!$A$10:$A$15,KPI!$B$10:$B$15,"not found",0,1)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/>
  </sheetViews>
  <sheetFormatPr defaultRowHeight="14.4" x14ac:dyDescent="0.3"/>
  <cols>
    <col min="1" max="1" width="14" customWidth="1"/>
    <col min="2" max="2" width="12" bestFit="1" customWidth="1"/>
    <col min="3" max="3" width="13" customWidth="1"/>
    <col min="4" max="4" width="6.109375" customWidth="1"/>
    <col min="5" max="5" width="10.33203125" bestFit="1" customWidth="1"/>
    <col min="6" max="6" width="11.109375" customWidth="1"/>
    <col min="7" max="7" width="1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D2">
        <v>50</v>
      </c>
      <c r="E2" s="2">
        <v>4413</v>
      </c>
      <c r="F2" s="1">
        <v>45104</v>
      </c>
      <c r="G2">
        <v>3</v>
      </c>
    </row>
    <row r="3" spans="1:7" x14ac:dyDescent="0.3">
      <c r="A3">
        <v>1002</v>
      </c>
      <c r="B3" t="s">
        <v>9</v>
      </c>
      <c r="C3" t="s">
        <v>10</v>
      </c>
      <c r="D3">
        <v>36</v>
      </c>
      <c r="E3" s="2">
        <v>2929</v>
      </c>
      <c r="F3" s="1">
        <v>44187</v>
      </c>
      <c r="G3">
        <v>5</v>
      </c>
    </row>
    <row r="4" spans="1:7" x14ac:dyDescent="0.3">
      <c r="A4">
        <v>1003</v>
      </c>
      <c r="B4" t="s">
        <v>11</v>
      </c>
      <c r="C4" t="s">
        <v>12</v>
      </c>
      <c r="D4">
        <v>29</v>
      </c>
      <c r="E4" s="2">
        <v>3300</v>
      </c>
      <c r="F4" s="1">
        <v>42205</v>
      </c>
      <c r="G4">
        <v>4</v>
      </c>
    </row>
    <row r="5" spans="1:7" x14ac:dyDescent="0.3">
      <c r="A5">
        <v>1004</v>
      </c>
      <c r="B5" t="s">
        <v>13</v>
      </c>
      <c r="C5" t="s">
        <v>12</v>
      </c>
      <c r="D5">
        <v>42</v>
      </c>
      <c r="E5" s="2">
        <v>2502</v>
      </c>
      <c r="F5" s="1">
        <v>43868</v>
      </c>
      <c r="G5">
        <v>5</v>
      </c>
    </row>
    <row r="6" spans="1:7" x14ac:dyDescent="0.3">
      <c r="A6">
        <v>1005</v>
      </c>
      <c r="B6" t="s">
        <v>14</v>
      </c>
      <c r="C6" t="s">
        <v>15</v>
      </c>
      <c r="D6">
        <v>40</v>
      </c>
      <c r="E6" s="2">
        <v>4249</v>
      </c>
      <c r="F6" s="1">
        <v>42784</v>
      </c>
      <c r="G6">
        <v>3</v>
      </c>
    </row>
    <row r="7" spans="1:7" x14ac:dyDescent="0.3">
      <c r="A7">
        <v>1006</v>
      </c>
      <c r="B7" t="s">
        <v>16</v>
      </c>
      <c r="C7" t="s">
        <v>15</v>
      </c>
      <c r="D7">
        <v>44</v>
      </c>
      <c r="E7" s="2">
        <v>4577</v>
      </c>
      <c r="F7" s="1">
        <v>44982</v>
      </c>
      <c r="G7">
        <v>3</v>
      </c>
    </row>
    <row r="8" spans="1:7" x14ac:dyDescent="0.3">
      <c r="A8">
        <v>1007</v>
      </c>
      <c r="B8" t="s">
        <v>17</v>
      </c>
      <c r="C8" t="s">
        <v>18</v>
      </c>
      <c r="D8">
        <v>32</v>
      </c>
      <c r="E8" s="2">
        <v>3379</v>
      </c>
      <c r="F8" s="1">
        <v>45109</v>
      </c>
      <c r="G8">
        <v>4</v>
      </c>
    </row>
    <row r="9" spans="1:7" x14ac:dyDescent="0.3">
      <c r="A9">
        <v>1008</v>
      </c>
      <c r="B9" t="s">
        <v>19</v>
      </c>
      <c r="C9" t="s">
        <v>10</v>
      </c>
      <c r="D9">
        <v>32</v>
      </c>
      <c r="E9" s="2">
        <v>1961</v>
      </c>
      <c r="F9" s="1">
        <v>45124</v>
      </c>
      <c r="G9">
        <v>2</v>
      </c>
    </row>
    <row r="10" spans="1:7" x14ac:dyDescent="0.3">
      <c r="A10">
        <v>1009</v>
      </c>
      <c r="B10" t="s">
        <v>20</v>
      </c>
      <c r="C10" t="s">
        <v>21</v>
      </c>
      <c r="D10">
        <v>45</v>
      </c>
      <c r="E10" s="2">
        <v>2001</v>
      </c>
      <c r="F10" s="1">
        <v>42507</v>
      </c>
      <c r="G10">
        <v>2</v>
      </c>
    </row>
    <row r="11" spans="1:7" x14ac:dyDescent="0.3">
      <c r="A11">
        <v>1010</v>
      </c>
      <c r="B11" t="s">
        <v>22</v>
      </c>
      <c r="C11" t="s">
        <v>10</v>
      </c>
      <c r="D11">
        <v>57</v>
      </c>
      <c r="E11" s="2">
        <v>3781</v>
      </c>
      <c r="F11" s="1">
        <v>44459</v>
      </c>
      <c r="G11">
        <v>5</v>
      </c>
    </row>
    <row r="12" spans="1:7" x14ac:dyDescent="0.3">
      <c r="A12">
        <v>1011</v>
      </c>
      <c r="B12" t="s">
        <v>23</v>
      </c>
      <c r="C12" t="s">
        <v>12</v>
      </c>
      <c r="D12">
        <v>45</v>
      </c>
      <c r="E12" s="2">
        <v>2795</v>
      </c>
      <c r="F12" s="1">
        <v>45650</v>
      </c>
      <c r="G12">
        <v>1</v>
      </c>
    </row>
    <row r="13" spans="1:7" x14ac:dyDescent="0.3">
      <c r="A13">
        <v>1012</v>
      </c>
      <c r="B13" t="s">
        <v>24</v>
      </c>
      <c r="C13" t="s">
        <v>8</v>
      </c>
      <c r="D13">
        <v>24</v>
      </c>
      <c r="E13" s="2">
        <v>4117</v>
      </c>
      <c r="F13" s="1">
        <v>43756</v>
      </c>
      <c r="G13">
        <v>5</v>
      </c>
    </row>
    <row r="14" spans="1:7" x14ac:dyDescent="0.3">
      <c r="A14">
        <v>1013</v>
      </c>
      <c r="B14" t="s">
        <v>25</v>
      </c>
      <c r="C14" t="s">
        <v>10</v>
      </c>
      <c r="D14">
        <v>43</v>
      </c>
      <c r="E14" s="2">
        <v>2615</v>
      </c>
      <c r="F14" s="1">
        <v>42809</v>
      </c>
      <c r="G14">
        <v>4</v>
      </c>
    </row>
    <row r="15" spans="1:7" x14ac:dyDescent="0.3">
      <c r="A15">
        <v>1014</v>
      </c>
      <c r="B15" t="s">
        <v>26</v>
      </c>
      <c r="C15" t="s">
        <v>12</v>
      </c>
      <c r="D15">
        <v>23</v>
      </c>
      <c r="E15" s="2">
        <v>2255</v>
      </c>
      <c r="F15" s="1">
        <v>44151</v>
      </c>
      <c r="G15">
        <v>4</v>
      </c>
    </row>
    <row r="16" spans="1:7" x14ac:dyDescent="0.3">
      <c r="A16">
        <v>1015</v>
      </c>
      <c r="B16" t="s">
        <v>27</v>
      </c>
      <c r="C16" t="s">
        <v>8</v>
      </c>
      <c r="D16">
        <v>45</v>
      </c>
      <c r="E16" s="2">
        <v>3075</v>
      </c>
      <c r="F16" s="1">
        <v>44736</v>
      </c>
      <c r="G16">
        <v>4</v>
      </c>
    </row>
    <row r="17" spans="1:7" x14ac:dyDescent="0.3">
      <c r="A17">
        <v>1016</v>
      </c>
      <c r="B17" t="s">
        <v>28</v>
      </c>
      <c r="C17" t="s">
        <v>8</v>
      </c>
      <c r="D17">
        <v>51</v>
      </c>
      <c r="E17" s="2">
        <v>2816</v>
      </c>
      <c r="F17" s="1">
        <v>43900</v>
      </c>
      <c r="G17">
        <v>4</v>
      </c>
    </row>
    <row r="18" spans="1:7" x14ac:dyDescent="0.3">
      <c r="A18">
        <v>1017</v>
      </c>
      <c r="B18" t="s">
        <v>29</v>
      </c>
      <c r="C18" t="s">
        <v>12</v>
      </c>
      <c r="D18">
        <v>59</v>
      </c>
      <c r="E18" s="2">
        <v>4143</v>
      </c>
      <c r="F18" s="1">
        <v>44778</v>
      </c>
      <c r="G18">
        <v>4</v>
      </c>
    </row>
    <row r="19" spans="1:7" x14ac:dyDescent="0.3">
      <c r="A19">
        <v>1018</v>
      </c>
      <c r="B19" t="s">
        <v>30</v>
      </c>
      <c r="C19" t="s">
        <v>8</v>
      </c>
      <c r="D19">
        <v>23</v>
      </c>
      <c r="E19" s="2">
        <v>4567</v>
      </c>
      <c r="F19" s="1">
        <v>43575</v>
      </c>
      <c r="G19">
        <v>3</v>
      </c>
    </row>
    <row r="20" spans="1:7" x14ac:dyDescent="0.3">
      <c r="A20">
        <v>1019</v>
      </c>
      <c r="B20" t="s">
        <v>31</v>
      </c>
      <c r="C20" t="s">
        <v>15</v>
      </c>
      <c r="D20">
        <v>42</v>
      </c>
      <c r="E20" s="2">
        <v>2137</v>
      </c>
      <c r="F20" s="1">
        <v>42965</v>
      </c>
      <c r="G20">
        <v>2</v>
      </c>
    </row>
    <row r="21" spans="1:7" x14ac:dyDescent="0.3">
      <c r="A21">
        <v>1020</v>
      </c>
      <c r="B21" t="s">
        <v>32</v>
      </c>
      <c r="C21" t="s">
        <v>10</v>
      </c>
      <c r="D21">
        <v>54</v>
      </c>
      <c r="E21" s="2">
        <v>2678</v>
      </c>
      <c r="F21" s="1">
        <v>44665</v>
      </c>
      <c r="G21">
        <v>4</v>
      </c>
    </row>
    <row r="22" spans="1:7" x14ac:dyDescent="0.3">
      <c r="A22">
        <v>1021</v>
      </c>
      <c r="B22" t="s">
        <v>33</v>
      </c>
      <c r="C22" t="s">
        <v>15</v>
      </c>
      <c r="D22">
        <v>33</v>
      </c>
      <c r="E22" s="2">
        <v>2876</v>
      </c>
      <c r="F22" s="1">
        <v>43490</v>
      </c>
      <c r="G22">
        <v>1</v>
      </c>
    </row>
    <row r="23" spans="1:7" x14ac:dyDescent="0.3">
      <c r="A23">
        <v>1022</v>
      </c>
      <c r="B23" t="s">
        <v>34</v>
      </c>
      <c r="C23" t="s">
        <v>15</v>
      </c>
      <c r="D23">
        <v>43</v>
      </c>
      <c r="E23" s="2">
        <v>2591</v>
      </c>
      <c r="F23" s="1">
        <v>44695</v>
      </c>
      <c r="G23">
        <v>1</v>
      </c>
    </row>
    <row r="24" spans="1:7" x14ac:dyDescent="0.3">
      <c r="A24">
        <v>1023</v>
      </c>
      <c r="B24" t="s">
        <v>35</v>
      </c>
      <c r="C24" t="s">
        <v>21</v>
      </c>
      <c r="D24">
        <v>46</v>
      </c>
      <c r="E24" s="2">
        <v>4064</v>
      </c>
      <c r="F24" s="1">
        <v>43033</v>
      </c>
      <c r="G24">
        <v>1</v>
      </c>
    </row>
    <row r="25" spans="1:7" x14ac:dyDescent="0.3">
      <c r="A25">
        <v>1024</v>
      </c>
      <c r="B25" t="s">
        <v>36</v>
      </c>
      <c r="C25" t="s">
        <v>10</v>
      </c>
      <c r="D25">
        <v>48</v>
      </c>
      <c r="E25" s="2">
        <v>2563</v>
      </c>
      <c r="F25" s="1">
        <v>45294</v>
      </c>
      <c r="G25">
        <v>1</v>
      </c>
    </row>
    <row r="26" spans="1:7" x14ac:dyDescent="0.3">
      <c r="A26">
        <v>1025</v>
      </c>
      <c r="B26" t="s">
        <v>37</v>
      </c>
      <c r="C26" t="s">
        <v>18</v>
      </c>
      <c r="D26">
        <v>49</v>
      </c>
      <c r="E26" s="2">
        <v>4035</v>
      </c>
      <c r="F26" s="1">
        <v>42507</v>
      </c>
      <c r="G26">
        <v>3</v>
      </c>
    </row>
    <row r="27" spans="1:7" x14ac:dyDescent="0.3">
      <c r="A27">
        <v>1026</v>
      </c>
      <c r="B27" t="s">
        <v>38</v>
      </c>
      <c r="C27" t="s">
        <v>21</v>
      </c>
      <c r="D27">
        <v>37</v>
      </c>
      <c r="E27" s="2">
        <v>2179</v>
      </c>
      <c r="F27" s="1">
        <v>44819</v>
      </c>
      <c r="G27">
        <v>1</v>
      </c>
    </row>
    <row r="28" spans="1:7" x14ac:dyDescent="0.3">
      <c r="A28">
        <v>1027</v>
      </c>
      <c r="B28" t="s">
        <v>39</v>
      </c>
      <c r="C28" t="s">
        <v>10</v>
      </c>
      <c r="D28">
        <v>36</v>
      </c>
      <c r="E28" s="2">
        <v>2292</v>
      </c>
      <c r="F28" s="1">
        <v>42402</v>
      </c>
      <c r="G28">
        <v>4</v>
      </c>
    </row>
    <row r="29" spans="1:7" x14ac:dyDescent="0.3">
      <c r="A29">
        <v>1028</v>
      </c>
      <c r="B29" t="s">
        <v>40</v>
      </c>
      <c r="C29" t="s">
        <v>10</v>
      </c>
      <c r="D29">
        <v>24</v>
      </c>
      <c r="E29" s="2">
        <v>4912</v>
      </c>
      <c r="F29" s="1">
        <v>42875</v>
      </c>
      <c r="G29">
        <v>5</v>
      </c>
    </row>
    <row r="30" spans="1:7" x14ac:dyDescent="0.3">
      <c r="A30">
        <v>1029</v>
      </c>
      <c r="B30" t="s">
        <v>41</v>
      </c>
      <c r="C30" t="s">
        <v>18</v>
      </c>
      <c r="D30">
        <v>58</v>
      </c>
      <c r="E30" s="2">
        <v>2980</v>
      </c>
      <c r="F30" s="1">
        <v>44847</v>
      </c>
      <c r="G30">
        <v>1</v>
      </c>
    </row>
    <row r="31" spans="1:7" x14ac:dyDescent="0.3">
      <c r="A31">
        <v>1030</v>
      </c>
      <c r="B31" t="s">
        <v>42</v>
      </c>
      <c r="C31" t="s">
        <v>8</v>
      </c>
      <c r="D31">
        <v>28</v>
      </c>
      <c r="E31" s="2">
        <v>3862</v>
      </c>
      <c r="F31" s="1">
        <v>42397</v>
      </c>
      <c r="G31">
        <v>3</v>
      </c>
    </row>
    <row r="32" spans="1:7" x14ac:dyDescent="0.3">
      <c r="A32">
        <v>1031</v>
      </c>
      <c r="B32" t="s">
        <v>43</v>
      </c>
      <c r="C32" t="s">
        <v>15</v>
      </c>
      <c r="D32">
        <v>42</v>
      </c>
      <c r="E32" s="2">
        <v>1864</v>
      </c>
      <c r="F32" s="1">
        <v>42211</v>
      </c>
      <c r="G32">
        <v>3</v>
      </c>
    </row>
    <row r="33" spans="1:7" x14ac:dyDescent="0.3">
      <c r="A33">
        <v>1032</v>
      </c>
      <c r="B33" t="s">
        <v>44</v>
      </c>
      <c r="C33" t="s">
        <v>15</v>
      </c>
      <c r="D33">
        <v>30</v>
      </c>
      <c r="E33" s="2">
        <v>4368</v>
      </c>
      <c r="F33" s="1">
        <v>43043</v>
      </c>
      <c r="G33">
        <v>1</v>
      </c>
    </row>
    <row r="34" spans="1:7" x14ac:dyDescent="0.3">
      <c r="A34">
        <v>1033</v>
      </c>
      <c r="B34" t="s">
        <v>45</v>
      </c>
      <c r="C34" t="s">
        <v>8</v>
      </c>
      <c r="D34">
        <v>39</v>
      </c>
      <c r="E34" s="2">
        <v>3167</v>
      </c>
      <c r="F34" s="1">
        <v>43886</v>
      </c>
      <c r="G34">
        <v>5</v>
      </c>
    </row>
    <row r="35" spans="1:7" x14ac:dyDescent="0.3">
      <c r="A35">
        <v>1034</v>
      </c>
      <c r="B35" t="s">
        <v>46</v>
      </c>
      <c r="C35" t="s">
        <v>18</v>
      </c>
      <c r="D35">
        <v>25</v>
      </c>
      <c r="E35" s="2">
        <v>2952</v>
      </c>
      <c r="F35" s="1">
        <v>45630</v>
      </c>
      <c r="G35">
        <v>1</v>
      </c>
    </row>
    <row r="36" spans="1:7" x14ac:dyDescent="0.3">
      <c r="A36">
        <v>1035</v>
      </c>
      <c r="B36" t="s">
        <v>47</v>
      </c>
      <c r="C36" t="s">
        <v>21</v>
      </c>
      <c r="D36">
        <v>46</v>
      </c>
      <c r="E36" s="2">
        <v>3827</v>
      </c>
      <c r="F36" s="1">
        <v>44944</v>
      </c>
      <c r="G36">
        <v>3</v>
      </c>
    </row>
    <row r="37" spans="1:7" x14ac:dyDescent="0.3">
      <c r="A37">
        <v>1036</v>
      </c>
      <c r="B37" t="s">
        <v>48</v>
      </c>
      <c r="C37" t="s">
        <v>8</v>
      </c>
      <c r="D37">
        <v>35</v>
      </c>
      <c r="E37" s="2">
        <v>4495</v>
      </c>
      <c r="F37" s="1">
        <v>43489</v>
      </c>
      <c r="G37">
        <v>2</v>
      </c>
    </row>
    <row r="38" spans="1:7" x14ac:dyDescent="0.3">
      <c r="A38">
        <v>1037</v>
      </c>
      <c r="B38" t="s">
        <v>49</v>
      </c>
      <c r="C38" t="s">
        <v>15</v>
      </c>
      <c r="D38">
        <v>30</v>
      </c>
      <c r="E38" s="2">
        <v>3295</v>
      </c>
      <c r="F38" s="1">
        <v>45651</v>
      </c>
      <c r="G38">
        <v>4</v>
      </c>
    </row>
    <row r="39" spans="1:7" x14ac:dyDescent="0.3">
      <c r="A39">
        <v>1038</v>
      </c>
      <c r="B39" t="s">
        <v>50</v>
      </c>
      <c r="C39" t="s">
        <v>8</v>
      </c>
      <c r="D39">
        <v>47</v>
      </c>
      <c r="E39" s="2">
        <v>4934</v>
      </c>
      <c r="F39" s="1">
        <v>42868</v>
      </c>
      <c r="G39">
        <v>3</v>
      </c>
    </row>
    <row r="40" spans="1:7" x14ac:dyDescent="0.3">
      <c r="A40">
        <v>1039</v>
      </c>
      <c r="B40" t="s">
        <v>51</v>
      </c>
      <c r="C40" t="s">
        <v>18</v>
      </c>
      <c r="D40">
        <v>23</v>
      </c>
      <c r="E40" s="2">
        <v>2962</v>
      </c>
      <c r="F40" s="1">
        <v>44795</v>
      </c>
      <c r="G40">
        <v>1</v>
      </c>
    </row>
    <row r="41" spans="1:7" x14ac:dyDescent="0.3">
      <c r="A41">
        <v>1040</v>
      </c>
      <c r="B41" t="s">
        <v>52</v>
      </c>
      <c r="C41" t="s">
        <v>8</v>
      </c>
      <c r="D41">
        <v>41</v>
      </c>
      <c r="E41" s="2">
        <v>3322</v>
      </c>
      <c r="F41" s="1">
        <v>45317</v>
      </c>
      <c r="G41">
        <v>4</v>
      </c>
    </row>
    <row r="42" spans="1:7" x14ac:dyDescent="0.3">
      <c r="A42">
        <v>1041</v>
      </c>
      <c r="B42" t="s">
        <v>53</v>
      </c>
      <c r="C42" t="s">
        <v>15</v>
      </c>
      <c r="D42">
        <v>49</v>
      </c>
      <c r="E42" s="2">
        <v>4440</v>
      </c>
      <c r="F42" s="1">
        <v>42568</v>
      </c>
      <c r="G42">
        <v>1</v>
      </c>
    </row>
    <row r="43" spans="1:7" x14ac:dyDescent="0.3">
      <c r="A43">
        <v>1042</v>
      </c>
      <c r="B43" t="s">
        <v>54</v>
      </c>
      <c r="C43" t="s">
        <v>10</v>
      </c>
      <c r="D43">
        <v>28</v>
      </c>
      <c r="E43" s="2">
        <v>2191</v>
      </c>
      <c r="F43" s="1">
        <v>43025</v>
      </c>
      <c r="G43">
        <v>1</v>
      </c>
    </row>
    <row r="44" spans="1:7" x14ac:dyDescent="0.3">
      <c r="A44">
        <v>1043</v>
      </c>
      <c r="B44" t="s">
        <v>55</v>
      </c>
      <c r="C44" t="s">
        <v>12</v>
      </c>
      <c r="D44">
        <v>29</v>
      </c>
      <c r="E44" s="2">
        <v>3498</v>
      </c>
      <c r="F44" s="1">
        <v>42100</v>
      </c>
      <c r="G44">
        <v>2</v>
      </c>
    </row>
    <row r="45" spans="1:7" x14ac:dyDescent="0.3">
      <c r="A45">
        <v>1044</v>
      </c>
      <c r="B45" t="s">
        <v>56</v>
      </c>
      <c r="C45" t="s">
        <v>12</v>
      </c>
      <c r="D45">
        <v>56</v>
      </c>
      <c r="E45" s="2">
        <v>2218</v>
      </c>
      <c r="F45" s="1">
        <v>43928</v>
      </c>
      <c r="G45">
        <v>4</v>
      </c>
    </row>
    <row r="46" spans="1:7" x14ac:dyDescent="0.3">
      <c r="A46">
        <v>1045</v>
      </c>
      <c r="B46" t="s">
        <v>57</v>
      </c>
      <c r="C46" t="s">
        <v>10</v>
      </c>
      <c r="D46">
        <v>35</v>
      </c>
      <c r="E46" s="2">
        <v>4136</v>
      </c>
      <c r="F46" s="1">
        <v>43762</v>
      </c>
      <c r="G46">
        <v>4</v>
      </c>
    </row>
    <row r="47" spans="1:7" x14ac:dyDescent="0.3">
      <c r="A47">
        <v>1046</v>
      </c>
      <c r="B47" t="s">
        <v>58</v>
      </c>
      <c r="C47" t="s">
        <v>12</v>
      </c>
      <c r="D47">
        <v>38</v>
      </c>
      <c r="E47" s="2">
        <v>2178</v>
      </c>
      <c r="F47" s="1">
        <v>44537</v>
      </c>
      <c r="G47">
        <v>2</v>
      </c>
    </row>
    <row r="48" spans="1:7" x14ac:dyDescent="0.3">
      <c r="A48">
        <v>1047</v>
      </c>
      <c r="B48" t="s">
        <v>59</v>
      </c>
      <c r="C48" t="s">
        <v>10</v>
      </c>
      <c r="D48">
        <v>57</v>
      </c>
      <c r="E48" s="2">
        <v>3596</v>
      </c>
      <c r="F48" s="1">
        <v>45483</v>
      </c>
      <c r="G48">
        <v>3</v>
      </c>
    </row>
    <row r="49" spans="1:7" x14ac:dyDescent="0.3">
      <c r="A49">
        <v>1048</v>
      </c>
      <c r="B49" t="s">
        <v>60</v>
      </c>
      <c r="C49" t="s">
        <v>12</v>
      </c>
      <c r="D49">
        <v>25</v>
      </c>
      <c r="E49" s="2">
        <v>4078</v>
      </c>
      <c r="F49" s="1">
        <v>44283</v>
      </c>
      <c r="G49">
        <v>1</v>
      </c>
    </row>
    <row r="50" spans="1:7" x14ac:dyDescent="0.3">
      <c r="A50">
        <v>1049</v>
      </c>
      <c r="B50" t="s">
        <v>61</v>
      </c>
      <c r="C50" t="s">
        <v>8</v>
      </c>
      <c r="D50">
        <v>23</v>
      </c>
      <c r="E50" s="2">
        <v>4865</v>
      </c>
      <c r="F50" s="1">
        <v>44801</v>
      </c>
      <c r="G50">
        <v>5</v>
      </c>
    </row>
    <row r="51" spans="1:7" x14ac:dyDescent="0.3">
      <c r="A51">
        <v>1050</v>
      </c>
      <c r="B51" t="s">
        <v>62</v>
      </c>
      <c r="C51" t="s">
        <v>21</v>
      </c>
      <c r="D51">
        <v>27</v>
      </c>
      <c r="E51" s="2">
        <v>3888</v>
      </c>
      <c r="F51" s="1">
        <v>43683</v>
      </c>
      <c r="G51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B002-7626-4FE1-A29B-B1526510DC22}">
  <dimension ref="A1:L51"/>
  <sheetViews>
    <sheetView zoomScale="115" zoomScaleNormal="115" workbookViewId="0">
      <selection activeCell="I2" sqref="I2:I51"/>
    </sheetView>
  </sheetViews>
  <sheetFormatPr defaultRowHeight="14.4" x14ac:dyDescent="0.3"/>
  <cols>
    <col min="1" max="1" width="14" customWidth="1"/>
    <col min="2" max="2" width="12" bestFit="1" customWidth="1"/>
    <col min="3" max="3" width="13" customWidth="1"/>
    <col min="4" max="4" width="6.109375" customWidth="1"/>
    <col min="5" max="5" width="10.77734375" bestFit="1" customWidth="1"/>
    <col min="6" max="6" width="9.33203125" bestFit="1" customWidth="1"/>
    <col min="7" max="7" width="13.6640625" bestFit="1" customWidth="1"/>
    <col min="8" max="8" width="11.109375" style="4" customWidth="1"/>
    <col min="9" max="9" width="17.5546875" style="4" bestFit="1" customWidth="1"/>
    <col min="10" max="10" width="20" bestFit="1" customWidth="1"/>
    <col min="11" max="11" width="19.88671875" bestFit="1" customWidth="1"/>
    <col min="12" max="12" width="19.44140625" customWidth="1"/>
    <col min="13" max="13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4</v>
      </c>
      <c r="G1" t="s">
        <v>88</v>
      </c>
      <c r="H1" s="5" t="s">
        <v>5</v>
      </c>
      <c r="I1" s="5" t="s">
        <v>104</v>
      </c>
      <c r="J1" t="s">
        <v>6</v>
      </c>
      <c r="K1" t="s">
        <v>89</v>
      </c>
      <c r="L1" t="s">
        <v>90</v>
      </c>
    </row>
    <row r="2" spans="1:12" x14ac:dyDescent="0.3">
      <c r="A2" s="9">
        <v>1001</v>
      </c>
      <c r="B2" t="s">
        <v>7</v>
      </c>
      <c r="C2" t="s">
        <v>8</v>
      </c>
      <c r="D2">
        <v>50</v>
      </c>
      <c r="E2" t="str" cm="1">
        <f t="array" ref="E2">_xlfn.IFS(Table3[[#This Row],[Age]]&lt;=30, "18-30",Table3[[#This Row],[Age]]&lt;=40, "31-40",Table3[[#This Row],[Age]]&lt;=50,"41-50",Table3[[#This Row],[Age]]&lt;=60,"51-60")</f>
        <v>41-50</v>
      </c>
      <c r="F2" s="2">
        <v>4413</v>
      </c>
      <c r="G2" s="2" t="str" cm="1">
        <f t="array" ref="G2">_xlfn.IFS(Table3[[#This Row],[Salary]]&lt;=2500, "Minimum", Table3[[#This Row],[Salary]]&lt;=4000, "Medium", Table3[[#This Row],[Salary]]&gt;4000, "High")</f>
        <v>High</v>
      </c>
      <c r="H2" s="6">
        <v>45104</v>
      </c>
      <c r="I2" s="5">
        <f ca="1">DATEDIF(Table3[[#This Row],[Hire_Date]],TODAY(),"Y")</f>
        <v>2</v>
      </c>
      <c r="J2">
        <v>3</v>
      </c>
      <c r="K2" s="2">
        <f>IF(Table3[[#This Row],[Performance_Score]]&gt;=4, 500, IF(Table3[[#This Row],[Performance_Score]]=3, 200, 0))</f>
        <v>200</v>
      </c>
      <c r="L2">
        <f>_xlfn.XLOOKUP(Table3[[#This Row],[Department]],KPI!$A$10:$A$15,KPI!$B$10:$B$15,"not found",0,1)</f>
        <v>50</v>
      </c>
    </row>
    <row r="3" spans="1:12" x14ac:dyDescent="0.3">
      <c r="A3" s="9">
        <v>1002</v>
      </c>
      <c r="B3" t="s">
        <v>9</v>
      </c>
      <c r="C3" t="s">
        <v>10</v>
      </c>
      <c r="D3">
        <v>36</v>
      </c>
      <c r="E3" t="str" cm="1">
        <f t="array" ref="E3">_xlfn.IFS(Table3[[#This Row],[Age]]&lt;=30, "18-30",Table3[[#This Row],[Age]]&lt;=40, "31-40",Table3[[#This Row],[Age]]&lt;=50,"41-50",Table3[[#This Row],[Age]]&lt;=60,"51-60")</f>
        <v>31-40</v>
      </c>
      <c r="F3" s="2">
        <v>2929</v>
      </c>
      <c r="G3" s="2" t="str" cm="1">
        <f t="array" ref="G3">_xlfn.IFS(Table3[[#This Row],[Salary]]&lt;=2500, "Minimum", Table3[[#This Row],[Salary]]&lt;=4000, "Medium", Table3[[#This Row],[Salary]]&gt;4000, "High")</f>
        <v>Medium</v>
      </c>
      <c r="H3" s="6">
        <v>44187</v>
      </c>
      <c r="I3" s="5">
        <f ca="1">DATEDIF(Table3[[#This Row],[Hire_Date]],TODAY(),"Y")</f>
        <v>4</v>
      </c>
      <c r="J3">
        <v>5</v>
      </c>
      <c r="K3" s="2">
        <f>IF(Table3[[#This Row],[Performance_Score]]&gt;=4, 500, IF(Table3[[#This Row],[Performance_Score]]=3, 200, 0))</f>
        <v>500</v>
      </c>
      <c r="L3">
        <f>_xlfn.XLOOKUP(Table3[[#This Row],[Department]],KPI!$A$10:$A$15,KPI!$B$10:$B$15,"not found",0,1)</f>
        <v>500</v>
      </c>
    </row>
    <row r="4" spans="1:12" x14ac:dyDescent="0.3">
      <c r="A4" s="9">
        <v>1003</v>
      </c>
      <c r="B4" t="s">
        <v>11</v>
      </c>
      <c r="C4" t="s">
        <v>12</v>
      </c>
      <c r="D4">
        <v>29</v>
      </c>
      <c r="E4" t="str" cm="1">
        <f t="array" ref="E4">_xlfn.IFS(Table3[[#This Row],[Age]]&lt;=30, "18-30",Table3[[#This Row],[Age]]&lt;=40, "31-40",Table3[[#This Row],[Age]]&lt;=50,"41-50",Table3[[#This Row],[Age]]&lt;=60,"51-60")</f>
        <v>18-30</v>
      </c>
      <c r="F4" s="2">
        <v>3300</v>
      </c>
      <c r="G4" s="2" t="str" cm="1">
        <f t="array" ref="G4">_xlfn.IFS(Table3[[#This Row],[Salary]]&lt;=2500, "Minimum", Table3[[#This Row],[Salary]]&lt;=4000, "Medium", Table3[[#This Row],[Salary]]&gt;4000, "High")</f>
        <v>Medium</v>
      </c>
      <c r="H4" s="6">
        <v>42205</v>
      </c>
      <c r="I4" s="5">
        <f ca="1">DATEDIF(Table3[[#This Row],[Hire_Date]],TODAY(),"Y")</f>
        <v>10</v>
      </c>
      <c r="J4">
        <v>4</v>
      </c>
      <c r="K4" s="2">
        <f>IF(Table3[[#This Row],[Performance_Score]]&gt;=4, 500, IF(Table3[[#This Row],[Performance_Score]]=3, 200, 0))</f>
        <v>500</v>
      </c>
      <c r="L4">
        <f>_xlfn.XLOOKUP(Table3[[#This Row],[Department]],KPI!$A$10:$A$15,KPI!$B$10:$B$15,"not found",0,1)</f>
        <v>400</v>
      </c>
    </row>
    <row r="5" spans="1:12" x14ac:dyDescent="0.3">
      <c r="A5" s="9">
        <v>1004</v>
      </c>
      <c r="B5" t="s">
        <v>13</v>
      </c>
      <c r="C5" t="s">
        <v>12</v>
      </c>
      <c r="D5">
        <v>42</v>
      </c>
      <c r="E5" t="str" cm="1">
        <f t="array" ref="E5">_xlfn.IFS(Table3[[#This Row],[Age]]&lt;=30, "18-30",Table3[[#This Row],[Age]]&lt;=40, "31-40",Table3[[#This Row],[Age]]&lt;=50,"41-50",Table3[[#This Row],[Age]]&lt;=60,"51-60")</f>
        <v>41-50</v>
      </c>
      <c r="F5" s="2">
        <v>2502</v>
      </c>
      <c r="G5" s="2" t="str" cm="1">
        <f t="array" ref="G5">_xlfn.IFS(Table3[[#This Row],[Salary]]&lt;=2500, "Minimum", Table3[[#This Row],[Salary]]&lt;=4000, "Medium", Table3[[#This Row],[Salary]]&gt;4000, "High")</f>
        <v>Medium</v>
      </c>
      <c r="H5" s="6">
        <v>43868</v>
      </c>
      <c r="I5" s="5">
        <f ca="1">DATEDIF(Table3[[#This Row],[Hire_Date]],TODAY(),"Y")</f>
        <v>5</v>
      </c>
      <c r="J5">
        <v>5</v>
      </c>
      <c r="K5" s="2">
        <f>IF(Table3[[#This Row],[Performance_Score]]&gt;=4, 500, IF(Table3[[#This Row],[Performance_Score]]=3, 200, 0))</f>
        <v>500</v>
      </c>
      <c r="L5">
        <f>_xlfn.XLOOKUP(Table3[[#This Row],[Department]],KPI!$A$10:$A$15,KPI!$B$10:$B$15,"not found",0,1)</f>
        <v>400</v>
      </c>
    </row>
    <row r="6" spans="1:12" x14ac:dyDescent="0.3">
      <c r="A6" s="9">
        <v>1005</v>
      </c>
      <c r="B6" t="s">
        <v>14</v>
      </c>
      <c r="C6" t="s">
        <v>15</v>
      </c>
      <c r="D6">
        <v>40</v>
      </c>
      <c r="E6" t="str" cm="1">
        <f t="array" ref="E6">_xlfn.IFS(Table3[[#This Row],[Age]]&lt;=30, "18-30",Table3[[#This Row],[Age]]&lt;=40, "31-40",Table3[[#This Row],[Age]]&lt;=50,"41-50",Table3[[#This Row],[Age]]&lt;=60,"51-60")</f>
        <v>31-40</v>
      </c>
      <c r="F6" s="2">
        <v>4249</v>
      </c>
      <c r="G6" s="2" t="str" cm="1">
        <f t="array" ref="G6">_xlfn.IFS(Table3[[#This Row],[Salary]]&lt;=2500, "Minimum", Table3[[#This Row],[Salary]]&lt;=4000, "Medium", Table3[[#This Row],[Salary]]&gt;4000, "High")</f>
        <v>High</v>
      </c>
      <c r="H6" s="6">
        <v>42784</v>
      </c>
      <c r="I6" s="5">
        <f ca="1">DATEDIF(Table3[[#This Row],[Hire_Date]],TODAY(),"Y")</f>
        <v>8</v>
      </c>
      <c r="J6">
        <v>3</v>
      </c>
      <c r="K6" s="2">
        <f>IF(Table3[[#This Row],[Performance_Score]]&gt;=4, 500, IF(Table3[[#This Row],[Performance_Score]]=3, 200, 0))</f>
        <v>200</v>
      </c>
      <c r="L6">
        <f>_xlfn.XLOOKUP(Table3[[#This Row],[Department]],KPI!$A$10:$A$15,KPI!$B$10:$B$15,"not found",0,1)</f>
        <v>300</v>
      </c>
    </row>
    <row r="7" spans="1:12" x14ac:dyDescent="0.3">
      <c r="A7" s="9">
        <v>1006</v>
      </c>
      <c r="B7" t="s">
        <v>16</v>
      </c>
      <c r="C7" t="s">
        <v>15</v>
      </c>
      <c r="D7">
        <v>44</v>
      </c>
      <c r="E7" t="str" cm="1">
        <f t="array" ref="E7">_xlfn.IFS(Table3[[#This Row],[Age]]&lt;=30, "18-30",Table3[[#This Row],[Age]]&lt;=40, "31-40",Table3[[#This Row],[Age]]&lt;=50,"41-50",Table3[[#This Row],[Age]]&lt;=60,"51-60")</f>
        <v>41-50</v>
      </c>
      <c r="F7" s="2">
        <v>4577</v>
      </c>
      <c r="G7" s="2" t="str" cm="1">
        <f t="array" ref="G7">_xlfn.IFS(Table3[[#This Row],[Salary]]&lt;=2500, "Minimum", Table3[[#This Row],[Salary]]&lt;=4000, "Medium", Table3[[#This Row],[Salary]]&gt;4000, "High")</f>
        <v>High</v>
      </c>
      <c r="H7" s="6">
        <v>44982</v>
      </c>
      <c r="I7" s="5">
        <f ca="1">DATEDIF(Table3[[#This Row],[Hire_Date]],TODAY(),"Y")</f>
        <v>2</v>
      </c>
      <c r="J7">
        <v>3</v>
      </c>
      <c r="K7" s="2">
        <f>IF(Table3[[#This Row],[Performance_Score]]&gt;=4, 500, IF(Table3[[#This Row],[Performance_Score]]=3, 200, 0))</f>
        <v>200</v>
      </c>
      <c r="L7">
        <f>_xlfn.XLOOKUP(Table3[[#This Row],[Department]],KPI!$A$10:$A$15,KPI!$B$10:$B$15,"not found",0,1)</f>
        <v>300</v>
      </c>
    </row>
    <row r="8" spans="1:12" x14ac:dyDescent="0.3">
      <c r="A8" s="9">
        <v>1007</v>
      </c>
      <c r="B8" t="s">
        <v>17</v>
      </c>
      <c r="C8" t="s">
        <v>18</v>
      </c>
      <c r="D8">
        <v>32</v>
      </c>
      <c r="E8" t="str" cm="1">
        <f t="array" ref="E8">_xlfn.IFS(Table3[[#This Row],[Age]]&lt;=30, "18-30",Table3[[#This Row],[Age]]&lt;=40, "31-40",Table3[[#This Row],[Age]]&lt;=50,"41-50",Table3[[#This Row],[Age]]&lt;=60,"51-60")</f>
        <v>31-40</v>
      </c>
      <c r="F8" s="2">
        <v>3379</v>
      </c>
      <c r="G8" s="2" t="str" cm="1">
        <f t="array" ref="G8">_xlfn.IFS(Table3[[#This Row],[Salary]]&lt;=2500, "Minimum", Table3[[#This Row],[Salary]]&lt;=4000, "Medium", Table3[[#This Row],[Salary]]&gt;4000, "High")</f>
        <v>Medium</v>
      </c>
      <c r="H8" s="6">
        <v>45109</v>
      </c>
      <c r="I8" s="5">
        <f ca="1">DATEDIF(Table3[[#This Row],[Hire_Date]],TODAY(),"Y")</f>
        <v>2</v>
      </c>
      <c r="J8">
        <v>4</v>
      </c>
      <c r="K8" s="2">
        <f>IF(Table3[[#This Row],[Performance_Score]]&gt;=4, 500, IF(Table3[[#This Row],[Performance_Score]]=3, 200, 0))</f>
        <v>500</v>
      </c>
      <c r="L8">
        <f>_xlfn.XLOOKUP(Table3[[#This Row],[Department]],KPI!$A$10:$A$15,KPI!$B$10:$B$15,"not found",0,1)</f>
        <v>100</v>
      </c>
    </row>
    <row r="9" spans="1:12" x14ac:dyDescent="0.3">
      <c r="A9" s="9">
        <v>1008</v>
      </c>
      <c r="B9" t="s">
        <v>19</v>
      </c>
      <c r="C9" t="s">
        <v>10</v>
      </c>
      <c r="D9">
        <v>32</v>
      </c>
      <c r="E9" t="str" cm="1">
        <f t="array" ref="E9">_xlfn.IFS(Table3[[#This Row],[Age]]&lt;=30, "18-30",Table3[[#This Row],[Age]]&lt;=40, "31-40",Table3[[#This Row],[Age]]&lt;=50,"41-50",Table3[[#This Row],[Age]]&lt;=60,"51-60")</f>
        <v>31-40</v>
      </c>
      <c r="F9" s="2">
        <v>1961</v>
      </c>
      <c r="G9" s="2" t="str" cm="1">
        <f t="array" ref="G9">_xlfn.IFS(Table3[[#This Row],[Salary]]&lt;=2500, "Minimum", Table3[[#This Row],[Salary]]&lt;=4000, "Medium", Table3[[#This Row],[Salary]]&gt;4000, "High")</f>
        <v>Minimum</v>
      </c>
      <c r="H9" s="6">
        <v>45124</v>
      </c>
      <c r="I9" s="5">
        <f ca="1">DATEDIF(Table3[[#This Row],[Hire_Date]],TODAY(),"Y")</f>
        <v>2</v>
      </c>
      <c r="J9">
        <v>2</v>
      </c>
      <c r="K9" s="2">
        <f>IF(Table3[[#This Row],[Performance_Score]]&gt;=4, 500, IF(Table3[[#This Row],[Performance_Score]]=3, 200, 0))</f>
        <v>0</v>
      </c>
      <c r="L9">
        <f>_xlfn.XLOOKUP(Table3[[#This Row],[Department]],KPI!$A$10:$A$15,KPI!$B$10:$B$15,"not found",0,1)</f>
        <v>500</v>
      </c>
    </row>
    <row r="10" spans="1:12" x14ac:dyDescent="0.3">
      <c r="A10" s="9">
        <v>1009</v>
      </c>
      <c r="B10" t="s">
        <v>20</v>
      </c>
      <c r="C10" t="s">
        <v>21</v>
      </c>
      <c r="D10">
        <v>45</v>
      </c>
      <c r="E10" t="str" cm="1">
        <f t="array" ref="E10">_xlfn.IFS(Table3[[#This Row],[Age]]&lt;=30, "18-30",Table3[[#This Row],[Age]]&lt;=40, "31-40",Table3[[#This Row],[Age]]&lt;=50,"41-50",Table3[[#This Row],[Age]]&lt;=60,"51-60")</f>
        <v>41-50</v>
      </c>
      <c r="F10" s="2">
        <v>2001</v>
      </c>
      <c r="G10" s="2" t="str" cm="1">
        <f t="array" ref="G10">_xlfn.IFS(Table3[[#This Row],[Salary]]&lt;=2500, "Minimum", Table3[[#This Row],[Salary]]&lt;=4000, "Medium", Table3[[#This Row],[Salary]]&gt;4000, "High")</f>
        <v>Minimum</v>
      </c>
      <c r="H10" s="6">
        <v>42507</v>
      </c>
      <c r="I10" s="5">
        <f ca="1">DATEDIF(Table3[[#This Row],[Hire_Date]],TODAY(),"Y")</f>
        <v>9</v>
      </c>
      <c r="J10">
        <v>2</v>
      </c>
      <c r="K10" s="2">
        <f>IF(Table3[[#This Row],[Performance_Score]]&gt;=4, 500, IF(Table3[[#This Row],[Performance_Score]]=3, 200, 0))</f>
        <v>0</v>
      </c>
      <c r="L10">
        <f>_xlfn.XLOOKUP(Table3[[#This Row],[Department]],KPI!$A$10:$A$15,KPI!$B$10:$B$15,"not found",0,1)</f>
        <v>200</v>
      </c>
    </row>
    <row r="11" spans="1:12" x14ac:dyDescent="0.3">
      <c r="A11" s="9">
        <v>1010</v>
      </c>
      <c r="B11" t="s">
        <v>22</v>
      </c>
      <c r="C11" t="s">
        <v>10</v>
      </c>
      <c r="D11">
        <v>57</v>
      </c>
      <c r="E11" t="str" cm="1">
        <f t="array" ref="E11">_xlfn.IFS(Table3[[#This Row],[Age]]&lt;=30, "18-30",Table3[[#This Row],[Age]]&lt;=40, "31-40",Table3[[#This Row],[Age]]&lt;=50,"41-50",Table3[[#This Row],[Age]]&lt;=60,"51-60")</f>
        <v>51-60</v>
      </c>
      <c r="F11" s="2">
        <v>3781</v>
      </c>
      <c r="G11" s="2" t="str" cm="1">
        <f t="array" ref="G11">_xlfn.IFS(Table3[[#This Row],[Salary]]&lt;=2500, "Minimum", Table3[[#This Row],[Salary]]&lt;=4000, "Medium", Table3[[#This Row],[Salary]]&gt;4000, "High")</f>
        <v>Medium</v>
      </c>
      <c r="H11" s="6">
        <v>44459</v>
      </c>
      <c r="I11" s="5">
        <f ca="1">DATEDIF(Table3[[#This Row],[Hire_Date]],TODAY(),"Y")</f>
        <v>3</v>
      </c>
      <c r="J11">
        <v>5</v>
      </c>
      <c r="K11" s="2">
        <f>IF(Table3[[#This Row],[Performance_Score]]&gt;=4, 500, IF(Table3[[#This Row],[Performance_Score]]=3, 200, 0))</f>
        <v>500</v>
      </c>
      <c r="L11">
        <f>_xlfn.XLOOKUP(Table3[[#This Row],[Department]],KPI!$A$10:$A$15,KPI!$B$10:$B$15,"not found",0,1)</f>
        <v>500</v>
      </c>
    </row>
    <row r="12" spans="1:12" x14ac:dyDescent="0.3">
      <c r="A12" s="9">
        <v>1011</v>
      </c>
      <c r="B12" t="s">
        <v>23</v>
      </c>
      <c r="C12" t="s">
        <v>12</v>
      </c>
      <c r="D12">
        <v>45</v>
      </c>
      <c r="E12" t="str" cm="1">
        <f t="array" ref="E12">_xlfn.IFS(Table3[[#This Row],[Age]]&lt;=30, "18-30",Table3[[#This Row],[Age]]&lt;=40, "31-40",Table3[[#This Row],[Age]]&lt;=50,"41-50",Table3[[#This Row],[Age]]&lt;=60,"51-60")</f>
        <v>41-50</v>
      </c>
      <c r="F12" s="2">
        <v>2795</v>
      </c>
      <c r="G12" s="2" t="str" cm="1">
        <f t="array" ref="G12">_xlfn.IFS(Table3[[#This Row],[Salary]]&lt;=2500, "Minimum", Table3[[#This Row],[Salary]]&lt;=4000, "Medium", Table3[[#This Row],[Salary]]&gt;4000, "High")</f>
        <v>Medium</v>
      </c>
      <c r="H12" s="6">
        <v>45650</v>
      </c>
      <c r="I12" s="5">
        <f ca="1">DATEDIF(Table3[[#This Row],[Hire_Date]],TODAY(),"Y")</f>
        <v>0</v>
      </c>
      <c r="J12">
        <v>1</v>
      </c>
      <c r="K12" s="2">
        <f>IF(Table3[[#This Row],[Performance_Score]]&gt;=4, 500, IF(Table3[[#This Row],[Performance_Score]]=3, 200, 0))</f>
        <v>0</v>
      </c>
      <c r="L12">
        <f>_xlfn.XLOOKUP(Table3[[#This Row],[Department]],KPI!$A$10:$A$15,KPI!$B$10:$B$15,"not found",0,1)</f>
        <v>400</v>
      </c>
    </row>
    <row r="13" spans="1:12" x14ac:dyDescent="0.3">
      <c r="A13" s="9">
        <v>1012</v>
      </c>
      <c r="B13" t="s">
        <v>24</v>
      </c>
      <c r="C13" t="s">
        <v>8</v>
      </c>
      <c r="D13">
        <v>24</v>
      </c>
      <c r="E13" t="str" cm="1">
        <f t="array" ref="E13">_xlfn.IFS(Table3[[#This Row],[Age]]&lt;=30, "18-30",Table3[[#This Row],[Age]]&lt;=40, "31-40",Table3[[#This Row],[Age]]&lt;=50,"41-50",Table3[[#This Row],[Age]]&lt;=60,"51-60")</f>
        <v>18-30</v>
      </c>
      <c r="F13" s="2">
        <v>4117</v>
      </c>
      <c r="G13" s="2" t="str" cm="1">
        <f t="array" ref="G13">_xlfn.IFS(Table3[[#This Row],[Salary]]&lt;=2500, "Minimum", Table3[[#This Row],[Salary]]&lt;=4000, "Medium", Table3[[#This Row],[Salary]]&gt;4000, "High")</f>
        <v>High</v>
      </c>
      <c r="H13" s="6">
        <v>43756</v>
      </c>
      <c r="I13" s="5">
        <f ca="1">DATEDIF(Table3[[#This Row],[Hire_Date]],TODAY(),"Y")</f>
        <v>5</v>
      </c>
      <c r="J13">
        <v>5</v>
      </c>
      <c r="K13" s="2">
        <f>IF(Table3[[#This Row],[Performance_Score]]&gt;=4, 500, IF(Table3[[#This Row],[Performance_Score]]=3, 200, 0))</f>
        <v>500</v>
      </c>
      <c r="L13">
        <f>_xlfn.XLOOKUP(Table3[[#This Row],[Department]],KPI!$A$10:$A$15,KPI!$B$10:$B$15,"not found",0,1)</f>
        <v>50</v>
      </c>
    </row>
    <row r="14" spans="1:12" x14ac:dyDescent="0.3">
      <c r="A14" s="9">
        <v>1013</v>
      </c>
      <c r="B14" t="s">
        <v>25</v>
      </c>
      <c r="C14" t="s">
        <v>10</v>
      </c>
      <c r="D14">
        <v>43</v>
      </c>
      <c r="E14" t="str" cm="1">
        <f t="array" ref="E14">_xlfn.IFS(Table3[[#This Row],[Age]]&lt;=30, "18-30",Table3[[#This Row],[Age]]&lt;=40, "31-40",Table3[[#This Row],[Age]]&lt;=50,"41-50",Table3[[#This Row],[Age]]&lt;=60,"51-60")</f>
        <v>41-50</v>
      </c>
      <c r="F14" s="2">
        <v>2615</v>
      </c>
      <c r="G14" s="2" t="str" cm="1">
        <f t="array" ref="G14">_xlfn.IFS(Table3[[#This Row],[Salary]]&lt;=2500, "Minimum", Table3[[#This Row],[Salary]]&lt;=4000, "Medium", Table3[[#This Row],[Salary]]&gt;4000, "High")</f>
        <v>Medium</v>
      </c>
      <c r="H14" s="6">
        <v>42809</v>
      </c>
      <c r="I14" s="5">
        <f ca="1">DATEDIF(Table3[[#This Row],[Hire_Date]],TODAY(),"Y")</f>
        <v>8</v>
      </c>
      <c r="J14">
        <v>4</v>
      </c>
      <c r="K14" s="2">
        <f>IF(Table3[[#This Row],[Performance_Score]]&gt;=4, 500, IF(Table3[[#This Row],[Performance_Score]]=3, 200, 0))</f>
        <v>500</v>
      </c>
      <c r="L14">
        <f>_xlfn.XLOOKUP(Table3[[#This Row],[Department]],KPI!$A$10:$A$15,KPI!$B$10:$B$15,"not found",0,1)</f>
        <v>500</v>
      </c>
    </row>
    <row r="15" spans="1:12" x14ac:dyDescent="0.3">
      <c r="A15" s="9">
        <v>1014</v>
      </c>
      <c r="B15" t="s">
        <v>26</v>
      </c>
      <c r="C15" t="s">
        <v>12</v>
      </c>
      <c r="D15">
        <v>23</v>
      </c>
      <c r="E15" t="str" cm="1">
        <f t="array" ref="E15">_xlfn.IFS(Table3[[#This Row],[Age]]&lt;=30, "18-30",Table3[[#This Row],[Age]]&lt;=40, "31-40",Table3[[#This Row],[Age]]&lt;=50,"41-50",Table3[[#This Row],[Age]]&lt;=60,"51-60")</f>
        <v>18-30</v>
      </c>
      <c r="F15" s="2">
        <v>2255</v>
      </c>
      <c r="G15" s="2" t="str" cm="1">
        <f t="array" ref="G15">_xlfn.IFS(Table3[[#This Row],[Salary]]&lt;=2500, "Minimum", Table3[[#This Row],[Salary]]&lt;=4000, "Medium", Table3[[#This Row],[Salary]]&gt;4000, "High")</f>
        <v>Minimum</v>
      </c>
      <c r="H15" s="6">
        <v>44151</v>
      </c>
      <c r="I15" s="5">
        <f ca="1">DATEDIF(Table3[[#This Row],[Hire_Date]],TODAY(),"Y")</f>
        <v>4</v>
      </c>
      <c r="J15">
        <v>4</v>
      </c>
      <c r="K15" s="2">
        <f>IF(Table3[[#This Row],[Performance_Score]]&gt;=4, 500, IF(Table3[[#This Row],[Performance_Score]]=3, 200, 0))</f>
        <v>500</v>
      </c>
      <c r="L15">
        <f>_xlfn.XLOOKUP(Table3[[#This Row],[Department]],KPI!$A$10:$A$15,KPI!$B$10:$B$15,"not found",0,1)</f>
        <v>400</v>
      </c>
    </row>
    <row r="16" spans="1:12" x14ac:dyDescent="0.3">
      <c r="A16" s="9">
        <v>1015</v>
      </c>
      <c r="B16" t="s">
        <v>27</v>
      </c>
      <c r="C16" t="s">
        <v>8</v>
      </c>
      <c r="D16">
        <v>45</v>
      </c>
      <c r="E16" t="str" cm="1">
        <f t="array" ref="E16">_xlfn.IFS(Table3[[#This Row],[Age]]&lt;=30, "18-30",Table3[[#This Row],[Age]]&lt;=40, "31-40",Table3[[#This Row],[Age]]&lt;=50,"41-50",Table3[[#This Row],[Age]]&lt;=60,"51-60")</f>
        <v>41-50</v>
      </c>
      <c r="F16" s="2">
        <v>3075</v>
      </c>
      <c r="G16" s="2" t="str" cm="1">
        <f t="array" ref="G16">_xlfn.IFS(Table3[[#This Row],[Salary]]&lt;=2500, "Minimum", Table3[[#This Row],[Salary]]&lt;=4000, "Medium", Table3[[#This Row],[Salary]]&gt;4000, "High")</f>
        <v>Medium</v>
      </c>
      <c r="H16" s="6">
        <v>44736</v>
      </c>
      <c r="I16" s="5">
        <f ca="1">DATEDIF(Table3[[#This Row],[Hire_Date]],TODAY(),"Y")</f>
        <v>3</v>
      </c>
      <c r="J16">
        <v>4</v>
      </c>
      <c r="K16" s="2">
        <f>IF(Table3[[#This Row],[Performance_Score]]&gt;=4, 500, IF(Table3[[#This Row],[Performance_Score]]=3, 200, 0))</f>
        <v>500</v>
      </c>
      <c r="L16">
        <f>_xlfn.XLOOKUP(Table3[[#This Row],[Department]],KPI!$A$10:$A$15,KPI!$B$10:$B$15,"not found",0,1)</f>
        <v>50</v>
      </c>
    </row>
    <row r="17" spans="1:12" x14ac:dyDescent="0.3">
      <c r="A17" s="9">
        <v>1016</v>
      </c>
      <c r="B17" t="s">
        <v>28</v>
      </c>
      <c r="C17" t="s">
        <v>8</v>
      </c>
      <c r="D17">
        <v>51</v>
      </c>
      <c r="E17" t="str" cm="1">
        <f t="array" ref="E17">_xlfn.IFS(Table3[[#This Row],[Age]]&lt;=30, "18-30",Table3[[#This Row],[Age]]&lt;=40, "31-40",Table3[[#This Row],[Age]]&lt;=50,"41-50",Table3[[#This Row],[Age]]&lt;=60,"51-60")</f>
        <v>51-60</v>
      </c>
      <c r="F17" s="2">
        <v>2816</v>
      </c>
      <c r="G17" s="2" t="str" cm="1">
        <f t="array" ref="G17">_xlfn.IFS(Table3[[#This Row],[Salary]]&lt;=2500, "Minimum", Table3[[#This Row],[Salary]]&lt;=4000, "Medium", Table3[[#This Row],[Salary]]&gt;4000, "High")</f>
        <v>Medium</v>
      </c>
      <c r="H17" s="6">
        <v>43900</v>
      </c>
      <c r="I17" s="5">
        <f ca="1">DATEDIF(Table3[[#This Row],[Hire_Date]],TODAY(),"Y")</f>
        <v>5</v>
      </c>
      <c r="J17">
        <v>4</v>
      </c>
      <c r="K17" s="2">
        <f>IF(Table3[[#This Row],[Performance_Score]]&gt;=4, 500, IF(Table3[[#This Row],[Performance_Score]]=3, 200, 0))</f>
        <v>500</v>
      </c>
      <c r="L17">
        <f>_xlfn.XLOOKUP(Table3[[#This Row],[Department]],KPI!$A$10:$A$15,KPI!$B$10:$B$15,"not found",0,1)</f>
        <v>50</v>
      </c>
    </row>
    <row r="18" spans="1:12" x14ac:dyDescent="0.3">
      <c r="A18" s="9">
        <v>1017</v>
      </c>
      <c r="B18" t="s">
        <v>29</v>
      </c>
      <c r="C18" t="s">
        <v>12</v>
      </c>
      <c r="D18">
        <v>59</v>
      </c>
      <c r="E18" t="str" cm="1">
        <f t="array" ref="E18">_xlfn.IFS(Table3[[#This Row],[Age]]&lt;=30, "18-30",Table3[[#This Row],[Age]]&lt;=40, "31-40",Table3[[#This Row],[Age]]&lt;=50,"41-50",Table3[[#This Row],[Age]]&lt;=60,"51-60")</f>
        <v>51-60</v>
      </c>
      <c r="F18" s="2">
        <v>4143</v>
      </c>
      <c r="G18" s="2" t="str" cm="1">
        <f t="array" ref="G18">_xlfn.IFS(Table3[[#This Row],[Salary]]&lt;=2500, "Minimum", Table3[[#This Row],[Salary]]&lt;=4000, "Medium", Table3[[#This Row],[Salary]]&gt;4000, "High")</f>
        <v>High</v>
      </c>
      <c r="H18" s="6">
        <v>44778</v>
      </c>
      <c r="I18" s="5">
        <f ca="1">DATEDIF(Table3[[#This Row],[Hire_Date]],TODAY(),"Y")</f>
        <v>3</v>
      </c>
      <c r="J18">
        <v>4</v>
      </c>
      <c r="K18" s="2">
        <f>IF(Table3[[#This Row],[Performance_Score]]&gt;=4, 500, IF(Table3[[#This Row],[Performance_Score]]=3, 200, 0))</f>
        <v>500</v>
      </c>
      <c r="L18">
        <f>_xlfn.XLOOKUP(Table3[[#This Row],[Department]],KPI!$A$10:$A$15,KPI!$B$10:$B$15,"not found",0,1)</f>
        <v>400</v>
      </c>
    </row>
    <row r="19" spans="1:12" x14ac:dyDescent="0.3">
      <c r="A19" s="9">
        <v>1018</v>
      </c>
      <c r="B19" t="s">
        <v>30</v>
      </c>
      <c r="C19" t="s">
        <v>8</v>
      </c>
      <c r="D19">
        <v>23</v>
      </c>
      <c r="E19" t="str" cm="1">
        <f t="array" ref="E19">_xlfn.IFS(Table3[[#This Row],[Age]]&lt;=30, "18-30",Table3[[#This Row],[Age]]&lt;=40, "31-40",Table3[[#This Row],[Age]]&lt;=50,"41-50",Table3[[#This Row],[Age]]&lt;=60,"51-60")</f>
        <v>18-30</v>
      </c>
      <c r="F19" s="2">
        <v>4567</v>
      </c>
      <c r="G19" s="2" t="str" cm="1">
        <f t="array" ref="G19">_xlfn.IFS(Table3[[#This Row],[Salary]]&lt;=2500, "Minimum", Table3[[#This Row],[Salary]]&lt;=4000, "Medium", Table3[[#This Row],[Salary]]&gt;4000, "High")</f>
        <v>High</v>
      </c>
      <c r="H19" s="6">
        <v>43575</v>
      </c>
      <c r="I19" s="5">
        <f ca="1">DATEDIF(Table3[[#This Row],[Hire_Date]],TODAY(),"Y")</f>
        <v>6</v>
      </c>
      <c r="J19">
        <v>3</v>
      </c>
      <c r="K19" s="2">
        <f>IF(Table3[[#This Row],[Performance_Score]]&gt;=4, 500, IF(Table3[[#This Row],[Performance_Score]]=3, 200, 0))</f>
        <v>200</v>
      </c>
      <c r="L19">
        <f>_xlfn.XLOOKUP(Table3[[#This Row],[Department]],KPI!$A$10:$A$15,KPI!$B$10:$B$15,"not found",0,1)</f>
        <v>50</v>
      </c>
    </row>
    <row r="20" spans="1:12" x14ac:dyDescent="0.3">
      <c r="A20" s="9">
        <v>1019</v>
      </c>
      <c r="B20" t="s">
        <v>31</v>
      </c>
      <c r="C20" t="s">
        <v>15</v>
      </c>
      <c r="D20">
        <v>42</v>
      </c>
      <c r="E20" t="str" cm="1">
        <f t="array" ref="E20">_xlfn.IFS(Table3[[#This Row],[Age]]&lt;=30, "18-30",Table3[[#This Row],[Age]]&lt;=40, "31-40",Table3[[#This Row],[Age]]&lt;=50,"41-50",Table3[[#This Row],[Age]]&lt;=60,"51-60")</f>
        <v>41-50</v>
      </c>
      <c r="F20" s="2">
        <v>2137</v>
      </c>
      <c r="G20" s="2" t="str" cm="1">
        <f t="array" ref="G20">_xlfn.IFS(Table3[[#This Row],[Salary]]&lt;=2500, "Minimum", Table3[[#This Row],[Salary]]&lt;=4000, "Medium", Table3[[#This Row],[Salary]]&gt;4000, "High")</f>
        <v>Minimum</v>
      </c>
      <c r="H20" s="6">
        <v>42965</v>
      </c>
      <c r="I20" s="5">
        <f ca="1">DATEDIF(Table3[[#This Row],[Hire_Date]],TODAY(),"Y")</f>
        <v>8</v>
      </c>
      <c r="J20">
        <v>2</v>
      </c>
      <c r="K20" s="2">
        <f>IF(Table3[[#This Row],[Performance_Score]]&gt;=4, 500, IF(Table3[[#This Row],[Performance_Score]]=3, 200, 0))</f>
        <v>0</v>
      </c>
      <c r="L20">
        <f>_xlfn.XLOOKUP(Table3[[#This Row],[Department]],KPI!$A$10:$A$15,KPI!$B$10:$B$15,"not found",0,1)</f>
        <v>300</v>
      </c>
    </row>
    <row r="21" spans="1:12" x14ac:dyDescent="0.3">
      <c r="A21" s="9">
        <v>1020</v>
      </c>
      <c r="B21" t="s">
        <v>32</v>
      </c>
      <c r="C21" t="s">
        <v>10</v>
      </c>
      <c r="D21">
        <v>54</v>
      </c>
      <c r="E21" t="str" cm="1">
        <f t="array" ref="E21">_xlfn.IFS(Table3[[#This Row],[Age]]&lt;=30, "18-30",Table3[[#This Row],[Age]]&lt;=40, "31-40",Table3[[#This Row],[Age]]&lt;=50,"41-50",Table3[[#This Row],[Age]]&lt;=60,"51-60")</f>
        <v>51-60</v>
      </c>
      <c r="F21" s="2">
        <v>2678</v>
      </c>
      <c r="G21" s="2" t="str" cm="1">
        <f t="array" ref="G21">_xlfn.IFS(Table3[[#This Row],[Salary]]&lt;=2500, "Minimum", Table3[[#This Row],[Salary]]&lt;=4000, "Medium", Table3[[#This Row],[Salary]]&gt;4000, "High")</f>
        <v>Medium</v>
      </c>
      <c r="H21" s="6">
        <v>44665</v>
      </c>
      <c r="I21" s="5">
        <f ca="1">DATEDIF(Table3[[#This Row],[Hire_Date]],TODAY(),"Y")</f>
        <v>3</v>
      </c>
      <c r="J21">
        <v>4</v>
      </c>
      <c r="K21" s="2">
        <f>IF(Table3[[#This Row],[Performance_Score]]&gt;=4, 500, IF(Table3[[#This Row],[Performance_Score]]=3, 200, 0))</f>
        <v>500</v>
      </c>
      <c r="L21">
        <f>_xlfn.XLOOKUP(Table3[[#This Row],[Department]],KPI!$A$10:$A$15,KPI!$B$10:$B$15,"not found",0,1)</f>
        <v>500</v>
      </c>
    </row>
    <row r="22" spans="1:12" x14ac:dyDescent="0.3">
      <c r="A22" s="9">
        <v>1021</v>
      </c>
      <c r="B22" t="s">
        <v>33</v>
      </c>
      <c r="C22" t="s">
        <v>15</v>
      </c>
      <c r="D22">
        <v>33</v>
      </c>
      <c r="E22" t="str" cm="1">
        <f t="array" ref="E22">_xlfn.IFS(Table3[[#This Row],[Age]]&lt;=30, "18-30",Table3[[#This Row],[Age]]&lt;=40, "31-40",Table3[[#This Row],[Age]]&lt;=50,"41-50",Table3[[#This Row],[Age]]&lt;=60,"51-60")</f>
        <v>31-40</v>
      </c>
      <c r="F22" s="2">
        <v>2876</v>
      </c>
      <c r="G22" s="2" t="str" cm="1">
        <f t="array" ref="G22">_xlfn.IFS(Table3[[#This Row],[Salary]]&lt;=2500, "Minimum", Table3[[#This Row],[Salary]]&lt;=4000, "Medium", Table3[[#This Row],[Salary]]&gt;4000, "High")</f>
        <v>Medium</v>
      </c>
      <c r="H22" s="6">
        <v>43490</v>
      </c>
      <c r="I22" s="5">
        <f ca="1">DATEDIF(Table3[[#This Row],[Hire_Date]],TODAY(),"Y")</f>
        <v>6</v>
      </c>
      <c r="J22">
        <v>1</v>
      </c>
      <c r="K22" s="2">
        <f>IF(Table3[[#This Row],[Performance_Score]]&gt;=4, 500, IF(Table3[[#This Row],[Performance_Score]]=3, 200, 0))</f>
        <v>0</v>
      </c>
      <c r="L22">
        <f>_xlfn.XLOOKUP(Table3[[#This Row],[Department]],KPI!$A$10:$A$15,KPI!$B$10:$B$15,"not found",0,1)</f>
        <v>300</v>
      </c>
    </row>
    <row r="23" spans="1:12" x14ac:dyDescent="0.3">
      <c r="A23" s="9">
        <v>1022</v>
      </c>
      <c r="B23" t="s">
        <v>34</v>
      </c>
      <c r="C23" t="s">
        <v>15</v>
      </c>
      <c r="D23">
        <v>43</v>
      </c>
      <c r="E23" t="str" cm="1">
        <f t="array" ref="E23">_xlfn.IFS(Table3[[#This Row],[Age]]&lt;=30, "18-30",Table3[[#This Row],[Age]]&lt;=40, "31-40",Table3[[#This Row],[Age]]&lt;=50,"41-50",Table3[[#This Row],[Age]]&lt;=60,"51-60")</f>
        <v>41-50</v>
      </c>
      <c r="F23" s="2">
        <v>2591</v>
      </c>
      <c r="G23" s="2" t="str" cm="1">
        <f t="array" ref="G23">_xlfn.IFS(Table3[[#This Row],[Salary]]&lt;=2500, "Minimum", Table3[[#This Row],[Salary]]&lt;=4000, "Medium", Table3[[#This Row],[Salary]]&gt;4000, "High")</f>
        <v>Medium</v>
      </c>
      <c r="H23" s="6">
        <v>44695</v>
      </c>
      <c r="I23" s="5">
        <f ca="1">DATEDIF(Table3[[#This Row],[Hire_Date]],TODAY(),"Y")</f>
        <v>3</v>
      </c>
      <c r="J23">
        <v>1</v>
      </c>
      <c r="K23" s="2">
        <f>IF(Table3[[#This Row],[Performance_Score]]&gt;=4, 500, IF(Table3[[#This Row],[Performance_Score]]=3, 200, 0))</f>
        <v>0</v>
      </c>
      <c r="L23">
        <f>_xlfn.XLOOKUP(Table3[[#This Row],[Department]],KPI!$A$10:$A$15,KPI!$B$10:$B$15,"not found",0,1)</f>
        <v>300</v>
      </c>
    </row>
    <row r="24" spans="1:12" x14ac:dyDescent="0.3">
      <c r="A24" s="9">
        <v>1023</v>
      </c>
      <c r="B24" t="s">
        <v>35</v>
      </c>
      <c r="C24" t="s">
        <v>21</v>
      </c>
      <c r="D24">
        <v>46</v>
      </c>
      <c r="E24" t="str" cm="1">
        <f t="array" ref="E24">_xlfn.IFS(Table3[[#This Row],[Age]]&lt;=30, "18-30",Table3[[#This Row],[Age]]&lt;=40, "31-40",Table3[[#This Row],[Age]]&lt;=50,"41-50",Table3[[#This Row],[Age]]&lt;=60,"51-60")</f>
        <v>41-50</v>
      </c>
      <c r="F24" s="2">
        <v>4064</v>
      </c>
      <c r="G24" s="2" t="str" cm="1">
        <f t="array" ref="G24">_xlfn.IFS(Table3[[#This Row],[Salary]]&lt;=2500, "Minimum", Table3[[#This Row],[Salary]]&lt;=4000, "Medium", Table3[[#This Row],[Salary]]&gt;4000, "High")</f>
        <v>High</v>
      </c>
      <c r="H24" s="6">
        <v>43033</v>
      </c>
      <c r="I24" s="5">
        <f ca="1">DATEDIF(Table3[[#This Row],[Hire_Date]],TODAY(),"Y")</f>
        <v>7</v>
      </c>
      <c r="J24">
        <v>1</v>
      </c>
      <c r="K24" s="2">
        <f>IF(Table3[[#This Row],[Performance_Score]]&gt;=4, 500, IF(Table3[[#This Row],[Performance_Score]]=3, 200, 0))</f>
        <v>0</v>
      </c>
      <c r="L24">
        <f>_xlfn.XLOOKUP(Table3[[#This Row],[Department]],KPI!$A$10:$A$15,KPI!$B$10:$B$15,"not found",0,1)</f>
        <v>200</v>
      </c>
    </row>
    <row r="25" spans="1:12" x14ac:dyDescent="0.3">
      <c r="A25" s="9">
        <v>1024</v>
      </c>
      <c r="B25" t="s">
        <v>36</v>
      </c>
      <c r="C25" t="s">
        <v>10</v>
      </c>
      <c r="D25">
        <v>48</v>
      </c>
      <c r="E25" t="str" cm="1">
        <f t="array" ref="E25">_xlfn.IFS(Table3[[#This Row],[Age]]&lt;=30, "18-30",Table3[[#This Row],[Age]]&lt;=40, "31-40",Table3[[#This Row],[Age]]&lt;=50,"41-50",Table3[[#This Row],[Age]]&lt;=60,"51-60")</f>
        <v>41-50</v>
      </c>
      <c r="F25" s="2">
        <v>2563</v>
      </c>
      <c r="G25" s="2" t="str" cm="1">
        <f t="array" ref="G25">_xlfn.IFS(Table3[[#This Row],[Salary]]&lt;=2500, "Minimum", Table3[[#This Row],[Salary]]&lt;=4000, "Medium", Table3[[#This Row],[Salary]]&gt;4000, "High")</f>
        <v>Medium</v>
      </c>
      <c r="H25" s="6">
        <v>45294</v>
      </c>
      <c r="I25" s="5">
        <f ca="1">DATEDIF(Table3[[#This Row],[Hire_Date]],TODAY(),"Y")</f>
        <v>1</v>
      </c>
      <c r="J25">
        <v>1</v>
      </c>
      <c r="K25" s="2">
        <f>IF(Table3[[#This Row],[Performance_Score]]&gt;=4, 500, IF(Table3[[#This Row],[Performance_Score]]=3, 200, 0))</f>
        <v>0</v>
      </c>
      <c r="L25">
        <f>_xlfn.XLOOKUP(Table3[[#This Row],[Department]],KPI!$A$10:$A$15,KPI!$B$10:$B$15,"not found",0,1)</f>
        <v>500</v>
      </c>
    </row>
    <row r="26" spans="1:12" x14ac:dyDescent="0.3">
      <c r="A26" s="9">
        <v>1025</v>
      </c>
      <c r="B26" t="s">
        <v>37</v>
      </c>
      <c r="C26" t="s">
        <v>18</v>
      </c>
      <c r="D26">
        <v>49</v>
      </c>
      <c r="E26" t="str" cm="1">
        <f t="array" ref="E26">_xlfn.IFS(Table3[[#This Row],[Age]]&lt;=30, "18-30",Table3[[#This Row],[Age]]&lt;=40, "31-40",Table3[[#This Row],[Age]]&lt;=50,"41-50",Table3[[#This Row],[Age]]&lt;=60,"51-60")</f>
        <v>41-50</v>
      </c>
      <c r="F26" s="2">
        <v>4035</v>
      </c>
      <c r="G26" s="2" t="str" cm="1">
        <f t="array" ref="G26">_xlfn.IFS(Table3[[#This Row],[Salary]]&lt;=2500, "Minimum", Table3[[#This Row],[Salary]]&lt;=4000, "Medium", Table3[[#This Row],[Salary]]&gt;4000, "High")</f>
        <v>High</v>
      </c>
      <c r="H26" s="6">
        <v>42507</v>
      </c>
      <c r="I26" s="5">
        <f ca="1">DATEDIF(Table3[[#This Row],[Hire_Date]],TODAY(),"Y")</f>
        <v>9</v>
      </c>
      <c r="J26">
        <v>3</v>
      </c>
      <c r="K26" s="2">
        <f>IF(Table3[[#This Row],[Performance_Score]]&gt;=4, 500, IF(Table3[[#This Row],[Performance_Score]]=3, 200, 0))</f>
        <v>200</v>
      </c>
      <c r="L26">
        <f>_xlfn.XLOOKUP(Table3[[#This Row],[Department]],KPI!$A$10:$A$15,KPI!$B$10:$B$15,"not found",0,1)</f>
        <v>100</v>
      </c>
    </row>
    <row r="27" spans="1:12" x14ac:dyDescent="0.3">
      <c r="A27" s="9">
        <v>1026</v>
      </c>
      <c r="B27" t="s">
        <v>38</v>
      </c>
      <c r="C27" t="s">
        <v>21</v>
      </c>
      <c r="D27">
        <v>37</v>
      </c>
      <c r="E27" t="str" cm="1">
        <f t="array" ref="E27">_xlfn.IFS(Table3[[#This Row],[Age]]&lt;=30, "18-30",Table3[[#This Row],[Age]]&lt;=40, "31-40",Table3[[#This Row],[Age]]&lt;=50,"41-50",Table3[[#This Row],[Age]]&lt;=60,"51-60")</f>
        <v>31-40</v>
      </c>
      <c r="F27" s="2">
        <v>2179</v>
      </c>
      <c r="G27" s="2" t="str" cm="1">
        <f t="array" ref="G27">_xlfn.IFS(Table3[[#This Row],[Salary]]&lt;=2500, "Minimum", Table3[[#This Row],[Salary]]&lt;=4000, "Medium", Table3[[#This Row],[Salary]]&gt;4000, "High")</f>
        <v>Minimum</v>
      </c>
      <c r="H27" s="6">
        <v>44819</v>
      </c>
      <c r="I27" s="5">
        <f ca="1">DATEDIF(Table3[[#This Row],[Hire_Date]],TODAY(),"Y")</f>
        <v>3</v>
      </c>
      <c r="J27">
        <v>1</v>
      </c>
      <c r="K27" s="2">
        <f>IF(Table3[[#This Row],[Performance_Score]]&gt;=4, 500, IF(Table3[[#This Row],[Performance_Score]]=3, 200, 0))</f>
        <v>0</v>
      </c>
      <c r="L27">
        <f>_xlfn.XLOOKUP(Table3[[#This Row],[Department]],KPI!$A$10:$A$15,KPI!$B$10:$B$15,"not found",0,1)</f>
        <v>200</v>
      </c>
    </row>
    <row r="28" spans="1:12" x14ac:dyDescent="0.3">
      <c r="A28" s="9">
        <v>1027</v>
      </c>
      <c r="B28" t="s">
        <v>39</v>
      </c>
      <c r="C28" t="s">
        <v>10</v>
      </c>
      <c r="D28">
        <v>36</v>
      </c>
      <c r="E28" t="str" cm="1">
        <f t="array" ref="E28">_xlfn.IFS(Table3[[#This Row],[Age]]&lt;=30, "18-30",Table3[[#This Row],[Age]]&lt;=40, "31-40",Table3[[#This Row],[Age]]&lt;=50,"41-50",Table3[[#This Row],[Age]]&lt;=60,"51-60")</f>
        <v>31-40</v>
      </c>
      <c r="F28" s="2">
        <v>2292</v>
      </c>
      <c r="G28" s="2" t="str" cm="1">
        <f t="array" ref="G28">_xlfn.IFS(Table3[[#This Row],[Salary]]&lt;=2500, "Minimum", Table3[[#This Row],[Salary]]&lt;=4000, "Medium", Table3[[#This Row],[Salary]]&gt;4000, "High")</f>
        <v>Minimum</v>
      </c>
      <c r="H28" s="6">
        <v>42402</v>
      </c>
      <c r="I28" s="5">
        <f ca="1">DATEDIF(Table3[[#This Row],[Hire_Date]],TODAY(),"Y")</f>
        <v>9</v>
      </c>
      <c r="J28">
        <v>4</v>
      </c>
      <c r="K28" s="2">
        <f>IF(Table3[[#This Row],[Performance_Score]]&gt;=4, 500, IF(Table3[[#This Row],[Performance_Score]]=3, 200, 0))</f>
        <v>500</v>
      </c>
      <c r="L28">
        <f>_xlfn.XLOOKUP(Table3[[#This Row],[Department]],KPI!$A$10:$A$15,KPI!$B$10:$B$15,"not found",0,1)</f>
        <v>500</v>
      </c>
    </row>
    <row r="29" spans="1:12" x14ac:dyDescent="0.3">
      <c r="A29" s="9">
        <v>1028</v>
      </c>
      <c r="B29" t="s">
        <v>40</v>
      </c>
      <c r="C29" t="s">
        <v>10</v>
      </c>
      <c r="D29">
        <v>24</v>
      </c>
      <c r="E29" t="str" cm="1">
        <f t="array" ref="E29">_xlfn.IFS(Table3[[#This Row],[Age]]&lt;=30, "18-30",Table3[[#This Row],[Age]]&lt;=40, "31-40",Table3[[#This Row],[Age]]&lt;=50,"41-50",Table3[[#This Row],[Age]]&lt;=60,"51-60")</f>
        <v>18-30</v>
      </c>
      <c r="F29" s="2">
        <v>4912</v>
      </c>
      <c r="G29" s="2" t="str" cm="1">
        <f t="array" ref="G29">_xlfn.IFS(Table3[[#This Row],[Salary]]&lt;=2500, "Minimum", Table3[[#This Row],[Salary]]&lt;=4000, "Medium", Table3[[#This Row],[Salary]]&gt;4000, "High")</f>
        <v>High</v>
      </c>
      <c r="H29" s="6">
        <v>42875</v>
      </c>
      <c r="I29" s="5">
        <f ca="1">DATEDIF(Table3[[#This Row],[Hire_Date]],TODAY(),"Y")</f>
        <v>8</v>
      </c>
      <c r="J29">
        <v>5</v>
      </c>
      <c r="K29" s="2">
        <f>IF(Table3[[#This Row],[Performance_Score]]&gt;=4, 500, IF(Table3[[#This Row],[Performance_Score]]=3, 200, 0))</f>
        <v>500</v>
      </c>
      <c r="L29">
        <f>_xlfn.XLOOKUP(Table3[[#This Row],[Department]],KPI!$A$10:$A$15,KPI!$B$10:$B$15,"not found",0,1)</f>
        <v>500</v>
      </c>
    </row>
    <row r="30" spans="1:12" x14ac:dyDescent="0.3">
      <c r="A30" s="9">
        <v>1029</v>
      </c>
      <c r="B30" t="s">
        <v>41</v>
      </c>
      <c r="C30" t="s">
        <v>18</v>
      </c>
      <c r="D30">
        <v>58</v>
      </c>
      <c r="E30" t="str" cm="1">
        <f t="array" ref="E30">_xlfn.IFS(Table3[[#This Row],[Age]]&lt;=30, "18-30",Table3[[#This Row],[Age]]&lt;=40, "31-40",Table3[[#This Row],[Age]]&lt;=50,"41-50",Table3[[#This Row],[Age]]&lt;=60,"51-60")</f>
        <v>51-60</v>
      </c>
      <c r="F30" s="2">
        <v>2980</v>
      </c>
      <c r="G30" s="2" t="str" cm="1">
        <f t="array" ref="G30">_xlfn.IFS(Table3[[#This Row],[Salary]]&lt;=2500, "Minimum", Table3[[#This Row],[Salary]]&lt;=4000, "Medium", Table3[[#This Row],[Salary]]&gt;4000, "High")</f>
        <v>Medium</v>
      </c>
      <c r="H30" s="6">
        <v>44847</v>
      </c>
      <c r="I30" s="5">
        <f ca="1">DATEDIF(Table3[[#This Row],[Hire_Date]],TODAY(),"Y")</f>
        <v>2</v>
      </c>
      <c r="J30">
        <v>1</v>
      </c>
      <c r="K30" s="2">
        <f>IF(Table3[[#This Row],[Performance_Score]]&gt;=4, 500, IF(Table3[[#This Row],[Performance_Score]]=3, 200, 0))</f>
        <v>0</v>
      </c>
      <c r="L30">
        <f>_xlfn.XLOOKUP(Table3[[#This Row],[Department]],KPI!$A$10:$A$15,KPI!$B$10:$B$15,"not found",0,1)</f>
        <v>100</v>
      </c>
    </row>
    <row r="31" spans="1:12" x14ac:dyDescent="0.3">
      <c r="A31" s="9">
        <v>1030</v>
      </c>
      <c r="B31" t="s">
        <v>42</v>
      </c>
      <c r="C31" t="s">
        <v>8</v>
      </c>
      <c r="D31">
        <v>28</v>
      </c>
      <c r="E31" t="str" cm="1">
        <f t="array" ref="E31">_xlfn.IFS(Table3[[#This Row],[Age]]&lt;=30, "18-30",Table3[[#This Row],[Age]]&lt;=40, "31-40",Table3[[#This Row],[Age]]&lt;=50,"41-50",Table3[[#This Row],[Age]]&lt;=60,"51-60")</f>
        <v>18-30</v>
      </c>
      <c r="F31" s="2">
        <v>3862</v>
      </c>
      <c r="G31" s="2" t="str" cm="1">
        <f t="array" ref="G31">_xlfn.IFS(Table3[[#This Row],[Salary]]&lt;=2500, "Minimum", Table3[[#This Row],[Salary]]&lt;=4000, "Medium", Table3[[#This Row],[Salary]]&gt;4000, "High")</f>
        <v>Medium</v>
      </c>
      <c r="H31" s="6">
        <v>42397</v>
      </c>
      <c r="I31" s="5">
        <f ca="1">DATEDIF(Table3[[#This Row],[Hire_Date]],TODAY(),"Y")</f>
        <v>9</v>
      </c>
      <c r="J31">
        <v>3</v>
      </c>
      <c r="K31" s="2">
        <f>IF(Table3[[#This Row],[Performance_Score]]&gt;=4, 500, IF(Table3[[#This Row],[Performance_Score]]=3, 200, 0))</f>
        <v>200</v>
      </c>
      <c r="L31">
        <f>_xlfn.XLOOKUP(Table3[[#This Row],[Department]],KPI!$A$10:$A$15,KPI!$B$10:$B$15,"not found",0,1)</f>
        <v>50</v>
      </c>
    </row>
    <row r="32" spans="1:12" x14ac:dyDescent="0.3">
      <c r="A32" s="9">
        <v>1031</v>
      </c>
      <c r="B32" t="s">
        <v>43</v>
      </c>
      <c r="C32" t="s">
        <v>15</v>
      </c>
      <c r="D32">
        <v>42</v>
      </c>
      <c r="E32" t="str" cm="1">
        <f t="array" ref="E32">_xlfn.IFS(Table3[[#This Row],[Age]]&lt;=30, "18-30",Table3[[#This Row],[Age]]&lt;=40, "31-40",Table3[[#This Row],[Age]]&lt;=50,"41-50",Table3[[#This Row],[Age]]&lt;=60,"51-60")</f>
        <v>41-50</v>
      </c>
      <c r="F32" s="2">
        <v>1864</v>
      </c>
      <c r="G32" s="2" t="str" cm="1">
        <f t="array" ref="G32">_xlfn.IFS(Table3[[#This Row],[Salary]]&lt;=2500, "Minimum", Table3[[#This Row],[Salary]]&lt;=4000, "Medium", Table3[[#This Row],[Salary]]&gt;4000, "High")</f>
        <v>Minimum</v>
      </c>
      <c r="H32" s="6">
        <v>42211</v>
      </c>
      <c r="I32" s="5">
        <f ca="1">DATEDIF(Table3[[#This Row],[Hire_Date]],TODAY(),"Y")</f>
        <v>10</v>
      </c>
      <c r="J32">
        <v>3</v>
      </c>
      <c r="K32" s="2">
        <f>IF(Table3[[#This Row],[Performance_Score]]&gt;=4, 500, IF(Table3[[#This Row],[Performance_Score]]=3, 200, 0))</f>
        <v>200</v>
      </c>
      <c r="L32">
        <f>_xlfn.XLOOKUP(Table3[[#This Row],[Department]],KPI!$A$10:$A$15,KPI!$B$10:$B$15,"not found",0,1)</f>
        <v>300</v>
      </c>
    </row>
    <row r="33" spans="1:12" x14ac:dyDescent="0.3">
      <c r="A33" s="9">
        <v>1032</v>
      </c>
      <c r="B33" t="s">
        <v>44</v>
      </c>
      <c r="C33" t="s">
        <v>15</v>
      </c>
      <c r="D33">
        <v>30</v>
      </c>
      <c r="E33" t="str" cm="1">
        <f t="array" ref="E33">_xlfn.IFS(Table3[[#This Row],[Age]]&lt;=30, "18-30",Table3[[#This Row],[Age]]&lt;=40, "31-40",Table3[[#This Row],[Age]]&lt;=50,"41-50",Table3[[#This Row],[Age]]&lt;=60,"51-60")</f>
        <v>18-30</v>
      </c>
      <c r="F33" s="2">
        <v>4368</v>
      </c>
      <c r="G33" s="2" t="str" cm="1">
        <f t="array" ref="G33">_xlfn.IFS(Table3[[#This Row],[Salary]]&lt;=2500, "Minimum", Table3[[#This Row],[Salary]]&lt;=4000, "Medium", Table3[[#This Row],[Salary]]&gt;4000, "High")</f>
        <v>High</v>
      </c>
      <c r="H33" s="6">
        <v>43043</v>
      </c>
      <c r="I33" s="5">
        <f ca="1">DATEDIF(Table3[[#This Row],[Hire_Date]],TODAY(),"Y")</f>
        <v>7</v>
      </c>
      <c r="J33">
        <v>1</v>
      </c>
      <c r="K33" s="2">
        <f>IF(Table3[[#This Row],[Performance_Score]]&gt;=4, 500, IF(Table3[[#This Row],[Performance_Score]]=3, 200, 0))</f>
        <v>0</v>
      </c>
      <c r="L33">
        <f>_xlfn.XLOOKUP(Table3[[#This Row],[Department]],KPI!$A$10:$A$15,KPI!$B$10:$B$15,"not found",0,1)</f>
        <v>300</v>
      </c>
    </row>
    <row r="34" spans="1:12" x14ac:dyDescent="0.3">
      <c r="A34" s="9">
        <v>1033</v>
      </c>
      <c r="B34" t="s">
        <v>45</v>
      </c>
      <c r="C34" t="s">
        <v>8</v>
      </c>
      <c r="D34">
        <v>39</v>
      </c>
      <c r="E34" t="str" cm="1">
        <f t="array" ref="E34">_xlfn.IFS(Table3[[#This Row],[Age]]&lt;=30, "18-30",Table3[[#This Row],[Age]]&lt;=40, "31-40",Table3[[#This Row],[Age]]&lt;=50,"41-50",Table3[[#This Row],[Age]]&lt;=60,"51-60")</f>
        <v>31-40</v>
      </c>
      <c r="F34" s="2">
        <v>3167</v>
      </c>
      <c r="G34" s="2" t="str" cm="1">
        <f t="array" ref="G34">_xlfn.IFS(Table3[[#This Row],[Salary]]&lt;=2500, "Minimum", Table3[[#This Row],[Salary]]&lt;=4000, "Medium", Table3[[#This Row],[Salary]]&gt;4000, "High")</f>
        <v>Medium</v>
      </c>
      <c r="H34" s="6">
        <v>43886</v>
      </c>
      <c r="I34" s="5">
        <f ca="1">DATEDIF(Table3[[#This Row],[Hire_Date]],TODAY(),"Y")</f>
        <v>5</v>
      </c>
      <c r="J34">
        <v>5</v>
      </c>
      <c r="K34" s="2">
        <f>IF(Table3[[#This Row],[Performance_Score]]&gt;=4, 500, IF(Table3[[#This Row],[Performance_Score]]=3, 200, 0))</f>
        <v>500</v>
      </c>
      <c r="L34">
        <f>_xlfn.XLOOKUP(Table3[[#This Row],[Department]],KPI!$A$10:$A$15,KPI!$B$10:$B$15,"not found",0,1)</f>
        <v>50</v>
      </c>
    </row>
    <row r="35" spans="1:12" x14ac:dyDescent="0.3">
      <c r="A35" s="9">
        <v>1034</v>
      </c>
      <c r="B35" t="s">
        <v>46</v>
      </c>
      <c r="C35" t="s">
        <v>18</v>
      </c>
      <c r="D35">
        <v>25</v>
      </c>
      <c r="E35" t="str" cm="1">
        <f t="array" ref="E35">_xlfn.IFS(Table3[[#This Row],[Age]]&lt;=30, "18-30",Table3[[#This Row],[Age]]&lt;=40, "31-40",Table3[[#This Row],[Age]]&lt;=50,"41-50",Table3[[#This Row],[Age]]&lt;=60,"51-60")</f>
        <v>18-30</v>
      </c>
      <c r="F35" s="2">
        <v>2952</v>
      </c>
      <c r="G35" s="2" t="str" cm="1">
        <f t="array" ref="G35">_xlfn.IFS(Table3[[#This Row],[Salary]]&lt;=2500, "Minimum", Table3[[#This Row],[Salary]]&lt;=4000, "Medium", Table3[[#This Row],[Salary]]&gt;4000, "High")</f>
        <v>Medium</v>
      </c>
      <c r="H35" s="6">
        <v>45630</v>
      </c>
      <c r="I35" s="5">
        <f ca="1">DATEDIF(Table3[[#This Row],[Hire_Date]],TODAY(),"Y")</f>
        <v>0</v>
      </c>
      <c r="J35">
        <v>1</v>
      </c>
      <c r="K35" s="2">
        <f>IF(Table3[[#This Row],[Performance_Score]]&gt;=4, 500, IF(Table3[[#This Row],[Performance_Score]]=3, 200, 0))</f>
        <v>0</v>
      </c>
      <c r="L35">
        <f>_xlfn.XLOOKUP(Table3[[#This Row],[Department]],KPI!$A$10:$A$15,KPI!$B$10:$B$15,"not found",0,1)</f>
        <v>100</v>
      </c>
    </row>
    <row r="36" spans="1:12" x14ac:dyDescent="0.3">
      <c r="A36" s="9">
        <v>1035</v>
      </c>
      <c r="B36" t="s">
        <v>47</v>
      </c>
      <c r="C36" t="s">
        <v>21</v>
      </c>
      <c r="D36">
        <v>46</v>
      </c>
      <c r="E36" t="str" cm="1">
        <f t="array" ref="E36">_xlfn.IFS(Table3[[#This Row],[Age]]&lt;=30, "18-30",Table3[[#This Row],[Age]]&lt;=40, "31-40",Table3[[#This Row],[Age]]&lt;=50,"41-50",Table3[[#This Row],[Age]]&lt;=60,"51-60")</f>
        <v>41-50</v>
      </c>
      <c r="F36" s="2">
        <v>3827</v>
      </c>
      <c r="G36" s="2" t="str" cm="1">
        <f t="array" ref="G36">_xlfn.IFS(Table3[[#This Row],[Salary]]&lt;=2500, "Minimum", Table3[[#This Row],[Salary]]&lt;=4000, "Medium", Table3[[#This Row],[Salary]]&gt;4000, "High")</f>
        <v>Medium</v>
      </c>
      <c r="H36" s="6">
        <v>44944</v>
      </c>
      <c r="I36" s="5">
        <f ca="1">DATEDIF(Table3[[#This Row],[Hire_Date]],TODAY(),"Y")</f>
        <v>2</v>
      </c>
      <c r="J36">
        <v>3</v>
      </c>
      <c r="K36" s="2">
        <f>IF(Table3[[#This Row],[Performance_Score]]&gt;=4, 500, IF(Table3[[#This Row],[Performance_Score]]=3, 200, 0))</f>
        <v>200</v>
      </c>
      <c r="L36">
        <f>_xlfn.XLOOKUP(Table3[[#This Row],[Department]],KPI!$A$10:$A$15,KPI!$B$10:$B$15,"not found",0,1)</f>
        <v>200</v>
      </c>
    </row>
    <row r="37" spans="1:12" x14ac:dyDescent="0.3">
      <c r="A37" s="9">
        <v>1036</v>
      </c>
      <c r="B37" t="s">
        <v>48</v>
      </c>
      <c r="C37" t="s">
        <v>8</v>
      </c>
      <c r="D37">
        <v>35</v>
      </c>
      <c r="E37" t="str" cm="1">
        <f t="array" ref="E37">_xlfn.IFS(Table3[[#This Row],[Age]]&lt;=30, "18-30",Table3[[#This Row],[Age]]&lt;=40, "31-40",Table3[[#This Row],[Age]]&lt;=50,"41-50",Table3[[#This Row],[Age]]&lt;=60,"51-60")</f>
        <v>31-40</v>
      </c>
      <c r="F37" s="2">
        <v>4495</v>
      </c>
      <c r="G37" s="2" t="str" cm="1">
        <f t="array" ref="G37">_xlfn.IFS(Table3[[#This Row],[Salary]]&lt;=2500, "Minimum", Table3[[#This Row],[Salary]]&lt;=4000, "Medium", Table3[[#This Row],[Salary]]&gt;4000, "High")</f>
        <v>High</v>
      </c>
      <c r="H37" s="6">
        <v>43489</v>
      </c>
      <c r="I37" s="5">
        <f ca="1">DATEDIF(Table3[[#This Row],[Hire_Date]],TODAY(),"Y")</f>
        <v>6</v>
      </c>
      <c r="J37">
        <v>2</v>
      </c>
      <c r="K37" s="2">
        <f>IF(Table3[[#This Row],[Performance_Score]]&gt;=4, 500, IF(Table3[[#This Row],[Performance_Score]]=3, 200, 0))</f>
        <v>0</v>
      </c>
      <c r="L37">
        <f>_xlfn.XLOOKUP(Table3[[#This Row],[Department]],KPI!$A$10:$A$15,KPI!$B$10:$B$15,"not found",0,1)</f>
        <v>50</v>
      </c>
    </row>
    <row r="38" spans="1:12" x14ac:dyDescent="0.3">
      <c r="A38" s="9">
        <v>1037</v>
      </c>
      <c r="B38" t="s">
        <v>49</v>
      </c>
      <c r="C38" t="s">
        <v>15</v>
      </c>
      <c r="D38">
        <v>30</v>
      </c>
      <c r="E38" t="str" cm="1">
        <f t="array" ref="E38">_xlfn.IFS(Table3[[#This Row],[Age]]&lt;=30, "18-30",Table3[[#This Row],[Age]]&lt;=40, "31-40",Table3[[#This Row],[Age]]&lt;=50,"41-50",Table3[[#This Row],[Age]]&lt;=60,"51-60")</f>
        <v>18-30</v>
      </c>
      <c r="F38" s="2">
        <v>3295</v>
      </c>
      <c r="G38" s="2" t="str" cm="1">
        <f t="array" ref="G38">_xlfn.IFS(Table3[[#This Row],[Salary]]&lt;=2500, "Minimum", Table3[[#This Row],[Salary]]&lt;=4000, "Medium", Table3[[#This Row],[Salary]]&gt;4000, "High")</f>
        <v>Medium</v>
      </c>
      <c r="H38" s="6">
        <v>45651</v>
      </c>
      <c r="I38" s="5">
        <f ca="1">DATEDIF(Table3[[#This Row],[Hire_Date]],TODAY(),"Y")</f>
        <v>0</v>
      </c>
      <c r="J38">
        <v>4</v>
      </c>
      <c r="K38" s="2">
        <f>IF(Table3[[#This Row],[Performance_Score]]&gt;=4, 500, IF(Table3[[#This Row],[Performance_Score]]=3, 200, 0))</f>
        <v>500</v>
      </c>
      <c r="L38">
        <f>_xlfn.XLOOKUP(Table3[[#This Row],[Department]],KPI!$A$10:$A$15,KPI!$B$10:$B$15,"not found",0,1)</f>
        <v>300</v>
      </c>
    </row>
    <row r="39" spans="1:12" x14ac:dyDescent="0.3">
      <c r="A39" s="9">
        <v>1038</v>
      </c>
      <c r="B39" t="s">
        <v>50</v>
      </c>
      <c r="C39" t="s">
        <v>8</v>
      </c>
      <c r="D39">
        <v>47</v>
      </c>
      <c r="E39" t="str" cm="1">
        <f t="array" ref="E39">_xlfn.IFS(Table3[[#This Row],[Age]]&lt;=30, "18-30",Table3[[#This Row],[Age]]&lt;=40, "31-40",Table3[[#This Row],[Age]]&lt;=50,"41-50",Table3[[#This Row],[Age]]&lt;=60,"51-60")</f>
        <v>41-50</v>
      </c>
      <c r="F39" s="2">
        <v>4934</v>
      </c>
      <c r="G39" s="2" t="str" cm="1">
        <f t="array" ref="G39">_xlfn.IFS(Table3[[#This Row],[Salary]]&lt;=2500, "Minimum", Table3[[#This Row],[Salary]]&lt;=4000, "Medium", Table3[[#This Row],[Salary]]&gt;4000, "High")</f>
        <v>High</v>
      </c>
      <c r="H39" s="6">
        <v>42868</v>
      </c>
      <c r="I39" s="5">
        <f ca="1">DATEDIF(Table3[[#This Row],[Hire_Date]],TODAY(),"Y")</f>
        <v>8</v>
      </c>
      <c r="J39">
        <v>3</v>
      </c>
      <c r="K39" s="2">
        <f>IF(Table3[[#This Row],[Performance_Score]]&gt;=4, 500, IF(Table3[[#This Row],[Performance_Score]]=3, 200, 0))</f>
        <v>200</v>
      </c>
      <c r="L39">
        <f>_xlfn.XLOOKUP(Table3[[#This Row],[Department]],KPI!$A$10:$A$15,KPI!$B$10:$B$15,"not found",0,1)</f>
        <v>50</v>
      </c>
    </row>
    <row r="40" spans="1:12" x14ac:dyDescent="0.3">
      <c r="A40" s="9">
        <v>1039</v>
      </c>
      <c r="B40" t="s">
        <v>51</v>
      </c>
      <c r="C40" t="s">
        <v>18</v>
      </c>
      <c r="D40">
        <v>23</v>
      </c>
      <c r="E40" t="str" cm="1">
        <f t="array" ref="E40">_xlfn.IFS(Table3[[#This Row],[Age]]&lt;=30, "18-30",Table3[[#This Row],[Age]]&lt;=40, "31-40",Table3[[#This Row],[Age]]&lt;=50,"41-50",Table3[[#This Row],[Age]]&lt;=60,"51-60")</f>
        <v>18-30</v>
      </c>
      <c r="F40" s="2">
        <v>2962</v>
      </c>
      <c r="G40" s="2" t="str" cm="1">
        <f t="array" ref="G40">_xlfn.IFS(Table3[[#This Row],[Salary]]&lt;=2500, "Minimum", Table3[[#This Row],[Salary]]&lt;=4000, "Medium", Table3[[#This Row],[Salary]]&gt;4000, "High")</f>
        <v>Medium</v>
      </c>
      <c r="H40" s="6">
        <v>44795</v>
      </c>
      <c r="I40" s="5">
        <f ca="1">DATEDIF(Table3[[#This Row],[Hire_Date]],TODAY(),"Y")</f>
        <v>3</v>
      </c>
      <c r="J40">
        <v>1</v>
      </c>
      <c r="K40" s="2">
        <f>IF(Table3[[#This Row],[Performance_Score]]&gt;=4, 500, IF(Table3[[#This Row],[Performance_Score]]=3, 200, 0))</f>
        <v>0</v>
      </c>
      <c r="L40">
        <f>_xlfn.XLOOKUP(Table3[[#This Row],[Department]],KPI!$A$10:$A$15,KPI!$B$10:$B$15,"not found",0,1)</f>
        <v>100</v>
      </c>
    </row>
    <row r="41" spans="1:12" x14ac:dyDescent="0.3">
      <c r="A41" s="9">
        <v>1040</v>
      </c>
      <c r="B41" t="s">
        <v>52</v>
      </c>
      <c r="C41" t="s">
        <v>8</v>
      </c>
      <c r="D41">
        <v>41</v>
      </c>
      <c r="E41" t="str" cm="1">
        <f t="array" ref="E41">_xlfn.IFS(Table3[[#This Row],[Age]]&lt;=30, "18-30",Table3[[#This Row],[Age]]&lt;=40, "31-40",Table3[[#This Row],[Age]]&lt;=50,"41-50",Table3[[#This Row],[Age]]&lt;=60,"51-60")</f>
        <v>41-50</v>
      </c>
      <c r="F41" s="2">
        <v>3322</v>
      </c>
      <c r="G41" s="2" t="str" cm="1">
        <f t="array" ref="G41">_xlfn.IFS(Table3[[#This Row],[Salary]]&lt;=2500, "Minimum", Table3[[#This Row],[Salary]]&lt;=4000, "Medium", Table3[[#This Row],[Salary]]&gt;4000, "High")</f>
        <v>Medium</v>
      </c>
      <c r="H41" s="6">
        <v>45317</v>
      </c>
      <c r="I41" s="5">
        <f ca="1">DATEDIF(Table3[[#This Row],[Hire_Date]],TODAY(),"Y")</f>
        <v>1</v>
      </c>
      <c r="J41">
        <v>4</v>
      </c>
      <c r="K41" s="2">
        <f>IF(Table3[[#This Row],[Performance_Score]]&gt;=4, 500, IF(Table3[[#This Row],[Performance_Score]]=3, 200, 0))</f>
        <v>500</v>
      </c>
      <c r="L41">
        <f>_xlfn.XLOOKUP(Table3[[#This Row],[Department]],KPI!$A$10:$A$15,KPI!$B$10:$B$15,"not found",0,1)</f>
        <v>50</v>
      </c>
    </row>
    <row r="42" spans="1:12" x14ac:dyDescent="0.3">
      <c r="A42" s="9">
        <v>1041</v>
      </c>
      <c r="B42" t="s">
        <v>53</v>
      </c>
      <c r="C42" t="s">
        <v>15</v>
      </c>
      <c r="D42">
        <v>49</v>
      </c>
      <c r="E42" t="str" cm="1">
        <f t="array" ref="E42">_xlfn.IFS(Table3[[#This Row],[Age]]&lt;=30, "18-30",Table3[[#This Row],[Age]]&lt;=40, "31-40",Table3[[#This Row],[Age]]&lt;=50,"41-50",Table3[[#This Row],[Age]]&lt;=60,"51-60")</f>
        <v>41-50</v>
      </c>
      <c r="F42" s="2">
        <v>4440</v>
      </c>
      <c r="G42" s="2" t="str" cm="1">
        <f t="array" ref="G42">_xlfn.IFS(Table3[[#This Row],[Salary]]&lt;=2500, "Minimum", Table3[[#This Row],[Salary]]&lt;=4000, "Medium", Table3[[#This Row],[Salary]]&gt;4000, "High")</f>
        <v>High</v>
      </c>
      <c r="H42" s="6">
        <v>42568</v>
      </c>
      <c r="I42" s="5">
        <f ca="1">DATEDIF(Table3[[#This Row],[Hire_Date]],TODAY(),"Y")</f>
        <v>9</v>
      </c>
      <c r="J42">
        <v>1</v>
      </c>
      <c r="K42" s="2">
        <f>IF(Table3[[#This Row],[Performance_Score]]&gt;=4, 500, IF(Table3[[#This Row],[Performance_Score]]=3, 200, 0))</f>
        <v>0</v>
      </c>
      <c r="L42">
        <f>_xlfn.XLOOKUP(Table3[[#This Row],[Department]],KPI!$A$10:$A$15,KPI!$B$10:$B$15,"not found",0,1)</f>
        <v>300</v>
      </c>
    </row>
    <row r="43" spans="1:12" x14ac:dyDescent="0.3">
      <c r="A43" s="9">
        <v>1042</v>
      </c>
      <c r="B43" t="s">
        <v>54</v>
      </c>
      <c r="C43" t="s">
        <v>10</v>
      </c>
      <c r="D43">
        <v>28</v>
      </c>
      <c r="E43" t="str" cm="1">
        <f t="array" ref="E43">_xlfn.IFS(Table3[[#This Row],[Age]]&lt;=30, "18-30",Table3[[#This Row],[Age]]&lt;=40, "31-40",Table3[[#This Row],[Age]]&lt;=50,"41-50",Table3[[#This Row],[Age]]&lt;=60,"51-60")</f>
        <v>18-30</v>
      </c>
      <c r="F43" s="2">
        <v>2191</v>
      </c>
      <c r="G43" s="2" t="str" cm="1">
        <f t="array" ref="G43">_xlfn.IFS(Table3[[#This Row],[Salary]]&lt;=2500, "Minimum", Table3[[#This Row],[Salary]]&lt;=4000, "Medium", Table3[[#This Row],[Salary]]&gt;4000, "High")</f>
        <v>Minimum</v>
      </c>
      <c r="H43" s="6">
        <v>43025</v>
      </c>
      <c r="I43" s="5">
        <f ca="1">DATEDIF(Table3[[#This Row],[Hire_Date]],TODAY(),"Y")</f>
        <v>7</v>
      </c>
      <c r="J43">
        <v>1</v>
      </c>
      <c r="K43" s="2">
        <f>IF(Table3[[#This Row],[Performance_Score]]&gt;=4, 500, IF(Table3[[#This Row],[Performance_Score]]=3, 200, 0))</f>
        <v>0</v>
      </c>
      <c r="L43">
        <f>_xlfn.XLOOKUP(Table3[[#This Row],[Department]],KPI!$A$10:$A$15,KPI!$B$10:$B$15,"not found",0,1)</f>
        <v>500</v>
      </c>
    </row>
    <row r="44" spans="1:12" x14ac:dyDescent="0.3">
      <c r="A44" s="9">
        <v>1043</v>
      </c>
      <c r="B44" t="s">
        <v>55</v>
      </c>
      <c r="C44" t="s">
        <v>12</v>
      </c>
      <c r="D44">
        <v>29</v>
      </c>
      <c r="E44" t="str" cm="1">
        <f t="array" ref="E44">_xlfn.IFS(Table3[[#This Row],[Age]]&lt;=30, "18-30",Table3[[#This Row],[Age]]&lt;=40, "31-40",Table3[[#This Row],[Age]]&lt;=50,"41-50",Table3[[#This Row],[Age]]&lt;=60,"51-60")</f>
        <v>18-30</v>
      </c>
      <c r="F44" s="2">
        <v>3498</v>
      </c>
      <c r="G44" s="2" t="str" cm="1">
        <f t="array" ref="G44">_xlfn.IFS(Table3[[#This Row],[Salary]]&lt;=2500, "Minimum", Table3[[#This Row],[Salary]]&lt;=4000, "Medium", Table3[[#This Row],[Salary]]&gt;4000, "High")</f>
        <v>Medium</v>
      </c>
      <c r="H44" s="6">
        <v>42100</v>
      </c>
      <c r="I44" s="5">
        <f ca="1">DATEDIF(Table3[[#This Row],[Hire_Date]],TODAY(),"Y")</f>
        <v>10</v>
      </c>
      <c r="J44">
        <v>2</v>
      </c>
      <c r="K44" s="2">
        <f>IF(Table3[[#This Row],[Performance_Score]]&gt;=4, 500, IF(Table3[[#This Row],[Performance_Score]]=3, 200, 0))</f>
        <v>0</v>
      </c>
      <c r="L44">
        <f>_xlfn.XLOOKUP(Table3[[#This Row],[Department]],KPI!$A$10:$A$15,KPI!$B$10:$B$15,"not found",0,1)</f>
        <v>400</v>
      </c>
    </row>
    <row r="45" spans="1:12" x14ac:dyDescent="0.3">
      <c r="A45" s="9">
        <v>1044</v>
      </c>
      <c r="B45" t="s">
        <v>56</v>
      </c>
      <c r="C45" t="s">
        <v>12</v>
      </c>
      <c r="D45">
        <v>56</v>
      </c>
      <c r="E45" t="str" cm="1">
        <f t="array" ref="E45">_xlfn.IFS(Table3[[#This Row],[Age]]&lt;=30, "18-30",Table3[[#This Row],[Age]]&lt;=40, "31-40",Table3[[#This Row],[Age]]&lt;=50,"41-50",Table3[[#This Row],[Age]]&lt;=60,"51-60")</f>
        <v>51-60</v>
      </c>
      <c r="F45" s="2">
        <v>2218</v>
      </c>
      <c r="G45" s="2" t="str" cm="1">
        <f t="array" ref="G45">_xlfn.IFS(Table3[[#This Row],[Salary]]&lt;=2500, "Minimum", Table3[[#This Row],[Salary]]&lt;=4000, "Medium", Table3[[#This Row],[Salary]]&gt;4000, "High")</f>
        <v>Minimum</v>
      </c>
      <c r="H45" s="6">
        <v>43928</v>
      </c>
      <c r="I45" s="5">
        <f ca="1">DATEDIF(Table3[[#This Row],[Hire_Date]],TODAY(),"Y")</f>
        <v>5</v>
      </c>
      <c r="J45">
        <v>4</v>
      </c>
      <c r="K45" s="2">
        <f>IF(Table3[[#This Row],[Performance_Score]]&gt;=4, 500, IF(Table3[[#This Row],[Performance_Score]]=3, 200, 0))</f>
        <v>500</v>
      </c>
      <c r="L45">
        <f>_xlfn.XLOOKUP(Table3[[#This Row],[Department]],KPI!$A$10:$A$15,KPI!$B$10:$B$15,"not found",0,1)</f>
        <v>400</v>
      </c>
    </row>
    <row r="46" spans="1:12" x14ac:dyDescent="0.3">
      <c r="A46" s="9">
        <v>1045</v>
      </c>
      <c r="B46" t="s">
        <v>57</v>
      </c>
      <c r="C46" t="s">
        <v>10</v>
      </c>
      <c r="D46">
        <v>35</v>
      </c>
      <c r="E46" t="str" cm="1">
        <f t="array" ref="E46">_xlfn.IFS(Table3[[#This Row],[Age]]&lt;=30, "18-30",Table3[[#This Row],[Age]]&lt;=40, "31-40",Table3[[#This Row],[Age]]&lt;=50,"41-50",Table3[[#This Row],[Age]]&lt;=60,"51-60")</f>
        <v>31-40</v>
      </c>
      <c r="F46" s="2">
        <v>4136</v>
      </c>
      <c r="G46" s="2" t="str" cm="1">
        <f t="array" ref="G46">_xlfn.IFS(Table3[[#This Row],[Salary]]&lt;=2500, "Minimum", Table3[[#This Row],[Salary]]&lt;=4000, "Medium", Table3[[#This Row],[Salary]]&gt;4000, "High")</f>
        <v>High</v>
      </c>
      <c r="H46" s="6">
        <v>43762</v>
      </c>
      <c r="I46" s="5">
        <f ca="1">DATEDIF(Table3[[#This Row],[Hire_Date]],TODAY(),"Y")</f>
        <v>5</v>
      </c>
      <c r="J46">
        <v>4</v>
      </c>
      <c r="K46" s="2">
        <f>IF(Table3[[#This Row],[Performance_Score]]&gt;=4, 500, IF(Table3[[#This Row],[Performance_Score]]=3, 200, 0))</f>
        <v>500</v>
      </c>
      <c r="L46">
        <f>_xlfn.XLOOKUP(Table3[[#This Row],[Department]],KPI!$A$10:$A$15,KPI!$B$10:$B$15,"not found",0,1)</f>
        <v>500</v>
      </c>
    </row>
    <row r="47" spans="1:12" x14ac:dyDescent="0.3">
      <c r="A47" s="9">
        <v>1046</v>
      </c>
      <c r="B47" t="s">
        <v>58</v>
      </c>
      <c r="C47" t="s">
        <v>12</v>
      </c>
      <c r="D47">
        <v>38</v>
      </c>
      <c r="E47" t="str" cm="1">
        <f t="array" ref="E47">_xlfn.IFS(Table3[[#This Row],[Age]]&lt;=30, "18-30",Table3[[#This Row],[Age]]&lt;=40, "31-40",Table3[[#This Row],[Age]]&lt;=50,"41-50",Table3[[#This Row],[Age]]&lt;=60,"51-60")</f>
        <v>31-40</v>
      </c>
      <c r="F47" s="2">
        <v>2178</v>
      </c>
      <c r="G47" s="2" t="str" cm="1">
        <f t="array" ref="G47">_xlfn.IFS(Table3[[#This Row],[Salary]]&lt;=2500, "Minimum", Table3[[#This Row],[Salary]]&lt;=4000, "Medium", Table3[[#This Row],[Salary]]&gt;4000, "High")</f>
        <v>Minimum</v>
      </c>
      <c r="H47" s="6">
        <v>44537</v>
      </c>
      <c r="I47" s="5">
        <f ca="1">DATEDIF(Table3[[#This Row],[Hire_Date]],TODAY(),"Y")</f>
        <v>3</v>
      </c>
      <c r="J47">
        <v>2</v>
      </c>
      <c r="K47" s="2">
        <f>IF(Table3[[#This Row],[Performance_Score]]&gt;=4, 500, IF(Table3[[#This Row],[Performance_Score]]=3, 200, 0))</f>
        <v>0</v>
      </c>
      <c r="L47">
        <f>_xlfn.XLOOKUP(Table3[[#This Row],[Department]],KPI!$A$10:$A$15,KPI!$B$10:$B$15,"not found",0,1)</f>
        <v>400</v>
      </c>
    </row>
    <row r="48" spans="1:12" x14ac:dyDescent="0.3">
      <c r="A48" s="9">
        <v>1047</v>
      </c>
      <c r="B48" t="s">
        <v>59</v>
      </c>
      <c r="C48" t="s">
        <v>10</v>
      </c>
      <c r="D48">
        <v>57</v>
      </c>
      <c r="E48" t="str" cm="1">
        <f t="array" ref="E48">_xlfn.IFS(Table3[[#This Row],[Age]]&lt;=30, "18-30",Table3[[#This Row],[Age]]&lt;=40, "31-40",Table3[[#This Row],[Age]]&lt;=50,"41-50",Table3[[#This Row],[Age]]&lt;=60,"51-60")</f>
        <v>51-60</v>
      </c>
      <c r="F48" s="2">
        <v>3596</v>
      </c>
      <c r="G48" s="2" t="str" cm="1">
        <f t="array" ref="G48">_xlfn.IFS(Table3[[#This Row],[Salary]]&lt;=2500, "Minimum", Table3[[#This Row],[Salary]]&lt;=4000, "Medium", Table3[[#This Row],[Salary]]&gt;4000, "High")</f>
        <v>Medium</v>
      </c>
      <c r="H48" s="6">
        <v>45483</v>
      </c>
      <c r="I48" s="5">
        <f ca="1">DATEDIF(Table3[[#This Row],[Hire_Date]],TODAY(),"Y")</f>
        <v>1</v>
      </c>
      <c r="J48">
        <v>3</v>
      </c>
      <c r="K48" s="2">
        <f>IF(Table3[[#This Row],[Performance_Score]]&gt;=4, 500, IF(Table3[[#This Row],[Performance_Score]]=3, 200, 0))</f>
        <v>200</v>
      </c>
      <c r="L48">
        <f>_xlfn.XLOOKUP(Table3[[#This Row],[Department]],KPI!$A$10:$A$15,KPI!$B$10:$B$15,"not found",0,1)</f>
        <v>500</v>
      </c>
    </row>
    <row r="49" spans="1:12" x14ac:dyDescent="0.3">
      <c r="A49" s="9">
        <v>1048</v>
      </c>
      <c r="B49" t="s">
        <v>60</v>
      </c>
      <c r="C49" t="s">
        <v>12</v>
      </c>
      <c r="D49">
        <v>25</v>
      </c>
      <c r="E49" t="str" cm="1">
        <f t="array" ref="E49">_xlfn.IFS(Table3[[#This Row],[Age]]&lt;=30, "18-30",Table3[[#This Row],[Age]]&lt;=40, "31-40",Table3[[#This Row],[Age]]&lt;=50,"41-50",Table3[[#This Row],[Age]]&lt;=60,"51-60")</f>
        <v>18-30</v>
      </c>
      <c r="F49" s="2">
        <v>4078</v>
      </c>
      <c r="G49" s="2" t="str" cm="1">
        <f t="array" ref="G49">_xlfn.IFS(Table3[[#This Row],[Salary]]&lt;=2500, "Minimum", Table3[[#This Row],[Salary]]&lt;=4000, "Medium", Table3[[#This Row],[Salary]]&gt;4000, "High")</f>
        <v>High</v>
      </c>
      <c r="H49" s="6">
        <v>44283</v>
      </c>
      <c r="I49" s="5">
        <f ca="1">DATEDIF(Table3[[#This Row],[Hire_Date]],TODAY(),"Y")</f>
        <v>4</v>
      </c>
      <c r="J49">
        <v>1</v>
      </c>
      <c r="K49" s="2">
        <f>IF(Table3[[#This Row],[Performance_Score]]&gt;=4, 500, IF(Table3[[#This Row],[Performance_Score]]=3, 200, 0))</f>
        <v>0</v>
      </c>
      <c r="L49">
        <f>_xlfn.XLOOKUP(Table3[[#This Row],[Department]],KPI!$A$10:$A$15,KPI!$B$10:$B$15,"not found",0,1)</f>
        <v>400</v>
      </c>
    </row>
    <row r="50" spans="1:12" x14ac:dyDescent="0.3">
      <c r="A50" s="9">
        <v>1049</v>
      </c>
      <c r="B50" t="s">
        <v>61</v>
      </c>
      <c r="C50" t="s">
        <v>8</v>
      </c>
      <c r="D50">
        <v>23</v>
      </c>
      <c r="E50" t="str" cm="1">
        <f t="array" ref="E50">_xlfn.IFS(Table3[[#This Row],[Age]]&lt;=30, "18-30",Table3[[#This Row],[Age]]&lt;=40, "31-40",Table3[[#This Row],[Age]]&lt;=50,"41-50",Table3[[#This Row],[Age]]&lt;=60,"51-60")</f>
        <v>18-30</v>
      </c>
      <c r="F50" s="2">
        <v>4865</v>
      </c>
      <c r="G50" s="2" t="str" cm="1">
        <f t="array" ref="G50">_xlfn.IFS(Table3[[#This Row],[Salary]]&lt;=2500, "Minimum", Table3[[#This Row],[Salary]]&lt;=4000, "Medium", Table3[[#This Row],[Salary]]&gt;4000, "High")</f>
        <v>High</v>
      </c>
      <c r="H50" s="6">
        <v>44801</v>
      </c>
      <c r="I50" s="5">
        <f ca="1">DATEDIF(Table3[[#This Row],[Hire_Date]],TODAY(),"Y")</f>
        <v>3</v>
      </c>
      <c r="J50">
        <v>5</v>
      </c>
      <c r="K50" s="2">
        <f>IF(Table3[[#This Row],[Performance_Score]]&gt;=4, 500, IF(Table3[[#This Row],[Performance_Score]]=3, 200, 0))</f>
        <v>500</v>
      </c>
      <c r="L50">
        <f>_xlfn.XLOOKUP(Table3[[#This Row],[Department]],KPI!$A$10:$A$15,KPI!$B$10:$B$15,"not found",0,1)</f>
        <v>50</v>
      </c>
    </row>
    <row r="51" spans="1:12" x14ac:dyDescent="0.3">
      <c r="A51" s="9">
        <v>1050</v>
      </c>
      <c r="B51" t="s">
        <v>62</v>
      </c>
      <c r="C51" t="s">
        <v>21</v>
      </c>
      <c r="D51">
        <v>27</v>
      </c>
      <c r="E51" t="str" cm="1">
        <f t="array" ref="E51">_xlfn.IFS(Table3[[#This Row],[Age]]&lt;=30, "18-30",Table3[[#This Row],[Age]]&lt;=40, "31-40",Table3[[#This Row],[Age]]&lt;=50,"41-50",Table3[[#This Row],[Age]]&lt;=60,"51-60")</f>
        <v>18-30</v>
      </c>
      <c r="F51" s="2">
        <v>3888</v>
      </c>
      <c r="G51" s="2" t="str" cm="1">
        <f t="array" ref="G51">_xlfn.IFS(Table3[[#This Row],[Salary]]&lt;=2500, "Minimum", Table3[[#This Row],[Salary]]&lt;=4000, "Medium", Table3[[#This Row],[Salary]]&gt;4000, "High")</f>
        <v>Medium</v>
      </c>
      <c r="H51" s="6">
        <v>43683</v>
      </c>
      <c r="I51" s="5">
        <f ca="1">DATEDIF(Table3[[#This Row],[Hire_Date]],TODAY(),"Y")</f>
        <v>6</v>
      </c>
      <c r="J51">
        <v>1</v>
      </c>
      <c r="K51" s="2">
        <f>IF(Table3[[#This Row],[Performance_Score]]&gt;=4, 500, IF(Table3[[#This Row],[Performance_Score]]=3, 200, 0))</f>
        <v>0</v>
      </c>
      <c r="L51">
        <f>_xlfn.XLOOKUP(Table3[[#This Row],[Department]],KPI!$A$10:$A$15,KPI!$B$10:$B$15,"not found",0,1)</f>
        <v>200</v>
      </c>
    </row>
  </sheetData>
  <conditionalFormatting sqref="J2:J51">
    <cfRule type="cellIs" dxfId="3" priority="2" operator="lessThan">
      <formula>3</formula>
    </cfRule>
  </conditionalFormatting>
  <conditionalFormatting sqref="F2:F51">
    <cfRule type="cellIs" dxfId="2" priority="1" operator="greaterThan">
      <formula>4000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A1A0-A175-4293-8385-19F05BDF16BD}">
  <dimension ref="A1:B15"/>
  <sheetViews>
    <sheetView workbookViewId="0">
      <selection activeCell="E14" sqref="E14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2" x14ac:dyDescent="0.3">
      <c r="A1" s="3" t="s">
        <v>83</v>
      </c>
      <c r="B1">
        <f>COUNTA(Table2[Employee_ID])</f>
        <v>50</v>
      </c>
    </row>
    <row r="2" spans="1:2" x14ac:dyDescent="0.3">
      <c r="A2" s="3" t="s">
        <v>85</v>
      </c>
      <c r="B2">
        <f>AVERAGE(Table3[Age])</f>
        <v>38.86</v>
      </c>
    </row>
    <row r="3" spans="1:2" x14ac:dyDescent="0.3">
      <c r="A3" s="3" t="s">
        <v>86</v>
      </c>
      <c r="B3" s="2">
        <f>MAX(Table3[Salary])</f>
        <v>4934</v>
      </c>
    </row>
    <row r="4" spans="1:2" x14ac:dyDescent="0.3">
      <c r="A4" s="3" t="s">
        <v>87</v>
      </c>
      <c r="B4" s="2">
        <f>MIN(Table3[Salary])</f>
        <v>1864</v>
      </c>
    </row>
    <row r="9" spans="1:2" x14ac:dyDescent="0.3">
      <c r="A9" s="3" t="s">
        <v>91</v>
      </c>
      <c r="B9" s="3" t="s">
        <v>92</v>
      </c>
    </row>
    <row r="10" spans="1:2" x14ac:dyDescent="0.3">
      <c r="A10" t="s">
        <v>10</v>
      </c>
      <c r="B10">
        <v>500</v>
      </c>
    </row>
    <row r="11" spans="1:2" x14ac:dyDescent="0.3">
      <c r="A11" t="s">
        <v>12</v>
      </c>
      <c r="B11">
        <v>400</v>
      </c>
    </row>
    <row r="12" spans="1:2" x14ac:dyDescent="0.3">
      <c r="A12" t="s">
        <v>15</v>
      </c>
      <c r="B12">
        <v>300</v>
      </c>
    </row>
    <row r="13" spans="1:2" x14ac:dyDescent="0.3">
      <c r="A13" t="s">
        <v>21</v>
      </c>
      <c r="B13">
        <v>200</v>
      </c>
    </row>
    <row r="14" spans="1:2" x14ac:dyDescent="0.3">
      <c r="A14" t="s">
        <v>18</v>
      </c>
      <c r="B14">
        <v>100</v>
      </c>
    </row>
    <row r="15" spans="1:2" x14ac:dyDescent="0.3">
      <c r="A15" t="s">
        <v>8</v>
      </c>
      <c r="B1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81B4-DA32-4752-A141-C322D02765A5}">
  <dimension ref="A1:H55"/>
  <sheetViews>
    <sheetView topLeftCell="A24" zoomScale="85" zoomScaleNormal="85" workbookViewId="0">
      <selection activeCell="A45" sqref="A45"/>
    </sheetView>
  </sheetViews>
  <sheetFormatPr defaultRowHeight="14.4" x14ac:dyDescent="0.3"/>
  <cols>
    <col min="1" max="1" width="13.44140625" bestFit="1" customWidth="1"/>
    <col min="2" max="2" width="26.6640625" bestFit="1" customWidth="1"/>
    <col min="4" max="4" width="13.44140625" bestFit="1" customWidth="1"/>
    <col min="5" max="5" width="21" bestFit="1" customWidth="1"/>
    <col min="7" max="7" width="13.44140625" bestFit="1" customWidth="1"/>
    <col min="8" max="8" width="16.6640625" bestFit="1" customWidth="1"/>
  </cols>
  <sheetData>
    <row r="1" spans="1:8" x14ac:dyDescent="0.3">
      <c r="A1" s="7" t="s">
        <v>93</v>
      </c>
      <c r="B1" t="s">
        <v>95</v>
      </c>
      <c r="D1" s="7" t="s">
        <v>93</v>
      </c>
      <c r="E1" t="s">
        <v>100</v>
      </c>
      <c r="G1" s="7" t="s">
        <v>93</v>
      </c>
      <c r="H1" t="s">
        <v>95</v>
      </c>
    </row>
    <row r="2" spans="1:8" x14ac:dyDescent="0.3">
      <c r="A2" s="8" t="s">
        <v>21</v>
      </c>
      <c r="B2" s="2">
        <v>3191.8</v>
      </c>
      <c r="D2" s="8" t="s">
        <v>96</v>
      </c>
      <c r="E2" s="5">
        <v>15</v>
      </c>
      <c r="G2" s="8">
        <v>1</v>
      </c>
      <c r="H2" s="2">
        <v>3209.0714285714284</v>
      </c>
    </row>
    <row r="3" spans="1:8" x14ac:dyDescent="0.3">
      <c r="A3" s="8" t="s">
        <v>8</v>
      </c>
      <c r="B3" s="2">
        <v>3966.6363636363635</v>
      </c>
      <c r="D3" s="8" t="s">
        <v>97</v>
      </c>
      <c r="E3" s="5">
        <v>11</v>
      </c>
      <c r="G3" s="8">
        <v>2</v>
      </c>
      <c r="H3" s="2">
        <v>2711.6666666666665</v>
      </c>
    </row>
    <row r="4" spans="1:8" x14ac:dyDescent="0.3">
      <c r="A4" s="8" t="s">
        <v>15</v>
      </c>
      <c r="B4" s="2">
        <v>3377.4444444444443</v>
      </c>
      <c r="D4" s="8" t="s">
        <v>98</v>
      </c>
      <c r="E4" s="5">
        <v>17</v>
      </c>
      <c r="G4" s="8">
        <v>3</v>
      </c>
      <c r="H4" s="2">
        <v>3992.4</v>
      </c>
    </row>
    <row r="5" spans="1:8" x14ac:dyDescent="0.3">
      <c r="A5" s="8" t="s">
        <v>18</v>
      </c>
      <c r="B5" s="2">
        <v>3261.6</v>
      </c>
      <c r="D5" s="8" t="s">
        <v>99</v>
      </c>
      <c r="E5" s="5">
        <v>7</v>
      </c>
      <c r="G5" s="8">
        <v>4</v>
      </c>
      <c r="H5" s="2">
        <v>3040.3076923076924</v>
      </c>
    </row>
    <row r="6" spans="1:8" x14ac:dyDescent="0.3">
      <c r="A6" s="8" t="s">
        <v>12</v>
      </c>
      <c r="B6" s="2">
        <v>2996.3333333333335</v>
      </c>
      <c r="D6" s="8" t="s">
        <v>94</v>
      </c>
      <c r="E6" s="5">
        <v>50</v>
      </c>
      <c r="G6" s="8">
        <v>5</v>
      </c>
      <c r="H6" s="2">
        <v>3753.2857142857142</v>
      </c>
    </row>
    <row r="7" spans="1:8" x14ac:dyDescent="0.3">
      <c r="A7" s="8" t="s">
        <v>10</v>
      </c>
      <c r="B7" s="2">
        <v>3059.4545454545455</v>
      </c>
      <c r="G7" s="8" t="s">
        <v>94</v>
      </c>
      <c r="H7" s="2">
        <v>3338.36</v>
      </c>
    </row>
    <row r="8" spans="1:8" x14ac:dyDescent="0.3">
      <c r="A8" s="8" t="s">
        <v>94</v>
      </c>
      <c r="B8" s="2">
        <v>3338.36</v>
      </c>
    </row>
    <row r="12" spans="1:8" x14ac:dyDescent="0.3">
      <c r="A12" s="7" t="s">
        <v>93</v>
      </c>
      <c r="B12" t="s">
        <v>100</v>
      </c>
    </row>
    <row r="13" spans="1:8" x14ac:dyDescent="0.3">
      <c r="A13" s="8" t="s">
        <v>21</v>
      </c>
      <c r="B13" s="5">
        <v>5</v>
      </c>
    </row>
    <row r="14" spans="1:8" x14ac:dyDescent="0.3">
      <c r="A14" s="8" t="s">
        <v>8</v>
      </c>
      <c r="B14" s="5">
        <v>11</v>
      </c>
    </row>
    <row r="15" spans="1:8" x14ac:dyDescent="0.3">
      <c r="A15" s="8" t="s">
        <v>15</v>
      </c>
      <c r="B15" s="5">
        <v>9</v>
      </c>
    </row>
    <row r="16" spans="1:8" x14ac:dyDescent="0.3">
      <c r="A16" s="8" t="s">
        <v>18</v>
      </c>
      <c r="B16" s="5">
        <v>5</v>
      </c>
    </row>
    <row r="17" spans="1:2" x14ac:dyDescent="0.3">
      <c r="A17" s="8" t="s">
        <v>12</v>
      </c>
      <c r="B17" s="5">
        <v>9</v>
      </c>
    </row>
    <row r="18" spans="1:2" x14ac:dyDescent="0.3">
      <c r="A18" s="8" t="s">
        <v>10</v>
      </c>
      <c r="B18" s="5">
        <v>11</v>
      </c>
    </row>
    <row r="19" spans="1:2" x14ac:dyDescent="0.3">
      <c r="A19" s="8" t="s">
        <v>94</v>
      </c>
      <c r="B19" s="5">
        <v>50</v>
      </c>
    </row>
    <row r="30" spans="1:2" x14ac:dyDescent="0.3">
      <c r="A30" s="7" t="s">
        <v>93</v>
      </c>
      <c r="B30" t="s">
        <v>100</v>
      </c>
    </row>
    <row r="31" spans="1:2" x14ac:dyDescent="0.3">
      <c r="A31" s="8" t="s">
        <v>101</v>
      </c>
      <c r="B31" s="5">
        <v>16</v>
      </c>
    </row>
    <row r="32" spans="1:2" x14ac:dyDescent="0.3">
      <c r="A32" s="8" t="s">
        <v>102</v>
      </c>
      <c r="B32" s="5">
        <v>24</v>
      </c>
    </row>
    <row r="33" spans="1:2" x14ac:dyDescent="0.3">
      <c r="A33" s="8" t="s">
        <v>103</v>
      </c>
      <c r="B33" s="5">
        <v>10</v>
      </c>
    </row>
    <row r="34" spans="1:2" x14ac:dyDescent="0.3">
      <c r="A34" s="8" t="s">
        <v>94</v>
      </c>
      <c r="B34" s="5">
        <v>50</v>
      </c>
    </row>
    <row r="45" spans="1:2" x14ac:dyDescent="0.3">
      <c r="A45" s="7" t="s">
        <v>93</v>
      </c>
      <c r="B45" t="s">
        <v>114</v>
      </c>
    </row>
    <row r="46" spans="1:2" x14ac:dyDescent="0.3">
      <c r="A46" s="8" t="s">
        <v>105</v>
      </c>
      <c r="B46" s="5">
        <v>10</v>
      </c>
    </row>
    <row r="47" spans="1:2" x14ac:dyDescent="0.3">
      <c r="A47" s="8" t="s">
        <v>106</v>
      </c>
      <c r="B47" s="5">
        <v>9</v>
      </c>
    </row>
    <row r="48" spans="1:2" x14ac:dyDescent="0.3">
      <c r="A48" s="8" t="s">
        <v>107</v>
      </c>
      <c r="B48" s="5">
        <v>7.625</v>
      </c>
    </row>
    <row r="49" spans="1:2" x14ac:dyDescent="0.3">
      <c r="A49" s="8" t="s">
        <v>108</v>
      </c>
      <c r="B49" s="5">
        <v>5.666666666666667</v>
      </c>
    </row>
    <row r="50" spans="1:2" x14ac:dyDescent="0.3">
      <c r="A50" s="8" t="s">
        <v>109</v>
      </c>
      <c r="B50" s="5">
        <v>4.666666666666667</v>
      </c>
    </row>
    <row r="51" spans="1:2" x14ac:dyDescent="0.3">
      <c r="A51" s="8" t="s">
        <v>110</v>
      </c>
      <c r="B51" s="5">
        <v>3.3333333333333335</v>
      </c>
    </row>
    <row r="52" spans="1:2" x14ac:dyDescent="0.3">
      <c r="A52" s="8" t="s">
        <v>111</v>
      </c>
      <c r="B52" s="5">
        <v>2.875</v>
      </c>
    </row>
    <row r="53" spans="1:2" x14ac:dyDescent="0.3">
      <c r="A53" s="8" t="s">
        <v>112</v>
      </c>
      <c r="B53" s="5">
        <v>2</v>
      </c>
    </row>
    <row r="54" spans="1:2" x14ac:dyDescent="0.3">
      <c r="A54" s="8" t="s">
        <v>113</v>
      </c>
      <c r="B54" s="5">
        <v>0.5</v>
      </c>
    </row>
    <row r="55" spans="1:2" x14ac:dyDescent="0.3">
      <c r="A55" s="8" t="s">
        <v>94</v>
      </c>
      <c r="B55" s="5">
        <v>4.88</v>
      </c>
    </row>
  </sheetData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zoomScale="85" zoomScaleNormal="85" workbookViewId="0"/>
  </sheetViews>
  <sheetFormatPr defaultRowHeight="14.4" x14ac:dyDescent="0.3"/>
  <sheetData>
    <row r="1" spans="1:1" x14ac:dyDescent="0.3">
      <c r="A1" t="s">
        <v>63</v>
      </c>
    </row>
    <row r="2" spans="1:1" x14ac:dyDescent="0.3">
      <c r="A2" t="s">
        <v>64</v>
      </c>
    </row>
    <row r="3" spans="1:1" x14ac:dyDescent="0.3">
      <c r="A3" t="s">
        <v>65</v>
      </c>
    </row>
    <row r="4" spans="1:1" x14ac:dyDescent="0.3">
      <c r="A4" t="s">
        <v>66</v>
      </c>
    </row>
    <row r="5" spans="1:1" x14ac:dyDescent="0.3">
      <c r="A5" t="s">
        <v>67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2" spans="1:1" x14ac:dyDescent="0.3">
      <c r="A2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Dataset_Modified</vt:lpstr>
      <vt:lpstr>KPI</vt:lpstr>
      <vt:lpstr>Pivot</vt:lpstr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crocco</cp:lastModifiedBy>
  <dcterms:created xsi:type="dcterms:W3CDTF">2025-09-13T19:00:32Z</dcterms:created>
  <dcterms:modified xsi:type="dcterms:W3CDTF">2025-09-19T15:23:56Z</dcterms:modified>
</cp:coreProperties>
</file>