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progetti_stefano\automations\produzione_quantita_consumo\"/>
    </mc:Choice>
  </mc:AlternateContent>
  <xr:revisionPtr revIDLastSave="0" documentId="13_ncr:1_{8F00D35F-FEE5-4004-8DA8-A0EC7FD49508}" xr6:coauthVersionLast="47" xr6:coauthVersionMax="47" xr10:uidLastSave="{00000000-0000-0000-0000-000000000000}"/>
  <bookViews>
    <workbookView xWindow="780" yWindow="765" windowWidth="27600" windowHeight="14715" xr2:uid="{00000000-000D-0000-FFFF-FFFF00000000}"/>
  </bookViews>
  <sheets>
    <sheet name="Consolidato" sheetId="33" r:id="rId1"/>
    <sheet name="ASS1" sheetId="1" r:id="rId2"/>
    <sheet name="F01" sheetId="2" r:id="rId3"/>
    <sheet name="F02" sheetId="3" r:id="rId4"/>
    <sheet name="F03" sheetId="4" r:id="rId5"/>
    <sheet name="F04" sheetId="5" r:id="rId6"/>
    <sheet name="F05" sheetId="6" r:id="rId7"/>
    <sheet name="F06" sheetId="7" r:id="rId8"/>
    <sheet name="F07" sheetId="8" r:id="rId9"/>
    <sheet name="F08" sheetId="9" r:id="rId10"/>
    <sheet name="F09" sheetId="10" r:id="rId11"/>
    <sheet name="F10" sheetId="11" r:id="rId12"/>
    <sheet name="F11" sheetId="12" r:id="rId13"/>
    <sheet name="ISOLA1" sheetId="13" r:id="rId14"/>
    <sheet name="ISOLA5" sheetId="14" r:id="rId15"/>
    <sheet name="M1030" sheetId="15" r:id="rId16"/>
    <sheet name="MANUA" sheetId="16" r:id="rId17"/>
    <sheet name="MG5" sheetId="17" r:id="rId18"/>
    <sheet name="MG6" sheetId="18" r:id="rId19"/>
    <sheet name="MG7" sheetId="19" r:id="rId20"/>
    <sheet name="MG8" sheetId="20" r:id="rId21"/>
    <sheet name="MMAN" sheetId="21" r:id="rId22"/>
    <sheet name="MP1" sheetId="22" r:id="rId23"/>
    <sheet name="MP2" sheetId="23" r:id="rId24"/>
    <sheet name="MP3" sheetId="24" r:id="rId25"/>
    <sheet name="MP4" sheetId="25" r:id="rId26"/>
    <sheet name="SERCAM" sheetId="26" r:id="rId27"/>
    <sheet name="TMPM2" sheetId="27" r:id="rId28"/>
    <sheet name="TMPMA2" sheetId="28" r:id="rId29"/>
    <sheet name="TROV" sheetId="29" r:id="rId30"/>
    <sheet name="COMPRESSORI" sheetId="30" r:id="rId31"/>
    <sheet name="Tabelle" sheetId="31" r:id="rId32"/>
    <sheet name="ICOPOWER" sheetId="32" r:id="rId33"/>
  </sheets>
  <definedNames>
    <definedName name="_xlnm._FilterDatabase" localSheetId="0" hidden="1">Consolidato!$A$1:$K$721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2" l="1"/>
  <c r="E3" i="32"/>
  <c r="F3" i="32" s="1"/>
  <c r="F45" i="31" s="1"/>
  <c r="I45" i="31" s="1"/>
  <c r="B87" i="31"/>
  <c r="G68" i="31"/>
  <c r="G67" i="31"/>
  <c r="G66" i="31"/>
  <c r="G65" i="31"/>
  <c r="G64" i="31"/>
  <c r="G63" i="31"/>
  <c r="G62" i="31"/>
  <c r="G61" i="31"/>
  <c r="G60" i="31"/>
  <c r="G59" i="31"/>
  <c r="G58" i="31"/>
  <c r="H55" i="31"/>
  <c r="F55" i="31"/>
  <c r="I55" i="31" s="1"/>
  <c r="E55" i="31"/>
  <c r="B55" i="31"/>
  <c r="J55" i="31" s="1"/>
  <c r="H54" i="31"/>
  <c r="F54" i="31"/>
  <c r="I54" i="31" s="1"/>
  <c r="E54" i="31"/>
  <c r="B54" i="31"/>
  <c r="J54" i="31" s="1"/>
  <c r="H53" i="31"/>
  <c r="F53" i="31"/>
  <c r="I53" i="31" s="1"/>
  <c r="E53" i="31"/>
  <c r="B53" i="31"/>
  <c r="J53" i="31" s="1"/>
  <c r="H52" i="31"/>
  <c r="F52" i="31"/>
  <c r="I52" i="31" s="1"/>
  <c r="E52" i="31"/>
  <c r="B52" i="31"/>
  <c r="J52" i="31" s="1"/>
  <c r="H51" i="31"/>
  <c r="F51" i="31"/>
  <c r="I51" i="31" s="1"/>
  <c r="E51" i="31"/>
  <c r="B51" i="31"/>
  <c r="J51" i="31" s="1"/>
  <c r="H50" i="31"/>
  <c r="F50" i="31"/>
  <c r="I50" i="31" s="1"/>
  <c r="E50" i="31"/>
  <c r="B50" i="31"/>
  <c r="J50" i="31" s="1"/>
  <c r="H49" i="31"/>
  <c r="F49" i="31"/>
  <c r="I49" i="31" s="1"/>
  <c r="E49" i="31"/>
  <c r="B49" i="31"/>
  <c r="B85" i="31" s="1"/>
  <c r="H48" i="31"/>
  <c r="F48" i="31"/>
  <c r="I48" i="31" s="1"/>
  <c r="E48" i="31"/>
  <c r="B48" i="31"/>
  <c r="B84" i="31" s="1"/>
  <c r="H47" i="31"/>
  <c r="F47" i="31"/>
  <c r="I47" i="31" s="1"/>
  <c r="E47" i="31"/>
  <c r="B47" i="31"/>
  <c r="J47" i="31" s="1"/>
  <c r="H46" i="31"/>
  <c r="F46" i="31"/>
  <c r="I46" i="31" s="1"/>
  <c r="E46" i="31"/>
  <c r="B46" i="31"/>
  <c r="J46" i="31" s="1"/>
  <c r="H45" i="31"/>
  <c r="E45" i="31"/>
  <c r="K45" i="31" s="1"/>
  <c r="B45" i="31"/>
  <c r="J45" i="31" s="1"/>
  <c r="K25" i="30"/>
  <c r="J25" i="30"/>
  <c r="H25" i="30"/>
  <c r="K24" i="30"/>
  <c r="J24" i="30"/>
  <c r="H24" i="30"/>
  <c r="K23" i="30"/>
  <c r="J23" i="30"/>
  <c r="H23" i="30"/>
  <c r="K22" i="30"/>
  <c r="J22" i="30"/>
  <c r="H22" i="30"/>
  <c r="I22" i="30" s="1"/>
  <c r="K21" i="30"/>
  <c r="J21" i="30"/>
  <c r="I21" i="30"/>
  <c r="H21" i="30"/>
  <c r="K20" i="30"/>
  <c r="J20" i="30"/>
  <c r="H20" i="30"/>
  <c r="I20" i="30" s="1"/>
  <c r="K19" i="30"/>
  <c r="J19" i="30"/>
  <c r="I19" i="30"/>
  <c r="H19" i="30"/>
  <c r="K18" i="30"/>
  <c r="J18" i="30"/>
  <c r="H18" i="30"/>
  <c r="I18" i="30" s="1"/>
  <c r="K17" i="30"/>
  <c r="J17" i="30"/>
  <c r="I17" i="30"/>
  <c r="H17" i="30"/>
  <c r="K16" i="30"/>
  <c r="J16" i="30"/>
  <c r="H16" i="30"/>
  <c r="I16" i="30" s="1"/>
  <c r="K15" i="30"/>
  <c r="J15" i="30"/>
  <c r="I15" i="30"/>
  <c r="H15" i="30"/>
  <c r="K14" i="30"/>
  <c r="J14" i="30"/>
  <c r="H14" i="30"/>
  <c r="I14" i="30" s="1"/>
  <c r="K13" i="30"/>
  <c r="J13" i="30"/>
  <c r="I13" i="30"/>
  <c r="H13" i="30"/>
  <c r="K12" i="30"/>
  <c r="J12" i="30"/>
  <c r="H12" i="30"/>
  <c r="I12" i="30" s="1"/>
  <c r="K11" i="30"/>
  <c r="J11" i="30"/>
  <c r="H11" i="30"/>
  <c r="K10" i="30"/>
  <c r="J10" i="30"/>
  <c r="H10" i="30"/>
  <c r="K9" i="30"/>
  <c r="J9" i="30"/>
  <c r="H9" i="30"/>
  <c r="K8" i="30"/>
  <c r="J8" i="30"/>
  <c r="H8" i="30"/>
  <c r="K7" i="30"/>
  <c r="J7" i="30"/>
  <c r="H7" i="30"/>
  <c r="K6" i="30"/>
  <c r="J6" i="30"/>
  <c r="H6" i="30"/>
  <c r="K5" i="30"/>
  <c r="J5" i="30"/>
  <c r="H5" i="30"/>
  <c r="K4" i="30"/>
  <c r="J4" i="30"/>
  <c r="H4" i="30"/>
  <c r="K3" i="30"/>
  <c r="J3" i="30"/>
  <c r="H3" i="30"/>
  <c r="K2" i="30"/>
  <c r="J2" i="30"/>
  <c r="H2" i="30"/>
  <c r="K25" i="29"/>
  <c r="J25" i="29"/>
  <c r="H25" i="29"/>
  <c r="I25" i="29" s="1"/>
  <c r="K24" i="29"/>
  <c r="J24" i="29"/>
  <c r="H24" i="29"/>
  <c r="I24" i="29" s="1"/>
  <c r="K23" i="29"/>
  <c r="J23" i="29"/>
  <c r="H23" i="29"/>
  <c r="I23" i="29" s="1"/>
  <c r="K22" i="29"/>
  <c r="J22" i="29"/>
  <c r="H22" i="29"/>
  <c r="I22" i="29" s="1"/>
  <c r="F22" i="29"/>
  <c r="E22" i="29"/>
  <c r="D22" i="29"/>
  <c r="K21" i="29"/>
  <c r="J21" i="29"/>
  <c r="H21" i="29"/>
  <c r="F21" i="29"/>
  <c r="I21" i="29" s="1"/>
  <c r="E21" i="29"/>
  <c r="D21" i="29"/>
  <c r="K20" i="29"/>
  <c r="J20" i="29"/>
  <c r="H20" i="29"/>
  <c r="F20" i="29"/>
  <c r="I20" i="29" s="1"/>
  <c r="E20" i="29"/>
  <c r="D20" i="29"/>
  <c r="K19" i="29"/>
  <c r="J19" i="29"/>
  <c r="I19" i="29"/>
  <c r="H19" i="29"/>
  <c r="F19" i="29"/>
  <c r="E19" i="29"/>
  <c r="D19" i="29"/>
  <c r="K18" i="29"/>
  <c r="J18" i="29"/>
  <c r="H18" i="29"/>
  <c r="I18" i="29" s="1"/>
  <c r="F18" i="29"/>
  <c r="E18" i="29"/>
  <c r="D18" i="29"/>
  <c r="K17" i="29"/>
  <c r="J17" i="29"/>
  <c r="I17" i="29"/>
  <c r="H17" i="29"/>
  <c r="F17" i="29"/>
  <c r="E17" i="29"/>
  <c r="D17" i="29"/>
  <c r="K16" i="29"/>
  <c r="J16" i="29"/>
  <c r="H16" i="29"/>
  <c r="F16" i="29"/>
  <c r="I16" i="29" s="1"/>
  <c r="E16" i="29"/>
  <c r="D16" i="29"/>
  <c r="K15" i="29"/>
  <c r="J15" i="29"/>
  <c r="I15" i="29"/>
  <c r="H15" i="29"/>
  <c r="F15" i="29"/>
  <c r="E15" i="29"/>
  <c r="D15" i="29"/>
  <c r="K14" i="29"/>
  <c r="J14" i="29"/>
  <c r="H14" i="29"/>
  <c r="I14" i="29" s="1"/>
  <c r="F14" i="29"/>
  <c r="E14" i="29"/>
  <c r="D14" i="29"/>
  <c r="K13" i="29"/>
  <c r="J13" i="29"/>
  <c r="H13" i="29"/>
  <c r="F13" i="29"/>
  <c r="I13" i="29" s="1"/>
  <c r="E13" i="29"/>
  <c r="D13" i="29"/>
  <c r="K12" i="29"/>
  <c r="J12" i="29"/>
  <c r="H12" i="29"/>
  <c r="F12" i="29"/>
  <c r="I12" i="29" s="1"/>
  <c r="E12" i="29"/>
  <c r="D12" i="29"/>
  <c r="K11" i="29"/>
  <c r="J11" i="29"/>
  <c r="H11" i="29"/>
  <c r="K10" i="29"/>
  <c r="J10" i="29"/>
  <c r="H10" i="29"/>
  <c r="K9" i="29"/>
  <c r="J9" i="29"/>
  <c r="H9" i="29"/>
  <c r="K8" i="29"/>
  <c r="J8" i="29"/>
  <c r="H8" i="29"/>
  <c r="K7" i="29"/>
  <c r="J7" i="29"/>
  <c r="H7" i="29"/>
  <c r="K6" i="29"/>
  <c r="J6" i="29"/>
  <c r="H6" i="29"/>
  <c r="K5" i="29"/>
  <c r="J5" i="29"/>
  <c r="H5" i="29"/>
  <c r="K4" i="29"/>
  <c r="J4" i="29"/>
  <c r="H4" i="29"/>
  <c r="K3" i="29"/>
  <c r="J3" i="29"/>
  <c r="H3" i="29"/>
  <c r="K2" i="29"/>
  <c r="J2" i="29"/>
  <c r="H2" i="29"/>
  <c r="K25" i="28"/>
  <c r="J25" i="28"/>
  <c r="H25" i="28"/>
  <c r="K24" i="28"/>
  <c r="J24" i="28"/>
  <c r="H24" i="28"/>
  <c r="K23" i="28"/>
  <c r="J23" i="28"/>
  <c r="H23" i="28"/>
  <c r="K22" i="28"/>
  <c r="J22" i="28"/>
  <c r="H22" i="28"/>
  <c r="K21" i="28"/>
  <c r="J21" i="28"/>
  <c r="H21" i="28"/>
  <c r="I21" i="28" s="1"/>
  <c r="K20" i="28"/>
  <c r="J20" i="28"/>
  <c r="I20" i="28"/>
  <c r="H20" i="28"/>
  <c r="K19" i="28"/>
  <c r="J19" i="28"/>
  <c r="H19" i="28"/>
  <c r="I19" i="28" s="1"/>
  <c r="K18" i="28"/>
  <c r="J18" i="28"/>
  <c r="I18" i="28"/>
  <c r="H18" i="28"/>
  <c r="K17" i="28"/>
  <c r="J17" i="28"/>
  <c r="H17" i="28"/>
  <c r="I17" i="28" s="1"/>
  <c r="K16" i="28"/>
  <c r="J16" i="28"/>
  <c r="I16" i="28"/>
  <c r="H16" i="28"/>
  <c r="K15" i="28"/>
  <c r="J15" i="28"/>
  <c r="H15" i="28"/>
  <c r="I15" i="28" s="1"/>
  <c r="K14" i="28"/>
  <c r="J14" i="28"/>
  <c r="I14" i="28"/>
  <c r="H14" i="28"/>
  <c r="K13" i="28"/>
  <c r="J13" i="28"/>
  <c r="H13" i="28"/>
  <c r="I13" i="28" s="1"/>
  <c r="K12" i="28"/>
  <c r="J12" i="28"/>
  <c r="I12" i="28"/>
  <c r="H12" i="28"/>
  <c r="K11" i="28"/>
  <c r="J11" i="28"/>
  <c r="H11" i="28"/>
  <c r="K10" i="28"/>
  <c r="J10" i="28"/>
  <c r="H10" i="28"/>
  <c r="K9" i="28"/>
  <c r="J9" i="28"/>
  <c r="H9" i="28"/>
  <c r="K8" i="28"/>
  <c r="J8" i="28"/>
  <c r="H8" i="28"/>
  <c r="K7" i="28"/>
  <c r="J7" i="28"/>
  <c r="H7" i="28"/>
  <c r="K6" i="28"/>
  <c r="J6" i="28"/>
  <c r="H6" i="28"/>
  <c r="K5" i="28"/>
  <c r="J5" i="28"/>
  <c r="H5" i="28"/>
  <c r="K4" i="28"/>
  <c r="J4" i="28"/>
  <c r="H4" i="28"/>
  <c r="K3" i="28"/>
  <c r="J3" i="28"/>
  <c r="H3" i="28"/>
  <c r="K2" i="28"/>
  <c r="J2" i="28"/>
  <c r="H2" i="28"/>
  <c r="K25" i="27"/>
  <c r="J25" i="27"/>
  <c r="H25" i="27"/>
  <c r="K24" i="27"/>
  <c r="J24" i="27"/>
  <c r="H24" i="27"/>
  <c r="K23" i="27"/>
  <c r="J23" i="27"/>
  <c r="H23" i="27"/>
  <c r="K22" i="27"/>
  <c r="J22" i="27"/>
  <c r="H22" i="27"/>
  <c r="F22" i="27"/>
  <c r="I22" i="27" s="1"/>
  <c r="E22" i="27"/>
  <c r="D22" i="27"/>
  <c r="K21" i="27"/>
  <c r="J21" i="27"/>
  <c r="I21" i="27"/>
  <c r="H21" i="27"/>
  <c r="F21" i="27"/>
  <c r="E21" i="27"/>
  <c r="D21" i="27"/>
  <c r="K20" i="27"/>
  <c r="J20" i="27"/>
  <c r="H20" i="27"/>
  <c r="I20" i="27" s="1"/>
  <c r="F20" i="27"/>
  <c r="E20" i="27"/>
  <c r="D20" i="27"/>
  <c r="K19" i="27"/>
  <c r="J19" i="27"/>
  <c r="I19" i="27"/>
  <c r="H19" i="27"/>
  <c r="F19" i="27"/>
  <c r="E19" i="27"/>
  <c r="D19" i="27"/>
  <c r="K18" i="27"/>
  <c r="J18" i="27"/>
  <c r="H18" i="27"/>
  <c r="F18" i="27"/>
  <c r="I18" i="27" s="1"/>
  <c r="E18" i="27"/>
  <c r="D18" i="27"/>
  <c r="K17" i="27"/>
  <c r="J17" i="27"/>
  <c r="I17" i="27"/>
  <c r="H17" i="27"/>
  <c r="F17" i="27"/>
  <c r="E17" i="27"/>
  <c r="D17" i="27"/>
  <c r="K16" i="27"/>
  <c r="J16" i="27"/>
  <c r="H16" i="27"/>
  <c r="I16" i="27" s="1"/>
  <c r="F16" i="27"/>
  <c r="E16" i="27"/>
  <c r="D16" i="27"/>
  <c r="K15" i="27"/>
  <c r="J15" i="27"/>
  <c r="H15" i="27"/>
  <c r="F15" i="27"/>
  <c r="I15" i="27" s="1"/>
  <c r="E15" i="27"/>
  <c r="D15" i="27"/>
  <c r="K14" i="27"/>
  <c r="J14" i="27"/>
  <c r="H14" i="27"/>
  <c r="F14" i="27"/>
  <c r="I14" i="27" s="1"/>
  <c r="E14" i="27"/>
  <c r="D14" i="27"/>
  <c r="K13" i="27"/>
  <c r="J13" i="27"/>
  <c r="I13" i="27"/>
  <c r="H13" i="27"/>
  <c r="F13" i="27"/>
  <c r="E13" i="27"/>
  <c r="D13" i="27"/>
  <c r="K12" i="27"/>
  <c r="J12" i="27"/>
  <c r="H12" i="27"/>
  <c r="I12" i="27" s="1"/>
  <c r="F12" i="27"/>
  <c r="E12" i="27"/>
  <c r="D12" i="27"/>
  <c r="K11" i="27"/>
  <c r="J11" i="27"/>
  <c r="H11" i="27"/>
  <c r="K10" i="27"/>
  <c r="J10" i="27"/>
  <c r="H10" i="27"/>
  <c r="K9" i="27"/>
  <c r="J9" i="27"/>
  <c r="H9" i="27"/>
  <c r="K8" i="27"/>
  <c r="J8" i="27"/>
  <c r="H8" i="27"/>
  <c r="K7" i="27"/>
  <c r="J7" i="27"/>
  <c r="H7" i="27"/>
  <c r="K6" i="27"/>
  <c r="J6" i="27"/>
  <c r="H6" i="27"/>
  <c r="K5" i="27"/>
  <c r="J5" i="27"/>
  <c r="H5" i="27"/>
  <c r="K4" i="27"/>
  <c r="J4" i="27"/>
  <c r="H4" i="27"/>
  <c r="K3" i="27"/>
  <c r="J3" i="27"/>
  <c r="H3" i="27"/>
  <c r="K2" i="27"/>
  <c r="J2" i="27"/>
  <c r="H2" i="27"/>
  <c r="K25" i="26"/>
  <c r="J25" i="26"/>
  <c r="H25" i="26"/>
  <c r="K24" i="26"/>
  <c r="J24" i="26"/>
  <c r="H24" i="26"/>
  <c r="K23" i="26"/>
  <c r="J23" i="26"/>
  <c r="H23" i="26"/>
  <c r="K22" i="26"/>
  <c r="J22" i="26"/>
  <c r="H22" i="26"/>
  <c r="K21" i="26"/>
  <c r="J21" i="26"/>
  <c r="I21" i="26"/>
  <c r="H21" i="26"/>
  <c r="K20" i="26"/>
  <c r="J20" i="26"/>
  <c r="I20" i="26"/>
  <c r="H20" i="26"/>
  <c r="K19" i="26"/>
  <c r="J19" i="26"/>
  <c r="I19" i="26"/>
  <c r="H19" i="26"/>
  <c r="K18" i="26"/>
  <c r="J18" i="26"/>
  <c r="I18" i="26"/>
  <c r="H18" i="26"/>
  <c r="K17" i="26"/>
  <c r="J17" i="26"/>
  <c r="I17" i="26"/>
  <c r="H17" i="26"/>
  <c r="K16" i="26"/>
  <c r="J16" i="26"/>
  <c r="I16" i="26"/>
  <c r="H16" i="26"/>
  <c r="K15" i="26"/>
  <c r="J15" i="26"/>
  <c r="I15" i="26"/>
  <c r="H15" i="26"/>
  <c r="K14" i="26"/>
  <c r="J14" i="26"/>
  <c r="I14" i="26"/>
  <c r="H14" i="26"/>
  <c r="K13" i="26"/>
  <c r="J13" i="26"/>
  <c r="I13" i="26"/>
  <c r="H13" i="26"/>
  <c r="K12" i="26"/>
  <c r="J12" i="26"/>
  <c r="I12" i="26"/>
  <c r="H12" i="26"/>
  <c r="K11" i="26"/>
  <c r="J11" i="26"/>
  <c r="H11" i="26"/>
  <c r="K10" i="26"/>
  <c r="J10" i="26"/>
  <c r="H10" i="26"/>
  <c r="K9" i="26"/>
  <c r="J9" i="26"/>
  <c r="H9" i="26"/>
  <c r="K8" i="26"/>
  <c r="J8" i="26"/>
  <c r="H8" i="26"/>
  <c r="K7" i="26"/>
  <c r="J7" i="26"/>
  <c r="H7" i="26"/>
  <c r="K6" i="26"/>
  <c r="J6" i="26"/>
  <c r="H6" i="26"/>
  <c r="K5" i="26"/>
  <c r="J5" i="26"/>
  <c r="H5" i="26"/>
  <c r="K4" i="26"/>
  <c r="J4" i="26"/>
  <c r="H4" i="26"/>
  <c r="K3" i="26"/>
  <c r="J3" i="26"/>
  <c r="H3" i="26"/>
  <c r="K2" i="26"/>
  <c r="J2" i="26"/>
  <c r="H2" i="26"/>
  <c r="K25" i="25"/>
  <c r="J25" i="25"/>
  <c r="H25" i="25"/>
  <c r="K24" i="25"/>
  <c r="J24" i="25"/>
  <c r="H24" i="25"/>
  <c r="K23" i="25"/>
  <c r="J23" i="25"/>
  <c r="H23" i="25"/>
  <c r="K22" i="25"/>
  <c r="J22" i="25"/>
  <c r="H22" i="25"/>
  <c r="I22" i="25" s="1"/>
  <c r="F22" i="25"/>
  <c r="E22" i="25"/>
  <c r="D22" i="25"/>
  <c r="K21" i="25"/>
  <c r="J21" i="25"/>
  <c r="I21" i="25"/>
  <c r="H21" i="25"/>
  <c r="F21" i="25"/>
  <c r="E21" i="25"/>
  <c r="D21" i="25"/>
  <c r="K20" i="25"/>
  <c r="J20" i="25"/>
  <c r="H20" i="25"/>
  <c r="F20" i="25"/>
  <c r="I20" i="25" s="1"/>
  <c r="E20" i="25"/>
  <c r="D20" i="25"/>
  <c r="K19" i="25"/>
  <c r="J19" i="25"/>
  <c r="I19" i="25"/>
  <c r="H19" i="25"/>
  <c r="F19" i="25"/>
  <c r="E19" i="25"/>
  <c r="D19" i="25"/>
  <c r="K18" i="25"/>
  <c r="J18" i="25"/>
  <c r="H18" i="25"/>
  <c r="I18" i="25" s="1"/>
  <c r="F18" i="25"/>
  <c r="E18" i="25"/>
  <c r="D18" i="25"/>
  <c r="K17" i="25"/>
  <c r="J17" i="25"/>
  <c r="H17" i="25"/>
  <c r="F17" i="25"/>
  <c r="I17" i="25" s="1"/>
  <c r="E17" i="25"/>
  <c r="D17" i="25"/>
  <c r="K16" i="25"/>
  <c r="J16" i="25"/>
  <c r="H16" i="25"/>
  <c r="F16" i="25"/>
  <c r="I16" i="25" s="1"/>
  <c r="E16" i="25"/>
  <c r="D16" i="25"/>
  <c r="K15" i="25"/>
  <c r="J15" i="25"/>
  <c r="I15" i="25"/>
  <c r="H15" i="25"/>
  <c r="F15" i="25"/>
  <c r="E15" i="25"/>
  <c r="D15" i="25"/>
  <c r="K14" i="25"/>
  <c r="J14" i="25"/>
  <c r="H14" i="25"/>
  <c r="I14" i="25" s="1"/>
  <c r="F14" i="25"/>
  <c r="E14" i="25"/>
  <c r="D14" i="25"/>
  <c r="K13" i="25"/>
  <c r="J13" i="25"/>
  <c r="I13" i="25"/>
  <c r="H13" i="25"/>
  <c r="F13" i="25"/>
  <c r="E13" i="25"/>
  <c r="D13" i="25"/>
  <c r="K12" i="25"/>
  <c r="J12" i="25"/>
  <c r="H12" i="25"/>
  <c r="F12" i="25"/>
  <c r="I12" i="25" s="1"/>
  <c r="E12" i="25"/>
  <c r="D12" i="25"/>
  <c r="K11" i="25"/>
  <c r="J11" i="25"/>
  <c r="H11" i="25"/>
  <c r="K10" i="25"/>
  <c r="J10" i="25"/>
  <c r="H10" i="25"/>
  <c r="K9" i="25"/>
  <c r="J9" i="25"/>
  <c r="H9" i="25"/>
  <c r="K8" i="25"/>
  <c r="J8" i="25"/>
  <c r="H8" i="25"/>
  <c r="K7" i="25"/>
  <c r="J7" i="25"/>
  <c r="H7" i="25"/>
  <c r="K6" i="25"/>
  <c r="J6" i="25"/>
  <c r="H6" i="25"/>
  <c r="K5" i="25"/>
  <c r="J5" i="25"/>
  <c r="H5" i="25"/>
  <c r="K4" i="25"/>
  <c r="J4" i="25"/>
  <c r="H4" i="25"/>
  <c r="K3" i="25"/>
  <c r="J3" i="25"/>
  <c r="H3" i="25"/>
  <c r="K2" i="25"/>
  <c r="J2" i="25"/>
  <c r="H2" i="25"/>
  <c r="K25" i="24"/>
  <c r="J25" i="24"/>
  <c r="H25" i="24"/>
  <c r="K24" i="24"/>
  <c r="J24" i="24"/>
  <c r="H24" i="24"/>
  <c r="K23" i="24"/>
  <c r="J23" i="24"/>
  <c r="H23" i="24"/>
  <c r="K22" i="24"/>
  <c r="J22" i="24"/>
  <c r="H22" i="24"/>
  <c r="I22" i="24" s="1"/>
  <c r="F22" i="24"/>
  <c r="E22" i="24"/>
  <c r="D22" i="24"/>
  <c r="K21" i="24"/>
  <c r="J21" i="24"/>
  <c r="H21" i="24"/>
  <c r="F21" i="24"/>
  <c r="I21" i="24" s="1"/>
  <c r="E21" i="24"/>
  <c r="D21" i="24"/>
  <c r="K20" i="24"/>
  <c r="J20" i="24"/>
  <c r="H20" i="24"/>
  <c r="F20" i="24"/>
  <c r="I20" i="24" s="1"/>
  <c r="E20" i="24"/>
  <c r="D20" i="24"/>
  <c r="K19" i="24"/>
  <c r="J19" i="24"/>
  <c r="I19" i="24"/>
  <c r="H19" i="24"/>
  <c r="F19" i="24"/>
  <c r="E19" i="24"/>
  <c r="D19" i="24"/>
  <c r="K18" i="24"/>
  <c r="J18" i="24"/>
  <c r="H18" i="24"/>
  <c r="I18" i="24" s="1"/>
  <c r="F18" i="24"/>
  <c r="E18" i="24"/>
  <c r="D18" i="24"/>
  <c r="K17" i="24"/>
  <c r="J17" i="24"/>
  <c r="I17" i="24"/>
  <c r="H17" i="24"/>
  <c r="F17" i="24"/>
  <c r="E17" i="24"/>
  <c r="D17" i="24"/>
  <c r="K16" i="24"/>
  <c r="J16" i="24"/>
  <c r="H16" i="24"/>
  <c r="F16" i="24"/>
  <c r="I16" i="24" s="1"/>
  <c r="E16" i="24"/>
  <c r="D16" i="24"/>
  <c r="K15" i="24"/>
  <c r="J15" i="24"/>
  <c r="I15" i="24"/>
  <c r="H15" i="24"/>
  <c r="F15" i="24"/>
  <c r="E15" i="24"/>
  <c r="D15" i="24"/>
  <c r="K14" i="24"/>
  <c r="J14" i="24"/>
  <c r="H14" i="24"/>
  <c r="I14" i="24" s="1"/>
  <c r="F14" i="24"/>
  <c r="E14" i="24"/>
  <c r="D14" i="24"/>
  <c r="K13" i="24"/>
  <c r="J13" i="24"/>
  <c r="H13" i="24"/>
  <c r="F13" i="24"/>
  <c r="I13" i="24" s="1"/>
  <c r="E13" i="24"/>
  <c r="D13" i="24"/>
  <c r="K12" i="24"/>
  <c r="J12" i="24"/>
  <c r="H12" i="24"/>
  <c r="F12" i="24"/>
  <c r="I12" i="24" s="1"/>
  <c r="E12" i="24"/>
  <c r="D12" i="24"/>
  <c r="K11" i="24"/>
  <c r="J11" i="24"/>
  <c r="H11" i="24"/>
  <c r="K10" i="24"/>
  <c r="J10" i="24"/>
  <c r="H10" i="24"/>
  <c r="K9" i="24"/>
  <c r="J9" i="24"/>
  <c r="H9" i="24"/>
  <c r="K8" i="24"/>
  <c r="J8" i="24"/>
  <c r="H8" i="24"/>
  <c r="K7" i="24"/>
  <c r="J7" i="24"/>
  <c r="H7" i="24"/>
  <c r="K6" i="24"/>
  <c r="J6" i="24"/>
  <c r="H6" i="24"/>
  <c r="K5" i="24"/>
  <c r="J5" i="24"/>
  <c r="H5" i="24"/>
  <c r="K4" i="24"/>
  <c r="J4" i="24"/>
  <c r="H4" i="24"/>
  <c r="K3" i="24"/>
  <c r="J3" i="24"/>
  <c r="H3" i="24"/>
  <c r="K2" i="24"/>
  <c r="J2" i="24"/>
  <c r="H2" i="24"/>
  <c r="K25" i="23"/>
  <c r="J25" i="23"/>
  <c r="H25" i="23"/>
  <c r="K24" i="23"/>
  <c r="J24" i="23"/>
  <c r="H24" i="23"/>
  <c r="K23" i="23"/>
  <c r="J23" i="23"/>
  <c r="H23" i="23"/>
  <c r="K22" i="23"/>
  <c r="J22" i="23"/>
  <c r="H22" i="23"/>
  <c r="I22" i="23" s="1"/>
  <c r="F22" i="23"/>
  <c r="E22" i="23"/>
  <c r="D22" i="23"/>
  <c r="K21" i="23"/>
  <c r="J21" i="23"/>
  <c r="I21" i="23"/>
  <c r="H21" i="23"/>
  <c r="F21" i="23"/>
  <c r="E21" i="23"/>
  <c r="D21" i="23"/>
  <c r="K20" i="23"/>
  <c r="J20" i="23"/>
  <c r="H20" i="23"/>
  <c r="F20" i="23"/>
  <c r="I20" i="23" s="1"/>
  <c r="E20" i="23"/>
  <c r="D20" i="23"/>
  <c r="K19" i="23"/>
  <c r="J19" i="23"/>
  <c r="I19" i="23"/>
  <c r="H19" i="23"/>
  <c r="F19" i="23"/>
  <c r="E19" i="23"/>
  <c r="D19" i="23"/>
  <c r="K18" i="23"/>
  <c r="J18" i="23"/>
  <c r="H18" i="23"/>
  <c r="I18" i="23" s="1"/>
  <c r="F18" i="23"/>
  <c r="E18" i="23"/>
  <c r="D18" i="23"/>
  <c r="K17" i="23"/>
  <c r="J17" i="23"/>
  <c r="H17" i="23"/>
  <c r="F17" i="23"/>
  <c r="I17" i="23" s="1"/>
  <c r="E17" i="23"/>
  <c r="D17" i="23"/>
  <c r="K16" i="23"/>
  <c r="J16" i="23"/>
  <c r="H16" i="23"/>
  <c r="F16" i="23"/>
  <c r="I16" i="23" s="1"/>
  <c r="E16" i="23"/>
  <c r="D16" i="23"/>
  <c r="K15" i="23"/>
  <c r="J15" i="23"/>
  <c r="I15" i="23"/>
  <c r="H15" i="23"/>
  <c r="F15" i="23"/>
  <c r="E15" i="23"/>
  <c r="D15" i="23"/>
  <c r="K14" i="23"/>
  <c r="J14" i="23"/>
  <c r="H14" i="23"/>
  <c r="I14" i="23" s="1"/>
  <c r="F14" i="23"/>
  <c r="E14" i="23"/>
  <c r="D14" i="23"/>
  <c r="K13" i="23"/>
  <c r="J13" i="23"/>
  <c r="I13" i="23"/>
  <c r="H13" i="23"/>
  <c r="F13" i="23"/>
  <c r="E13" i="23"/>
  <c r="D13" i="23"/>
  <c r="K12" i="23"/>
  <c r="J12" i="23"/>
  <c r="H12" i="23"/>
  <c r="F12" i="23"/>
  <c r="I12" i="23" s="1"/>
  <c r="E12" i="23"/>
  <c r="D12" i="23"/>
  <c r="K11" i="23"/>
  <c r="J11" i="23"/>
  <c r="H11" i="23"/>
  <c r="K10" i="23"/>
  <c r="J10" i="23"/>
  <c r="H10" i="23"/>
  <c r="K9" i="23"/>
  <c r="J9" i="23"/>
  <c r="H9" i="23"/>
  <c r="K8" i="23"/>
  <c r="J8" i="23"/>
  <c r="H8" i="23"/>
  <c r="K7" i="23"/>
  <c r="J7" i="23"/>
  <c r="H7" i="23"/>
  <c r="K6" i="23"/>
  <c r="J6" i="23"/>
  <c r="H6" i="23"/>
  <c r="K5" i="23"/>
  <c r="J5" i="23"/>
  <c r="H5" i="23"/>
  <c r="K4" i="23"/>
  <c r="J4" i="23"/>
  <c r="H4" i="23"/>
  <c r="K3" i="23"/>
  <c r="J3" i="23"/>
  <c r="H3" i="23"/>
  <c r="K2" i="23"/>
  <c r="J2" i="23"/>
  <c r="H2" i="23"/>
  <c r="K25" i="22"/>
  <c r="J25" i="22"/>
  <c r="H25" i="22"/>
  <c r="K24" i="22"/>
  <c r="J24" i="22"/>
  <c r="H24" i="22"/>
  <c r="K23" i="22"/>
  <c r="J23" i="22"/>
  <c r="H23" i="22"/>
  <c r="K22" i="22"/>
  <c r="J22" i="22"/>
  <c r="H22" i="22"/>
  <c r="I22" i="22" s="1"/>
  <c r="F22" i="22"/>
  <c r="E22" i="22"/>
  <c r="D22" i="22"/>
  <c r="K21" i="22"/>
  <c r="J21" i="22"/>
  <c r="H21" i="22"/>
  <c r="F21" i="22"/>
  <c r="I21" i="22" s="1"/>
  <c r="E21" i="22"/>
  <c r="D21" i="22"/>
  <c r="K20" i="22"/>
  <c r="J20" i="22"/>
  <c r="H20" i="22"/>
  <c r="F20" i="22"/>
  <c r="I20" i="22" s="1"/>
  <c r="E20" i="22"/>
  <c r="D20" i="22"/>
  <c r="K19" i="22"/>
  <c r="J19" i="22"/>
  <c r="I19" i="22"/>
  <c r="H19" i="22"/>
  <c r="F19" i="22"/>
  <c r="E19" i="22"/>
  <c r="D19" i="22"/>
  <c r="K18" i="22"/>
  <c r="J18" i="22"/>
  <c r="H18" i="22"/>
  <c r="I18" i="22" s="1"/>
  <c r="F18" i="22"/>
  <c r="E18" i="22"/>
  <c r="D18" i="22"/>
  <c r="K17" i="22"/>
  <c r="J17" i="22"/>
  <c r="I17" i="22"/>
  <c r="H17" i="22"/>
  <c r="F17" i="22"/>
  <c r="E17" i="22"/>
  <c r="D17" i="22"/>
  <c r="K16" i="22"/>
  <c r="J16" i="22"/>
  <c r="H16" i="22"/>
  <c r="F16" i="22"/>
  <c r="I16" i="22" s="1"/>
  <c r="E16" i="22"/>
  <c r="D16" i="22"/>
  <c r="K15" i="22"/>
  <c r="J15" i="22"/>
  <c r="I15" i="22"/>
  <c r="H15" i="22"/>
  <c r="F15" i="22"/>
  <c r="E15" i="22"/>
  <c r="D15" i="22"/>
  <c r="K14" i="22"/>
  <c r="J14" i="22"/>
  <c r="H14" i="22"/>
  <c r="I14" i="22" s="1"/>
  <c r="F14" i="22"/>
  <c r="E14" i="22"/>
  <c r="D14" i="22"/>
  <c r="K13" i="22"/>
  <c r="J13" i="22"/>
  <c r="H13" i="22"/>
  <c r="F13" i="22"/>
  <c r="I13" i="22" s="1"/>
  <c r="E13" i="22"/>
  <c r="D13" i="22"/>
  <c r="K12" i="22"/>
  <c r="J12" i="22"/>
  <c r="H12" i="22"/>
  <c r="F12" i="22"/>
  <c r="I12" i="22" s="1"/>
  <c r="E12" i="22"/>
  <c r="D12" i="22"/>
  <c r="K11" i="22"/>
  <c r="J11" i="22"/>
  <c r="H11" i="22"/>
  <c r="K10" i="22"/>
  <c r="J10" i="22"/>
  <c r="H10" i="22"/>
  <c r="K9" i="22"/>
  <c r="J9" i="22"/>
  <c r="H9" i="22"/>
  <c r="K8" i="22"/>
  <c r="J8" i="22"/>
  <c r="H8" i="22"/>
  <c r="K7" i="22"/>
  <c r="J7" i="22"/>
  <c r="H7" i="22"/>
  <c r="K6" i="22"/>
  <c r="J6" i="22"/>
  <c r="H6" i="22"/>
  <c r="K5" i="22"/>
  <c r="J5" i="22"/>
  <c r="H5" i="22"/>
  <c r="K4" i="22"/>
  <c r="J4" i="22"/>
  <c r="H4" i="22"/>
  <c r="K3" i="22"/>
  <c r="J3" i="22"/>
  <c r="H3" i="22"/>
  <c r="K2" i="22"/>
  <c r="J2" i="22"/>
  <c r="H2" i="22"/>
  <c r="K25" i="21"/>
  <c r="J25" i="21"/>
  <c r="H25" i="21"/>
  <c r="K24" i="21"/>
  <c r="J24" i="21"/>
  <c r="H24" i="21"/>
  <c r="K23" i="21"/>
  <c r="J23" i="21"/>
  <c r="H23" i="21"/>
  <c r="K22" i="21"/>
  <c r="J22" i="21"/>
  <c r="H22" i="21"/>
  <c r="I22" i="21" s="1"/>
  <c r="F22" i="21"/>
  <c r="E22" i="21"/>
  <c r="D22" i="21"/>
  <c r="K21" i="21"/>
  <c r="J21" i="21"/>
  <c r="I21" i="21"/>
  <c r="H21" i="21"/>
  <c r="F21" i="21"/>
  <c r="E21" i="21"/>
  <c r="D21" i="21"/>
  <c r="K20" i="21"/>
  <c r="J20" i="21"/>
  <c r="H20" i="21"/>
  <c r="F20" i="21"/>
  <c r="I20" i="21" s="1"/>
  <c r="E20" i="21"/>
  <c r="D20" i="21"/>
  <c r="K19" i="21"/>
  <c r="J19" i="21"/>
  <c r="I19" i="21"/>
  <c r="H19" i="21"/>
  <c r="F19" i="21"/>
  <c r="E19" i="21"/>
  <c r="D19" i="21"/>
  <c r="K18" i="21"/>
  <c r="J18" i="21"/>
  <c r="H18" i="21"/>
  <c r="I18" i="21" s="1"/>
  <c r="F18" i="21"/>
  <c r="E18" i="21"/>
  <c r="D18" i="21"/>
  <c r="K17" i="21"/>
  <c r="J17" i="21"/>
  <c r="H17" i="21"/>
  <c r="F17" i="21"/>
  <c r="I17" i="21" s="1"/>
  <c r="E17" i="21"/>
  <c r="D17" i="21"/>
  <c r="K16" i="21"/>
  <c r="J16" i="21"/>
  <c r="H16" i="21"/>
  <c r="F16" i="21"/>
  <c r="I16" i="21" s="1"/>
  <c r="E16" i="21"/>
  <c r="D16" i="21"/>
  <c r="K15" i="21"/>
  <c r="J15" i="21"/>
  <c r="I15" i="21"/>
  <c r="H15" i="21"/>
  <c r="F15" i="21"/>
  <c r="E15" i="21"/>
  <c r="D15" i="21"/>
  <c r="K14" i="21"/>
  <c r="J14" i="21"/>
  <c r="H14" i="21"/>
  <c r="I14" i="21" s="1"/>
  <c r="F14" i="21"/>
  <c r="E14" i="21"/>
  <c r="D14" i="21"/>
  <c r="K13" i="21"/>
  <c r="J13" i="21"/>
  <c r="I13" i="21"/>
  <c r="H13" i="21"/>
  <c r="F13" i="21"/>
  <c r="E13" i="21"/>
  <c r="D13" i="21"/>
  <c r="K12" i="21"/>
  <c r="J12" i="21"/>
  <c r="H12" i="21"/>
  <c r="F12" i="21"/>
  <c r="I12" i="21" s="1"/>
  <c r="E12" i="21"/>
  <c r="D12" i="21"/>
  <c r="K11" i="21"/>
  <c r="J11" i="21"/>
  <c r="H11" i="21"/>
  <c r="K10" i="21"/>
  <c r="J10" i="21"/>
  <c r="H10" i="21"/>
  <c r="K9" i="21"/>
  <c r="J9" i="21"/>
  <c r="H9" i="21"/>
  <c r="K8" i="21"/>
  <c r="J8" i="21"/>
  <c r="H8" i="21"/>
  <c r="K7" i="21"/>
  <c r="J7" i="21"/>
  <c r="H7" i="21"/>
  <c r="K6" i="21"/>
  <c r="J6" i="21"/>
  <c r="H6" i="21"/>
  <c r="K5" i="21"/>
  <c r="J5" i="21"/>
  <c r="H5" i="21"/>
  <c r="K4" i="21"/>
  <c r="J4" i="21"/>
  <c r="H4" i="21"/>
  <c r="K3" i="21"/>
  <c r="J3" i="21"/>
  <c r="H3" i="21"/>
  <c r="K2" i="21"/>
  <c r="J2" i="21"/>
  <c r="H2" i="21"/>
  <c r="K25" i="20"/>
  <c r="J25" i="20"/>
  <c r="H25" i="20"/>
  <c r="K24" i="20"/>
  <c r="J24" i="20"/>
  <c r="H24" i="20"/>
  <c r="K23" i="20"/>
  <c r="J23" i="20"/>
  <c r="H23" i="20"/>
  <c r="K22" i="20"/>
  <c r="J22" i="20"/>
  <c r="H22" i="20"/>
  <c r="I22" i="20" s="1"/>
  <c r="F22" i="20"/>
  <c r="E22" i="20"/>
  <c r="D22" i="20"/>
  <c r="K21" i="20"/>
  <c r="J21" i="20"/>
  <c r="H21" i="20"/>
  <c r="F21" i="20"/>
  <c r="I21" i="20" s="1"/>
  <c r="E21" i="20"/>
  <c r="D21" i="20"/>
  <c r="K20" i="20"/>
  <c r="J20" i="20"/>
  <c r="H20" i="20"/>
  <c r="F20" i="20"/>
  <c r="I20" i="20" s="1"/>
  <c r="E20" i="20"/>
  <c r="D20" i="20"/>
  <c r="K19" i="20"/>
  <c r="J19" i="20"/>
  <c r="I19" i="20"/>
  <c r="H19" i="20"/>
  <c r="F19" i="20"/>
  <c r="E19" i="20"/>
  <c r="D19" i="20"/>
  <c r="K18" i="20"/>
  <c r="J18" i="20"/>
  <c r="H18" i="20"/>
  <c r="I18" i="20" s="1"/>
  <c r="F18" i="20"/>
  <c r="E18" i="20"/>
  <c r="D18" i="20"/>
  <c r="K17" i="20"/>
  <c r="J17" i="20"/>
  <c r="I17" i="20"/>
  <c r="H17" i="20"/>
  <c r="F17" i="20"/>
  <c r="E17" i="20"/>
  <c r="D17" i="20"/>
  <c r="K16" i="20"/>
  <c r="J16" i="20"/>
  <c r="H16" i="20"/>
  <c r="F16" i="20"/>
  <c r="I16" i="20" s="1"/>
  <c r="E16" i="20"/>
  <c r="D16" i="20"/>
  <c r="K15" i="20"/>
  <c r="J15" i="20"/>
  <c r="I15" i="20"/>
  <c r="H15" i="20"/>
  <c r="F15" i="20"/>
  <c r="E15" i="20"/>
  <c r="D15" i="20"/>
  <c r="K14" i="20"/>
  <c r="J14" i="20"/>
  <c r="H14" i="20"/>
  <c r="I14" i="20" s="1"/>
  <c r="F14" i="20"/>
  <c r="E14" i="20"/>
  <c r="D14" i="20"/>
  <c r="K13" i="20"/>
  <c r="J13" i="20"/>
  <c r="H13" i="20"/>
  <c r="F13" i="20"/>
  <c r="I13" i="20" s="1"/>
  <c r="E13" i="20"/>
  <c r="D13" i="20"/>
  <c r="K12" i="20"/>
  <c r="J12" i="20"/>
  <c r="H12" i="20"/>
  <c r="F12" i="20"/>
  <c r="I12" i="20" s="1"/>
  <c r="E12" i="20"/>
  <c r="D12" i="20"/>
  <c r="K11" i="20"/>
  <c r="J11" i="20"/>
  <c r="H11" i="20"/>
  <c r="K10" i="20"/>
  <c r="J10" i="20"/>
  <c r="H10" i="20"/>
  <c r="K9" i="20"/>
  <c r="J9" i="20"/>
  <c r="H9" i="20"/>
  <c r="K8" i="20"/>
  <c r="J8" i="20"/>
  <c r="H8" i="20"/>
  <c r="K7" i="20"/>
  <c r="J7" i="20"/>
  <c r="H7" i="20"/>
  <c r="K6" i="20"/>
  <c r="J6" i="20"/>
  <c r="H6" i="20"/>
  <c r="K5" i="20"/>
  <c r="J5" i="20"/>
  <c r="H5" i="20"/>
  <c r="K4" i="20"/>
  <c r="J4" i="20"/>
  <c r="H4" i="20"/>
  <c r="K3" i="20"/>
  <c r="J3" i="20"/>
  <c r="H3" i="20"/>
  <c r="K2" i="20"/>
  <c r="J2" i="20"/>
  <c r="H2" i="20"/>
  <c r="K25" i="19"/>
  <c r="J25" i="19"/>
  <c r="H25" i="19"/>
  <c r="K24" i="19"/>
  <c r="J24" i="19"/>
  <c r="H24" i="19"/>
  <c r="K23" i="19"/>
  <c r="J23" i="19"/>
  <c r="H23" i="19"/>
  <c r="K22" i="19"/>
  <c r="J22" i="19"/>
  <c r="H22" i="19"/>
  <c r="F22" i="19"/>
  <c r="E22" i="19"/>
  <c r="D22" i="19"/>
  <c r="K21" i="19"/>
  <c r="J21" i="19"/>
  <c r="H21" i="19"/>
  <c r="F21" i="19"/>
  <c r="E21" i="19"/>
  <c r="D21" i="19"/>
  <c r="K20" i="19"/>
  <c r="J20" i="19"/>
  <c r="H20" i="19"/>
  <c r="I20" i="19" s="1"/>
  <c r="F20" i="19"/>
  <c r="E20" i="19"/>
  <c r="D20" i="19"/>
  <c r="K19" i="19"/>
  <c r="J19" i="19"/>
  <c r="H19" i="19"/>
  <c r="F19" i="19"/>
  <c r="I19" i="19" s="1"/>
  <c r="E19" i="19"/>
  <c r="D19" i="19"/>
  <c r="K18" i="19"/>
  <c r="J18" i="19"/>
  <c r="H18" i="19"/>
  <c r="F18" i="19"/>
  <c r="I18" i="19" s="1"/>
  <c r="E18" i="19"/>
  <c r="D18" i="19"/>
  <c r="K17" i="19"/>
  <c r="J17" i="19"/>
  <c r="I17" i="19"/>
  <c r="H17" i="19"/>
  <c r="F17" i="19"/>
  <c r="E17" i="19"/>
  <c r="D17" i="19"/>
  <c r="K16" i="19"/>
  <c r="J16" i="19"/>
  <c r="H16" i="19"/>
  <c r="I16" i="19" s="1"/>
  <c r="F16" i="19"/>
  <c r="E16" i="19"/>
  <c r="D16" i="19"/>
  <c r="K15" i="19"/>
  <c r="J15" i="19"/>
  <c r="I15" i="19"/>
  <c r="H15" i="19"/>
  <c r="F15" i="19"/>
  <c r="E15" i="19"/>
  <c r="D15" i="19"/>
  <c r="K14" i="19"/>
  <c r="J14" i="19"/>
  <c r="H14" i="19"/>
  <c r="F14" i="19"/>
  <c r="I14" i="19" s="1"/>
  <c r="E14" i="19"/>
  <c r="D14" i="19"/>
  <c r="K13" i="19"/>
  <c r="J13" i="19"/>
  <c r="I13" i="19"/>
  <c r="H13" i="19"/>
  <c r="F13" i="19"/>
  <c r="E13" i="19"/>
  <c r="D13" i="19"/>
  <c r="K12" i="19"/>
  <c r="J12" i="19"/>
  <c r="H12" i="19"/>
  <c r="I12" i="19" s="1"/>
  <c r="F12" i="19"/>
  <c r="E12" i="19"/>
  <c r="D12" i="19"/>
  <c r="K11" i="19"/>
  <c r="J11" i="19"/>
  <c r="H11" i="19"/>
  <c r="K10" i="19"/>
  <c r="J10" i="19"/>
  <c r="H10" i="19"/>
  <c r="K9" i="19"/>
  <c r="J9" i="19"/>
  <c r="H9" i="19"/>
  <c r="K8" i="19"/>
  <c r="J8" i="19"/>
  <c r="H8" i="19"/>
  <c r="K7" i="19"/>
  <c r="J7" i="19"/>
  <c r="H7" i="19"/>
  <c r="K6" i="19"/>
  <c r="J6" i="19"/>
  <c r="H6" i="19"/>
  <c r="K5" i="19"/>
  <c r="J5" i="19"/>
  <c r="H5" i="19"/>
  <c r="K4" i="19"/>
  <c r="J4" i="19"/>
  <c r="H4" i="19"/>
  <c r="K3" i="19"/>
  <c r="J3" i="19"/>
  <c r="H3" i="19"/>
  <c r="K2" i="19"/>
  <c r="J2" i="19"/>
  <c r="H2" i="19"/>
  <c r="K25" i="18"/>
  <c r="J25" i="18"/>
  <c r="H25" i="18"/>
  <c r="K24" i="18"/>
  <c r="J24" i="18"/>
  <c r="H24" i="18"/>
  <c r="K23" i="18"/>
  <c r="J23" i="18"/>
  <c r="H23" i="18"/>
  <c r="K22" i="18"/>
  <c r="J22" i="18"/>
  <c r="H22" i="18"/>
  <c r="F22" i="18"/>
  <c r="E22" i="18"/>
  <c r="D22" i="18"/>
  <c r="K21" i="18"/>
  <c r="J21" i="18"/>
  <c r="H21" i="18"/>
  <c r="F21" i="18"/>
  <c r="E21" i="18"/>
  <c r="D21" i="18"/>
  <c r="K20" i="18"/>
  <c r="J20" i="18"/>
  <c r="H20" i="18"/>
  <c r="F20" i="18"/>
  <c r="I20" i="18" s="1"/>
  <c r="E20" i="18"/>
  <c r="D20" i="18"/>
  <c r="K19" i="18"/>
  <c r="J19" i="18"/>
  <c r="I19" i="18"/>
  <c r="H19" i="18"/>
  <c r="F19" i="18"/>
  <c r="E19" i="18"/>
  <c r="D19" i="18"/>
  <c r="K18" i="18"/>
  <c r="J18" i="18"/>
  <c r="H18" i="18"/>
  <c r="I18" i="18" s="1"/>
  <c r="F18" i="18"/>
  <c r="E18" i="18"/>
  <c r="D18" i="18"/>
  <c r="K17" i="18"/>
  <c r="J17" i="18"/>
  <c r="H17" i="18"/>
  <c r="F17" i="18"/>
  <c r="I17" i="18" s="1"/>
  <c r="E17" i="18"/>
  <c r="D17" i="18"/>
  <c r="K16" i="18"/>
  <c r="J16" i="18"/>
  <c r="H16" i="18"/>
  <c r="F16" i="18"/>
  <c r="I16" i="18" s="1"/>
  <c r="E16" i="18"/>
  <c r="D16" i="18"/>
  <c r="K15" i="18"/>
  <c r="J15" i="18"/>
  <c r="I15" i="18"/>
  <c r="H15" i="18"/>
  <c r="F15" i="18"/>
  <c r="E15" i="18"/>
  <c r="D15" i="18"/>
  <c r="K14" i="18"/>
  <c r="J14" i="18"/>
  <c r="H14" i="18"/>
  <c r="I14" i="18" s="1"/>
  <c r="F14" i="18"/>
  <c r="E14" i="18"/>
  <c r="D14" i="18"/>
  <c r="K13" i="18"/>
  <c r="J13" i="18"/>
  <c r="I13" i="18"/>
  <c r="H13" i="18"/>
  <c r="F13" i="18"/>
  <c r="E13" i="18"/>
  <c r="D13" i="18"/>
  <c r="K12" i="18"/>
  <c r="J12" i="18"/>
  <c r="H12" i="18"/>
  <c r="F12" i="18"/>
  <c r="I12" i="18" s="1"/>
  <c r="E12" i="18"/>
  <c r="D12" i="18"/>
  <c r="K11" i="18"/>
  <c r="J11" i="18"/>
  <c r="H11" i="18"/>
  <c r="K10" i="18"/>
  <c r="J10" i="18"/>
  <c r="H10" i="18"/>
  <c r="K9" i="18"/>
  <c r="J9" i="18"/>
  <c r="H9" i="18"/>
  <c r="K8" i="18"/>
  <c r="J8" i="18"/>
  <c r="H8" i="18"/>
  <c r="K7" i="18"/>
  <c r="J7" i="18"/>
  <c r="H7" i="18"/>
  <c r="K6" i="18"/>
  <c r="J6" i="18"/>
  <c r="H6" i="18"/>
  <c r="K5" i="18"/>
  <c r="J5" i="18"/>
  <c r="H5" i="18"/>
  <c r="K4" i="18"/>
  <c r="J4" i="18"/>
  <c r="H4" i="18"/>
  <c r="K3" i="18"/>
  <c r="J3" i="18"/>
  <c r="H3" i="18"/>
  <c r="K2" i="18"/>
  <c r="J2" i="18"/>
  <c r="H2" i="18"/>
  <c r="K25" i="17"/>
  <c r="J25" i="17"/>
  <c r="H25" i="17"/>
  <c r="K24" i="17"/>
  <c r="J24" i="17"/>
  <c r="H24" i="17"/>
  <c r="K23" i="17"/>
  <c r="J23" i="17"/>
  <c r="H23" i="17"/>
  <c r="K22" i="17"/>
  <c r="J22" i="17"/>
  <c r="H22" i="17"/>
  <c r="I22" i="17" s="1"/>
  <c r="F22" i="17"/>
  <c r="E22" i="17"/>
  <c r="D22" i="17"/>
  <c r="K21" i="17"/>
  <c r="J21" i="17"/>
  <c r="H21" i="17"/>
  <c r="F21" i="17"/>
  <c r="I21" i="17" s="1"/>
  <c r="E21" i="17"/>
  <c r="D21" i="17"/>
  <c r="K20" i="17"/>
  <c r="J20" i="17"/>
  <c r="H20" i="17"/>
  <c r="F20" i="17"/>
  <c r="I20" i="17" s="1"/>
  <c r="E20" i="17"/>
  <c r="D20" i="17"/>
  <c r="K19" i="17"/>
  <c r="J19" i="17"/>
  <c r="I19" i="17"/>
  <c r="H19" i="17"/>
  <c r="F19" i="17"/>
  <c r="E19" i="17"/>
  <c r="D19" i="17"/>
  <c r="K18" i="17"/>
  <c r="J18" i="17"/>
  <c r="H18" i="17"/>
  <c r="I18" i="17" s="1"/>
  <c r="F18" i="17"/>
  <c r="E18" i="17"/>
  <c r="D18" i="17"/>
  <c r="K17" i="17"/>
  <c r="J17" i="17"/>
  <c r="I17" i="17"/>
  <c r="H17" i="17"/>
  <c r="F17" i="17"/>
  <c r="E17" i="17"/>
  <c r="D17" i="17"/>
  <c r="K16" i="17"/>
  <c r="J16" i="17"/>
  <c r="H16" i="17"/>
  <c r="F16" i="17"/>
  <c r="I16" i="17" s="1"/>
  <c r="E16" i="17"/>
  <c r="D16" i="17"/>
  <c r="K15" i="17"/>
  <c r="J15" i="17"/>
  <c r="I15" i="17"/>
  <c r="H15" i="17"/>
  <c r="F15" i="17"/>
  <c r="E15" i="17"/>
  <c r="D15" i="17"/>
  <c r="K14" i="17"/>
  <c r="J14" i="17"/>
  <c r="H14" i="17"/>
  <c r="I14" i="17" s="1"/>
  <c r="F14" i="17"/>
  <c r="E14" i="17"/>
  <c r="D14" i="17"/>
  <c r="K13" i="17"/>
  <c r="J13" i="17"/>
  <c r="H13" i="17"/>
  <c r="F13" i="17"/>
  <c r="I13" i="17" s="1"/>
  <c r="E13" i="17"/>
  <c r="D13" i="17"/>
  <c r="K12" i="17"/>
  <c r="J12" i="17"/>
  <c r="H12" i="17"/>
  <c r="F12" i="17"/>
  <c r="I12" i="17" s="1"/>
  <c r="E12" i="17"/>
  <c r="D12" i="17"/>
  <c r="K11" i="17"/>
  <c r="J11" i="17"/>
  <c r="H11" i="17"/>
  <c r="K10" i="17"/>
  <c r="J10" i="17"/>
  <c r="H10" i="17"/>
  <c r="K9" i="17"/>
  <c r="J9" i="17"/>
  <c r="H9" i="17"/>
  <c r="K8" i="17"/>
  <c r="J8" i="17"/>
  <c r="H8" i="17"/>
  <c r="K7" i="17"/>
  <c r="J7" i="17"/>
  <c r="H7" i="17"/>
  <c r="K6" i="17"/>
  <c r="J6" i="17"/>
  <c r="H6" i="17"/>
  <c r="K5" i="17"/>
  <c r="J5" i="17"/>
  <c r="H5" i="17"/>
  <c r="K4" i="17"/>
  <c r="J4" i="17"/>
  <c r="H4" i="17"/>
  <c r="K3" i="17"/>
  <c r="J3" i="17"/>
  <c r="H3" i="17"/>
  <c r="K2" i="17"/>
  <c r="J2" i="17"/>
  <c r="H2" i="17"/>
  <c r="K25" i="16"/>
  <c r="J25" i="16"/>
  <c r="H25" i="16"/>
  <c r="K24" i="16"/>
  <c r="J24" i="16"/>
  <c r="H24" i="16"/>
  <c r="K23" i="16"/>
  <c r="J23" i="16"/>
  <c r="H23" i="16"/>
  <c r="K22" i="16"/>
  <c r="J22" i="16"/>
  <c r="H22" i="16"/>
  <c r="K21" i="16"/>
  <c r="J21" i="16"/>
  <c r="H21" i="16"/>
  <c r="K20" i="16"/>
  <c r="J20" i="16"/>
  <c r="H20" i="16"/>
  <c r="I20" i="16" s="1"/>
  <c r="K19" i="16"/>
  <c r="J19" i="16"/>
  <c r="I19" i="16"/>
  <c r="H19" i="16"/>
  <c r="K18" i="16"/>
  <c r="J18" i="16"/>
  <c r="H18" i="16"/>
  <c r="I18" i="16" s="1"/>
  <c r="K17" i="16"/>
  <c r="J17" i="16"/>
  <c r="I17" i="16"/>
  <c r="H17" i="16"/>
  <c r="K16" i="16"/>
  <c r="J16" i="16"/>
  <c r="H16" i="16"/>
  <c r="I16" i="16" s="1"/>
  <c r="K15" i="16"/>
  <c r="J15" i="16"/>
  <c r="I15" i="16"/>
  <c r="H15" i="16"/>
  <c r="K14" i="16"/>
  <c r="J14" i="16"/>
  <c r="H14" i="16"/>
  <c r="I14" i="16" s="1"/>
  <c r="K13" i="16"/>
  <c r="J13" i="16"/>
  <c r="I13" i="16"/>
  <c r="H13" i="16"/>
  <c r="K12" i="16"/>
  <c r="J12" i="16"/>
  <c r="H12" i="16"/>
  <c r="I12" i="16" s="1"/>
  <c r="K11" i="16"/>
  <c r="J11" i="16"/>
  <c r="H11" i="16"/>
  <c r="K10" i="16"/>
  <c r="J10" i="16"/>
  <c r="H10" i="16"/>
  <c r="K9" i="16"/>
  <c r="J9" i="16"/>
  <c r="H9" i="16"/>
  <c r="K8" i="16"/>
  <c r="J8" i="16"/>
  <c r="H8" i="16"/>
  <c r="K7" i="16"/>
  <c r="J7" i="16"/>
  <c r="H7" i="16"/>
  <c r="K6" i="16"/>
  <c r="J6" i="16"/>
  <c r="H6" i="16"/>
  <c r="K5" i="16"/>
  <c r="J5" i="16"/>
  <c r="H5" i="16"/>
  <c r="K4" i="16"/>
  <c r="J4" i="16"/>
  <c r="H4" i="16"/>
  <c r="K3" i="16"/>
  <c r="J3" i="16"/>
  <c r="H3" i="16"/>
  <c r="K2" i="16"/>
  <c r="J2" i="16"/>
  <c r="H2" i="16"/>
  <c r="K25" i="15"/>
  <c r="J25" i="15"/>
  <c r="H25" i="15"/>
  <c r="K24" i="15"/>
  <c r="J24" i="15"/>
  <c r="H24" i="15"/>
  <c r="K23" i="15"/>
  <c r="J23" i="15"/>
  <c r="H23" i="15"/>
  <c r="K22" i="15"/>
  <c r="J22" i="15"/>
  <c r="H22" i="15"/>
  <c r="F22" i="15"/>
  <c r="E22" i="15"/>
  <c r="D22" i="15"/>
  <c r="K21" i="15"/>
  <c r="J21" i="15"/>
  <c r="H21" i="15"/>
  <c r="F21" i="15"/>
  <c r="E21" i="15"/>
  <c r="D21" i="15"/>
  <c r="K20" i="15"/>
  <c r="J20" i="15"/>
  <c r="I20" i="15"/>
  <c r="H20" i="15"/>
  <c r="F20" i="15"/>
  <c r="E20" i="15"/>
  <c r="D20" i="15"/>
  <c r="K19" i="15"/>
  <c r="J19" i="15"/>
  <c r="H19" i="15"/>
  <c r="I19" i="15" s="1"/>
  <c r="F19" i="15"/>
  <c r="E19" i="15"/>
  <c r="D19" i="15"/>
  <c r="K18" i="15"/>
  <c r="J18" i="15"/>
  <c r="H18" i="15"/>
  <c r="F18" i="15"/>
  <c r="I18" i="15" s="1"/>
  <c r="E18" i="15"/>
  <c r="D18" i="15"/>
  <c r="K17" i="15"/>
  <c r="J17" i="15"/>
  <c r="H17" i="15"/>
  <c r="F17" i="15"/>
  <c r="I17" i="15" s="1"/>
  <c r="E17" i="15"/>
  <c r="D17" i="15"/>
  <c r="K16" i="15"/>
  <c r="J16" i="15"/>
  <c r="I16" i="15"/>
  <c r="H16" i="15"/>
  <c r="F16" i="15"/>
  <c r="E16" i="15"/>
  <c r="D16" i="15"/>
  <c r="K15" i="15"/>
  <c r="J15" i="15"/>
  <c r="H15" i="15"/>
  <c r="I15" i="15" s="1"/>
  <c r="F15" i="15"/>
  <c r="E15" i="15"/>
  <c r="D15" i="15"/>
  <c r="K14" i="15"/>
  <c r="J14" i="15"/>
  <c r="I14" i="15"/>
  <c r="H14" i="15"/>
  <c r="F14" i="15"/>
  <c r="E14" i="15"/>
  <c r="D14" i="15"/>
  <c r="K13" i="15"/>
  <c r="J13" i="15"/>
  <c r="H13" i="15"/>
  <c r="F13" i="15"/>
  <c r="I13" i="15" s="1"/>
  <c r="E13" i="15"/>
  <c r="D13" i="15"/>
  <c r="K12" i="15"/>
  <c r="J12" i="15"/>
  <c r="I12" i="15"/>
  <c r="H12" i="15"/>
  <c r="F12" i="15"/>
  <c r="E12" i="15"/>
  <c r="D12" i="15"/>
  <c r="K11" i="15"/>
  <c r="J11" i="15"/>
  <c r="H11" i="15"/>
  <c r="K10" i="15"/>
  <c r="J10" i="15"/>
  <c r="H10" i="15"/>
  <c r="K9" i="15"/>
  <c r="J9" i="15"/>
  <c r="H9" i="15"/>
  <c r="K8" i="15"/>
  <c r="J8" i="15"/>
  <c r="H8" i="15"/>
  <c r="K7" i="15"/>
  <c r="J7" i="15"/>
  <c r="H7" i="15"/>
  <c r="K6" i="15"/>
  <c r="J6" i="15"/>
  <c r="H6" i="15"/>
  <c r="K5" i="15"/>
  <c r="J5" i="15"/>
  <c r="H5" i="15"/>
  <c r="K4" i="15"/>
  <c r="J4" i="15"/>
  <c r="H4" i="15"/>
  <c r="K3" i="15"/>
  <c r="J3" i="15"/>
  <c r="H3" i="15"/>
  <c r="K2" i="15"/>
  <c r="J2" i="15"/>
  <c r="H2" i="15"/>
  <c r="K25" i="14"/>
  <c r="J25" i="14"/>
  <c r="H25" i="14"/>
  <c r="K24" i="14"/>
  <c r="J24" i="14"/>
  <c r="H24" i="14"/>
  <c r="K23" i="14"/>
  <c r="J23" i="14"/>
  <c r="H23" i="14"/>
  <c r="K22" i="14"/>
  <c r="J22" i="14"/>
  <c r="H22" i="14"/>
  <c r="K21" i="14"/>
  <c r="J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H11" i="14"/>
  <c r="K10" i="14"/>
  <c r="J10" i="14"/>
  <c r="H10" i="14"/>
  <c r="K9" i="14"/>
  <c r="J9" i="14"/>
  <c r="H9" i="14"/>
  <c r="K8" i="14"/>
  <c r="J8" i="14"/>
  <c r="H8" i="14"/>
  <c r="K7" i="14"/>
  <c r="J7" i="14"/>
  <c r="H7" i="14"/>
  <c r="K6" i="14"/>
  <c r="J6" i="14"/>
  <c r="H6" i="14"/>
  <c r="K5" i="14"/>
  <c r="J5" i="14"/>
  <c r="H5" i="14"/>
  <c r="K4" i="14"/>
  <c r="J4" i="14"/>
  <c r="H4" i="14"/>
  <c r="K3" i="14"/>
  <c r="J3" i="14"/>
  <c r="H3" i="14"/>
  <c r="K2" i="14"/>
  <c r="J2" i="14"/>
  <c r="H2" i="14"/>
  <c r="K25" i="13"/>
  <c r="J25" i="13"/>
  <c r="H25" i="13"/>
  <c r="K24" i="13"/>
  <c r="J24" i="13"/>
  <c r="H24" i="13"/>
  <c r="K23" i="13"/>
  <c r="J23" i="13"/>
  <c r="H23" i="13"/>
  <c r="K22" i="13"/>
  <c r="J22" i="13"/>
  <c r="H22" i="13"/>
  <c r="F22" i="13"/>
  <c r="E22" i="13"/>
  <c r="D22" i="13"/>
  <c r="K21" i="13"/>
  <c r="J21" i="13"/>
  <c r="H21" i="13"/>
  <c r="F21" i="13"/>
  <c r="E21" i="13"/>
  <c r="D21" i="13"/>
  <c r="K20" i="13"/>
  <c r="J20" i="13"/>
  <c r="H20" i="13"/>
  <c r="I20" i="13" s="1"/>
  <c r="F20" i="13"/>
  <c r="E20" i="13"/>
  <c r="D20" i="13"/>
  <c r="K19" i="13"/>
  <c r="J19" i="13"/>
  <c r="I19" i="13"/>
  <c r="H19" i="13"/>
  <c r="F19" i="13"/>
  <c r="E19" i="13"/>
  <c r="D19" i="13"/>
  <c r="K18" i="13"/>
  <c r="J18" i="13"/>
  <c r="H18" i="13"/>
  <c r="F18" i="13"/>
  <c r="I18" i="13" s="1"/>
  <c r="E18" i="13"/>
  <c r="D18" i="13"/>
  <c r="K17" i="13"/>
  <c r="J17" i="13"/>
  <c r="I17" i="13"/>
  <c r="H17" i="13"/>
  <c r="F17" i="13"/>
  <c r="E17" i="13"/>
  <c r="D17" i="13"/>
  <c r="K16" i="13"/>
  <c r="J16" i="13"/>
  <c r="H16" i="13"/>
  <c r="I16" i="13" s="1"/>
  <c r="F16" i="13"/>
  <c r="E16" i="13"/>
  <c r="D16" i="13"/>
  <c r="K15" i="13"/>
  <c r="J15" i="13"/>
  <c r="H15" i="13"/>
  <c r="F15" i="13"/>
  <c r="I15" i="13" s="1"/>
  <c r="E15" i="13"/>
  <c r="D15" i="13"/>
  <c r="K14" i="13"/>
  <c r="J14" i="13"/>
  <c r="H14" i="13"/>
  <c r="F14" i="13"/>
  <c r="I14" i="13" s="1"/>
  <c r="E14" i="13"/>
  <c r="D14" i="13"/>
  <c r="K13" i="13"/>
  <c r="J13" i="13"/>
  <c r="I13" i="13"/>
  <c r="H13" i="13"/>
  <c r="F13" i="13"/>
  <c r="E13" i="13"/>
  <c r="D13" i="13"/>
  <c r="K12" i="13"/>
  <c r="J12" i="13"/>
  <c r="H12" i="13"/>
  <c r="I12" i="13" s="1"/>
  <c r="F12" i="13"/>
  <c r="E12" i="13"/>
  <c r="D12" i="13"/>
  <c r="K11" i="13"/>
  <c r="J11" i="13"/>
  <c r="H11" i="13"/>
  <c r="K10" i="13"/>
  <c r="J10" i="13"/>
  <c r="H10" i="13"/>
  <c r="K9" i="13"/>
  <c r="J9" i="13"/>
  <c r="H9" i="13"/>
  <c r="K8" i="13"/>
  <c r="J8" i="13"/>
  <c r="H8" i="13"/>
  <c r="K7" i="13"/>
  <c r="J7" i="13"/>
  <c r="H7" i="13"/>
  <c r="K6" i="13"/>
  <c r="J6" i="13"/>
  <c r="H6" i="13"/>
  <c r="K5" i="13"/>
  <c r="J5" i="13"/>
  <c r="H5" i="13"/>
  <c r="K4" i="13"/>
  <c r="J4" i="13"/>
  <c r="H4" i="13"/>
  <c r="K3" i="13"/>
  <c r="J3" i="13"/>
  <c r="H3" i="13"/>
  <c r="K2" i="13"/>
  <c r="J2" i="13"/>
  <c r="H2" i="13"/>
  <c r="K25" i="12"/>
  <c r="J25" i="12"/>
  <c r="H25" i="12"/>
  <c r="K24" i="12"/>
  <c r="J24" i="12"/>
  <c r="H24" i="12"/>
  <c r="K23" i="12"/>
  <c r="J23" i="12"/>
  <c r="H23" i="12"/>
  <c r="K22" i="12"/>
  <c r="J22" i="12"/>
  <c r="H22" i="12"/>
  <c r="F22" i="12"/>
  <c r="E22" i="12"/>
  <c r="D22" i="12"/>
  <c r="K21" i="12"/>
  <c r="J21" i="12"/>
  <c r="H21" i="12"/>
  <c r="F21" i="12"/>
  <c r="E21" i="12"/>
  <c r="D21" i="12"/>
  <c r="K20" i="12"/>
  <c r="J20" i="12"/>
  <c r="H20" i="12"/>
  <c r="F20" i="12"/>
  <c r="I20" i="12" s="1"/>
  <c r="E20" i="12"/>
  <c r="D20" i="12"/>
  <c r="K19" i="12"/>
  <c r="J19" i="12"/>
  <c r="I19" i="12"/>
  <c r="H19" i="12"/>
  <c r="F19" i="12"/>
  <c r="E19" i="12"/>
  <c r="D19" i="12"/>
  <c r="K18" i="12"/>
  <c r="J18" i="12"/>
  <c r="H18" i="12"/>
  <c r="I18" i="12" s="1"/>
  <c r="F18" i="12"/>
  <c r="E18" i="12"/>
  <c r="D18" i="12"/>
  <c r="K17" i="12"/>
  <c r="J17" i="12"/>
  <c r="I17" i="12"/>
  <c r="H17" i="12"/>
  <c r="F17" i="12"/>
  <c r="E17" i="12"/>
  <c r="D17" i="12"/>
  <c r="K16" i="12"/>
  <c r="J16" i="12"/>
  <c r="H16" i="12"/>
  <c r="F16" i="12"/>
  <c r="I16" i="12" s="1"/>
  <c r="E16" i="12"/>
  <c r="D16" i="12"/>
  <c r="K15" i="12"/>
  <c r="J15" i="12"/>
  <c r="I15" i="12"/>
  <c r="H15" i="12"/>
  <c r="F15" i="12"/>
  <c r="E15" i="12"/>
  <c r="D15" i="12"/>
  <c r="K14" i="12"/>
  <c r="J14" i="12"/>
  <c r="H14" i="12"/>
  <c r="I14" i="12" s="1"/>
  <c r="F14" i="12"/>
  <c r="E14" i="12"/>
  <c r="D14" i="12"/>
  <c r="K13" i="12"/>
  <c r="J13" i="12"/>
  <c r="H13" i="12"/>
  <c r="F13" i="12"/>
  <c r="I13" i="12" s="1"/>
  <c r="E13" i="12"/>
  <c r="D13" i="12"/>
  <c r="K12" i="12"/>
  <c r="J12" i="12"/>
  <c r="H12" i="12"/>
  <c r="F12" i="12"/>
  <c r="I12" i="12" s="1"/>
  <c r="E12" i="12"/>
  <c r="D12" i="12"/>
  <c r="K11" i="12"/>
  <c r="J11" i="12"/>
  <c r="H11" i="12"/>
  <c r="K10" i="12"/>
  <c r="J10" i="12"/>
  <c r="H10" i="12"/>
  <c r="K9" i="12"/>
  <c r="J9" i="12"/>
  <c r="H9" i="12"/>
  <c r="K8" i="12"/>
  <c r="J8" i="12"/>
  <c r="H8" i="12"/>
  <c r="K7" i="12"/>
  <c r="J7" i="12"/>
  <c r="H7" i="12"/>
  <c r="K6" i="12"/>
  <c r="J6" i="12"/>
  <c r="H6" i="12"/>
  <c r="K5" i="12"/>
  <c r="J5" i="12"/>
  <c r="H5" i="12"/>
  <c r="K4" i="12"/>
  <c r="J4" i="12"/>
  <c r="H4" i="12"/>
  <c r="K3" i="12"/>
  <c r="J3" i="12"/>
  <c r="H3" i="12"/>
  <c r="K2" i="12"/>
  <c r="J2" i="12"/>
  <c r="H2" i="12"/>
  <c r="K25" i="11"/>
  <c r="J25" i="11"/>
  <c r="H25" i="11"/>
  <c r="K24" i="11"/>
  <c r="J24" i="11"/>
  <c r="H24" i="11"/>
  <c r="K23" i="11"/>
  <c r="J23" i="11"/>
  <c r="H23" i="11"/>
  <c r="K22" i="11"/>
  <c r="J22" i="11"/>
  <c r="H22" i="11"/>
  <c r="F22" i="11"/>
  <c r="E22" i="11"/>
  <c r="D22" i="11"/>
  <c r="K21" i="11"/>
  <c r="J21" i="11"/>
  <c r="H21" i="11"/>
  <c r="F21" i="11"/>
  <c r="E21" i="11"/>
  <c r="D21" i="11"/>
  <c r="K20" i="11"/>
  <c r="J20" i="11"/>
  <c r="H20" i="11"/>
  <c r="I20" i="11" s="1"/>
  <c r="F20" i="11"/>
  <c r="E20" i="11"/>
  <c r="D20" i="11"/>
  <c r="K19" i="11"/>
  <c r="J19" i="11"/>
  <c r="H19" i="11"/>
  <c r="F19" i="11"/>
  <c r="I19" i="11" s="1"/>
  <c r="E19" i="11"/>
  <c r="D19" i="11"/>
  <c r="K18" i="11"/>
  <c r="J18" i="11"/>
  <c r="H18" i="11"/>
  <c r="F18" i="11"/>
  <c r="I18" i="11" s="1"/>
  <c r="E18" i="11"/>
  <c r="D18" i="11"/>
  <c r="K17" i="11"/>
  <c r="J17" i="11"/>
  <c r="I17" i="11"/>
  <c r="H17" i="11"/>
  <c r="F17" i="11"/>
  <c r="E17" i="11"/>
  <c r="D17" i="11"/>
  <c r="K16" i="11"/>
  <c r="J16" i="11"/>
  <c r="H16" i="11"/>
  <c r="I16" i="11" s="1"/>
  <c r="F16" i="11"/>
  <c r="E16" i="11"/>
  <c r="D16" i="11"/>
  <c r="K15" i="11"/>
  <c r="J15" i="11"/>
  <c r="I15" i="11"/>
  <c r="H15" i="11"/>
  <c r="F15" i="11"/>
  <c r="E15" i="11"/>
  <c r="D15" i="11"/>
  <c r="K14" i="11"/>
  <c r="J14" i="11"/>
  <c r="H14" i="11"/>
  <c r="F14" i="11"/>
  <c r="I14" i="11" s="1"/>
  <c r="E14" i="11"/>
  <c r="D14" i="11"/>
  <c r="K13" i="11"/>
  <c r="J13" i="11"/>
  <c r="I13" i="11"/>
  <c r="H13" i="11"/>
  <c r="F13" i="11"/>
  <c r="E13" i="11"/>
  <c r="D13" i="11"/>
  <c r="K12" i="11"/>
  <c r="J12" i="11"/>
  <c r="H12" i="11"/>
  <c r="I12" i="11" s="1"/>
  <c r="F12" i="11"/>
  <c r="E12" i="11"/>
  <c r="D12" i="11"/>
  <c r="K11" i="11"/>
  <c r="J11" i="11"/>
  <c r="H11" i="11"/>
  <c r="K10" i="11"/>
  <c r="J10" i="11"/>
  <c r="H10" i="11"/>
  <c r="K9" i="11"/>
  <c r="J9" i="11"/>
  <c r="H9" i="11"/>
  <c r="K8" i="11"/>
  <c r="J8" i="11"/>
  <c r="H8" i="11"/>
  <c r="K7" i="11"/>
  <c r="J7" i="11"/>
  <c r="H7" i="11"/>
  <c r="K6" i="11"/>
  <c r="J6" i="11"/>
  <c r="H6" i="11"/>
  <c r="K5" i="11"/>
  <c r="J5" i="11"/>
  <c r="H5" i="11"/>
  <c r="K4" i="11"/>
  <c r="J4" i="11"/>
  <c r="H4" i="11"/>
  <c r="K3" i="11"/>
  <c r="J3" i="11"/>
  <c r="H3" i="11"/>
  <c r="K2" i="11"/>
  <c r="J2" i="11"/>
  <c r="H2" i="11"/>
  <c r="K25" i="10"/>
  <c r="J25" i="10"/>
  <c r="H25" i="10"/>
  <c r="K24" i="10"/>
  <c r="J24" i="10"/>
  <c r="H24" i="10"/>
  <c r="K23" i="10"/>
  <c r="J23" i="10"/>
  <c r="H23" i="10"/>
  <c r="K22" i="10"/>
  <c r="J22" i="10"/>
  <c r="H22" i="10"/>
  <c r="F22" i="10"/>
  <c r="I22" i="10" s="1"/>
  <c r="E22" i="10"/>
  <c r="D22" i="10"/>
  <c r="K21" i="10"/>
  <c r="J21" i="10"/>
  <c r="I21" i="10"/>
  <c r="H21" i="10"/>
  <c r="F21" i="10"/>
  <c r="E21" i="10"/>
  <c r="D21" i="10"/>
  <c r="K20" i="10"/>
  <c r="J20" i="10"/>
  <c r="H20" i="10"/>
  <c r="I20" i="10" s="1"/>
  <c r="F20" i="10"/>
  <c r="E20" i="10"/>
  <c r="D20" i="10"/>
  <c r="K19" i="10"/>
  <c r="J19" i="10"/>
  <c r="I19" i="10"/>
  <c r="H19" i="10"/>
  <c r="F19" i="10"/>
  <c r="E19" i="10"/>
  <c r="D19" i="10"/>
  <c r="K18" i="10"/>
  <c r="J18" i="10"/>
  <c r="H18" i="10"/>
  <c r="F18" i="10"/>
  <c r="I18" i="10" s="1"/>
  <c r="E18" i="10"/>
  <c r="D18" i="10"/>
  <c r="K17" i="10"/>
  <c r="J17" i="10"/>
  <c r="I17" i="10"/>
  <c r="H17" i="10"/>
  <c r="F17" i="10"/>
  <c r="E17" i="10"/>
  <c r="D17" i="10"/>
  <c r="K16" i="10"/>
  <c r="J16" i="10"/>
  <c r="H16" i="10"/>
  <c r="I16" i="10" s="1"/>
  <c r="F16" i="10"/>
  <c r="E16" i="10"/>
  <c r="D16" i="10"/>
  <c r="K15" i="10"/>
  <c r="J15" i="10"/>
  <c r="H15" i="10"/>
  <c r="F15" i="10"/>
  <c r="I15" i="10" s="1"/>
  <c r="E15" i="10"/>
  <c r="D15" i="10"/>
  <c r="K14" i="10"/>
  <c r="J14" i="10"/>
  <c r="H14" i="10"/>
  <c r="F14" i="10"/>
  <c r="I14" i="10" s="1"/>
  <c r="E14" i="10"/>
  <c r="D14" i="10"/>
  <c r="K13" i="10"/>
  <c r="J13" i="10"/>
  <c r="I13" i="10"/>
  <c r="H13" i="10"/>
  <c r="F13" i="10"/>
  <c r="E13" i="10"/>
  <c r="D13" i="10"/>
  <c r="K12" i="10"/>
  <c r="J12" i="10"/>
  <c r="H12" i="10"/>
  <c r="I12" i="10" s="1"/>
  <c r="F12" i="10"/>
  <c r="E12" i="10"/>
  <c r="D12" i="10"/>
  <c r="K11" i="10"/>
  <c r="J11" i="10"/>
  <c r="H11" i="10"/>
  <c r="K10" i="10"/>
  <c r="J10" i="10"/>
  <c r="H10" i="10"/>
  <c r="K9" i="10"/>
  <c r="J9" i="10"/>
  <c r="H9" i="10"/>
  <c r="K8" i="10"/>
  <c r="J8" i="10"/>
  <c r="H8" i="10"/>
  <c r="K7" i="10"/>
  <c r="J7" i="10"/>
  <c r="H7" i="10"/>
  <c r="K6" i="10"/>
  <c r="J6" i="10"/>
  <c r="H6" i="10"/>
  <c r="K5" i="10"/>
  <c r="J5" i="10"/>
  <c r="H5" i="10"/>
  <c r="K4" i="10"/>
  <c r="J4" i="10"/>
  <c r="H4" i="10"/>
  <c r="K3" i="10"/>
  <c r="J3" i="10"/>
  <c r="H3" i="10"/>
  <c r="K2" i="10"/>
  <c r="J2" i="10"/>
  <c r="H2" i="10"/>
  <c r="K25" i="9"/>
  <c r="J25" i="9"/>
  <c r="H25" i="9"/>
  <c r="K24" i="9"/>
  <c r="J24" i="9"/>
  <c r="H24" i="9"/>
  <c r="K23" i="9"/>
  <c r="J23" i="9"/>
  <c r="H23" i="9"/>
  <c r="K22" i="9"/>
  <c r="J22" i="9"/>
  <c r="H22" i="9"/>
  <c r="F22" i="9"/>
  <c r="I22" i="9" s="1"/>
  <c r="E22" i="9"/>
  <c r="D22" i="9"/>
  <c r="K21" i="9"/>
  <c r="J21" i="9"/>
  <c r="I21" i="9"/>
  <c r="H21" i="9"/>
  <c r="F21" i="9"/>
  <c r="E21" i="9"/>
  <c r="D21" i="9"/>
  <c r="K20" i="9"/>
  <c r="J20" i="9"/>
  <c r="H20" i="9"/>
  <c r="I20" i="9" s="1"/>
  <c r="F20" i="9"/>
  <c r="E20" i="9"/>
  <c r="D20" i="9"/>
  <c r="K19" i="9"/>
  <c r="J19" i="9"/>
  <c r="H19" i="9"/>
  <c r="F19" i="9"/>
  <c r="I19" i="9" s="1"/>
  <c r="E19" i="9"/>
  <c r="D19" i="9"/>
  <c r="K18" i="9"/>
  <c r="J18" i="9"/>
  <c r="H18" i="9"/>
  <c r="F18" i="9"/>
  <c r="I18" i="9" s="1"/>
  <c r="E18" i="9"/>
  <c r="D18" i="9"/>
  <c r="K17" i="9"/>
  <c r="J17" i="9"/>
  <c r="I17" i="9"/>
  <c r="H17" i="9"/>
  <c r="F17" i="9"/>
  <c r="E17" i="9"/>
  <c r="D17" i="9"/>
  <c r="K16" i="9"/>
  <c r="J16" i="9"/>
  <c r="H16" i="9"/>
  <c r="I16" i="9" s="1"/>
  <c r="F16" i="9"/>
  <c r="E16" i="9"/>
  <c r="D16" i="9"/>
  <c r="K15" i="9"/>
  <c r="J15" i="9"/>
  <c r="I15" i="9"/>
  <c r="H15" i="9"/>
  <c r="F15" i="9"/>
  <c r="E15" i="9"/>
  <c r="D15" i="9"/>
  <c r="K14" i="9"/>
  <c r="J14" i="9"/>
  <c r="H14" i="9"/>
  <c r="F14" i="9"/>
  <c r="I14" i="9" s="1"/>
  <c r="E14" i="9"/>
  <c r="D14" i="9"/>
  <c r="K13" i="9"/>
  <c r="J13" i="9"/>
  <c r="I13" i="9"/>
  <c r="H13" i="9"/>
  <c r="F13" i="9"/>
  <c r="E13" i="9"/>
  <c r="D13" i="9"/>
  <c r="K12" i="9"/>
  <c r="J12" i="9"/>
  <c r="H12" i="9"/>
  <c r="I12" i="9" s="1"/>
  <c r="F12" i="9"/>
  <c r="E12" i="9"/>
  <c r="D12" i="9"/>
  <c r="K11" i="9"/>
  <c r="J11" i="9"/>
  <c r="H11" i="9"/>
  <c r="K10" i="9"/>
  <c r="J10" i="9"/>
  <c r="H10" i="9"/>
  <c r="K9" i="9"/>
  <c r="J9" i="9"/>
  <c r="H9" i="9"/>
  <c r="K8" i="9"/>
  <c r="J8" i="9"/>
  <c r="H8" i="9"/>
  <c r="K7" i="9"/>
  <c r="J7" i="9"/>
  <c r="H7" i="9"/>
  <c r="K6" i="9"/>
  <c r="J6" i="9"/>
  <c r="H6" i="9"/>
  <c r="K5" i="9"/>
  <c r="J5" i="9"/>
  <c r="H5" i="9"/>
  <c r="K4" i="9"/>
  <c r="J4" i="9"/>
  <c r="H4" i="9"/>
  <c r="K3" i="9"/>
  <c r="J3" i="9"/>
  <c r="H3" i="9"/>
  <c r="K2" i="9"/>
  <c r="J2" i="9"/>
  <c r="H2" i="9"/>
  <c r="K25" i="8"/>
  <c r="J25" i="8"/>
  <c r="H25" i="8"/>
  <c r="K24" i="8"/>
  <c r="J24" i="8"/>
  <c r="H24" i="8"/>
  <c r="K23" i="8"/>
  <c r="J23" i="8"/>
  <c r="H23" i="8"/>
  <c r="K22" i="8"/>
  <c r="J22" i="8"/>
  <c r="H22" i="8"/>
  <c r="F22" i="8"/>
  <c r="I22" i="8" s="1"/>
  <c r="E22" i="8"/>
  <c r="D22" i="8"/>
  <c r="K21" i="8"/>
  <c r="J21" i="8"/>
  <c r="I21" i="8"/>
  <c r="H21" i="8"/>
  <c r="F21" i="8"/>
  <c r="E21" i="8"/>
  <c r="D21" i="8"/>
  <c r="K20" i="8"/>
  <c r="J20" i="8"/>
  <c r="H20" i="8"/>
  <c r="I20" i="8" s="1"/>
  <c r="F20" i="8"/>
  <c r="E20" i="8"/>
  <c r="D20" i="8"/>
  <c r="K19" i="8"/>
  <c r="J19" i="8"/>
  <c r="I19" i="8"/>
  <c r="H19" i="8"/>
  <c r="F19" i="8"/>
  <c r="E19" i="8"/>
  <c r="D19" i="8"/>
  <c r="K18" i="8"/>
  <c r="J18" i="8"/>
  <c r="H18" i="8"/>
  <c r="F18" i="8"/>
  <c r="I18" i="8" s="1"/>
  <c r="E18" i="8"/>
  <c r="D18" i="8"/>
  <c r="K17" i="8"/>
  <c r="J17" i="8"/>
  <c r="I17" i="8"/>
  <c r="H17" i="8"/>
  <c r="F17" i="8"/>
  <c r="E17" i="8"/>
  <c r="D17" i="8"/>
  <c r="K16" i="8"/>
  <c r="J16" i="8"/>
  <c r="H16" i="8"/>
  <c r="I16" i="8" s="1"/>
  <c r="F16" i="8"/>
  <c r="E16" i="8"/>
  <c r="D16" i="8"/>
  <c r="K15" i="8"/>
  <c r="J15" i="8"/>
  <c r="H15" i="8"/>
  <c r="F15" i="8"/>
  <c r="I15" i="8" s="1"/>
  <c r="E15" i="8"/>
  <c r="D15" i="8"/>
  <c r="K14" i="8"/>
  <c r="J14" i="8"/>
  <c r="H14" i="8"/>
  <c r="F14" i="8"/>
  <c r="I14" i="8" s="1"/>
  <c r="E14" i="8"/>
  <c r="D14" i="8"/>
  <c r="K13" i="8"/>
  <c r="J13" i="8"/>
  <c r="I13" i="8"/>
  <c r="H13" i="8"/>
  <c r="F13" i="8"/>
  <c r="E13" i="8"/>
  <c r="D13" i="8"/>
  <c r="K12" i="8"/>
  <c r="J12" i="8"/>
  <c r="H12" i="8"/>
  <c r="I12" i="8" s="1"/>
  <c r="F12" i="8"/>
  <c r="E12" i="8"/>
  <c r="D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  <c r="K2" i="8"/>
  <c r="J2" i="8"/>
  <c r="H2" i="8"/>
  <c r="K25" i="7"/>
  <c r="J25" i="7"/>
  <c r="H25" i="7"/>
  <c r="K24" i="7"/>
  <c r="J24" i="7"/>
  <c r="H24" i="7"/>
  <c r="K23" i="7"/>
  <c r="J23" i="7"/>
  <c r="H23" i="7"/>
  <c r="K22" i="7"/>
  <c r="J22" i="7"/>
  <c r="H22" i="7"/>
  <c r="F22" i="7"/>
  <c r="I22" i="7" s="1"/>
  <c r="E22" i="7"/>
  <c r="D22" i="7"/>
  <c r="K21" i="7"/>
  <c r="J21" i="7"/>
  <c r="I21" i="7"/>
  <c r="H21" i="7"/>
  <c r="F21" i="7"/>
  <c r="E21" i="7"/>
  <c r="D21" i="7"/>
  <c r="K20" i="7"/>
  <c r="J20" i="7"/>
  <c r="H20" i="7"/>
  <c r="I20" i="7" s="1"/>
  <c r="F20" i="7"/>
  <c r="E20" i="7"/>
  <c r="D20" i="7"/>
  <c r="K19" i="7"/>
  <c r="J19" i="7"/>
  <c r="H19" i="7"/>
  <c r="F19" i="7"/>
  <c r="I19" i="7" s="1"/>
  <c r="E19" i="7"/>
  <c r="D19" i="7"/>
  <c r="K18" i="7"/>
  <c r="J18" i="7"/>
  <c r="H18" i="7"/>
  <c r="F18" i="7"/>
  <c r="I18" i="7" s="1"/>
  <c r="E18" i="7"/>
  <c r="D18" i="7"/>
  <c r="K17" i="7"/>
  <c r="J17" i="7"/>
  <c r="I17" i="7"/>
  <c r="H17" i="7"/>
  <c r="F17" i="7"/>
  <c r="E17" i="7"/>
  <c r="D17" i="7"/>
  <c r="K16" i="7"/>
  <c r="J16" i="7"/>
  <c r="H16" i="7"/>
  <c r="I16" i="7" s="1"/>
  <c r="F16" i="7"/>
  <c r="E16" i="7"/>
  <c r="D16" i="7"/>
  <c r="K15" i="7"/>
  <c r="J15" i="7"/>
  <c r="I15" i="7"/>
  <c r="H15" i="7"/>
  <c r="F15" i="7"/>
  <c r="E15" i="7"/>
  <c r="D15" i="7"/>
  <c r="K14" i="7"/>
  <c r="J14" i="7"/>
  <c r="H14" i="7"/>
  <c r="F14" i="7"/>
  <c r="I14" i="7" s="1"/>
  <c r="E14" i="7"/>
  <c r="D14" i="7"/>
  <c r="K13" i="7"/>
  <c r="J13" i="7"/>
  <c r="I13" i="7"/>
  <c r="H13" i="7"/>
  <c r="F13" i="7"/>
  <c r="E13" i="7"/>
  <c r="D13" i="7"/>
  <c r="K12" i="7"/>
  <c r="J12" i="7"/>
  <c r="H12" i="7"/>
  <c r="I12" i="7" s="1"/>
  <c r="F12" i="7"/>
  <c r="E12" i="7"/>
  <c r="D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K3" i="7"/>
  <c r="J3" i="7"/>
  <c r="H3" i="7"/>
  <c r="K2" i="7"/>
  <c r="J2" i="7"/>
  <c r="H2" i="7"/>
  <c r="K25" i="6"/>
  <c r="J25" i="6"/>
  <c r="H25" i="6"/>
  <c r="K24" i="6"/>
  <c r="J24" i="6"/>
  <c r="H24" i="6"/>
  <c r="K23" i="6"/>
  <c r="J23" i="6"/>
  <c r="H23" i="6"/>
  <c r="K22" i="6"/>
  <c r="J22" i="6"/>
  <c r="H22" i="6"/>
  <c r="F22" i="6"/>
  <c r="I22" i="6" s="1"/>
  <c r="E22" i="6"/>
  <c r="D22" i="6"/>
  <c r="K21" i="6"/>
  <c r="J21" i="6"/>
  <c r="I21" i="6"/>
  <c r="H21" i="6"/>
  <c r="F21" i="6"/>
  <c r="E21" i="6"/>
  <c r="D21" i="6"/>
  <c r="K20" i="6"/>
  <c r="J20" i="6"/>
  <c r="H20" i="6"/>
  <c r="I20" i="6" s="1"/>
  <c r="F20" i="6"/>
  <c r="E20" i="6"/>
  <c r="D20" i="6"/>
  <c r="K19" i="6"/>
  <c r="J19" i="6"/>
  <c r="I19" i="6"/>
  <c r="H19" i="6"/>
  <c r="F19" i="6"/>
  <c r="E19" i="6"/>
  <c r="D19" i="6"/>
  <c r="K18" i="6"/>
  <c r="J18" i="6"/>
  <c r="H18" i="6"/>
  <c r="F18" i="6"/>
  <c r="I18" i="6" s="1"/>
  <c r="E18" i="6"/>
  <c r="D18" i="6"/>
  <c r="K17" i="6"/>
  <c r="J17" i="6"/>
  <c r="I17" i="6"/>
  <c r="H17" i="6"/>
  <c r="F17" i="6"/>
  <c r="E17" i="6"/>
  <c r="D17" i="6"/>
  <c r="K16" i="6"/>
  <c r="J16" i="6"/>
  <c r="H16" i="6"/>
  <c r="I16" i="6" s="1"/>
  <c r="F16" i="6"/>
  <c r="E16" i="6"/>
  <c r="D16" i="6"/>
  <c r="K15" i="6"/>
  <c r="J15" i="6"/>
  <c r="H15" i="6"/>
  <c r="F15" i="6"/>
  <c r="I15" i="6" s="1"/>
  <c r="E15" i="6"/>
  <c r="D15" i="6"/>
  <c r="K14" i="6"/>
  <c r="J14" i="6"/>
  <c r="H14" i="6"/>
  <c r="F14" i="6"/>
  <c r="I14" i="6" s="1"/>
  <c r="E14" i="6"/>
  <c r="D14" i="6"/>
  <c r="K13" i="6"/>
  <c r="J13" i="6"/>
  <c r="I13" i="6"/>
  <c r="H13" i="6"/>
  <c r="F13" i="6"/>
  <c r="E13" i="6"/>
  <c r="D13" i="6"/>
  <c r="K12" i="6"/>
  <c r="J12" i="6"/>
  <c r="H12" i="6"/>
  <c r="I12" i="6" s="1"/>
  <c r="F12" i="6"/>
  <c r="E12" i="6"/>
  <c r="D12" i="6"/>
  <c r="K11" i="6"/>
  <c r="J11" i="6"/>
  <c r="H11" i="6"/>
  <c r="K10" i="6"/>
  <c r="J10" i="6"/>
  <c r="H10" i="6"/>
  <c r="K9" i="6"/>
  <c r="J9" i="6"/>
  <c r="H9" i="6"/>
  <c r="K8" i="6"/>
  <c r="J8" i="6"/>
  <c r="H8" i="6"/>
  <c r="K7" i="6"/>
  <c r="J7" i="6"/>
  <c r="H7" i="6"/>
  <c r="K6" i="6"/>
  <c r="J6" i="6"/>
  <c r="H6" i="6"/>
  <c r="K5" i="6"/>
  <c r="J5" i="6"/>
  <c r="H5" i="6"/>
  <c r="K4" i="6"/>
  <c r="J4" i="6"/>
  <c r="H4" i="6"/>
  <c r="K3" i="6"/>
  <c r="J3" i="6"/>
  <c r="H3" i="6"/>
  <c r="K2" i="6"/>
  <c r="J2" i="6"/>
  <c r="H2" i="6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F22" i="5"/>
  <c r="E22" i="5"/>
  <c r="D22" i="5"/>
  <c r="K21" i="5"/>
  <c r="J21" i="5"/>
  <c r="H21" i="5"/>
  <c r="I21" i="5" s="1"/>
  <c r="F21" i="5"/>
  <c r="E21" i="5"/>
  <c r="D21" i="5"/>
  <c r="K20" i="5"/>
  <c r="J20" i="5"/>
  <c r="I20" i="5"/>
  <c r="H20" i="5"/>
  <c r="F20" i="5"/>
  <c r="E20" i="5"/>
  <c r="D20" i="5"/>
  <c r="K19" i="5"/>
  <c r="J19" i="5"/>
  <c r="H19" i="5"/>
  <c r="F19" i="5"/>
  <c r="I19" i="5" s="1"/>
  <c r="E19" i="5"/>
  <c r="D19" i="5"/>
  <c r="K18" i="5"/>
  <c r="J18" i="5"/>
  <c r="I18" i="5"/>
  <c r="H18" i="5"/>
  <c r="F18" i="5"/>
  <c r="E18" i="5"/>
  <c r="D18" i="5"/>
  <c r="K17" i="5"/>
  <c r="J17" i="5"/>
  <c r="H17" i="5"/>
  <c r="I17" i="5" s="1"/>
  <c r="F17" i="5"/>
  <c r="E17" i="5"/>
  <c r="D17" i="5"/>
  <c r="K16" i="5"/>
  <c r="J16" i="5"/>
  <c r="H16" i="5"/>
  <c r="F16" i="5"/>
  <c r="I16" i="5" s="1"/>
  <c r="E16" i="5"/>
  <c r="D16" i="5"/>
  <c r="K15" i="5"/>
  <c r="J15" i="5"/>
  <c r="H15" i="5"/>
  <c r="F15" i="5"/>
  <c r="I15" i="5" s="1"/>
  <c r="E15" i="5"/>
  <c r="D15" i="5"/>
  <c r="K14" i="5"/>
  <c r="J14" i="5"/>
  <c r="I14" i="5"/>
  <c r="H14" i="5"/>
  <c r="F14" i="5"/>
  <c r="E14" i="5"/>
  <c r="D14" i="5"/>
  <c r="K13" i="5"/>
  <c r="J13" i="5"/>
  <c r="H13" i="5"/>
  <c r="I13" i="5" s="1"/>
  <c r="F13" i="5"/>
  <c r="E13" i="5"/>
  <c r="D13" i="5"/>
  <c r="K12" i="5"/>
  <c r="J12" i="5"/>
  <c r="I12" i="5"/>
  <c r="H12" i="5"/>
  <c r="F12" i="5"/>
  <c r="E12" i="5"/>
  <c r="D12" i="5"/>
  <c r="K11" i="5"/>
  <c r="J11" i="5"/>
  <c r="H11" i="5"/>
  <c r="K10" i="5"/>
  <c r="J10" i="5"/>
  <c r="H10" i="5"/>
  <c r="K9" i="5"/>
  <c r="J9" i="5"/>
  <c r="H9" i="5"/>
  <c r="K8" i="5"/>
  <c r="J8" i="5"/>
  <c r="H8" i="5"/>
  <c r="K7" i="5"/>
  <c r="J7" i="5"/>
  <c r="H7" i="5"/>
  <c r="K6" i="5"/>
  <c r="J6" i="5"/>
  <c r="H6" i="5"/>
  <c r="K5" i="5"/>
  <c r="J5" i="5"/>
  <c r="H5" i="5"/>
  <c r="K4" i="5"/>
  <c r="J4" i="5"/>
  <c r="H4" i="5"/>
  <c r="K3" i="5"/>
  <c r="J3" i="5"/>
  <c r="H3" i="5"/>
  <c r="K2" i="5"/>
  <c r="J2" i="5"/>
  <c r="H2" i="5"/>
  <c r="K25" i="4"/>
  <c r="J25" i="4"/>
  <c r="H25" i="4"/>
  <c r="K24" i="4"/>
  <c r="J24" i="4"/>
  <c r="H24" i="4"/>
  <c r="K23" i="4"/>
  <c r="J23" i="4"/>
  <c r="H23" i="4"/>
  <c r="K22" i="4"/>
  <c r="J22" i="4"/>
  <c r="I22" i="4"/>
  <c r="H22" i="4"/>
  <c r="F22" i="4"/>
  <c r="E22" i="4"/>
  <c r="D22" i="4"/>
  <c r="K21" i="4"/>
  <c r="J21" i="4"/>
  <c r="H21" i="4"/>
  <c r="I21" i="4" s="1"/>
  <c r="F21" i="4"/>
  <c r="E21" i="4"/>
  <c r="D21" i="4"/>
  <c r="K20" i="4"/>
  <c r="J20" i="4"/>
  <c r="H20" i="4"/>
  <c r="F20" i="4"/>
  <c r="I20" i="4" s="1"/>
  <c r="E20" i="4"/>
  <c r="D20" i="4"/>
  <c r="K19" i="4"/>
  <c r="J19" i="4"/>
  <c r="H19" i="4"/>
  <c r="F19" i="4"/>
  <c r="I19" i="4" s="1"/>
  <c r="E19" i="4"/>
  <c r="D19" i="4"/>
  <c r="K18" i="4"/>
  <c r="J18" i="4"/>
  <c r="I18" i="4"/>
  <c r="H18" i="4"/>
  <c r="F18" i="4"/>
  <c r="E18" i="4"/>
  <c r="D18" i="4"/>
  <c r="K17" i="4"/>
  <c r="J17" i="4"/>
  <c r="H17" i="4"/>
  <c r="I17" i="4" s="1"/>
  <c r="F17" i="4"/>
  <c r="E17" i="4"/>
  <c r="D17" i="4"/>
  <c r="K16" i="4"/>
  <c r="J16" i="4"/>
  <c r="I16" i="4"/>
  <c r="H16" i="4"/>
  <c r="F16" i="4"/>
  <c r="E16" i="4"/>
  <c r="D16" i="4"/>
  <c r="K15" i="4"/>
  <c r="J15" i="4"/>
  <c r="H15" i="4"/>
  <c r="F15" i="4"/>
  <c r="I15" i="4" s="1"/>
  <c r="E15" i="4"/>
  <c r="D15" i="4"/>
  <c r="K14" i="4"/>
  <c r="J14" i="4"/>
  <c r="I14" i="4"/>
  <c r="H14" i="4"/>
  <c r="F14" i="4"/>
  <c r="E14" i="4"/>
  <c r="D14" i="4"/>
  <c r="K13" i="4"/>
  <c r="J13" i="4"/>
  <c r="H13" i="4"/>
  <c r="I13" i="4" s="1"/>
  <c r="F13" i="4"/>
  <c r="E13" i="4"/>
  <c r="D13" i="4"/>
  <c r="K12" i="4"/>
  <c r="J12" i="4"/>
  <c r="H12" i="4"/>
  <c r="F12" i="4"/>
  <c r="I12" i="4" s="1"/>
  <c r="E12" i="4"/>
  <c r="D12" i="4"/>
  <c r="K11" i="4"/>
  <c r="J11" i="4"/>
  <c r="H11" i="4"/>
  <c r="K10" i="4"/>
  <c r="J10" i="4"/>
  <c r="H10" i="4"/>
  <c r="K9" i="4"/>
  <c r="J9" i="4"/>
  <c r="H9" i="4"/>
  <c r="K8" i="4"/>
  <c r="J8" i="4"/>
  <c r="H8" i="4"/>
  <c r="K7" i="4"/>
  <c r="J7" i="4"/>
  <c r="H7" i="4"/>
  <c r="K6" i="4"/>
  <c r="J6" i="4"/>
  <c r="H6" i="4"/>
  <c r="K5" i="4"/>
  <c r="J5" i="4"/>
  <c r="H5" i="4"/>
  <c r="K4" i="4"/>
  <c r="J4" i="4"/>
  <c r="H4" i="4"/>
  <c r="K3" i="4"/>
  <c r="J3" i="4"/>
  <c r="H3" i="4"/>
  <c r="K2" i="4"/>
  <c r="J2" i="4"/>
  <c r="H2" i="4"/>
  <c r="K25" i="3"/>
  <c r="J25" i="3"/>
  <c r="H25" i="3"/>
  <c r="K24" i="3"/>
  <c r="J24" i="3"/>
  <c r="H24" i="3"/>
  <c r="K23" i="3"/>
  <c r="J23" i="3"/>
  <c r="H23" i="3"/>
  <c r="K22" i="3"/>
  <c r="J22" i="3"/>
  <c r="I22" i="3"/>
  <c r="H22" i="3"/>
  <c r="F22" i="3"/>
  <c r="E22" i="3"/>
  <c r="D22" i="3"/>
  <c r="K21" i="3"/>
  <c r="J21" i="3"/>
  <c r="H21" i="3"/>
  <c r="I21" i="3" s="1"/>
  <c r="F21" i="3"/>
  <c r="E21" i="3"/>
  <c r="D21" i="3"/>
  <c r="K20" i="3"/>
  <c r="J20" i="3"/>
  <c r="I20" i="3"/>
  <c r="H20" i="3"/>
  <c r="F20" i="3"/>
  <c r="E20" i="3"/>
  <c r="D20" i="3"/>
  <c r="K19" i="3"/>
  <c r="J19" i="3"/>
  <c r="H19" i="3"/>
  <c r="F19" i="3"/>
  <c r="I19" i="3" s="1"/>
  <c r="E19" i="3"/>
  <c r="D19" i="3"/>
  <c r="K18" i="3"/>
  <c r="J18" i="3"/>
  <c r="I18" i="3"/>
  <c r="H18" i="3"/>
  <c r="F18" i="3"/>
  <c r="E18" i="3"/>
  <c r="D18" i="3"/>
  <c r="K17" i="3"/>
  <c r="J17" i="3"/>
  <c r="H17" i="3"/>
  <c r="I17" i="3" s="1"/>
  <c r="F17" i="3"/>
  <c r="E17" i="3"/>
  <c r="D17" i="3"/>
  <c r="K16" i="3"/>
  <c r="J16" i="3"/>
  <c r="H16" i="3"/>
  <c r="F16" i="3"/>
  <c r="I16" i="3" s="1"/>
  <c r="E16" i="3"/>
  <c r="D16" i="3"/>
  <c r="K15" i="3"/>
  <c r="J15" i="3"/>
  <c r="H15" i="3"/>
  <c r="F15" i="3"/>
  <c r="I15" i="3" s="1"/>
  <c r="E15" i="3"/>
  <c r="D15" i="3"/>
  <c r="K14" i="3"/>
  <c r="J14" i="3"/>
  <c r="I14" i="3"/>
  <c r="H14" i="3"/>
  <c r="F14" i="3"/>
  <c r="E14" i="3"/>
  <c r="D14" i="3"/>
  <c r="K13" i="3"/>
  <c r="J13" i="3"/>
  <c r="H13" i="3"/>
  <c r="I13" i="3" s="1"/>
  <c r="F13" i="3"/>
  <c r="E13" i="3"/>
  <c r="D13" i="3"/>
  <c r="K12" i="3"/>
  <c r="J12" i="3"/>
  <c r="I12" i="3"/>
  <c r="H12" i="3"/>
  <c r="F12" i="3"/>
  <c r="E12" i="3"/>
  <c r="D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K3" i="3"/>
  <c r="J3" i="3"/>
  <c r="H3" i="3"/>
  <c r="K2" i="3"/>
  <c r="J2" i="3"/>
  <c r="H2" i="3"/>
  <c r="K25" i="2"/>
  <c r="J25" i="2"/>
  <c r="K24" i="2"/>
  <c r="J24" i="2"/>
  <c r="K23" i="2"/>
  <c r="J23" i="2"/>
  <c r="K22" i="2"/>
  <c r="J22" i="2"/>
  <c r="H22" i="2"/>
  <c r="F22" i="2"/>
  <c r="I22" i="2" s="1"/>
  <c r="E22" i="2"/>
  <c r="D22" i="2"/>
  <c r="K21" i="2"/>
  <c r="J21" i="2"/>
  <c r="I21" i="2"/>
  <c r="H21" i="2"/>
  <c r="F21" i="2"/>
  <c r="E21" i="2"/>
  <c r="D21" i="2"/>
  <c r="K20" i="2"/>
  <c r="J20" i="2"/>
  <c r="H20" i="2"/>
  <c r="I20" i="2" s="1"/>
  <c r="F20" i="2"/>
  <c r="E20" i="2"/>
  <c r="D20" i="2"/>
  <c r="K19" i="2"/>
  <c r="J19" i="2"/>
  <c r="I19" i="2"/>
  <c r="H19" i="2"/>
  <c r="F19" i="2"/>
  <c r="E19" i="2"/>
  <c r="D19" i="2"/>
  <c r="K18" i="2"/>
  <c r="J18" i="2"/>
  <c r="H18" i="2"/>
  <c r="F18" i="2"/>
  <c r="I18" i="2" s="1"/>
  <c r="E18" i="2"/>
  <c r="D18" i="2"/>
  <c r="K17" i="2"/>
  <c r="J17" i="2"/>
  <c r="I17" i="2"/>
  <c r="H17" i="2"/>
  <c r="F17" i="2"/>
  <c r="E17" i="2"/>
  <c r="D17" i="2"/>
  <c r="K16" i="2"/>
  <c r="J16" i="2"/>
  <c r="H16" i="2"/>
  <c r="I16" i="2" s="1"/>
  <c r="F16" i="2"/>
  <c r="E16" i="2"/>
  <c r="D16" i="2"/>
  <c r="K15" i="2"/>
  <c r="J15" i="2"/>
  <c r="H15" i="2"/>
  <c r="F15" i="2"/>
  <c r="I15" i="2" s="1"/>
  <c r="E15" i="2"/>
  <c r="D15" i="2"/>
  <c r="K14" i="2"/>
  <c r="J14" i="2"/>
  <c r="H14" i="2"/>
  <c r="F14" i="2"/>
  <c r="I14" i="2" s="1"/>
  <c r="E14" i="2"/>
  <c r="D14" i="2"/>
  <c r="K13" i="2"/>
  <c r="J13" i="2"/>
  <c r="I13" i="2"/>
  <c r="H13" i="2"/>
  <c r="F13" i="2"/>
  <c r="E13" i="2"/>
  <c r="D13" i="2"/>
  <c r="K12" i="2"/>
  <c r="J12" i="2"/>
  <c r="H12" i="2"/>
  <c r="I12" i="2" s="1"/>
  <c r="F12" i="2"/>
  <c r="E12" i="2"/>
  <c r="D12" i="2"/>
  <c r="K11" i="2"/>
  <c r="J11" i="2"/>
  <c r="H11" i="2"/>
  <c r="K10" i="2"/>
  <c r="J10" i="2"/>
  <c r="H10" i="2"/>
  <c r="K9" i="2"/>
  <c r="J9" i="2"/>
  <c r="H9" i="2"/>
  <c r="K8" i="2"/>
  <c r="J8" i="2"/>
  <c r="H8" i="2"/>
  <c r="K7" i="2"/>
  <c r="J7" i="2"/>
  <c r="H7" i="2"/>
  <c r="K6" i="2"/>
  <c r="J6" i="2"/>
  <c r="H6" i="2"/>
  <c r="K5" i="2"/>
  <c r="J5" i="2"/>
  <c r="H5" i="2"/>
  <c r="K4" i="2"/>
  <c r="J4" i="2"/>
  <c r="H4" i="2"/>
  <c r="K3" i="2"/>
  <c r="J3" i="2"/>
  <c r="H3" i="2"/>
  <c r="K2" i="2"/>
  <c r="J2" i="2"/>
  <c r="H2" i="2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E22" i="1"/>
  <c r="D22" i="1"/>
  <c r="K21" i="1"/>
  <c r="J21" i="1"/>
  <c r="I21" i="1"/>
  <c r="H21" i="1"/>
  <c r="E21" i="1"/>
  <c r="D21" i="1"/>
  <c r="K20" i="1"/>
  <c r="J20" i="1"/>
  <c r="I20" i="1"/>
  <c r="H20" i="1"/>
  <c r="E20" i="1"/>
  <c r="D20" i="1"/>
  <c r="K19" i="1"/>
  <c r="J19" i="1"/>
  <c r="H19" i="1"/>
  <c r="I19" i="1" s="1"/>
  <c r="E19" i="1"/>
  <c r="D19" i="1"/>
  <c r="K18" i="1"/>
  <c r="J18" i="1"/>
  <c r="I18" i="1"/>
  <c r="H18" i="1"/>
  <c r="E18" i="1"/>
  <c r="D18" i="1"/>
  <c r="K17" i="1"/>
  <c r="J17" i="1"/>
  <c r="I17" i="1"/>
  <c r="H17" i="1"/>
  <c r="E17" i="1"/>
  <c r="D17" i="1"/>
  <c r="K16" i="1"/>
  <c r="J16" i="1"/>
  <c r="I16" i="1"/>
  <c r="H16" i="1"/>
  <c r="E16" i="1"/>
  <c r="D16" i="1"/>
  <c r="K15" i="1"/>
  <c r="J15" i="1"/>
  <c r="H15" i="1"/>
  <c r="I15" i="1" s="1"/>
  <c r="E15" i="1"/>
  <c r="D15" i="1"/>
  <c r="K14" i="1"/>
  <c r="J14" i="1"/>
  <c r="I14" i="1"/>
  <c r="H14" i="1"/>
  <c r="E14" i="1"/>
  <c r="D14" i="1"/>
  <c r="K13" i="1"/>
  <c r="J13" i="1"/>
  <c r="I13" i="1"/>
  <c r="H13" i="1"/>
  <c r="E13" i="1"/>
  <c r="D13" i="1"/>
  <c r="K12" i="1"/>
  <c r="J12" i="1"/>
  <c r="I12" i="1"/>
  <c r="H12" i="1"/>
  <c r="E12" i="1"/>
  <c r="D12" i="1"/>
  <c r="K11" i="1"/>
  <c r="J11" i="1"/>
  <c r="H11" i="1"/>
  <c r="K10" i="1"/>
  <c r="J10" i="1"/>
  <c r="H10" i="1"/>
  <c r="K9" i="1"/>
  <c r="J9" i="1"/>
  <c r="H9" i="1"/>
  <c r="K8" i="1"/>
  <c r="J8" i="1"/>
  <c r="H8" i="1"/>
  <c r="K7" i="1"/>
  <c r="J7" i="1"/>
  <c r="H7" i="1"/>
  <c r="K6" i="1"/>
  <c r="J6" i="1"/>
  <c r="H6" i="1"/>
  <c r="K5" i="1"/>
  <c r="J5" i="1"/>
  <c r="H5" i="1"/>
  <c r="K4" i="1"/>
  <c r="J4" i="1"/>
  <c r="H4" i="1"/>
  <c r="K3" i="1"/>
  <c r="J3" i="1"/>
  <c r="H3" i="1"/>
  <c r="K2" i="1"/>
  <c r="J2" i="1"/>
  <c r="H2" i="1"/>
  <c r="K46" i="31" l="1"/>
  <c r="K50" i="31"/>
  <c r="K52" i="31"/>
  <c r="K54" i="31"/>
  <c r="K47" i="31"/>
  <c r="K51" i="31"/>
  <c r="K53" i="31"/>
  <c r="K55" i="31"/>
  <c r="B86" i="31"/>
  <c r="B88" i="31"/>
  <c r="G45" i="31"/>
  <c r="G46" i="31"/>
  <c r="G47" i="31"/>
  <c r="G48" i="31"/>
  <c r="G49" i="31"/>
  <c r="G50" i="31"/>
  <c r="G51" i="31"/>
  <c r="G52" i="31"/>
  <c r="G53" i="31"/>
  <c r="G54" i="31"/>
  <c r="G55" i="31"/>
  <c r="B81" i="31"/>
  <c r="B89" i="31"/>
  <c r="B82" i="31"/>
  <c r="B90" i="31"/>
  <c r="B83" i="31"/>
  <c r="J48" i="31"/>
  <c r="K48" i="31" s="1"/>
  <c r="J49" i="31"/>
  <c r="K49" i="31" s="1"/>
</calcChain>
</file>

<file path=xl/sharedStrings.xml><?xml version="1.0" encoding="utf-8"?>
<sst xmlns="http://schemas.openxmlformats.org/spreadsheetml/2006/main" count="1910" uniqueCount="103">
  <si>
    <t xml:space="preserve">anno </t>
  </si>
  <si>
    <t xml:space="preserve">mese </t>
  </si>
  <si>
    <t>macchina o impianto</t>
  </si>
  <si>
    <t>ore produzione macchina</t>
  </si>
  <si>
    <t>pezzi prodotti</t>
  </si>
  <si>
    <t xml:space="preserve">consumo </t>
  </si>
  <si>
    <t xml:space="preserve">lettura </t>
  </si>
  <si>
    <t>costo energia</t>
  </si>
  <si>
    <t>costo macchina</t>
  </si>
  <si>
    <t>consumo da bolletta</t>
  </si>
  <si>
    <t>totale bolletta</t>
  </si>
  <si>
    <t>ASS1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</si>
  <si>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</si>
  <si>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</si>
  <si>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</si>
  <si>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</si>
  <si>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</si>
  <si>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</si>
  <si>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</si>
  <si>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</si>
  <si>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</si>
  <si>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</si>
  <si>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</si>
  <si>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ISOLA1</t>
  </si>
  <si>
    <t>ISOLA5</t>
  </si>
  <si>
    <t>M1030</t>
  </si>
  <si>
    <t>MANUA</t>
  </si>
  <si>
    <t>MG5</t>
  </si>
  <si>
    <t>MG6</t>
  </si>
  <si>
    <t>MG7</t>
  </si>
  <si>
    <t>MG8</t>
  </si>
  <si>
    <t>MMAN</t>
  </si>
  <si>
    <t>MP1</t>
  </si>
  <si>
    <t>MP2</t>
  </si>
  <si>
    <t>MP3</t>
  </si>
  <si>
    <t>MP4</t>
  </si>
  <si>
    <t>SERCAM</t>
  </si>
  <si>
    <t>TMPM2</t>
  </si>
  <si>
    <t>TMPMA2</t>
  </si>
  <si>
    <t>TROV</t>
  </si>
  <si>
    <t>COMPRESSORI</t>
  </si>
  <si>
    <t>stima</t>
  </si>
  <si>
    <t>ENERGIA VETRONAVIGLIO</t>
  </si>
  <si>
    <t>CONSUMO kWh Macchina Vetronaviglio</t>
  </si>
  <si>
    <t>M1050</t>
  </si>
  <si>
    <t>ASS1 SYCMA</t>
  </si>
  <si>
    <t>TMPM2_TMPMI</t>
  </si>
  <si>
    <t>TMPMA1</t>
  </si>
  <si>
    <t>Ore macchina di lavoro</t>
  </si>
  <si>
    <t>Quantità prodotta</t>
  </si>
  <si>
    <t>dal 15/11 start ICO</t>
  </si>
  <si>
    <t>ENEL Bolletta</t>
  </si>
  <si>
    <t>ICOF Rilevato da ICO</t>
  </si>
  <si>
    <t>Differenza ENEL ICO</t>
  </si>
  <si>
    <t>ICOF - COMPRESSORI</t>
  </si>
  <si>
    <t>COSTO MACCHINE</t>
  </si>
  <si>
    <t>uffici + pompe +chiller + tutto il resto</t>
  </si>
  <si>
    <t>Consumi in kWh</t>
  </si>
  <si>
    <t>Totale NOVEMBRE kWh Macchine</t>
  </si>
  <si>
    <t>Totale DICEMBRE kWh Macchine</t>
  </si>
  <si>
    <t>Totale GENNAIO 25 kWh Macchine</t>
  </si>
  <si>
    <t>Totale FEBBRAIO 25 kWh Macchine</t>
  </si>
  <si>
    <t>Totale MARZO 25 kWh Macchine</t>
  </si>
  <si>
    <t>Totale APRILE 25 kWh Macchine</t>
  </si>
  <si>
    <t>Totale MAGGIO 25 kWh Macchine</t>
  </si>
  <si>
    <t>Totale GIUGNO 25 kWh Macchine</t>
  </si>
  <si>
    <t>Totale LUGLIO 25 kWh Macchine</t>
  </si>
  <si>
    <t>Totale AGOSTO 25 kWh Macchine</t>
  </si>
  <si>
    <t>Totale SETTEMBRE 25 kWh Macchine</t>
  </si>
  <si>
    <t>Lettura rilevata dal pannello compressori</t>
  </si>
  <si>
    <t>Lettura in kWh * costo energia bolletta ENEL</t>
  </si>
  <si>
    <t>ipotesi stimato</t>
  </si>
  <si>
    <t>Consumi kWh * Prezzo unitario energia bolletta ENEL</t>
  </si>
  <si>
    <t>Dato letto dalla bolletta ENEL</t>
  </si>
  <si>
    <t>Consumi rilevati ENEL kWh</t>
  </si>
  <si>
    <t xml:space="preserve">Costo medio per kWh </t>
  </si>
  <si>
    <t>Consumi</t>
  </si>
  <si>
    <t>PME QT. kWh</t>
  </si>
  <si>
    <t>GG mancanti</t>
  </si>
  <si>
    <t>Tot. Consumo</t>
  </si>
  <si>
    <t>Tot. Finale (post-setting ICOPOWER) kWh</t>
  </si>
  <si>
    <t>nov</t>
  </si>
  <si>
    <t>dic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</si>
  <si>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</si>
  <si>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</si>
  <si>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</si>
  <si>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</si>
  <si>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</si>
  <si>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</si>
  <si>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</si>
  <si>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</si>
  <si>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</si>
  <si>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anno</t>
  </si>
  <si>
    <t>mese</t>
  </si>
  <si>
    <t>macchina</t>
  </si>
  <si>
    <t>ore_produzione</t>
  </si>
  <si>
    <t>pezzi_prodotti</t>
  </si>
  <si>
    <t>consumo_kwh</t>
  </si>
  <si>
    <t>lettura</t>
  </si>
  <si>
    <t>costo_energia_per_kwh</t>
  </si>
  <si>
    <t>costo_macchina</t>
  </si>
  <si>
    <t>consumo_bolletta_kwh</t>
  </si>
  <si>
    <t>totale_bolletta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</si>
</sst>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#,##0.00000\ &quot;€&quot;"/>
    <numFmt numFmtId="167" formatCode="#,##0.0000\ &quot;€&quot;"/>
    <numFmt numFmtId="168" formatCode="_-* #,##0.0000\ &quot;€&quot;_-;\-* #,##0.0000\ &quot;€&quot;_-;_-* &quot;-&quot;??\ &quot;€&quot;_-;_-@_-"/>
    <numFmt numFmtId="169" formatCode="0.0"/>
    <numFmt numFmtId="170" formatCode="_-* #,##0.0_-;\-* #,##0.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6" fillId="0" borderId="0"/>
    <xf numFmtId="43" fontId="6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center"/>
    </xf>
    <xf numFmtId="17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17" fontId="0" fillId="2" borderId="1" xfId="0" applyNumberFormat="1" applyFill="1" applyBorder="1"/>
    <xf numFmtId="17" fontId="0" fillId="2" borderId="1" xfId="0" applyNumberFormat="1" applyFill="1" applyBorder="1" applyAlignment="1">
      <alignment wrapText="1"/>
    </xf>
    <xf numFmtId="164" fontId="0" fillId="2" borderId="1" xfId="0" applyNumberFormat="1" applyFill="1" applyBorder="1"/>
    <xf numFmtId="17" fontId="0" fillId="0" borderId="0" xfId="0" applyNumberFormat="1" applyAlignment="1">
      <alignment wrapText="1"/>
    </xf>
    <xf numFmtId="0" fontId="0" fillId="6" borderId="0" xfId="0" applyFill="1"/>
    <xf numFmtId="17" fontId="0" fillId="0" borderId="0" xfId="0" applyNumberFormat="1" applyAlignment="1">
      <alignment horizontal="left" wrapText="1"/>
    </xf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165" fontId="1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0" borderId="3" xfId="0" applyBorder="1"/>
    <xf numFmtId="167" fontId="0" fillId="0" borderId="0" xfId="0" applyNumberFormat="1"/>
    <xf numFmtId="44" fontId="0" fillId="0" borderId="1" xfId="1" applyFon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67" fontId="0" fillId="0" borderId="1" xfId="0" applyNumberFormat="1" applyBorder="1"/>
    <xf numFmtId="168" fontId="1" fillId="0" borderId="1" xfId="1" applyNumberFormat="1" applyFont="1" applyBorder="1" applyAlignment="1">
      <alignment horizontal="center" vertical="center"/>
    </xf>
    <xf numFmtId="168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44" fontId="5" fillId="3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5" fontId="0" fillId="2" borderId="0" xfId="0" applyNumberFormat="1" applyFill="1"/>
    <xf numFmtId="17" fontId="0" fillId="12" borderId="1" xfId="0" applyNumberFormat="1" applyFill="1" applyBorder="1" applyAlignment="1">
      <alignment horizontal="left"/>
    </xf>
    <xf numFmtId="0" fontId="0" fillId="7" borderId="1" xfId="0" applyFill="1" applyBorder="1" applyAlignment="1">
      <alignment wrapText="1"/>
    </xf>
    <xf numFmtId="17" fontId="0" fillId="0" borderId="1" xfId="0" applyNumberFormat="1" applyBorder="1" applyAlignment="1">
      <alignment horizontal="left" wrapText="1"/>
    </xf>
    <xf numFmtId="0" fontId="0" fillId="13" borderId="1" xfId="0" applyFill="1" applyBorder="1" applyAlignment="1">
      <alignment wrapText="1"/>
    </xf>
    <xf numFmtId="0" fontId="0" fillId="1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9" fontId="0" fillId="0" borderId="0" xfId="0" applyNumberFormat="1"/>
    <xf numFmtId="170" fontId="0" fillId="5" borderId="8" xfId="2" applyNumberFormat="1" applyFont="1" applyFill="1" applyBorder="1"/>
    <xf numFmtId="0" fontId="0" fillId="0" borderId="9" xfId="0" applyBorder="1"/>
    <xf numFmtId="0" fontId="0" fillId="0" borderId="10" xfId="0" applyBorder="1"/>
    <xf numFmtId="169" fontId="0" fillId="0" borderId="10" xfId="0" applyNumberFormat="1" applyBorder="1"/>
    <xf numFmtId="170" fontId="0" fillId="5" borderId="11" xfId="2" applyNumberFormat="1" applyFont="1" applyFill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9" borderId="1" xfId="0" applyFont="1" applyFill="1" applyBorder="1" applyAlignment="1">
      <alignment horizontal="center"/>
    </xf>
    <xf numFmtId="0" fontId="0" fillId="0" borderId="3" xfId="0" applyBorder="1"/>
    <xf numFmtId="17" fontId="0" fillId="0" borderId="0" xfId="0" applyNumberFormat="1" applyAlignment="1">
      <alignment horizontal="left"/>
    </xf>
    <xf numFmtId="0" fontId="0" fillId="0" borderId="0" xfId="0"/>
    <xf numFmtId="0" fontId="4" fillId="9" borderId="1" xfId="0" applyFont="1" applyFill="1" applyBorder="1" applyAlignment="1">
      <alignment horizontal="center" wrapText="1"/>
    </xf>
    <xf numFmtId="17" fontId="0" fillId="0" borderId="0" xfId="0" applyNumberFormat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164" fontId="4" fillId="9" borderId="1" xfId="0" applyNumberFormat="1" applyFont="1" applyFill="1" applyBorder="1" applyAlignment="1">
      <alignment horizontal="center" wrapText="1"/>
    </xf>
    <xf numFmtId="0" fontId="0" fillId="6" borderId="0" xfId="0" applyFill="1" applyAlignment="1">
      <alignment horizontal="left"/>
    </xf>
  </cellXfs>
  <cellStyles count="3">
    <cellStyle name="Migliaia" xfId="2" builtinId="3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annuale c</a:t>
            </a:r>
            <a:r>
              <a:rPr lang="it-IT"/>
              <a:t>osto</a:t>
            </a:r>
            <a:r>
              <a:rPr lang="it-IT" baseline="0"/>
              <a:t> medio kWh</a:t>
            </a:r>
            <a:endParaRPr lang="it-IT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09470691163599"/>
          <c:y val="0.1948611111111111"/>
          <c:w val="0.82846084864391956"/>
          <c:h val="0.67040135608048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Tabelle!$D$104:$D$113</c:f>
              <c:numCache>
                <c:formatCode>mmm\-yy</c:formatCode>
                <c:ptCount val="10"/>
                <c:pt idx="0">
                  <c:v>45597</c:v>
                </c:pt>
                <c:pt idx="1">
                  <c:v>45627</c:v>
                </c:pt>
                <c:pt idx="2">
                  <c:v>45658</c:v>
                </c:pt>
                <c:pt idx="3">
                  <c:v>45689</c:v>
                </c:pt>
                <c:pt idx="4">
                  <c:v>45717</c:v>
                </c:pt>
                <c:pt idx="5">
                  <c:v>45748</c:v>
                </c:pt>
                <c:pt idx="6">
                  <c:v>45778</c:v>
                </c:pt>
                <c:pt idx="7">
                  <c:v>45809</c:v>
                </c:pt>
                <c:pt idx="8">
                  <c:v>45839</c:v>
                </c:pt>
                <c:pt idx="9">
                  <c:v>45870</c:v>
                </c:pt>
              </c:numCache>
            </c:numRef>
          </c:cat>
          <c:val>
            <c:numRef>
              <c:f>Tabelle!$E$104:$E$113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D-484E-BC5E-36D2C419256C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cat>
            <c:numRef>
              <c:f>Tabelle!$D$104:$D$113</c:f>
              <c:numCache>
                <c:formatCode>mmm\-yy</c:formatCode>
                <c:ptCount val="10"/>
                <c:pt idx="0">
                  <c:v>45597</c:v>
                </c:pt>
                <c:pt idx="1">
                  <c:v>45627</c:v>
                </c:pt>
                <c:pt idx="2">
                  <c:v>45658</c:v>
                </c:pt>
                <c:pt idx="3">
                  <c:v>45689</c:v>
                </c:pt>
                <c:pt idx="4">
                  <c:v>45717</c:v>
                </c:pt>
                <c:pt idx="5">
                  <c:v>45748</c:v>
                </c:pt>
                <c:pt idx="6">
                  <c:v>45778</c:v>
                </c:pt>
                <c:pt idx="7">
                  <c:v>45809</c:v>
                </c:pt>
                <c:pt idx="8">
                  <c:v>45839</c:v>
                </c:pt>
                <c:pt idx="9">
                  <c:v>45870</c:v>
                </c:pt>
              </c:numCache>
            </c:numRef>
          </c:cat>
          <c:val>
            <c:numRef>
              <c:f>Tabelle!$F$104:$F$113</c:f>
              <c:numCache>
                <c:formatCode>#,##0.0000\ "€"</c:formatCode>
                <c:ptCount val="10"/>
                <c:pt idx="0">
                  <c:v>0.307</c:v>
                </c:pt>
                <c:pt idx="1">
                  <c:v>0.33100000000000002</c:v>
                </c:pt>
                <c:pt idx="2">
                  <c:v>0.33500000000000002</c:v>
                </c:pt>
                <c:pt idx="3">
                  <c:v>0.33400000000000002</c:v>
                </c:pt>
                <c:pt idx="4">
                  <c:v>0.28599999999999998</c:v>
                </c:pt>
                <c:pt idx="5">
                  <c:v>0.26550000000000001</c:v>
                </c:pt>
                <c:pt idx="6">
                  <c:v>0.25750000000000001</c:v>
                </c:pt>
                <c:pt idx="7">
                  <c:v>0.35499999999999998</c:v>
                </c:pt>
                <c:pt idx="8">
                  <c:v>0.29599999999999999</c:v>
                </c:pt>
                <c:pt idx="9">
                  <c:v>0.32679999999999998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D-484E-BC5E-36D2C419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00976"/>
        <c:axId val="1191502896"/>
      </c:lineChart>
      <c:dateAx>
        <c:axId val="11915009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502896"/>
        <c:crosses val="autoZero"/>
        <c:auto val="1"/>
        <c:lblOffset val="100"/>
        <c:baseTimeUnit val="months"/>
      </c:dateAx>
      <c:valAx>
        <c:axId val="1191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500976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annuale spesa energia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Tabelle!$A$104:$A$113</c:f>
              <c:numCache>
                <c:formatCode>mmm\-yy</c:formatCode>
                <c:ptCount val="10"/>
                <c:pt idx="0">
                  <c:v>45597</c:v>
                </c:pt>
                <c:pt idx="1">
                  <c:v>45627</c:v>
                </c:pt>
                <c:pt idx="2">
                  <c:v>45658</c:v>
                </c:pt>
                <c:pt idx="3">
                  <c:v>45689</c:v>
                </c:pt>
                <c:pt idx="4">
                  <c:v>45717</c:v>
                </c:pt>
                <c:pt idx="5">
                  <c:v>45748</c:v>
                </c:pt>
                <c:pt idx="6">
                  <c:v>45778</c:v>
                </c:pt>
                <c:pt idx="7">
                  <c:v>45809</c:v>
                </c:pt>
                <c:pt idx="8">
                  <c:v>45839</c:v>
                </c:pt>
                <c:pt idx="9">
                  <c:v>45870</c:v>
                </c:pt>
              </c:numCache>
            </c:numRef>
          </c:cat>
          <c:val>
            <c:numRef>
              <c:f>Tabelle!$B$104:$B$113</c:f>
              <c:numCache>
                <c:formatCode>General</c:formatCode>
                <c:ptCount val="10"/>
                <c:pt idx="0">
                  <c:v>64157</c:v>
                </c:pt>
                <c:pt idx="1">
                  <c:v>51593</c:v>
                </c:pt>
                <c:pt idx="2">
                  <c:v>61904</c:v>
                </c:pt>
                <c:pt idx="3">
                  <c:v>60366</c:v>
                </c:pt>
                <c:pt idx="4">
                  <c:v>58209</c:v>
                </c:pt>
                <c:pt idx="5">
                  <c:v>41269</c:v>
                </c:pt>
                <c:pt idx="6">
                  <c:v>30809</c:v>
                </c:pt>
                <c:pt idx="7">
                  <c:v>33644</c:v>
                </c:pt>
                <c:pt idx="8">
                  <c:v>51483</c:v>
                </c:pt>
                <c:pt idx="9">
                  <c:v>17650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DE8-B2EB-471151E1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62304"/>
        <c:axId val="1291462784"/>
      </c:lineChart>
      <c:dateAx>
        <c:axId val="1291462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462784"/>
        <c:crosses val="autoZero"/>
        <c:auto val="1"/>
        <c:lblOffset val="100"/>
        <c:baseTimeUnit val="months"/>
      </c:dateAx>
      <c:valAx>
        <c:axId val="1291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4623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55</xdr:row>
      <xdr:rowOff>142875</xdr:rowOff>
    </xdr:from>
    <xdr:to>
      <xdr:col>18</xdr:col>
      <xdr:colOff>657225</xdr:colOff>
      <xdr:row>84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86</xdr:row>
      <xdr:rowOff>0</xdr:rowOff>
    </xdr:from>
    <xdr:to>
      <xdr:col>18</xdr:col>
      <xdr:colOff>638174</xdr:colOff>
      <xdr:row>114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K721"/>
  <sheetViews>
    <sheetView tabSelected="1" workbookViewId="0">
      <selection activeCell="K729" sqref="K729"/>
    </sheetView>
  </sheetViews>
  <sheetFormatPr defaultRowHeight="15" x14ac:dyDescent="0.25"/>
  <cols>
    <col min="4" max="4" width="18.28515625" customWidth="1"/>
    <col min="5" max="5" width="20.85546875" customWidth="1"/>
    <col min="6" max="6" width="16.28515625" customWidth="1"/>
    <col min="10" max="10" width="14.28515625" customWidth="1"/>
    <col min="11" max="11" width="19.5703125" customWidth="1"/>
  </cols>
  <sheetData>
    <row r="1" spans="1:11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hidden="1" x14ac:dyDescent="0.25">
      <c r="A2">
        <v>2024</v>
      </c>
      <c r="B2">
        <v>1</v>
      </c>
      <c r="C2" t="s">
        <v>11</v>
      </c>
      <c r="D2">
        <v>151.33000000000001</v>
      </c>
      <c r="E2">
        <v>127305</v>
      </c>
      <c r="H2">
        <v>0.25569999999999998</v>
      </c>
      <c r="J2">
        <v>64934</v>
      </c>
      <c r="K2">
        <v>16601.39</v>
      </c>
    </row>
    <row r="3" spans="1:11" hidden="1" x14ac:dyDescent="0.25">
      <c r="A3">
        <v>2024</v>
      </c>
      <c r="B3">
        <v>2</v>
      </c>
      <c r="C3" t="s">
        <v>11</v>
      </c>
      <c r="D3">
        <v>130.12</v>
      </c>
      <c r="E3">
        <v>117666</v>
      </c>
      <c r="H3">
        <v>0.23780000000000001</v>
      </c>
      <c r="J3">
        <v>71197</v>
      </c>
      <c r="K3">
        <v>16934</v>
      </c>
    </row>
    <row r="4" spans="1:11" hidden="1" x14ac:dyDescent="0.25">
      <c r="A4">
        <v>2024</v>
      </c>
      <c r="B4">
        <v>3</v>
      </c>
      <c r="C4" t="s">
        <v>11</v>
      </c>
      <c r="D4">
        <v>80.25</v>
      </c>
      <c r="E4">
        <v>54604</v>
      </c>
      <c r="H4">
        <v>0.24279999999999999</v>
      </c>
      <c r="J4">
        <v>51152</v>
      </c>
      <c r="K4">
        <v>12419.74</v>
      </c>
    </row>
    <row r="5" spans="1:11" hidden="1" x14ac:dyDescent="0.25">
      <c r="A5">
        <v>2024</v>
      </c>
      <c r="B5">
        <v>4</v>
      </c>
      <c r="C5" t="s">
        <v>11</v>
      </c>
      <c r="D5">
        <v>81.52</v>
      </c>
      <c r="E5">
        <v>59880</v>
      </c>
      <c r="H5">
        <v>0.24160000000000001</v>
      </c>
      <c r="J5">
        <v>45316</v>
      </c>
      <c r="K5">
        <v>10948.47</v>
      </c>
    </row>
    <row r="6" spans="1:11" hidden="1" x14ac:dyDescent="0.25">
      <c r="A6">
        <v>2024</v>
      </c>
      <c r="B6">
        <v>5</v>
      </c>
      <c r="C6" t="s">
        <v>11</v>
      </c>
      <c r="D6">
        <v>124.43</v>
      </c>
      <c r="E6">
        <v>86479</v>
      </c>
      <c r="H6">
        <v>0.25069999999999998</v>
      </c>
      <c r="J6">
        <v>51330</v>
      </c>
      <c r="K6">
        <v>12868.58</v>
      </c>
    </row>
    <row r="7" spans="1:11" hidden="1" x14ac:dyDescent="0.25">
      <c r="A7">
        <v>2024</v>
      </c>
      <c r="B7">
        <v>6</v>
      </c>
      <c r="C7" t="s">
        <v>11</v>
      </c>
      <c r="D7">
        <v>91.02</v>
      </c>
      <c r="E7">
        <v>76618</v>
      </c>
      <c r="H7">
        <v>0.2722</v>
      </c>
      <c r="J7">
        <v>42151</v>
      </c>
      <c r="K7">
        <v>11473.9</v>
      </c>
    </row>
    <row r="8" spans="1:11" hidden="1" x14ac:dyDescent="0.25">
      <c r="A8">
        <v>2024</v>
      </c>
      <c r="B8">
        <v>7</v>
      </c>
      <c r="C8" t="s">
        <v>11</v>
      </c>
      <c r="D8">
        <v>88.15</v>
      </c>
      <c r="E8">
        <v>60539</v>
      </c>
      <c r="H8">
        <v>0.28699999999999998</v>
      </c>
      <c r="J8">
        <v>67581</v>
      </c>
      <c r="K8">
        <v>19396.73</v>
      </c>
    </row>
    <row r="9" spans="1:11" hidden="1" x14ac:dyDescent="0.25">
      <c r="A9">
        <v>2024</v>
      </c>
      <c r="B9">
        <v>8</v>
      </c>
      <c r="C9" t="s">
        <v>11</v>
      </c>
      <c r="D9">
        <v>30.53</v>
      </c>
      <c r="E9">
        <v>20210</v>
      </c>
      <c r="H9">
        <v>0.30470000000000003</v>
      </c>
      <c r="J9">
        <v>44796</v>
      </c>
      <c r="K9">
        <v>13651.04</v>
      </c>
    </row>
    <row r="10" spans="1:11" hidden="1" x14ac:dyDescent="0.25">
      <c r="A10">
        <v>2024</v>
      </c>
      <c r="B10">
        <v>9</v>
      </c>
      <c r="C10" t="s">
        <v>11</v>
      </c>
      <c r="D10">
        <v>69.319999999999993</v>
      </c>
      <c r="E10">
        <v>50341</v>
      </c>
      <c r="H10">
        <v>0.29039999999999999</v>
      </c>
      <c r="J10">
        <v>52599</v>
      </c>
      <c r="K10">
        <v>15277.15</v>
      </c>
    </row>
    <row r="11" spans="1:11" hidden="1" x14ac:dyDescent="0.25">
      <c r="A11">
        <v>2024</v>
      </c>
      <c r="B11">
        <v>10</v>
      </c>
      <c r="C11" t="s">
        <v>11</v>
      </c>
      <c r="D11">
        <v>93.7</v>
      </c>
      <c r="E11">
        <v>68387</v>
      </c>
      <c r="H11">
        <v>0.28560000000000002</v>
      </c>
      <c r="J11">
        <v>54362</v>
      </c>
      <c r="K11">
        <v>15523.99</v>
      </c>
    </row>
    <row r="12" spans="1:11" hidden="1" x14ac:dyDescent="0.25">
      <c r="A12">
        <v>2024</v>
      </c>
      <c r="B12">
        <v>11</v>
      </c>
      <c r="C12" t="s">
        <v>11</v>
      </c>
      <c r="D12">
        <v>130.19999999999999</v>
      </c>
      <c r="E12">
        <v>86845</v>
      </c>
      <c r="F12">
        <v>66.33</v>
      </c>
      <c r="H12">
        <v>0.307</v>
      </c>
      <c r="J12">
        <v>64157</v>
      </c>
      <c r="K12">
        <v>19751.41</v>
      </c>
    </row>
    <row r="13" spans="1:11" hidden="1" x14ac:dyDescent="0.25">
      <c r="A13">
        <v>2024</v>
      </c>
      <c r="B13">
        <v>12</v>
      </c>
      <c r="C13" t="s">
        <v>11</v>
      </c>
      <c r="D13">
        <v>70.150000000000006</v>
      </c>
      <c r="E13">
        <v>37100</v>
      </c>
      <c r="F13">
        <v>38.64</v>
      </c>
      <c r="H13">
        <v>0.33100000000000002</v>
      </c>
      <c r="J13">
        <v>51593</v>
      </c>
      <c r="K13">
        <v>17063.939999999999</v>
      </c>
    </row>
    <row r="14" spans="1:11" hidden="1" x14ac:dyDescent="0.25">
      <c r="A14">
        <v>2025</v>
      </c>
      <c r="B14">
        <v>1</v>
      </c>
      <c r="C14" t="s">
        <v>11</v>
      </c>
      <c r="D14">
        <v>182.2</v>
      </c>
      <c r="E14">
        <v>0</v>
      </c>
      <c r="F14">
        <v>55.34</v>
      </c>
      <c r="H14">
        <v>0.33500000000000002</v>
      </c>
      <c r="J14">
        <v>61904</v>
      </c>
      <c r="K14">
        <v>20875.39</v>
      </c>
    </row>
    <row r="15" spans="1:11" hidden="1" x14ac:dyDescent="0.25">
      <c r="A15">
        <v>2025</v>
      </c>
      <c r="B15">
        <v>2</v>
      </c>
      <c r="C15" t="s">
        <v>11</v>
      </c>
      <c r="D15">
        <v>127.5</v>
      </c>
      <c r="E15">
        <v>0</v>
      </c>
      <c r="F15">
        <v>64.140000000000015</v>
      </c>
      <c r="H15">
        <v>0.33400000000000002</v>
      </c>
      <c r="J15">
        <v>60366</v>
      </c>
      <c r="K15">
        <v>20173.7</v>
      </c>
    </row>
    <row r="16" spans="1:11" hidden="1" x14ac:dyDescent="0.25">
      <c r="A16">
        <v>2025</v>
      </c>
      <c r="B16">
        <v>3</v>
      </c>
      <c r="C16" t="s">
        <v>11</v>
      </c>
      <c r="D16">
        <v>116.1</v>
      </c>
      <c r="E16">
        <v>0</v>
      </c>
      <c r="F16">
        <v>52.569999999999993</v>
      </c>
      <c r="H16">
        <v>0.28599999999999998</v>
      </c>
      <c r="J16">
        <v>58209</v>
      </c>
      <c r="K16">
        <v>16648.580000000002</v>
      </c>
    </row>
    <row r="17" spans="1:11" hidden="1" x14ac:dyDescent="0.25">
      <c r="A17">
        <v>2025</v>
      </c>
      <c r="B17">
        <v>4</v>
      </c>
      <c r="C17" t="s">
        <v>11</v>
      </c>
      <c r="D17">
        <v>67.900000000000006</v>
      </c>
      <c r="E17">
        <v>0</v>
      </c>
      <c r="F17">
        <v>35.269999999999982</v>
      </c>
      <c r="H17">
        <v>0.26550000000000001</v>
      </c>
      <c r="J17">
        <v>41269</v>
      </c>
      <c r="K17">
        <v>10956.7</v>
      </c>
    </row>
    <row r="18" spans="1:11" hidden="1" x14ac:dyDescent="0.25">
      <c r="A18">
        <v>2025</v>
      </c>
      <c r="B18">
        <v>5</v>
      </c>
      <c r="C18" t="s">
        <v>11</v>
      </c>
      <c r="D18">
        <v>74.400000000000006</v>
      </c>
      <c r="E18">
        <v>0</v>
      </c>
      <c r="F18">
        <v>36.759999999999991</v>
      </c>
      <c r="H18">
        <v>0.25750000000000001</v>
      </c>
      <c r="J18">
        <v>30809</v>
      </c>
      <c r="K18">
        <v>7932.95</v>
      </c>
    </row>
    <row r="19" spans="1:11" hidden="1" x14ac:dyDescent="0.25">
      <c r="A19">
        <v>2025</v>
      </c>
      <c r="B19">
        <v>6</v>
      </c>
      <c r="C19" t="s">
        <v>11</v>
      </c>
      <c r="D19">
        <v>35</v>
      </c>
      <c r="E19">
        <v>0</v>
      </c>
      <c r="F19">
        <v>0</v>
      </c>
      <c r="H19">
        <v>0.35499999999999998</v>
      </c>
      <c r="J19">
        <v>33644</v>
      </c>
      <c r="K19">
        <v>11949.42</v>
      </c>
    </row>
    <row r="20" spans="1:11" hidden="1" x14ac:dyDescent="0.25">
      <c r="A20">
        <v>2025</v>
      </c>
      <c r="B20">
        <v>7</v>
      </c>
      <c r="C20" t="s">
        <v>11</v>
      </c>
      <c r="D20">
        <v>95.4</v>
      </c>
      <c r="E20">
        <v>0</v>
      </c>
      <c r="F20">
        <v>0</v>
      </c>
      <c r="H20">
        <v>0.29599999999999999</v>
      </c>
      <c r="J20">
        <v>51483</v>
      </c>
      <c r="K20">
        <v>15262.33</v>
      </c>
    </row>
    <row r="21" spans="1:11" hidden="1" x14ac:dyDescent="0.25">
      <c r="A21">
        <v>2025</v>
      </c>
      <c r="B21">
        <v>8</v>
      </c>
      <c r="C21" t="s">
        <v>11</v>
      </c>
      <c r="D21">
        <v>6.11</v>
      </c>
      <c r="E21">
        <v>5236</v>
      </c>
      <c r="F21">
        <v>0</v>
      </c>
      <c r="H21">
        <v>0.32679999999999998</v>
      </c>
      <c r="J21">
        <v>17650</v>
      </c>
      <c r="K21">
        <v>5768.63</v>
      </c>
    </row>
    <row r="22" spans="1:11" hidden="1" x14ac:dyDescent="0.25">
      <c r="A22">
        <v>2025</v>
      </c>
      <c r="B22">
        <v>9</v>
      </c>
      <c r="C22" t="s">
        <v>11</v>
      </c>
      <c r="D22">
        <v>128.79</v>
      </c>
      <c r="E22">
        <v>96569</v>
      </c>
      <c r="F22">
        <v>1</v>
      </c>
      <c r="H22">
        <v>0</v>
      </c>
      <c r="J22">
        <v>0</v>
      </c>
      <c r="K22">
        <v>0</v>
      </c>
    </row>
    <row r="23" spans="1:11" hidden="1" x14ac:dyDescent="0.25">
      <c r="A23">
        <v>2025</v>
      </c>
      <c r="B23">
        <v>10</v>
      </c>
      <c r="C23" t="s">
        <v>11</v>
      </c>
      <c r="H23">
        <v>0</v>
      </c>
      <c r="J23">
        <v>0</v>
      </c>
      <c r="K23">
        <v>0</v>
      </c>
    </row>
    <row r="24" spans="1:11" hidden="1" x14ac:dyDescent="0.25">
      <c r="A24">
        <v>2025</v>
      </c>
      <c r="B24">
        <v>11</v>
      </c>
      <c r="C24" t="s">
        <v>11</v>
      </c>
      <c r="H24">
        <v>0</v>
      </c>
      <c r="J24">
        <v>0</v>
      </c>
      <c r="K24">
        <v>0</v>
      </c>
    </row>
    <row r="25" spans="1:11" hidden="1" x14ac:dyDescent="0.25">
      <c r="A25">
        <v>2025</v>
      </c>
      <c r="B25">
        <v>12</v>
      </c>
      <c r="C25" t="s">
        <v>11</v>
      </c>
      <c r="H25">
        <v>0</v>
      </c>
      <c r="J25">
        <v>0</v>
      </c>
      <c r="K25">
        <v>0</v>
      </c>
    </row>
    <row r="26" spans="1:11" hidden="1" x14ac:dyDescent="0.25">
      <c r="A26">
        <v>2024</v>
      </c>
      <c r="B26">
        <v>1</v>
      </c>
      <c r="C26" t="s">
        <v>12</v>
      </c>
      <c r="D26">
        <v>171.92</v>
      </c>
      <c r="E26">
        <v>143772</v>
      </c>
      <c r="H26">
        <v>0.25569999999999998</v>
      </c>
      <c r="J26">
        <v>64934</v>
      </c>
      <c r="K26">
        <v>16601.39</v>
      </c>
    </row>
    <row r="27" spans="1:11" hidden="1" x14ac:dyDescent="0.25">
      <c r="A27">
        <v>2024</v>
      </c>
      <c r="B27">
        <v>2</v>
      </c>
      <c r="C27" t="s">
        <v>12</v>
      </c>
      <c r="D27">
        <v>119.51</v>
      </c>
      <c r="E27">
        <v>99614</v>
      </c>
      <c r="H27">
        <v>0.23780000000000001</v>
      </c>
      <c r="J27">
        <v>71197</v>
      </c>
      <c r="K27">
        <v>16934</v>
      </c>
    </row>
    <row r="28" spans="1:11" hidden="1" x14ac:dyDescent="0.25">
      <c r="A28">
        <v>2024</v>
      </c>
      <c r="B28">
        <v>3</v>
      </c>
      <c r="C28" t="s">
        <v>12</v>
      </c>
      <c r="D28">
        <v>41.33</v>
      </c>
      <c r="E28">
        <v>30484</v>
      </c>
      <c r="H28">
        <v>0.24279999999999999</v>
      </c>
      <c r="J28">
        <v>51152</v>
      </c>
      <c r="K28">
        <v>12419.74</v>
      </c>
    </row>
    <row r="29" spans="1:11" hidden="1" x14ac:dyDescent="0.25">
      <c r="A29">
        <v>2024</v>
      </c>
      <c r="B29">
        <v>4</v>
      </c>
      <c r="C29" t="s">
        <v>12</v>
      </c>
      <c r="D29">
        <v>12.44</v>
      </c>
      <c r="E29">
        <v>11700</v>
      </c>
      <c r="H29">
        <v>0.24160000000000001</v>
      </c>
      <c r="J29">
        <v>45316</v>
      </c>
      <c r="K29">
        <v>10948.47</v>
      </c>
    </row>
    <row r="30" spans="1:11" hidden="1" x14ac:dyDescent="0.25">
      <c r="A30">
        <v>2024</v>
      </c>
      <c r="B30">
        <v>5</v>
      </c>
      <c r="C30" t="s">
        <v>12</v>
      </c>
      <c r="D30">
        <v>107.52</v>
      </c>
      <c r="E30">
        <v>106500</v>
      </c>
      <c r="H30">
        <v>0.25069999999999998</v>
      </c>
      <c r="J30">
        <v>51330</v>
      </c>
      <c r="K30">
        <v>12868.58</v>
      </c>
    </row>
    <row r="31" spans="1:11" hidden="1" x14ac:dyDescent="0.25">
      <c r="A31">
        <v>2024</v>
      </c>
      <c r="B31">
        <v>6</v>
      </c>
      <c r="C31" t="s">
        <v>12</v>
      </c>
      <c r="D31">
        <v>90.79</v>
      </c>
      <c r="E31">
        <v>36912</v>
      </c>
      <c r="H31">
        <v>0.2722</v>
      </c>
      <c r="J31">
        <v>42151</v>
      </c>
      <c r="K31">
        <v>11473.9</v>
      </c>
    </row>
    <row r="32" spans="1:11" hidden="1" x14ac:dyDescent="0.25">
      <c r="A32">
        <v>2024</v>
      </c>
      <c r="B32">
        <v>7</v>
      </c>
      <c r="C32" t="s">
        <v>12</v>
      </c>
      <c r="D32">
        <v>132.66</v>
      </c>
      <c r="E32">
        <v>20988</v>
      </c>
      <c r="H32">
        <v>0.28699999999999998</v>
      </c>
      <c r="J32">
        <v>67581</v>
      </c>
      <c r="K32">
        <v>19396.73</v>
      </c>
    </row>
    <row r="33" spans="1:11" hidden="1" x14ac:dyDescent="0.25">
      <c r="A33">
        <v>2024</v>
      </c>
      <c r="B33">
        <v>8</v>
      </c>
      <c r="C33" t="s">
        <v>12</v>
      </c>
      <c r="D33">
        <v>33.49</v>
      </c>
      <c r="E33">
        <v>31135</v>
      </c>
      <c r="H33">
        <v>0.30470000000000003</v>
      </c>
      <c r="J33">
        <v>44796</v>
      </c>
      <c r="K33">
        <v>13651.04</v>
      </c>
    </row>
    <row r="34" spans="1:11" hidden="1" x14ac:dyDescent="0.25">
      <c r="A34">
        <v>2024</v>
      </c>
      <c r="B34">
        <v>9</v>
      </c>
      <c r="C34" t="s">
        <v>12</v>
      </c>
      <c r="D34">
        <v>217.54</v>
      </c>
      <c r="E34">
        <v>65920</v>
      </c>
      <c r="H34">
        <v>0.29039999999999999</v>
      </c>
      <c r="J34">
        <v>52599</v>
      </c>
      <c r="K34">
        <v>15277.15</v>
      </c>
    </row>
    <row r="35" spans="1:11" hidden="1" x14ac:dyDescent="0.25">
      <c r="A35">
        <v>2024</v>
      </c>
      <c r="B35">
        <v>10</v>
      </c>
      <c r="C35" t="s">
        <v>12</v>
      </c>
      <c r="D35">
        <v>96.65</v>
      </c>
      <c r="E35">
        <v>100508</v>
      </c>
      <c r="H35">
        <v>0.28560000000000002</v>
      </c>
      <c r="J35">
        <v>54362</v>
      </c>
      <c r="K35">
        <v>15523.99</v>
      </c>
    </row>
    <row r="36" spans="1:11" hidden="1" x14ac:dyDescent="0.25">
      <c r="A36">
        <v>2024</v>
      </c>
      <c r="B36">
        <v>11</v>
      </c>
      <c r="C36" t="s">
        <v>12</v>
      </c>
      <c r="D36">
        <v>200</v>
      </c>
      <c r="E36">
        <v>85000</v>
      </c>
      <c r="F36">
        <v>745.92</v>
      </c>
      <c r="H36">
        <v>0.307</v>
      </c>
      <c r="J36">
        <v>64157</v>
      </c>
      <c r="K36">
        <v>19751.41</v>
      </c>
    </row>
    <row r="37" spans="1:11" hidden="1" x14ac:dyDescent="0.25">
      <c r="A37">
        <v>2024</v>
      </c>
      <c r="B37">
        <v>12</v>
      </c>
      <c r="C37" t="s">
        <v>12</v>
      </c>
      <c r="D37">
        <v>59.3</v>
      </c>
      <c r="E37">
        <v>49458</v>
      </c>
      <c r="F37">
        <v>312.1400000000001</v>
      </c>
      <c r="H37">
        <v>0.33100000000000002</v>
      </c>
      <c r="J37">
        <v>51593</v>
      </c>
      <c r="K37">
        <v>17063.939999999999</v>
      </c>
    </row>
    <row r="38" spans="1:11" hidden="1" x14ac:dyDescent="0.25">
      <c r="A38">
        <v>2025</v>
      </c>
      <c r="B38">
        <v>1</v>
      </c>
      <c r="C38" t="s">
        <v>12</v>
      </c>
      <c r="D38">
        <v>129.80000000000001</v>
      </c>
      <c r="E38">
        <v>81089</v>
      </c>
      <c r="F38">
        <v>428.88999999999987</v>
      </c>
      <c r="H38">
        <v>0.33500000000000002</v>
      </c>
      <c r="J38">
        <v>61904</v>
      </c>
      <c r="K38">
        <v>20875.39</v>
      </c>
    </row>
    <row r="39" spans="1:11" hidden="1" x14ac:dyDescent="0.25">
      <c r="A39">
        <v>2025</v>
      </c>
      <c r="B39">
        <v>2</v>
      </c>
      <c r="C39" t="s">
        <v>12</v>
      </c>
      <c r="D39">
        <v>153.80000000000001</v>
      </c>
      <c r="E39">
        <v>90790</v>
      </c>
      <c r="F39">
        <v>492.7800000000002</v>
      </c>
      <c r="H39">
        <v>0.33400000000000002</v>
      </c>
      <c r="J39">
        <v>60366</v>
      </c>
      <c r="K39">
        <v>20173.7</v>
      </c>
    </row>
    <row r="40" spans="1:11" hidden="1" x14ac:dyDescent="0.25">
      <c r="A40">
        <v>2025</v>
      </c>
      <c r="B40">
        <v>3</v>
      </c>
      <c r="C40" t="s">
        <v>12</v>
      </c>
      <c r="D40">
        <v>94.6</v>
      </c>
      <c r="E40">
        <v>82524</v>
      </c>
      <c r="F40">
        <v>407.33000000000038</v>
      </c>
      <c r="H40">
        <v>0.28599999999999998</v>
      </c>
      <c r="J40">
        <v>58209</v>
      </c>
      <c r="K40">
        <v>16648.580000000002</v>
      </c>
    </row>
    <row r="41" spans="1:11" hidden="1" x14ac:dyDescent="0.25">
      <c r="A41">
        <v>2025</v>
      </c>
      <c r="B41">
        <v>4</v>
      </c>
      <c r="C41" t="s">
        <v>12</v>
      </c>
      <c r="D41">
        <v>84.6</v>
      </c>
      <c r="E41">
        <v>89516</v>
      </c>
      <c r="F41">
        <v>339.17999999999978</v>
      </c>
      <c r="H41">
        <v>0.26550000000000001</v>
      </c>
      <c r="J41">
        <v>41269</v>
      </c>
      <c r="K41">
        <v>10956.7</v>
      </c>
    </row>
    <row r="42" spans="1:11" hidden="1" x14ac:dyDescent="0.25">
      <c r="A42">
        <v>2025</v>
      </c>
      <c r="B42">
        <v>5</v>
      </c>
      <c r="C42" t="s">
        <v>12</v>
      </c>
      <c r="D42">
        <v>135.19999999999999</v>
      </c>
      <c r="E42">
        <v>36500</v>
      </c>
      <c r="F42">
        <v>253.4699999999998</v>
      </c>
      <c r="H42">
        <v>0.25750000000000001</v>
      </c>
      <c r="J42">
        <v>30809</v>
      </c>
      <c r="K42">
        <v>7932.95</v>
      </c>
    </row>
    <row r="43" spans="1:11" hidden="1" x14ac:dyDescent="0.25">
      <c r="A43">
        <v>2025</v>
      </c>
      <c r="B43">
        <v>6</v>
      </c>
      <c r="C43" t="s">
        <v>12</v>
      </c>
      <c r="D43">
        <v>18.2</v>
      </c>
      <c r="E43">
        <v>20900</v>
      </c>
      <c r="F43">
        <v>97.440000000000055</v>
      </c>
      <c r="H43">
        <v>0.35499999999999998</v>
      </c>
      <c r="J43">
        <v>33644</v>
      </c>
      <c r="K43">
        <v>11949.42</v>
      </c>
    </row>
    <row r="44" spans="1:11" hidden="1" x14ac:dyDescent="0.25">
      <c r="A44">
        <v>2025</v>
      </c>
      <c r="B44">
        <v>7</v>
      </c>
      <c r="C44" t="s">
        <v>12</v>
      </c>
      <c r="D44">
        <v>173.2</v>
      </c>
      <c r="E44">
        <v>197200</v>
      </c>
      <c r="F44">
        <v>448.60000000000042</v>
      </c>
      <c r="H44">
        <v>0.29599999999999999</v>
      </c>
      <c r="J44">
        <v>51483</v>
      </c>
      <c r="K44">
        <v>15262.33</v>
      </c>
    </row>
    <row r="45" spans="1:11" hidden="1" x14ac:dyDescent="0.25">
      <c r="A45">
        <v>2025</v>
      </c>
      <c r="B45">
        <v>8</v>
      </c>
      <c r="C45" t="s">
        <v>12</v>
      </c>
      <c r="D45">
        <v>0</v>
      </c>
      <c r="E45">
        <v>0</v>
      </c>
      <c r="F45">
        <v>4.0499999999997272</v>
      </c>
      <c r="H45">
        <v>0.32679999999999998</v>
      </c>
      <c r="J45">
        <v>17650</v>
      </c>
      <c r="K45">
        <v>5768.63</v>
      </c>
    </row>
    <row r="46" spans="1:11" hidden="1" x14ac:dyDescent="0.25">
      <c r="A46">
        <v>2025</v>
      </c>
      <c r="B46">
        <v>9</v>
      </c>
      <c r="C46" t="s">
        <v>12</v>
      </c>
      <c r="D46">
        <v>40.049999999999997</v>
      </c>
      <c r="E46">
        <v>16300</v>
      </c>
      <c r="F46">
        <v>179.22000000000031</v>
      </c>
      <c r="H46">
        <v>0</v>
      </c>
      <c r="J46">
        <v>0</v>
      </c>
      <c r="K46">
        <v>0</v>
      </c>
    </row>
    <row r="47" spans="1:11" hidden="1" x14ac:dyDescent="0.25">
      <c r="A47">
        <v>2025</v>
      </c>
      <c r="B47">
        <v>10</v>
      </c>
      <c r="C47" t="s">
        <v>12</v>
      </c>
      <c r="J47">
        <v>0</v>
      </c>
      <c r="K47">
        <v>0</v>
      </c>
    </row>
    <row r="48" spans="1:11" hidden="1" x14ac:dyDescent="0.25">
      <c r="A48">
        <v>2025</v>
      </c>
      <c r="B48">
        <v>11</v>
      </c>
      <c r="C48" t="s">
        <v>12</v>
      </c>
      <c r="J48">
        <v>0</v>
      </c>
      <c r="K48">
        <v>0</v>
      </c>
    </row>
    <row r="49" spans="1:11" hidden="1" x14ac:dyDescent="0.25">
      <c r="A49">
        <v>2025</v>
      </c>
      <c r="B49">
        <v>12</v>
      </c>
      <c r="C49" t="s">
        <v>12</v>
      </c>
      <c r="J49">
        <v>0</v>
      </c>
      <c r="K49">
        <v>0</v>
      </c>
    </row>
    <row r="50" spans="1:11" hidden="1" x14ac:dyDescent="0.25">
      <c r="A50">
        <v>2024</v>
      </c>
      <c r="B50">
        <v>1</v>
      </c>
      <c r="C50" t="s">
        <v>13</v>
      </c>
      <c r="D50">
        <v>141.59</v>
      </c>
      <c r="E50">
        <v>74096</v>
      </c>
      <c r="H50">
        <v>0.25569999999999998</v>
      </c>
      <c r="J50">
        <v>64934</v>
      </c>
      <c r="K50">
        <v>16601.39</v>
      </c>
    </row>
    <row r="51" spans="1:11" hidden="1" x14ac:dyDescent="0.25">
      <c r="A51">
        <v>2024</v>
      </c>
      <c r="B51">
        <v>2</v>
      </c>
      <c r="C51" t="s">
        <v>13</v>
      </c>
      <c r="D51">
        <v>211.19</v>
      </c>
      <c r="E51">
        <v>76550</v>
      </c>
      <c r="H51">
        <v>0.23780000000000001</v>
      </c>
      <c r="J51">
        <v>71197</v>
      </c>
      <c r="K51">
        <v>16934</v>
      </c>
    </row>
    <row r="52" spans="1:11" hidden="1" x14ac:dyDescent="0.25">
      <c r="A52">
        <v>2024</v>
      </c>
      <c r="B52">
        <v>3</v>
      </c>
      <c r="C52" t="s">
        <v>13</v>
      </c>
      <c r="D52">
        <v>83.45</v>
      </c>
      <c r="E52">
        <v>47000</v>
      </c>
      <c r="H52">
        <v>0.24279999999999999</v>
      </c>
      <c r="J52">
        <v>51152</v>
      </c>
      <c r="K52">
        <v>12419.74</v>
      </c>
    </row>
    <row r="53" spans="1:11" hidden="1" x14ac:dyDescent="0.25">
      <c r="A53">
        <v>2024</v>
      </c>
      <c r="B53">
        <v>4</v>
      </c>
      <c r="C53" t="s">
        <v>13</v>
      </c>
      <c r="D53">
        <v>0</v>
      </c>
      <c r="E53">
        <v>10860</v>
      </c>
      <c r="H53">
        <v>0.24160000000000001</v>
      </c>
      <c r="J53">
        <v>45316</v>
      </c>
      <c r="K53">
        <v>10948.47</v>
      </c>
    </row>
    <row r="54" spans="1:11" hidden="1" x14ac:dyDescent="0.25">
      <c r="A54">
        <v>2024</v>
      </c>
      <c r="B54">
        <v>5</v>
      </c>
      <c r="C54" t="s">
        <v>13</v>
      </c>
      <c r="D54">
        <v>69.22</v>
      </c>
      <c r="E54">
        <v>13432</v>
      </c>
      <c r="H54">
        <v>0.25069999999999998</v>
      </c>
      <c r="J54">
        <v>51330</v>
      </c>
      <c r="K54">
        <v>12868.58</v>
      </c>
    </row>
    <row r="55" spans="1:11" hidden="1" x14ac:dyDescent="0.25">
      <c r="A55">
        <v>2024</v>
      </c>
      <c r="B55">
        <v>6</v>
      </c>
      <c r="C55" t="s">
        <v>13</v>
      </c>
      <c r="D55">
        <v>62.19</v>
      </c>
      <c r="E55">
        <v>36744</v>
      </c>
      <c r="H55">
        <v>0.2722</v>
      </c>
      <c r="J55">
        <v>42151</v>
      </c>
      <c r="K55">
        <v>11473.9</v>
      </c>
    </row>
    <row r="56" spans="1:11" hidden="1" x14ac:dyDescent="0.25">
      <c r="A56">
        <v>2024</v>
      </c>
      <c r="B56">
        <v>7</v>
      </c>
      <c r="C56" t="s">
        <v>13</v>
      </c>
      <c r="D56">
        <v>59.82</v>
      </c>
      <c r="E56">
        <v>18500</v>
      </c>
      <c r="H56">
        <v>0.28699999999999998</v>
      </c>
      <c r="J56">
        <v>67581</v>
      </c>
      <c r="K56">
        <v>19396.73</v>
      </c>
    </row>
    <row r="57" spans="1:11" hidden="1" x14ac:dyDescent="0.25">
      <c r="A57">
        <v>2024</v>
      </c>
      <c r="B57">
        <v>8</v>
      </c>
      <c r="C57" t="s">
        <v>13</v>
      </c>
      <c r="D57">
        <v>45.05</v>
      </c>
      <c r="E57">
        <v>17088</v>
      </c>
      <c r="H57">
        <v>0.30470000000000003</v>
      </c>
      <c r="J57">
        <v>44796</v>
      </c>
      <c r="K57">
        <v>13651.04</v>
      </c>
    </row>
    <row r="58" spans="1:11" hidden="1" x14ac:dyDescent="0.25">
      <c r="A58">
        <v>2024</v>
      </c>
      <c r="B58">
        <v>9</v>
      </c>
      <c r="C58" t="s">
        <v>13</v>
      </c>
      <c r="D58">
        <v>84.73</v>
      </c>
      <c r="E58">
        <v>13260</v>
      </c>
      <c r="H58">
        <v>0.29039999999999999</v>
      </c>
      <c r="J58">
        <v>52599</v>
      </c>
      <c r="K58">
        <v>15277.15</v>
      </c>
    </row>
    <row r="59" spans="1:11" hidden="1" x14ac:dyDescent="0.25">
      <c r="A59">
        <v>2024</v>
      </c>
      <c r="B59">
        <v>10</v>
      </c>
      <c r="C59" t="s">
        <v>13</v>
      </c>
      <c r="D59">
        <v>45.11</v>
      </c>
      <c r="E59">
        <v>4700</v>
      </c>
      <c r="H59">
        <v>0.28560000000000002</v>
      </c>
      <c r="J59">
        <v>54362</v>
      </c>
      <c r="K59">
        <v>15523.99</v>
      </c>
    </row>
    <row r="60" spans="1:11" hidden="1" x14ac:dyDescent="0.25">
      <c r="A60">
        <v>2024</v>
      </c>
      <c r="B60">
        <v>11</v>
      </c>
      <c r="C60" t="s">
        <v>13</v>
      </c>
      <c r="D60">
        <v>103.3</v>
      </c>
      <c r="E60">
        <v>15405</v>
      </c>
      <c r="F60">
        <v>511.15</v>
      </c>
      <c r="H60">
        <v>0.307</v>
      </c>
      <c r="J60">
        <v>64157</v>
      </c>
      <c r="K60">
        <v>19751.41</v>
      </c>
    </row>
    <row r="61" spans="1:11" hidden="1" x14ac:dyDescent="0.25">
      <c r="A61">
        <v>2024</v>
      </c>
      <c r="B61">
        <v>12</v>
      </c>
      <c r="C61" t="s">
        <v>13</v>
      </c>
      <c r="D61">
        <v>89.7</v>
      </c>
      <c r="E61">
        <v>100138</v>
      </c>
      <c r="F61">
        <v>357.13000000000011</v>
      </c>
      <c r="H61">
        <v>0.33100000000000002</v>
      </c>
      <c r="J61">
        <v>51593</v>
      </c>
      <c r="K61">
        <v>17063.939999999999</v>
      </c>
    </row>
    <row r="62" spans="1:11" x14ac:dyDescent="0.25">
      <c r="A62">
        <v>2025</v>
      </c>
      <c r="B62">
        <v>1</v>
      </c>
      <c r="C62" t="s">
        <v>13</v>
      </c>
      <c r="D62">
        <v>99.7</v>
      </c>
      <c r="E62">
        <v>6278</v>
      </c>
      <c r="F62">
        <v>502.77</v>
      </c>
      <c r="H62">
        <v>0.33500000000000002</v>
      </c>
      <c r="J62">
        <v>61904</v>
      </c>
      <c r="K62">
        <v>20875.39</v>
      </c>
    </row>
    <row r="63" spans="1:11" x14ac:dyDescent="0.25">
      <c r="A63">
        <v>2025</v>
      </c>
      <c r="B63">
        <v>2</v>
      </c>
      <c r="C63" t="s">
        <v>13</v>
      </c>
      <c r="D63">
        <v>77.599999999999994</v>
      </c>
      <c r="E63">
        <v>41985</v>
      </c>
      <c r="F63">
        <v>286.43999999999983</v>
      </c>
      <c r="H63">
        <v>0.33400000000000002</v>
      </c>
      <c r="J63">
        <v>60366</v>
      </c>
      <c r="K63">
        <v>20173.7</v>
      </c>
    </row>
    <row r="64" spans="1:11" x14ac:dyDescent="0.25">
      <c r="A64">
        <v>2025</v>
      </c>
      <c r="B64">
        <v>3</v>
      </c>
      <c r="C64" t="s">
        <v>13</v>
      </c>
      <c r="D64">
        <v>53.7</v>
      </c>
      <c r="E64">
        <v>36925</v>
      </c>
      <c r="F64">
        <v>402.31999999999971</v>
      </c>
      <c r="H64">
        <v>0.28599999999999998</v>
      </c>
      <c r="J64">
        <v>58209</v>
      </c>
      <c r="K64">
        <v>16648.580000000002</v>
      </c>
    </row>
    <row r="65" spans="1:11" x14ac:dyDescent="0.25">
      <c r="A65">
        <v>2025</v>
      </c>
      <c r="B65">
        <v>4</v>
      </c>
      <c r="C65" t="s">
        <v>13</v>
      </c>
      <c r="D65">
        <v>108.4</v>
      </c>
      <c r="E65">
        <v>19510</v>
      </c>
      <c r="F65">
        <v>398.69000000000011</v>
      </c>
      <c r="H65">
        <v>0.26550000000000001</v>
      </c>
      <c r="J65">
        <v>41269</v>
      </c>
      <c r="K65">
        <v>10956.7</v>
      </c>
    </row>
    <row r="66" spans="1:11" x14ac:dyDescent="0.25">
      <c r="A66">
        <v>2025</v>
      </c>
      <c r="B66">
        <v>5</v>
      </c>
      <c r="C66" t="s">
        <v>13</v>
      </c>
      <c r="D66">
        <v>2.2000000000000002</v>
      </c>
      <c r="E66">
        <v>500</v>
      </c>
      <c r="F66">
        <v>66.400000000000091</v>
      </c>
      <c r="H66">
        <v>0.25750000000000001</v>
      </c>
      <c r="J66">
        <v>30809</v>
      </c>
      <c r="K66">
        <v>7932.95</v>
      </c>
    </row>
    <row r="67" spans="1:11" x14ac:dyDescent="0.25">
      <c r="A67">
        <v>2025</v>
      </c>
      <c r="B67">
        <v>6</v>
      </c>
      <c r="C67" t="s">
        <v>13</v>
      </c>
      <c r="D67">
        <v>15.8</v>
      </c>
      <c r="E67">
        <v>4484</v>
      </c>
      <c r="F67">
        <v>146.0300000000002</v>
      </c>
      <c r="H67">
        <v>0.35499999999999998</v>
      </c>
      <c r="J67">
        <v>33644</v>
      </c>
      <c r="K67">
        <v>11949.42</v>
      </c>
    </row>
    <row r="68" spans="1:11" x14ac:dyDescent="0.25">
      <c r="A68">
        <v>2025</v>
      </c>
      <c r="B68">
        <v>7</v>
      </c>
      <c r="C68" t="s">
        <v>13</v>
      </c>
      <c r="D68">
        <v>115.1</v>
      </c>
      <c r="E68">
        <v>51000</v>
      </c>
      <c r="F68">
        <v>538.77</v>
      </c>
      <c r="H68">
        <v>0.29599999999999999</v>
      </c>
      <c r="J68">
        <v>51483</v>
      </c>
      <c r="K68">
        <v>15262.33</v>
      </c>
    </row>
    <row r="69" spans="1:11" x14ac:dyDescent="0.25">
      <c r="A69">
        <v>2025</v>
      </c>
      <c r="B69">
        <v>8</v>
      </c>
      <c r="C69" t="s">
        <v>13</v>
      </c>
      <c r="D69">
        <v>59.62</v>
      </c>
      <c r="E69">
        <v>35441</v>
      </c>
      <c r="F69">
        <v>163.19999999999979</v>
      </c>
      <c r="H69">
        <v>0.32679999999999998</v>
      </c>
      <c r="J69">
        <v>17650</v>
      </c>
      <c r="K69">
        <v>5768.63</v>
      </c>
    </row>
    <row r="70" spans="1:11" x14ac:dyDescent="0.25">
      <c r="A70">
        <v>2025</v>
      </c>
      <c r="B70">
        <v>9</v>
      </c>
      <c r="C70" t="s">
        <v>13</v>
      </c>
      <c r="D70">
        <v>287.77</v>
      </c>
      <c r="E70">
        <v>112280</v>
      </c>
      <c r="F70">
        <v>746.39999999999964</v>
      </c>
      <c r="H70">
        <v>0</v>
      </c>
      <c r="J70">
        <v>0</v>
      </c>
      <c r="K70">
        <v>0</v>
      </c>
    </row>
    <row r="71" spans="1:11" x14ac:dyDescent="0.25">
      <c r="A71">
        <v>2025</v>
      </c>
      <c r="B71">
        <v>10</v>
      </c>
      <c r="C71" t="s">
        <v>13</v>
      </c>
      <c r="H71">
        <v>0</v>
      </c>
      <c r="J71">
        <v>0</v>
      </c>
      <c r="K71">
        <v>0</v>
      </c>
    </row>
    <row r="72" spans="1:11" x14ac:dyDescent="0.25">
      <c r="A72">
        <v>2025</v>
      </c>
      <c r="B72">
        <v>11</v>
      </c>
      <c r="C72" t="s">
        <v>13</v>
      </c>
      <c r="H72">
        <v>0</v>
      </c>
      <c r="J72">
        <v>0</v>
      </c>
      <c r="K72">
        <v>0</v>
      </c>
    </row>
    <row r="73" spans="1:11" x14ac:dyDescent="0.25">
      <c r="A73">
        <v>2025</v>
      </c>
      <c r="B73">
        <v>12</v>
      </c>
      <c r="C73" t="s">
        <v>13</v>
      </c>
      <c r="H73">
        <v>0</v>
      </c>
      <c r="J73">
        <v>0</v>
      </c>
      <c r="K73">
        <v>0</v>
      </c>
    </row>
    <row r="74" spans="1:11" hidden="1" x14ac:dyDescent="0.25">
      <c r="A74">
        <v>2024</v>
      </c>
      <c r="B74">
        <v>1</v>
      </c>
      <c r="C74" t="s">
        <v>14</v>
      </c>
      <c r="D74">
        <v>181.16</v>
      </c>
      <c r="E74">
        <v>157102</v>
      </c>
      <c r="H74">
        <v>0.25569999999999998</v>
      </c>
      <c r="J74">
        <v>64934</v>
      </c>
      <c r="K74">
        <v>16601.39</v>
      </c>
    </row>
    <row r="75" spans="1:11" hidden="1" x14ac:dyDescent="0.25">
      <c r="A75">
        <v>2024</v>
      </c>
      <c r="B75">
        <v>2</v>
      </c>
      <c r="C75" t="s">
        <v>14</v>
      </c>
      <c r="D75">
        <v>228.07</v>
      </c>
      <c r="E75">
        <v>144108</v>
      </c>
      <c r="H75">
        <v>0.23780000000000001</v>
      </c>
      <c r="J75">
        <v>71197</v>
      </c>
      <c r="K75">
        <v>16934</v>
      </c>
    </row>
    <row r="76" spans="1:11" hidden="1" x14ac:dyDescent="0.25">
      <c r="A76">
        <v>2024</v>
      </c>
      <c r="B76">
        <v>3</v>
      </c>
      <c r="C76" t="s">
        <v>14</v>
      </c>
      <c r="D76">
        <v>14.89</v>
      </c>
      <c r="E76">
        <v>11200</v>
      </c>
      <c r="H76">
        <v>0.24279999999999999</v>
      </c>
      <c r="J76">
        <v>51152</v>
      </c>
      <c r="K76">
        <v>12419.74</v>
      </c>
    </row>
    <row r="77" spans="1:11" hidden="1" x14ac:dyDescent="0.25">
      <c r="A77">
        <v>2024</v>
      </c>
      <c r="B77">
        <v>4</v>
      </c>
      <c r="C77" t="s">
        <v>14</v>
      </c>
      <c r="D77">
        <v>12.3</v>
      </c>
      <c r="E77">
        <v>4860</v>
      </c>
      <c r="H77">
        <v>0.24160000000000001</v>
      </c>
      <c r="J77">
        <v>45316</v>
      </c>
      <c r="K77">
        <v>10948.47</v>
      </c>
    </row>
    <row r="78" spans="1:11" hidden="1" x14ac:dyDescent="0.25">
      <c r="A78">
        <v>2024</v>
      </c>
      <c r="B78">
        <v>5</v>
      </c>
      <c r="C78" t="s">
        <v>14</v>
      </c>
      <c r="D78">
        <v>133.93</v>
      </c>
      <c r="E78">
        <v>75309</v>
      </c>
      <c r="H78">
        <v>0.25069999999999998</v>
      </c>
      <c r="J78">
        <v>51330</v>
      </c>
      <c r="K78">
        <v>12868.58</v>
      </c>
    </row>
    <row r="79" spans="1:11" hidden="1" x14ac:dyDescent="0.25">
      <c r="A79">
        <v>2024</v>
      </c>
      <c r="B79">
        <v>6</v>
      </c>
      <c r="C79" t="s">
        <v>14</v>
      </c>
      <c r="D79">
        <v>9.27</v>
      </c>
      <c r="E79">
        <v>3083</v>
      </c>
      <c r="H79">
        <v>0.2722</v>
      </c>
      <c r="J79">
        <v>42151</v>
      </c>
      <c r="K79">
        <v>11473.9</v>
      </c>
    </row>
    <row r="80" spans="1:11" hidden="1" x14ac:dyDescent="0.25">
      <c r="A80">
        <v>2024</v>
      </c>
      <c r="B80">
        <v>7</v>
      </c>
      <c r="C80" t="s">
        <v>14</v>
      </c>
      <c r="D80">
        <v>93.51</v>
      </c>
      <c r="E80">
        <v>68064</v>
      </c>
      <c r="H80">
        <v>0.28699999999999998</v>
      </c>
      <c r="J80">
        <v>67581</v>
      </c>
      <c r="K80">
        <v>19396.73</v>
      </c>
    </row>
    <row r="81" spans="1:11" hidden="1" x14ac:dyDescent="0.25">
      <c r="A81">
        <v>2024</v>
      </c>
      <c r="B81">
        <v>8</v>
      </c>
      <c r="C81" t="s">
        <v>14</v>
      </c>
      <c r="D81">
        <v>130.57</v>
      </c>
      <c r="E81">
        <v>106836</v>
      </c>
      <c r="H81">
        <v>0.30470000000000003</v>
      </c>
      <c r="J81">
        <v>44796</v>
      </c>
      <c r="K81">
        <v>13651.04</v>
      </c>
    </row>
    <row r="82" spans="1:11" hidden="1" x14ac:dyDescent="0.25">
      <c r="A82">
        <v>2024</v>
      </c>
      <c r="B82">
        <v>9</v>
      </c>
      <c r="C82" t="s">
        <v>14</v>
      </c>
      <c r="D82">
        <v>51.16</v>
      </c>
      <c r="E82">
        <v>37600</v>
      </c>
      <c r="H82">
        <v>0.29039999999999999</v>
      </c>
      <c r="J82">
        <v>52599</v>
      </c>
      <c r="K82">
        <v>15277.15</v>
      </c>
    </row>
    <row r="83" spans="1:11" hidden="1" x14ac:dyDescent="0.25">
      <c r="A83">
        <v>2024</v>
      </c>
      <c r="B83">
        <v>10</v>
      </c>
      <c r="C83" t="s">
        <v>14</v>
      </c>
      <c r="D83">
        <v>66.319999999999993</v>
      </c>
      <c r="E83">
        <v>48808</v>
      </c>
      <c r="H83">
        <v>0.28560000000000002</v>
      </c>
      <c r="J83">
        <v>54362</v>
      </c>
      <c r="K83">
        <v>15523.99</v>
      </c>
    </row>
    <row r="84" spans="1:11" hidden="1" x14ac:dyDescent="0.25">
      <c r="A84">
        <v>2024</v>
      </c>
      <c r="B84">
        <v>11</v>
      </c>
      <c r="C84" t="s">
        <v>14</v>
      </c>
      <c r="D84">
        <v>100.6</v>
      </c>
      <c r="E84">
        <v>71217</v>
      </c>
      <c r="F84">
        <v>931.35000000000014</v>
      </c>
      <c r="H84">
        <v>0.307</v>
      </c>
      <c r="J84">
        <v>64157</v>
      </c>
      <c r="K84">
        <v>19751.41</v>
      </c>
    </row>
    <row r="85" spans="1:11" hidden="1" x14ac:dyDescent="0.25">
      <c r="A85">
        <v>2024</v>
      </c>
      <c r="B85">
        <v>12</v>
      </c>
      <c r="C85" t="s">
        <v>14</v>
      </c>
      <c r="D85">
        <v>18.7</v>
      </c>
      <c r="E85">
        <v>7167</v>
      </c>
      <c r="F85">
        <v>138.45999999999981</v>
      </c>
      <c r="H85">
        <v>0.33100000000000002</v>
      </c>
      <c r="J85">
        <v>51593</v>
      </c>
      <c r="K85">
        <v>17063.939999999999</v>
      </c>
    </row>
    <row r="86" spans="1:11" hidden="1" x14ac:dyDescent="0.25">
      <c r="A86">
        <v>2025</v>
      </c>
      <c r="B86">
        <v>1</v>
      </c>
      <c r="C86" t="s">
        <v>14</v>
      </c>
      <c r="D86">
        <v>112.5</v>
      </c>
      <c r="E86">
        <v>32200</v>
      </c>
      <c r="F86">
        <v>562.68000000000006</v>
      </c>
      <c r="H86">
        <v>0.33500000000000002</v>
      </c>
      <c r="J86">
        <v>61904</v>
      </c>
      <c r="K86">
        <v>20875.39</v>
      </c>
    </row>
    <row r="87" spans="1:11" hidden="1" x14ac:dyDescent="0.25">
      <c r="A87">
        <v>2025</v>
      </c>
      <c r="B87">
        <v>2</v>
      </c>
      <c r="C87" t="s">
        <v>14</v>
      </c>
      <c r="D87">
        <v>137.80000000000001</v>
      </c>
      <c r="E87">
        <v>57200</v>
      </c>
      <c r="F87">
        <v>838.12999999999988</v>
      </c>
      <c r="H87">
        <v>0.33400000000000002</v>
      </c>
      <c r="J87">
        <v>60366</v>
      </c>
      <c r="K87">
        <v>20173.7</v>
      </c>
    </row>
    <row r="88" spans="1:11" hidden="1" x14ac:dyDescent="0.25">
      <c r="A88">
        <v>2025</v>
      </c>
      <c r="B88">
        <v>3</v>
      </c>
      <c r="C88" t="s">
        <v>14</v>
      </c>
      <c r="D88">
        <v>80.099999999999994</v>
      </c>
      <c r="E88">
        <v>46789</v>
      </c>
      <c r="F88">
        <v>740.02</v>
      </c>
      <c r="H88">
        <v>0.28599999999999998</v>
      </c>
      <c r="J88">
        <v>58209</v>
      </c>
      <c r="K88">
        <v>16648.580000000002</v>
      </c>
    </row>
    <row r="89" spans="1:11" hidden="1" x14ac:dyDescent="0.25">
      <c r="A89">
        <v>2025</v>
      </c>
      <c r="B89">
        <v>4</v>
      </c>
      <c r="C89" t="s">
        <v>14</v>
      </c>
      <c r="D89">
        <v>167.4</v>
      </c>
      <c r="E89">
        <v>36400</v>
      </c>
      <c r="F89">
        <v>742.47000000000025</v>
      </c>
      <c r="H89">
        <v>0.26550000000000001</v>
      </c>
      <c r="J89">
        <v>41269</v>
      </c>
      <c r="K89">
        <v>10956.7</v>
      </c>
    </row>
    <row r="90" spans="1:11" hidden="1" x14ac:dyDescent="0.25">
      <c r="A90">
        <v>2025</v>
      </c>
      <c r="B90">
        <v>5</v>
      </c>
      <c r="C90" t="s">
        <v>14</v>
      </c>
      <c r="D90">
        <v>4.4000000000000004</v>
      </c>
      <c r="E90">
        <v>1303</v>
      </c>
      <c r="F90">
        <v>78.849999999999454</v>
      </c>
      <c r="H90">
        <v>0.25750000000000001</v>
      </c>
      <c r="J90">
        <v>30809</v>
      </c>
      <c r="K90">
        <v>7932.95</v>
      </c>
    </row>
    <row r="91" spans="1:11" hidden="1" x14ac:dyDescent="0.25">
      <c r="A91">
        <v>2025</v>
      </c>
      <c r="B91">
        <v>6</v>
      </c>
      <c r="C91" t="s">
        <v>14</v>
      </c>
      <c r="D91">
        <v>21.1</v>
      </c>
      <c r="E91">
        <v>12400</v>
      </c>
      <c r="F91">
        <v>99.570000000000618</v>
      </c>
      <c r="H91">
        <v>0.35499999999999998</v>
      </c>
      <c r="J91">
        <v>33644</v>
      </c>
      <c r="K91">
        <v>11949.42</v>
      </c>
    </row>
    <row r="92" spans="1:11" hidden="1" x14ac:dyDescent="0.25">
      <c r="A92">
        <v>2025</v>
      </c>
      <c r="B92">
        <v>7</v>
      </c>
      <c r="C92" t="s">
        <v>14</v>
      </c>
      <c r="D92">
        <v>113</v>
      </c>
      <c r="E92">
        <v>79954</v>
      </c>
      <c r="F92">
        <v>622.53000000000065</v>
      </c>
      <c r="H92">
        <v>0.29599999999999999</v>
      </c>
      <c r="J92">
        <v>51483</v>
      </c>
      <c r="K92">
        <v>15262.33</v>
      </c>
    </row>
    <row r="93" spans="1:11" hidden="1" x14ac:dyDescent="0.25">
      <c r="A93">
        <v>2025</v>
      </c>
      <c r="B93">
        <v>8</v>
      </c>
      <c r="C93" t="s">
        <v>14</v>
      </c>
      <c r="D93">
        <v>0</v>
      </c>
      <c r="E93">
        <v>0</v>
      </c>
      <c r="F93">
        <v>24.929999999999382</v>
      </c>
      <c r="H93">
        <v>0.32679999999999998</v>
      </c>
      <c r="J93">
        <v>17650</v>
      </c>
      <c r="K93">
        <v>5768.63</v>
      </c>
    </row>
    <row r="94" spans="1:11" hidden="1" x14ac:dyDescent="0.25">
      <c r="A94">
        <v>2025</v>
      </c>
      <c r="B94">
        <v>9</v>
      </c>
      <c r="C94" t="s">
        <v>14</v>
      </c>
      <c r="D94">
        <v>115.01</v>
      </c>
      <c r="E94">
        <v>88600</v>
      </c>
      <c r="F94">
        <v>786.97000000000025</v>
      </c>
      <c r="H94">
        <v>0</v>
      </c>
      <c r="J94">
        <v>0</v>
      </c>
      <c r="K94">
        <v>0</v>
      </c>
    </row>
    <row r="95" spans="1:11" hidden="1" x14ac:dyDescent="0.25">
      <c r="A95">
        <v>2025</v>
      </c>
      <c r="B95">
        <v>10</v>
      </c>
      <c r="C95" t="s">
        <v>14</v>
      </c>
      <c r="H95">
        <v>0</v>
      </c>
      <c r="J95">
        <v>0</v>
      </c>
      <c r="K95">
        <v>0</v>
      </c>
    </row>
    <row r="96" spans="1:11" hidden="1" x14ac:dyDescent="0.25">
      <c r="A96">
        <v>2025</v>
      </c>
      <c r="B96">
        <v>11</v>
      </c>
      <c r="C96" t="s">
        <v>14</v>
      </c>
      <c r="H96">
        <v>0</v>
      </c>
      <c r="J96">
        <v>0</v>
      </c>
      <c r="K96">
        <v>0</v>
      </c>
    </row>
    <row r="97" spans="1:11" hidden="1" x14ac:dyDescent="0.25">
      <c r="A97">
        <v>2025</v>
      </c>
      <c r="B97">
        <v>12</v>
      </c>
      <c r="C97" t="s">
        <v>14</v>
      </c>
      <c r="H97">
        <v>0</v>
      </c>
      <c r="J97">
        <v>0</v>
      </c>
      <c r="K97">
        <v>0</v>
      </c>
    </row>
    <row r="98" spans="1:11" hidden="1" x14ac:dyDescent="0.25">
      <c r="A98">
        <v>2024</v>
      </c>
      <c r="B98">
        <v>1</v>
      </c>
      <c r="C98" t="s">
        <v>15</v>
      </c>
      <c r="D98">
        <v>127.93</v>
      </c>
      <c r="E98">
        <v>172860</v>
      </c>
      <c r="H98">
        <v>0.25569999999999998</v>
      </c>
      <c r="J98">
        <v>64934</v>
      </c>
      <c r="K98">
        <v>16601.39</v>
      </c>
    </row>
    <row r="99" spans="1:11" hidden="1" x14ac:dyDescent="0.25">
      <c r="A99">
        <v>2024</v>
      </c>
      <c r="B99">
        <v>2</v>
      </c>
      <c r="C99" t="s">
        <v>15</v>
      </c>
      <c r="D99">
        <v>102.95</v>
      </c>
      <c r="E99">
        <v>61844</v>
      </c>
      <c r="H99">
        <v>0.23780000000000001</v>
      </c>
      <c r="J99">
        <v>71197</v>
      </c>
      <c r="K99">
        <v>16934</v>
      </c>
    </row>
    <row r="100" spans="1:11" hidden="1" x14ac:dyDescent="0.25">
      <c r="A100">
        <v>2024</v>
      </c>
      <c r="B100">
        <v>3</v>
      </c>
      <c r="C100" t="s">
        <v>15</v>
      </c>
      <c r="D100">
        <v>7.27</v>
      </c>
      <c r="E100">
        <v>6400</v>
      </c>
      <c r="H100">
        <v>0.24279999999999999</v>
      </c>
      <c r="J100">
        <v>51152</v>
      </c>
      <c r="K100">
        <v>12419.74</v>
      </c>
    </row>
    <row r="101" spans="1:11" hidden="1" x14ac:dyDescent="0.25">
      <c r="A101">
        <v>2024</v>
      </c>
      <c r="B101">
        <v>4</v>
      </c>
      <c r="C101" t="s">
        <v>15</v>
      </c>
      <c r="D101">
        <v>48.6</v>
      </c>
      <c r="E101">
        <v>81568</v>
      </c>
      <c r="H101">
        <v>0.24160000000000001</v>
      </c>
      <c r="J101">
        <v>45316</v>
      </c>
      <c r="K101">
        <v>10948.47</v>
      </c>
    </row>
    <row r="102" spans="1:11" hidden="1" x14ac:dyDescent="0.25">
      <c r="A102">
        <v>2024</v>
      </c>
      <c r="B102">
        <v>5</v>
      </c>
      <c r="C102" t="s">
        <v>15</v>
      </c>
      <c r="D102">
        <v>20.81</v>
      </c>
      <c r="E102">
        <v>11408</v>
      </c>
      <c r="H102">
        <v>0.25069999999999998</v>
      </c>
      <c r="J102">
        <v>51330</v>
      </c>
      <c r="K102">
        <v>12868.58</v>
      </c>
    </row>
    <row r="103" spans="1:11" hidden="1" x14ac:dyDescent="0.25">
      <c r="A103">
        <v>2024</v>
      </c>
      <c r="B103">
        <v>6</v>
      </c>
      <c r="C103" t="s">
        <v>15</v>
      </c>
      <c r="D103">
        <v>63.95</v>
      </c>
      <c r="E103">
        <v>28352</v>
      </c>
      <c r="H103">
        <v>0.2722</v>
      </c>
      <c r="J103">
        <v>42151</v>
      </c>
      <c r="K103">
        <v>11473.9</v>
      </c>
    </row>
    <row r="104" spans="1:11" hidden="1" x14ac:dyDescent="0.25">
      <c r="A104">
        <v>2024</v>
      </c>
      <c r="B104">
        <v>7</v>
      </c>
      <c r="C104" t="s">
        <v>15</v>
      </c>
      <c r="D104">
        <v>87.18</v>
      </c>
      <c r="E104">
        <v>60676</v>
      </c>
      <c r="H104">
        <v>0.28699999999999998</v>
      </c>
      <c r="J104">
        <v>67581</v>
      </c>
      <c r="K104">
        <v>19396.73</v>
      </c>
    </row>
    <row r="105" spans="1:11" hidden="1" x14ac:dyDescent="0.25">
      <c r="A105">
        <v>2024</v>
      </c>
      <c r="B105">
        <v>8</v>
      </c>
      <c r="C105" t="s">
        <v>15</v>
      </c>
      <c r="D105">
        <v>64.86</v>
      </c>
      <c r="E105">
        <v>20800</v>
      </c>
      <c r="H105">
        <v>0.30470000000000003</v>
      </c>
      <c r="J105">
        <v>44796</v>
      </c>
      <c r="K105">
        <v>13651.04</v>
      </c>
    </row>
    <row r="106" spans="1:11" hidden="1" x14ac:dyDescent="0.25">
      <c r="A106">
        <v>2024</v>
      </c>
      <c r="B106">
        <v>9</v>
      </c>
      <c r="C106" t="s">
        <v>15</v>
      </c>
      <c r="D106">
        <v>49.66</v>
      </c>
      <c r="E106">
        <v>19730</v>
      </c>
      <c r="H106">
        <v>0.29039999999999999</v>
      </c>
      <c r="J106">
        <v>52599</v>
      </c>
      <c r="K106">
        <v>15277.15</v>
      </c>
    </row>
    <row r="107" spans="1:11" hidden="1" x14ac:dyDescent="0.25">
      <c r="A107">
        <v>2024</v>
      </c>
      <c r="B107">
        <v>10</v>
      </c>
      <c r="C107" t="s">
        <v>15</v>
      </c>
      <c r="D107">
        <v>162.34</v>
      </c>
      <c r="E107">
        <v>151024</v>
      </c>
      <c r="H107">
        <v>0.28560000000000002</v>
      </c>
      <c r="J107">
        <v>54362</v>
      </c>
      <c r="K107">
        <v>15523.99</v>
      </c>
    </row>
    <row r="108" spans="1:11" hidden="1" x14ac:dyDescent="0.25">
      <c r="A108">
        <v>2024</v>
      </c>
      <c r="B108">
        <v>11</v>
      </c>
      <c r="C108" t="s">
        <v>15</v>
      </c>
      <c r="D108">
        <v>9.6</v>
      </c>
      <c r="E108">
        <v>6000</v>
      </c>
      <c r="F108">
        <v>243.96999999998661</v>
      </c>
      <c r="H108">
        <v>0.307</v>
      </c>
      <c r="J108">
        <v>64157</v>
      </c>
      <c r="K108">
        <v>19751.41</v>
      </c>
    </row>
    <row r="109" spans="1:11" hidden="1" x14ac:dyDescent="0.25">
      <c r="A109">
        <v>2024</v>
      </c>
      <c r="B109">
        <v>12</v>
      </c>
      <c r="C109" t="s">
        <v>15</v>
      </c>
      <c r="D109">
        <v>99.3</v>
      </c>
      <c r="E109">
        <v>50921</v>
      </c>
      <c r="F109">
        <v>836.26999999998952</v>
      </c>
      <c r="H109">
        <v>0.33100000000000002</v>
      </c>
      <c r="J109">
        <v>51593</v>
      </c>
      <c r="K109">
        <v>17063.939999999999</v>
      </c>
    </row>
    <row r="110" spans="1:11" hidden="1" x14ac:dyDescent="0.25">
      <c r="A110">
        <v>2025</v>
      </c>
      <c r="B110">
        <v>1</v>
      </c>
      <c r="C110" t="s">
        <v>15</v>
      </c>
      <c r="D110">
        <v>112.9</v>
      </c>
      <c r="E110">
        <v>99119</v>
      </c>
      <c r="F110">
        <v>1220.5</v>
      </c>
      <c r="H110">
        <v>0.33500000000000002</v>
      </c>
      <c r="J110">
        <v>61904</v>
      </c>
      <c r="K110">
        <v>20875.39</v>
      </c>
    </row>
    <row r="111" spans="1:11" hidden="1" x14ac:dyDescent="0.25">
      <c r="A111">
        <v>2025</v>
      </c>
      <c r="B111">
        <v>2</v>
      </c>
      <c r="C111" t="s">
        <v>15</v>
      </c>
      <c r="D111">
        <v>129</v>
      </c>
      <c r="E111">
        <v>90878</v>
      </c>
      <c r="F111">
        <v>838.9600000000064</v>
      </c>
      <c r="H111">
        <v>0.33400000000000002</v>
      </c>
      <c r="J111">
        <v>60366</v>
      </c>
      <c r="K111">
        <v>20173.7</v>
      </c>
    </row>
    <row r="112" spans="1:11" hidden="1" x14ac:dyDescent="0.25">
      <c r="A112">
        <v>2025</v>
      </c>
      <c r="B112">
        <v>3</v>
      </c>
      <c r="C112" t="s">
        <v>15</v>
      </c>
      <c r="D112">
        <v>193.5</v>
      </c>
      <c r="E112">
        <v>182385</v>
      </c>
      <c r="F112">
        <v>1330.610000000001</v>
      </c>
      <c r="H112">
        <v>0.28599999999999998</v>
      </c>
      <c r="J112">
        <v>58209</v>
      </c>
      <c r="K112">
        <v>16648.580000000002</v>
      </c>
    </row>
    <row r="113" spans="1:11" hidden="1" x14ac:dyDescent="0.25">
      <c r="A113">
        <v>2025</v>
      </c>
      <c r="B113">
        <v>4</v>
      </c>
      <c r="C113" t="s">
        <v>15</v>
      </c>
      <c r="D113">
        <v>27.1</v>
      </c>
      <c r="E113">
        <v>22558</v>
      </c>
      <c r="F113">
        <v>566.88999999999942</v>
      </c>
      <c r="H113">
        <v>0.26550000000000001</v>
      </c>
      <c r="J113">
        <v>41269</v>
      </c>
      <c r="K113">
        <v>10956.7</v>
      </c>
    </row>
    <row r="114" spans="1:11" hidden="1" x14ac:dyDescent="0.25">
      <c r="A114">
        <v>2025</v>
      </c>
      <c r="B114">
        <v>5</v>
      </c>
      <c r="C114" t="s">
        <v>15</v>
      </c>
      <c r="D114">
        <v>22.7</v>
      </c>
      <c r="E114">
        <v>13000</v>
      </c>
      <c r="F114">
        <v>460.45999999999191</v>
      </c>
      <c r="H114">
        <v>0.25750000000000001</v>
      </c>
      <c r="J114">
        <v>30809</v>
      </c>
      <c r="K114">
        <v>7932.95</v>
      </c>
    </row>
    <row r="115" spans="1:11" hidden="1" x14ac:dyDescent="0.25">
      <c r="A115">
        <v>2025</v>
      </c>
      <c r="B115">
        <v>6</v>
      </c>
      <c r="C115" t="s">
        <v>15</v>
      </c>
      <c r="D115">
        <v>66.8</v>
      </c>
      <c r="E115">
        <v>36424</v>
      </c>
      <c r="F115">
        <v>1011.510000000009</v>
      </c>
      <c r="H115">
        <v>0.35499999999999998</v>
      </c>
      <c r="J115">
        <v>33644</v>
      </c>
      <c r="K115">
        <v>11949.42</v>
      </c>
    </row>
    <row r="116" spans="1:11" hidden="1" x14ac:dyDescent="0.25">
      <c r="A116">
        <v>2025</v>
      </c>
      <c r="B116">
        <v>7</v>
      </c>
      <c r="C116" t="s">
        <v>15</v>
      </c>
      <c r="D116">
        <v>201.7</v>
      </c>
      <c r="E116">
        <v>124631</v>
      </c>
      <c r="F116">
        <v>1784</v>
      </c>
      <c r="H116">
        <v>0.29599999999999999</v>
      </c>
      <c r="J116">
        <v>51483</v>
      </c>
      <c r="K116">
        <v>15262.33</v>
      </c>
    </row>
    <row r="117" spans="1:11" hidden="1" x14ac:dyDescent="0.25">
      <c r="A117">
        <v>2025</v>
      </c>
      <c r="B117">
        <v>8</v>
      </c>
      <c r="C117" t="s">
        <v>15</v>
      </c>
      <c r="D117">
        <v>18.37</v>
      </c>
      <c r="E117">
        <v>9065</v>
      </c>
      <c r="F117">
        <v>363.2899999999936</v>
      </c>
      <c r="H117">
        <v>0.32679999999999998</v>
      </c>
      <c r="J117">
        <v>17650</v>
      </c>
      <c r="K117">
        <v>5768.63</v>
      </c>
    </row>
    <row r="118" spans="1:11" hidden="1" x14ac:dyDescent="0.25">
      <c r="A118">
        <v>2025</v>
      </c>
      <c r="B118">
        <v>9</v>
      </c>
      <c r="C118" t="s">
        <v>15</v>
      </c>
      <c r="D118">
        <v>53.02</v>
      </c>
      <c r="E118">
        <v>44000</v>
      </c>
      <c r="F118">
        <v>752.91999999999825</v>
      </c>
      <c r="H118">
        <v>0</v>
      </c>
      <c r="J118">
        <v>0</v>
      </c>
      <c r="K118">
        <v>0</v>
      </c>
    </row>
    <row r="119" spans="1:11" hidden="1" x14ac:dyDescent="0.25">
      <c r="A119">
        <v>2025</v>
      </c>
      <c r="B119">
        <v>10</v>
      </c>
      <c r="C119" t="s">
        <v>15</v>
      </c>
      <c r="H119">
        <v>0</v>
      </c>
      <c r="J119">
        <v>0</v>
      </c>
      <c r="K119">
        <v>0</v>
      </c>
    </row>
    <row r="120" spans="1:11" hidden="1" x14ac:dyDescent="0.25">
      <c r="A120">
        <v>2025</v>
      </c>
      <c r="B120">
        <v>11</v>
      </c>
      <c r="C120" t="s">
        <v>15</v>
      </c>
      <c r="H120">
        <v>0</v>
      </c>
      <c r="J120">
        <v>0</v>
      </c>
      <c r="K120">
        <v>0</v>
      </c>
    </row>
    <row r="121" spans="1:11" hidden="1" x14ac:dyDescent="0.25">
      <c r="A121">
        <v>2025</v>
      </c>
      <c r="B121">
        <v>12</v>
      </c>
      <c r="C121" t="s">
        <v>15</v>
      </c>
      <c r="H121">
        <v>0</v>
      </c>
      <c r="J121">
        <v>0</v>
      </c>
      <c r="K121">
        <v>0</v>
      </c>
    </row>
    <row r="122" spans="1:11" hidden="1" x14ac:dyDescent="0.25">
      <c r="A122">
        <v>2024</v>
      </c>
      <c r="B122">
        <v>1</v>
      </c>
      <c r="C122" t="s">
        <v>16</v>
      </c>
      <c r="D122">
        <v>53.21</v>
      </c>
      <c r="E122">
        <v>71235</v>
      </c>
      <c r="H122">
        <v>0.25569999999999998</v>
      </c>
      <c r="J122">
        <v>64934</v>
      </c>
      <c r="K122">
        <v>16601.39</v>
      </c>
    </row>
    <row r="123" spans="1:11" hidden="1" x14ac:dyDescent="0.25">
      <c r="A123">
        <v>2024</v>
      </c>
      <c r="B123">
        <v>2</v>
      </c>
      <c r="C123" t="s">
        <v>16</v>
      </c>
      <c r="D123">
        <v>7.77</v>
      </c>
      <c r="E123">
        <v>11620</v>
      </c>
      <c r="H123">
        <v>0.23780000000000001</v>
      </c>
      <c r="J123">
        <v>71197</v>
      </c>
      <c r="K123">
        <v>16934</v>
      </c>
    </row>
    <row r="124" spans="1:11" hidden="1" x14ac:dyDescent="0.25">
      <c r="A124">
        <v>2024</v>
      </c>
      <c r="B124">
        <v>3</v>
      </c>
      <c r="C124" t="s">
        <v>16</v>
      </c>
      <c r="D124">
        <v>101.11</v>
      </c>
      <c r="E124">
        <v>77660</v>
      </c>
      <c r="H124">
        <v>0.24279999999999999</v>
      </c>
      <c r="J124">
        <v>51152</v>
      </c>
      <c r="K124">
        <v>12419.74</v>
      </c>
    </row>
    <row r="125" spans="1:11" hidden="1" x14ac:dyDescent="0.25">
      <c r="A125">
        <v>2024</v>
      </c>
      <c r="B125">
        <v>4</v>
      </c>
      <c r="C125" t="s">
        <v>16</v>
      </c>
      <c r="D125">
        <v>40.97</v>
      </c>
      <c r="E125">
        <v>60016</v>
      </c>
      <c r="H125">
        <v>0.24160000000000001</v>
      </c>
      <c r="J125">
        <v>45316</v>
      </c>
      <c r="K125">
        <v>10948.47</v>
      </c>
    </row>
    <row r="126" spans="1:11" hidden="1" x14ac:dyDescent="0.25">
      <c r="A126">
        <v>2024</v>
      </c>
      <c r="B126">
        <v>5</v>
      </c>
      <c r="C126" t="s">
        <v>16</v>
      </c>
      <c r="D126">
        <v>176.24</v>
      </c>
      <c r="E126">
        <v>58884</v>
      </c>
      <c r="H126">
        <v>0.25069999999999998</v>
      </c>
      <c r="J126">
        <v>51330</v>
      </c>
      <c r="K126">
        <v>12868.58</v>
      </c>
    </row>
    <row r="127" spans="1:11" hidden="1" x14ac:dyDescent="0.25">
      <c r="A127">
        <v>2024</v>
      </c>
      <c r="B127">
        <v>6</v>
      </c>
      <c r="C127" t="s">
        <v>16</v>
      </c>
      <c r="D127">
        <v>43.78</v>
      </c>
      <c r="E127">
        <v>33600</v>
      </c>
      <c r="H127">
        <v>0.2722</v>
      </c>
      <c r="J127">
        <v>42151</v>
      </c>
      <c r="K127">
        <v>11473.9</v>
      </c>
    </row>
    <row r="128" spans="1:11" hidden="1" x14ac:dyDescent="0.25">
      <c r="A128">
        <v>2024</v>
      </c>
      <c r="B128">
        <v>7</v>
      </c>
      <c r="C128" t="s">
        <v>16</v>
      </c>
      <c r="D128">
        <v>102.16</v>
      </c>
      <c r="E128">
        <v>81250</v>
      </c>
      <c r="H128">
        <v>0.28699999999999998</v>
      </c>
      <c r="J128">
        <v>67581</v>
      </c>
      <c r="K128">
        <v>19396.73</v>
      </c>
    </row>
    <row r="129" spans="1:11" hidden="1" x14ac:dyDescent="0.25">
      <c r="A129">
        <v>2024</v>
      </c>
      <c r="B129">
        <v>8</v>
      </c>
      <c r="C129" t="s">
        <v>16</v>
      </c>
      <c r="D129">
        <v>16.37</v>
      </c>
      <c r="E129">
        <v>13900</v>
      </c>
      <c r="H129">
        <v>0.30470000000000003</v>
      </c>
      <c r="J129">
        <v>44796</v>
      </c>
      <c r="K129">
        <v>13651.04</v>
      </c>
    </row>
    <row r="130" spans="1:11" hidden="1" x14ac:dyDescent="0.25">
      <c r="A130">
        <v>2024</v>
      </c>
      <c r="B130">
        <v>9</v>
      </c>
      <c r="C130" t="s">
        <v>16</v>
      </c>
      <c r="D130">
        <v>27.76</v>
      </c>
      <c r="E130">
        <v>35916</v>
      </c>
      <c r="H130">
        <v>0.29039999999999999</v>
      </c>
      <c r="J130">
        <v>52599</v>
      </c>
      <c r="K130">
        <v>15277.15</v>
      </c>
    </row>
    <row r="131" spans="1:11" hidden="1" x14ac:dyDescent="0.25">
      <c r="A131">
        <v>2024</v>
      </c>
      <c r="B131">
        <v>10</v>
      </c>
      <c r="C131" t="s">
        <v>16</v>
      </c>
      <c r="D131">
        <v>135.31</v>
      </c>
      <c r="E131">
        <v>182384</v>
      </c>
      <c r="H131">
        <v>0.28560000000000002</v>
      </c>
      <c r="J131">
        <v>54362</v>
      </c>
      <c r="K131">
        <v>15523.99</v>
      </c>
    </row>
    <row r="132" spans="1:11" hidden="1" x14ac:dyDescent="0.25">
      <c r="A132">
        <v>2024</v>
      </c>
      <c r="B132">
        <v>11</v>
      </c>
      <c r="C132" t="s">
        <v>16</v>
      </c>
      <c r="D132">
        <v>86.7</v>
      </c>
      <c r="E132">
        <v>80240</v>
      </c>
      <c r="F132">
        <v>1109.48</v>
      </c>
      <c r="H132">
        <v>0.307</v>
      </c>
      <c r="J132">
        <v>64157</v>
      </c>
      <c r="K132">
        <v>19751.41</v>
      </c>
    </row>
    <row r="133" spans="1:11" hidden="1" x14ac:dyDescent="0.25">
      <c r="A133">
        <v>2024</v>
      </c>
      <c r="B133">
        <v>12</v>
      </c>
      <c r="C133" t="s">
        <v>16</v>
      </c>
      <c r="D133">
        <v>49.9</v>
      </c>
      <c r="E133">
        <v>62800</v>
      </c>
      <c r="F133">
        <v>727.98999999999978</v>
      </c>
      <c r="H133">
        <v>0.33100000000000002</v>
      </c>
      <c r="J133">
        <v>51593</v>
      </c>
      <c r="K133">
        <v>17063.939999999999</v>
      </c>
    </row>
    <row r="134" spans="1:11" hidden="1" x14ac:dyDescent="0.25">
      <c r="A134">
        <v>2025</v>
      </c>
      <c r="B134">
        <v>1</v>
      </c>
      <c r="C134" t="s">
        <v>16</v>
      </c>
      <c r="D134">
        <v>50.2</v>
      </c>
      <c r="E134">
        <v>56800</v>
      </c>
      <c r="F134">
        <v>966.36999999999989</v>
      </c>
      <c r="H134">
        <v>0.33500000000000002</v>
      </c>
      <c r="J134">
        <v>61904</v>
      </c>
      <c r="K134">
        <v>20875.39</v>
      </c>
    </row>
    <row r="135" spans="1:11" hidden="1" x14ac:dyDescent="0.25">
      <c r="A135">
        <v>2025</v>
      </c>
      <c r="B135">
        <v>2</v>
      </c>
      <c r="C135" t="s">
        <v>16</v>
      </c>
      <c r="D135">
        <v>214.2</v>
      </c>
      <c r="E135">
        <v>7216</v>
      </c>
      <c r="F135">
        <v>768.65000000000055</v>
      </c>
      <c r="H135">
        <v>0.33400000000000002</v>
      </c>
      <c r="J135">
        <v>60366</v>
      </c>
      <c r="K135">
        <v>20173.7</v>
      </c>
    </row>
    <row r="136" spans="1:11" hidden="1" x14ac:dyDescent="0.25">
      <c r="A136">
        <v>2025</v>
      </c>
      <c r="B136">
        <v>3</v>
      </c>
      <c r="C136" t="s">
        <v>16</v>
      </c>
      <c r="D136">
        <v>278.10000000000002</v>
      </c>
      <c r="E136">
        <v>66544</v>
      </c>
      <c r="F136">
        <v>1248.2400000000009</v>
      </c>
      <c r="H136">
        <v>0.28599999999999998</v>
      </c>
      <c r="J136">
        <v>58209</v>
      </c>
      <c r="K136">
        <v>16648.580000000002</v>
      </c>
    </row>
    <row r="137" spans="1:11" hidden="1" x14ac:dyDescent="0.25">
      <c r="A137">
        <v>2025</v>
      </c>
      <c r="B137">
        <v>4</v>
      </c>
      <c r="C137" t="s">
        <v>16</v>
      </c>
      <c r="D137">
        <v>43</v>
      </c>
      <c r="E137">
        <v>44400</v>
      </c>
      <c r="F137">
        <v>1022.11</v>
      </c>
      <c r="H137">
        <v>0.26550000000000001</v>
      </c>
      <c r="J137">
        <v>41269</v>
      </c>
      <c r="K137">
        <v>10956.7</v>
      </c>
    </row>
    <row r="138" spans="1:11" hidden="1" x14ac:dyDescent="0.25">
      <c r="A138">
        <v>2025</v>
      </c>
      <c r="B138">
        <v>5</v>
      </c>
      <c r="C138" t="s">
        <v>16</v>
      </c>
      <c r="D138">
        <v>66</v>
      </c>
      <c r="E138">
        <v>45988</v>
      </c>
      <c r="F138">
        <v>1035.31</v>
      </c>
      <c r="H138">
        <v>0.25750000000000001</v>
      </c>
      <c r="J138">
        <v>30809</v>
      </c>
      <c r="K138">
        <v>7932.95</v>
      </c>
    </row>
    <row r="139" spans="1:11" hidden="1" x14ac:dyDescent="0.25">
      <c r="A139">
        <v>2025</v>
      </c>
      <c r="B139">
        <v>6</v>
      </c>
      <c r="C139" t="s">
        <v>16</v>
      </c>
      <c r="D139">
        <v>30.6</v>
      </c>
      <c r="E139">
        <v>25456</v>
      </c>
      <c r="F139">
        <v>658.18999999999869</v>
      </c>
      <c r="H139">
        <v>0.35499999999999998</v>
      </c>
      <c r="J139">
        <v>33644</v>
      </c>
      <c r="K139">
        <v>11949.42</v>
      </c>
    </row>
    <row r="140" spans="1:11" hidden="1" x14ac:dyDescent="0.25">
      <c r="A140">
        <v>2025</v>
      </c>
      <c r="B140">
        <v>7</v>
      </c>
      <c r="C140" t="s">
        <v>16</v>
      </c>
      <c r="D140">
        <v>72.5</v>
      </c>
      <c r="E140">
        <v>85935</v>
      </c>
      <c r="F140">
        <v>1172.0999999999999</v>
      </c>
      <c r="H140">
        <v>0.29599999999999999</v>
      </c>
      <c r="J140">
        <v>51483</v>
      </c>
      <c r="K140">
        <v>15262.33</v>
      </c>
    </row>
    <row r="141" spans="1:11" hidden="1" x14ac:dyDescent="0.25">
      <c r="A141">
        <v>2025</v>
      </c>
      <c r="B141">
        <v>8</v>
      </c>
      <c r="C141" t="s">
        <v>16</v>
      </c>
      <c r="D141">
        <v>20.61</v>
      </c>
      <c r="E141">
        <v>18480</v>
      </c>
      <c r="F141">
        <v>211.5799999999999</v>
      </c>
      <c r="H141">
        <v>0.32679999999999998</v>
      </c>
      <c r="J141">
        <v>17650</v>
      </c>
      <c r="K141">
        <v>5768.63</v>
      </c>
    </row>
    <row r="142" spans="1:11" hidden="1" x14ac:dyDescent="0.25">
      <c r="A142">
        <v>2025</v>
      </c>
      <c r="B142">
        <v>9</v>
      </c>
      <c r="C142" t="s">
        <v>16</v>
      </c>
      <c r="D142">
        <v>30.81</v>
      </c>
      <c r="E142">
        <v>33648</v>
      </c>
      <c r="F142">
        <v>1024.98</v>
      </c>
      <c r="H142">
        <v>0</v>
      </c>
      <c r="J142">
        <v>0</v>
      </c>
      <c r="K142">
        <v>0</v>
      </c>
    </row>
    <row r="143" spans="1:11" hidden="1" x14ac:dyDescent="0.25">
      <c r="A143">
        <v>2025</v>
      </c>
      <c r="B143">
        <v>10</v>
      </c>
      <c r="C143" t="s">
        <v>16</v>
      </c>
      <c r="H143">
        <v>0</v>
      </c>
      <c r="J143">
        <v>0</v>
      </c>
      <c r="K143">
        <v>0</v>
      </c>
    </row>
    <row r="144" spans="1:11" hidden="1" x14ac:dyDescent="0.25">
      <c r="A144">
        <v>2025</v>
      </c>
      <c r="B144">
        <v>11</v>
      </c>
      <c r="C144" t="s">
        <v>16</v>
      </c>
      <c r="H144">
        <v>0</v>
      </c>
      <c r="J144">
        <v>0</v>
      </c>
      <c r="K144">
        <v>0</v>
      </c>
    </row>
    <row r="145" spans="1:11" hidden="1" x14ac:dyDescent="0.25">
      <c r="A145">
        <v>2025</v>
      </c>
      <c r="B145">
        <v>12</v>
      </c>
      <c r="C145" t="s">
        <v>16</v>
      </c>
      <c r="H145">
        <v>0</v>
      </c>
      <c r="J145">
        <v>0</v>
      </c>
      <c r="K145">
        <v>0</v>
      </c>
    </row>
    <row r="146" spans="1:11" hidden="1" x14ac:dyDescent="0.25">
      <c r="A146">
        <v>2024</v>
      </c>
      <c r="B146">
        <v>1</v>
      </c>
      <c r="C146" t="s">
        <v>17</v>
      </c>
      <c r="D146">
        <v>117.3</v>
      </c>
      <c r="E146">
        <v>54560</v>
      </c>
      <c r="H146">
        <v>0.25569999999999998</v>
      </c>
      <c r="J146">
        <v>64934</v>
      </c>
      <c r="K146">
        <v>16601.39</v>
      </c>
    </row>
    <row r="147" spans="1:11" hidden="1" x14ac:dyDescent="0.25">
      <c r="A147">
        <v>2024</v>
      </c>
      <c r="B147">
        <v>2</v>
      </c>
      <c r="C147" t="s">
        <v>17</v>
      </c>
      <c r="D147">
        <v>187.55</v>
      </c>
      <c r="E147">
        <v>82968</v>
      </c>
      <c r="H147">
        <v>0.23780000000000001</v>
      </c>
      <c r="J147">
        <v>71197</v>
      </c>
      <c r="K147">
        <v>16934</v>
      </c>
    </row>
    <row r="148" spans="1:11" hidden="1" x14ac:dyDescent="0.25">
      <c r="A148">
        <v>2024</v>
      </c>
      <c r="B148">
        <v>3</v>
      </c>
      <c r="C148" t="s">
        <v>17</v>
      </c>
      <c r="D148">
        <v>3.82</v>
      </c>
      <c r="E148">
        <v>1872</v>
      </c>
      <c r="H148">
        <v>0.24279999999999999</v>
      </c>
      <c r="J148">
        <v>51152</v>
      </c>
      <c r="K148">
        <v>12419.74</v>
      </c>
    </row>
    <row r="149" spans="1:11" hidden="1" x14ac:dyDescent="0.25">
      <c r="A149">
        <v>2024</v>
      </c>
      <c r="B149">
        <v>4</v>
      </c>
      <c r="C149" t="s">
        <v>17</v>
      </c>
      <c r="D149">
        <v>41.12</v>
      </c>
      <c r="E149">
        <v>3948</v>
      </c>
      <c r="H149">
        <v>0.24160000000000001</v>
      </c>
      <c r="J149">
        <v>45316</v>
      </c>
      <c r="K149">
        <v>10948.47</v>
      </c>
    </row>
    <row r="150" spans="1:11" hidden="1" x14ac:dyDescent="0.25">
      <c r="A150">
        <v>2024</v>
      </c>
      <c r="B150">
        <v>5</v>
      </c>
      <c r="C150" t="s">
        <v>17</v>
      </c>
      <c r="D150">
        <v>243.62</v>
      </c>
      <c r="E150">
        <v>23364</v>
      </c>
      <c r="H150">
        <v>0.25069999999999998</v>
      </c>
      <c r="J150">
        <v>51330</v>
      </c>
      <c r="K150">
        <v>12868.58</v>
      </c>
    </row>
    <row r="151" spans="1:11" hidden="1" x14ac:dyDescent="0.25">
      <c r="A151">
        <v>2024</v>
      </c>
      <c r="B151">
        <v>6</v>
      </c>
      <c r="C151" t="s">
        <v>17</v>
      </c>
      <c r="D151">
        <v>22.67</v>
      </c>
      <c r="E151">
        <v>8150</v>
      </c>
      <c r="H151">
        <v>0.2722</v>
      </c>
      <c r="J151">
        <v>42151</v>
      </c>
      <c r="K151">
        <v>11473.9</v>
      </c>
    </row>
    <row r="152" spans="1:11" hidden="1" x14ac:dyDescent="0.25">
      <c r="A152">
        <v>2024</v>
      </c>
      <c r="B152">
        <v>7</v>
      </c>
      <c r="C152" t="s">
        <v>17</v>
      </c>
      <c r="D152">
        <v>198.35</v>
      </c>
      <c r="E152">
        <v>47590</v>
      </c>
      <c r="H152">
        <v>0.28699999999999998</v>
      </c>
      <c r="J152">
        <v>67581</v>
      </c>
      <c r="K152">
        <v>19396.73</v>
      </c>
    </row>
    <row r="153" spans="1:11" hidden="1" x14ac:dyDescent="0.25">
      <c r="A153">
        <v>2024</v>
      </c>
      <c r="B153">
        <v>8</v>
      </c>
      <c r="C153" t="s">
        <v>17</v>
      </c>
      <c r="D153">
        <v>35.06</v>
      </c>
      <c r="E153">
        <v>17544</v>
      </c>
      <c r="H153">
        <v>0.30470000000000003</v>
      </c>
      <c r="J153">
        <v>44796</v>
      </c>
      <c r="K153">
        <v>13651.04</v>
      </c>
    </row>
    <row r="154" spans="1:11" hidden="1" x14ac:dyDescent="0.25">
      <c r="A154">
        <v>2024</v>
      </c>
      <c r="B154">
        <v>9</v>
      </c>
      <c r="C154" t="s">
        <v>17</v>
      </c>
      <c r="D154">
        <v>66.39</v>
      </c>
      <c r="E154">
        <v>29790</v>
      </c>
      <c r="H154">
        <v>0.29039999999999999</v>
      </c>
      <c r="J154">
        <v>52599</v>
      </c>
      <c r="K154">
        <v>15277.15</v>
      </c>
    </row>
    <row r="155" spans="1:11" hidden="1" x14ac:dyDescent="0.25">
      <c r="A155">
        <v>2024</v>
      </c>
      <c r="B155">
        <v>10</v>
      </c>
      <c r="C155" t="s">
        <v>17</v>
      </c>
      <c r="D155">
        <v>0</v>
      </c>
      <c r="E155">
        <v>0</v>
      </c>
      <c r="H155">
        <v>0.28560000000000002</v>
      </c>
      <c r="J155">
        <v>54362</v>
      </c>
      <c r="K155">
        <v>15523.99</v>
      </c>
    </row>
    <row r="156" spans="1:11" hidden="1" x14ac:dyDescent="0.25">
      <c r="A156">
        <v>2024</v>
      </c>
      <c r="B156">
        <v>11</v>
      </c>
      <c r="C156" t="s">
        <v>17</v>
      </c>
      <c r="D156">
        <v>145.9</v>
      </c>
      <c r="E156">
        <v>67158</v>
      </c>
      <c r="F156">
        <v>1373.24</v>
      </c>
      <c r="H156">
        <v>0.307</v>
      </c>
      <c r="J156">
        <v>64157</v>
      </c>
      <c r="K156">
        <v>19751.41</v>
      </c>
    </row>
    <row r="157" spans="1:11" hidden="1" x14ac:dyDescent="0.25">
      <c r="A157">
        <v>2024</v>
      </c>
      <c r="B157">
        <v>12</v>
      </c>
      <c r="C157" t="s">
        <v>17</v>
      </c>
      <c r="D157">
        <v>61</v>
      </c>
      <c r="E157">
        <v>26980</v>
      </c>
      <c r="F157">
        <v>597.14999999999986</v>
      </c>
      <c r="H157">
        <v>0.33100000000000002</v>
      </c>
      <c r="J157">
        <v>51593</v>
      </c>
      <c r="K157">
        <v>17063.939999999999</v>
      </c>
    </row>
    <row r="158" spans="1:11" hidden="1" x14ac:dyDescent="0.25">
      <c r="A158">
        <v>2025</v>
      </c>
      <c r="B158">
        <v>1</v>
      </c>
      <c r="C158" t="s">
        <v>17</v>
      </c>
      <c r="D158">
        <v>96</v>
      </c>
      <c r="E158">
        <v>41000</v>
      </c>
      <c r="F158">
        <v>824.66000000000031</v>
      </c>
      <c r="H158">
        <v>0.33500000000000002</v>
      </c>
      <c r="J158">
        <v>61904</v>
      </c>
      <c r="K158">
        <v>20875.39</v>
      </c>
    </row>
    <row r="159" spans="1:11" hidden="1" x14ac:dyDescent="0.25">
      <c r="A159">
        <v>2025</v>
      </c>
      <c r="B159">
        <v>2</v>
      </c>
      <c r="C159" t="s">
        <v>17</v>
      </c>
      <c r="D159">
        <v>66.900000000000006</v>
      </c>
      <c r="E159">
        <v>21616</v>
      </c>
      <c r="F159">
        <v>747.67999999999984</v>
      </c>
      <c r="H159">
        <v>0.33400000000000002</v>
      </c>
      <c r="J159">
        <v>60366</v>
      </c>
      <c r="K159">
        <v>20173.7</v>
      </c>
    </row>
    <row r="160" spans="1:11" hidden="1" x14ac:dyDescent="0.25">
      <c r="A160">
        <v>2025</v>
      </c>
      <c r="B160">
        <v>3</v>
      </c>
      <c r="C160" t="s">
        <v>17</v>
      </c>
      <c r="D160">
        <v>202.5</v>
      </c>
      <c r="E160">
        <v>40006</v>
      </c>
      <c r="F160">
        <v>1177.48</v>
      </c>
      <c r="H160">
        <v>0.28599999999999998</v>
      </c>
      <c r="J160">
        <v>58209</v>
      </c>
      <c r="K160">
        <v>16648.580000000002</v>
      </c>
    </row>
    <row r="161" spans="1:11" hidden="1" x14ac:dyDescent="0.25">
      <c r="A161">
        <v>2025</v>
      </c>
      <c r="B161">
        <v>4</v>
      </c>
      <c r="C161" t="s">
        <v>17</v>
      </c>
      <c r="D161">
        <v>124.6</v>
      </c>
      <c r="E161">
        <v>22826</v>
      </c>
      <c r="F161">
        <v>728.78000000000065</v>
      </c>
      <c r="H161">
        <v>0.26550000000000001</v>
      </c>
      <c r="J161">
        <v>41269</v>
      </c>
      <c r="K161">
        <v>10956.7</v>
      </c>
    </row>
    <row r="162" spans="1:11" hidden="1" x14ac:dyDescent="0.25">
      <c r="A162">
        <v>2025</v>
      </c>
      <c r="B162">
        <v>5</v>
      </c>
      <c r="C162" t="s">
        <v>17</v>
      </c>
      <c r="D162">
        <v>116.7</v>
      </c>
      <c r="E162">
        <v>44200</v>
      </c>
      <c r="F162">
        <v>1032.1199999999999</v>
      </c>
      <c r="H162">
        <v>0.25750000000000001</v>
      </c>
      <c r="J162">
        <v>30809</v>
      </c>
      <c r="K162">
        <v>7932.95</v>
      </c>
    </row>
    <row r="163" spans="1:11" hidden="1" x14ac:dyDescent="0.25">
      <c r="A163">
        <v>2025</v>
      </c>
      <c r="B163">
        <v>6</v>
      </c>
      <c r="C163" t="s">
        <v>17</v>
      </c>
      <c r="D163">
        <v>51.6</v>
      </c>
      <c r="E163">
        <v>33550</v>
      </c>
      <c r="F163">
        <v>551.60999999999967</v>
      </c>
      <c r="H163">
        <v>0.35499999999999998</v>
      </c>
      <c r="J163">
        <v>33644</v>
      </c>
      <c r="K163">
        <v>11949.42</v>
      </c>
    </row>
    <row r="164" spans="1:11" hidden="1" x14ac:dyDescent="0.25">
      <c r="A164">
        <v>2025</v>
      </c>
      <c r="B164">
        <v>7</v>
      </c>
      <c r="C164" t="s">
        <v>17</v>
      </c>
      <c r="D164">
        <v>32.6</v>
      </c>
      <c r="E164">
        <v>41334</v>
      </c>
      <c r="F164">
        <v>446.96</v>
      </c>
      <c r="H164">
        <v>0.29599999999999999</v>
      </c>
      <c r="J164">
        <v>51483</v>
      </c>
      <c r="K164">
        <v>15262.33</v>
      </c>
    </row>
    <row r="165" spans="1:11" hidden="1" x14ac:dyDescent="0.25">
      <c r="A165">
        <v>2025</v>
      </c>
      <c r="B165">
        <v>8</v>
      </c>
      <c r="C165" t="s">
        <v>17</v>
      </c>
      <c r="D165">
        <v>2.08</v>
      </c>
      <c r="E165">
        <v>200</v>
      </c>
      <c r="F165">
        <v>113.3600000000006</v>
      </c>
      <c r="H165">
        <v>0.32679999999999998</v>
      </c>
      <c r="J165">
        <v>17650</v>
      </c>
      <c r="K165">
        <v>5768.63</v>
      </c>
    </row>
    <row r="166" spans="1:11" hidden="1" x14ac:dyDescent="0.25">
      <c r="A166">
        <v>2025</v>
      </c>
      <c r="B166">
        <v>9</v>
      </c>
      <c r="C166" t="s">
        <v>17</v>
      </c>
      <c r="D166">
        <v>78.239999999999995</v>
      </c>
      <c r="E166">
        <v>52692</v>
      </c>
      <c r="F166">
        <v>672.85000000000036</v>
      </c>
      <c r="H166">
        <v>0</v>
      </c>
      <c r="J166">
        <v>0</v>
      </c>
      <c r="K166">
        <v>0</v>
      </c>
    </row>
    <row r="167" spans="1:11" hidden="1" x14ac:dyDescent="0.25">
      <c r="A167">
        <v>2025</v>
      </c>
      <c r="B167">
        <v>10</v>
      </c>
      <c r="C167" t="s">
        <v>17</v>
      </c>
      <c r="H167">
        <v>0</v>
      </c>
      <c r="J167">
        <v>0</v>
      </c>
      <c r="K167">
        <v>0</v>
      </c>
    </row>
    <row r="168" spans="1:11" hidden="1" x14ac:dyDescent="0.25">
      <c r="A168">
        <v>2025</v>
      </c>
      <c r="B168">
        <v>11</v>
      </c>
      <c r="C168" t="s">
        <v>17</v>
      </c>
      <c r="H168">
        <v>0</v>
      </c>
      <c r="J168">
        <v>0</v>
      </c>
      <c r="K168">
        <v>0</v>
      </c>
    </row>
    <row r="169" spans="1:11" hidden="1" x14ac:dyDescent="0.25">
      <c r="A169">
        <v>2025</v>
      </c>
      <c r="B169">
        <v>12</v>
      </c>
      <c r="C169" t="s">
        <v>17</v>
      </c>
      <c r="H169">
        <v>0</v>
      </c>
      <c r="J169">
        <v>0</v>
      </c>
      <c r="K169">
        <v>0</v>
      </c>
    </row>
    <row r="170" spans="1:11" hidden="1" x14ac:dyDescent="0.25">
      <c r="A170">
        <v>2024</v>
      </c>
      <c r="B170">
        <v>1</v>
      </c>
      <c r="C170" t="s">
        <v>18</v>
      </c>
      <c r="D170">
        <v>129.86000000000001</v>
      </c>
      <c r="E170">
        <v>145474</v>
      </c>
      <c r="H170">
        <v>0.25569999999999998</v>
      </c>
      <c r="J170">
        <v>64934</v>
      </c>
      <c r="K170">
        <v>16601.39</v>
      </c>
    </row>
    <row r="171" spans="1:11" hidden="1" x14ac:dyDescent="0.25">
      <c r="A171">
        <v>2024</v>
      </c>
      <c r="B171">
        <v>2</v>
      </c>
      <c r="C171" t="s">
        <v>18</v>
      </c>
      <c r="D171">
        <v>52.81</v>
      </c>
      <c r="E171">
        <v>53208</v>
      </c>
      <c r="H171">
        <v>0.23780000000000001</v>
      </c>
      <c r="J171">
        <v>71197</v>
      </c>
      <c r="K171">
        <v>16934</v>
      </c>
    </row>
    <row r="172" spans="1:11" hidden="1" x14ac:dyDescent="0.25">
      <c r="A172">
        <v>2024</v>
      </c>
      <c r="B172">
        <v>3</v>
      </c>
      <c r="C172" t="s">
        <v>18</v>
      </c>
      <c r="D172">
        <v>172.01</v>
      </c>
      <c r="E172">
        <v>61792</v>
      </c>
      <c r="H172">
        <v>0.24279999999999999</v>
      </c>
      <c r="J172">
        <v>51152</v>
      </c>
      <c r="K172">
        <v>12419.74</v>
      </c>
    </row>
    <row r="173" spans="1:11" hidden="1" x14ac:dyDescent="0.25">
      <c r="A173">
        <v>2024</v>
      </c>
      <c r="B173">
        <v>4</v>
      </c>
      <c r="C173" t="s">
        <v>18</v>
      </c>
      <c r="D173">
        <v>9.83</v>
      </c>
      <c r="E173">
        <v>5000</v>
      </c>
      <c r="H173">
        <v>0.24160000000000001</v>
      </c>
      <c r="J173">
        <v>45316</v>
      </c>
      <c r="K173">
        <v>10948.47</v>
      </c>
    </row>
    <row r="174" spans="1:11" hidden="1" x14ac:dyDescent="0.25">
      <c r="A174">
        <v>2024</v>
      </c>
      <c r="B174">
        <v>5</v>
      </c>
      <c r="C174" t="s">
        <v>18</v>
      </c>
      <c r="D174">
        <v>37.409999999999997</v>
      </c>
      <c r="E174">
        <v>17596</v>
      </c>
      <c r="H174">
        <v>0.25069999999999998</v>
      </c>
      <c r="J174">
        <v>51330</v>
      </c>
      <c r="K174">
        <v>12868.58</v>
      </c>
    </row>
    <row r="175" spans="1:11" hidden="1" x14ac:dyDescent="0.25">
      <c r="A175">
        <v>2024</v>
      </c>
      <c r="B175">
        <v>6</v>
      </c>
      <c r="C175" t="s">
        <v>18</v>
      </c>
      <c r="D175">
        <v>34.11</v>
      </c>
      <c r="E175">
        <v>6200</v>
      </c>
      <c r="H175">
        <v>0.2722</v>
      </c>
      <c r="J175">
        <v>42151</v>
      </c>
      <c r="K175">
        <v>11473.9</v>
      </c>
    </row>
    <row r="176" spans="1:11" hidden="1" x14ac:dyDescent="0.25">
      <c r="A176">
        <v>2024</v>
      </c>
      <c r="B176">
        <v>7</v>
      </c>
      <c r="C176" t="s">
        <v>18</v>
      </c>
      <c r="D176">
        <v>20.079999999999998</v>
      </c>
      <c r="E176">
        <v>9210</v>
      </c>
      <c r="H176">
        <v>0.28699999999999998</v>
      </c>
      <c r="J176">
        <v>67581</v>
      </c>
      <c r="K176">
        <v>19396.73</v>
      </c>
    </row>
    <row r="177" spans="1:11" hidden="1" x14ac:dyDescent="0.25">
      <c r="A177">
        <v>2024</v>
      </c>
      <c r="B177">
        <v>8</v>
      </c>
      <c r="C177" t="s">
        <v>18</v>
      </c>
      <c r="D177">
        <v>84.86</v>
      </c>
      <c r="E177">
        <v>38850</v>
      </c>
      <c r="H177">
        <v>0.30470000000000003</v>
      </c>
      <c r="J177">
        <v>44796</v>
      </c>
      <c r="K177">
        <v>13651.04</v>
      </c>
    </row>
    <row r="178" spans="1:11" hidden="1" x14ac:dyDescent="0.25">
      <c r="A178">
        <v>2024</v>
      </c>
      <c r="B178">
        <v>9</v>
      </c>
      <c r="C178" t="s">
        <v>18</v>
      </c>
      <c r="D178">
        <v>52.05</v>
      </c>
      <c r="E178">
        <v>22439</v>
      </c>
      <c r="H178">
        <v>0.29039999999999999</v>
      </c>
      <c r="J178">
        <v>52599</v>
      </c>
      <c r="K178">
        <v>15277.15</v>
      </c>
    </row>
    <row r="179" spans="1:11" hidden="1" x14ac:dyDescent="0.25">
      <c r="A179">
        <v>2024</v>
      </c>
      <c r="B179">
        <v>10</v>
      </c>
      <c r="C179" t="s">
        <v>18</v>
      </c>
      <c r="D179">
        <v>51.1</v>
      </c>
      <c r="E179">
        <v>22392</v>
      </c>
      <c r="H179">
        <v>0.28560000000000002</v>
      </c>
      <c r="J179">
        <v>54362</v>
      </c>
      <c r="K179">
        <v>15523.99</v>
      </c>
    </row>
    <row r="180" spans="1:11" hidden="1" x14ac:dyDescent="0.25">
      <c r="A180">
        <v>2024</v>
      </c>
      <c r="B180">
        <v>11</v>
      </c>
      <c r="C180" t="s">
        <v>18</v>
      </c>
      <c r="D180">
        <v>175.2</v>
      </c>
      <c r="E180">
        <v>86620</v>
      </c>
      <c r="F180">
        <v>1496.8</v>
      </c>
      <c r="H180">
        <v>0.307</v>
      </c>
      <c r="J180">
        <v>64157</v>
      </c>
      <c r="K180">
        <v>19751.41</v>
      </c>
    </row>
    <row r="181" spans="1:11" hidden="1" x14ac:dyDescent="0.25">
      <c r="A181">
        <v>2024</v>
      </c>
      <c r="B181">
        <v>12</v>
      </c>
      <c r="C181" t="s">
        <v>18</v>
      </c>
      <c r="D181">
        <v>103.7</v>
      </c>
      <c r="E181">
        <v>60888</v>
      </c>
      <c r="F181">
        <v>1222.8399999999999</v>
      </c>
      <c r="H181">
        <v>0.33100000000000002</v>
      </c>
      <c r="J181">
        <v>51593</v>
      </c>
      <c r="K181">
        <v>17063.939999999999</v>
      </c>
    </row>
    <row r="182" spans="1:11" hidden="1" x14ac:dyDescent="0.25">
      <c r="A182">
        <v>2025</v>
      </c>
      <c r="B182">
        <v>1</v>
      </c>
      <c r="C182" t="s">
        <v>18</v>
      </c>
      <c r="D182">
        <v>130.69999999999999</v>
      </c>
      <c r="E182">
        <v>35268</v>
      </c>
      <c r="F182">
        <v>828.5600000000004</v>
      </c>
      <c r="H182">
        <v>0.33500000000000002</v>
      </c>
      <c r="J182">
        <v>61904</v>
      </c>
      <c r="K182">
        <v>20875.39</v>
      </c>
    </row>
    <row r="183" spans="1:11" hidden="1" x14ac:dyDescent="0.25">
      <c r="A183">
        <v>2025</v>
      </c>
      <c r="B183">
        <v>2</v>
      </c>
      <c r="C183" t="s">
        <v>18</v>
      </c>
      <c r="D183">
        <v>39.5</v>
      </c>
      <c r="E183">
        <v>10207</v>
      </c>
      <c r="F183">
        <v>644.72000000000025</v>
      </c>
      <c r="H183">
        <v>0.33400000000000002</v>
      </c>
      <c r="J183">
        <v>60366</v>
      </c>
      <c r="K183">
        <v>20173.7</v>
      </c>
    </row>
    <row r="184" spans="1:11" hidden="1" x14ac:dyDescent="0.25">
      <c r="A184">
        <v>2025</v>
      </c>
      <c r="B184">
        <v>3</v>
      </c>
      <c r="C184" t="s">
        <v>18</v>
      </c>
      <c r="D184">
        <v>74.3</v>
      </c>
      <c r="E184">
        <v>36000</v>
      </c>
      <c r="F184">
        <v>1169.04</v>
      </c>
      <c r="H184">
        <v>0.28599999999999998</v>
      </c>
      <c r="J184">
        <v>58209</v>
      </c>
      <c r="K184">
        <v>16648.580000000002</v>
      </c>
    </row>
    <row r="185" spans="1:11" hidden="1" x14ac:dyDescent="0.25">
      <c r="A185">
        <v>2025</v>
      </c>
      <c r="B185">
        <v>4</v>
      </c>
      <c r="C185" t="s">
        <v>18</v>
      </c>
      <c r="D185">
        <v>47.6</v>
      </c>
      <c r="E185">
        <v>26552</v>
      </c>
      <c r="F185">
        <v>911.75999999999931</v>
      </c>
      <c r="H185">
        <v>0.26550000000000001</v>
      </c>
      <c r="J185">
        <v>41269</v>
      </c>
      <c r="K185">
        <v>10956.7</v>
      </c>
    </row>
    <row r="186" spans="1:11" hidden="1" x14ac:dyDescent="0.25">
      <c r="A186">
        <v>2025</v>
      </c>
      <c r="B186">
        <v>5</v>
      </c>
      <c r="C186" t="s">
        <v>18</v>
      </c>
      <c r="D186">
        <v>0</v>
      </c>
      <c r="E186">
        <v>0</v>
      </c>
      <c r="F186">
        <v>341.74000000000069</v>
      </c>
      <c r="H186">
        <v>0.25750000000000001</v>
      </c>
      <c r="J186">
        <v>30809</v>
      </c>
      <c r="K186">
        <v>7932.95</v>
      </c>
    </row>
    <row r="187" spans="1:11" hidden="1" x14ac:dyDescent="0.25">
      <c r="A187">
        <v>2025</v>
      </c>
      <c r="B187">
        <v>6</v>
      </c>
      <c r="C187" t="s">
        <v>18</v>
      </c>
      <c r="D187">
        <v>47.1</v>
      </c>
      <c r="E187">
        <v>14836</v>
      </c>
      <c r="F187">
        <v>711.02999999999975</v>
      </c>
      <c r="H187">
        <v>0.35499999999999998</v>
      </c>
      <c r="J187">
        <v>33644</v>
      </c>
      <c r="K187">
        <v>11949.42</v>
      </c>
    </row>
    <row r="188" spans="1:11" hidden="1" x14ac:dyDescent="0.25">
      <c r="A188">
        <v>2025</v>
      </c>
      <c r="B188">
        <v>7</v>
      </c>
      <c r="C188" t="s">
        <v>18</v>
      </c>
      <c r="D188">
        <v>56.1</v>
      </c>
      <c r="E188">
        <v>46226</v>
      </c>
      <c r="F188">
        <v>601.34000000000015</v>
      </c>
      <c r="H188">
        <v>0.29599999999999999</v>
      </c>
      <c r="J188">
        <v>51483</v>
      </c>
      <c r="K188">
        <v>15262.33</v>
      </c>
    </row>
    <row r="189" spans="1:11" hidden="1" x14ac:dyDescent="0.25">
      <c r="A189">
        <v>2025</v>
      </c>
      <c r="B189">
        <v>8</v>
      </c>
      <c r="C189" t="s">
        <v>18</v>
      </c>
      <c r="D189">
        <v>53.68</v>
      </c>
      <c r="E189">
        <v>51700</v>
      </c>
      <c r="F189">
        <v>238.85000000000039</v>
      </c>
      <c r="H189">
        <v>0.32679999999999998</v>
      </c>
      <c r="J189">
        <v>17650</v>
      </c>
      <c r="K189">
        <v>5768.63</v>
      </c>
    </row>
    <row r="190" spans="1:11" hidden="1" x14ac:dyDescent="0.25">
      <c r="A190">
        <v>2025</v>
      </c>
      <c r="B190">
        <v>9</v>
      </c>
      <c r="C190" t="s">
        <v>18</v>
      </c>
      <c r="D190">
        <v>220.84</v>
      </c>
      <c r="E190">
        <v>174681</v>
      </c>
      <c r="F190">
        <v>1110.879999999999</v>
      </c>
      <c r="H190">
        <v>0</v>
      </c>
      <c r="J190">
        <v>0</v>
      </c>
      <c r="K190">
        <v>0</v>
      </c>
    </row>
    <row r="191" spans="1:11" hidden="1" x14ac:dyDescent="0.25">
      <c r="A191">
        <v>2025</v>
      </c>
      <c r="B191">
        <v>10</v>
      </c>
      <c r="C191" t="s">
        <v>18</v>
      </c>
      <c r="H191">
        <v>0</v>
      </c>
      <c r="J191">
        <v>0</v>
      </c>
      <c r="K191">
        <v>0</v>
      </c>
    </row>
    <row r="192" spans="1:11" hidden="1" x14ac:dyDescent="0.25">
      <c r="A192">
        <v>2025</v>
      </c>
      <c r="B192">
        <v>11</v>
      </c>
      <c r="C192" t="s">
        <v>18</v>
      </c>
      <c r="H192">
        <v>0</v>
      </c>
      <c r="J192">
        <v>0</v>
      </c>
      <c r="K192">
        <v>0</v>
      </c>
    </row>
    <row r="193" spans="1:11" hidden="1" x14ac:dyDescent="0.25">
      <c r="A193">
        <v>2025</v>
      </c>
      <c r="B193">
        <v>12</v>
      </c>
      <c r="C193" t="s">
        <v>18</v>
      </c>
      <c r="H193">
        <v>0</v>
      </c>
      <c r="J193">
        <v>0</v>
      </c>
      <c r="K193">
        <v>0</v>
      </c>
    </row>
    <row r="194" spans="1:11" hidden="1" x14ac:dyDescent="0.25">
      <c r="A194">
        <v>2024</v>
      </c>
      <c r="B194">
        <v>1</v>
      </c>
      <c r="C194" t="s">
        <v>19</v>
      </c>
      <c r="D194">
        <v>93.13</v>
      </c>
      <c r="E194">
        <v>56800</v>
      </c>
      <c r="H194">
        <v>0.25569999999999998</v>
      </c>
      <c r="J194">
        <v>64934</v>
      </c>
      <c r="K194">
        <v>16601.39</v>
      </c>
    </row>
    <row r="195" spans="1:11" hidden="1" x14ac:dyDescent="0.25">
      <c r="A195">
        <v>2024</v>
      </c>
      <c r="B195">
        <v>2</v>
      </c>
      <c r="C195" t="s">
        <v>19</v>
      </c>
      <c r="D195">
        <v>46.78</v>
      </c>
      <c r="E195">
        <v>47188</v>
      </c>
      <c r="H195">
        <v>0.23780000000000001</v>
      </c>
      <c r="J195">
        <v>71197</v>
      </c>
      <c r="K195">
        <v>16934</v>
      </c>
    </row>
    <row r="196" spans="1:11" hidden="1" x14ac:dyDescent="0.25">
      <c r="A196">
        <v>2024</v>
      </c>
      <c r="B196">
        <v>3</v>
      </c>
      <c r="C196" t="s">
        <v>19</v>
      </c>
      <c r="D196">
        <v>70.5</v>
      </c>
      <c r="E196">
        <v>13740</v>
      </c>
      <c r="H196">
        <v>0.24279999999999999</v>
      </c>
      <c r="J196">
        <v>51152</v>
      </c>
      <c r="K196">
        <v>12419.74</v>
      </c>
    </row>
    <row r="197" spans="1:11" hidden="1" x14ac:dyDescent="0.25">
      <c r="A197">
        <v>2024</v>
      </c>
      <c r="B197">
        <v>4</v>
      </c>
      <c r="C197" t="s">
        <v>19</v>
      </c>
      <c r="D197">
        <v>12.87</v>
      </c>
      <c r="E197">
        <v>2766</v>
      </c>
      <c r="H197">
        <v>0.24160000000000001</v>
      </c>
      <c r="J197">
        <v>45316</v>
      </c>
      <c r="K197">
        <v>10948.47</v>
      </c>
    </row>
    <row r="198" spans="1:11" hidden="1" x14ac:dyDescent="0.25">
      <c r="A198">
        <v>2024</v>
      </c>
      <c r="B198">
        <v>5</v>
      </c>
      <c r="C198" t="s">
        <v>19</v>
      </c>
      <c r="D198">
        <v>0.11</v>
      </c>
      <c r="E198">
        <v>24</v>
      </c>
      <c r="H198">
        <v>0.25069999999999998</v>
      </c>
      <c r="J198">
        <v>51330</v>
      </c>
      <c r="K198">
        <v>12868.58</v>
      </c>
    </row>
    <row r="199" spans="1:11" hidden="1" x14ac:dyDescent="0.25">
      <c r="A199">
        <v>2024</v>
      </c>
      <c r="B199">
        <v>6</v>
      </c>
      <c r="C199" t="s">
        <v>19</v>
      </c>
      <c r="D199">
        <v>0.43</v>
      </c>
      <c r="E199">
        <v>248</v>
      </c>
      <c r="H199">
        <v>0.2722</v>
      </c>
      <c r="J199">
        <v>42151</v>
      </c>
      <c r="K199">
        <v>11473.9</v>
      </c>
    </row>
    <row r="200" spans="1:11" hidden="1" x14ac:dyDescent="0.25">
      <c r="A200">
        <v>2024</v>
      </c>
      <c r="B200">
        <v>7</v>
      </c>
      <c r="C200" t="s">
        <v>19</v>
      </c>
      <c r="D200">
        <v>29.16</v>
      </c>
      <c r="E200">
        <v>25648</v>
      </c>
      <c r="H200">
        <v>0.28699999999999998</v>
      </c>
      <c r="J200">
        <v>67581</v>
      </c>
      <c r="K200">
        <v>19396.73</v>
      </c>
    </row>
    <row r="201" spans="1:11" hidden="1" x14ac:dyDescent="0.25">
      <c r="A201">
        <v>2024</v>
      </c>
      <c r="B201">
        <v>8</v>
      </c>
      <c r="C201" t="s">
        <v>19</v>
      </c>
      <c r="D201">
        <v>32.630000000000003</v>
      </c>
      <c r="E201">
        <v>8515</v>
      </c>
      <c r="H201">
        <v>0.30470000000000003</v>
      </c>
      <c r="J201">
        <v>44796</v>
      </c>
      <c r="K201">
        <v>13651.04</v>
      </c>
    </row>
    <row r="202" spans="1:11" hidden="1" x14ac:dyDescent="0.25">
      <c r="A202">
        <v>2024</v>
      </c>
      <c r="B202">
        <v>9</v>
      </c>
      <c r="C202" t="s">
        <v>19</v>
      </c>
      <c r="D202">
        <v>53.67</v>
      </c>
      <c r="E202">
        <v>26900</v>
      </c>
      <c r="H202">
        <v>0.29039999999999999</v>
      </c>
      <c r="J202">
        <v>52599</v>
      </c>
      <c r="K202">
        <v>15277.15</v>
      </c>
    </row>
    <row r="203" spans="1:11" hidden="1" x14ac:dyDescent="0.25">
      <c r="A203">
        <v>2024</v>
      </c>
      <c r="B203">
        <v>10</v>
      </c>
      <c r="C203" t="s">
        <v>19</v>
      </c>
      <c r="D203">
        <v>35.61</v>
      </c>
      <c r="E203">
        <v>14098</v>
      </c>
      <c r="H203">
        <v>0.28560000000000002</v>
      </c>
      <c r="J203">
        <v>54362</v>
      </c>
      <c r="K203">
        <v>15523.99</v>
      </c>
    </row>
    <row r="204" spans="1:11" hidden="1" x14ac:dyDescent="0.25">
      <c r="A204">
        <v>2024</v>
      </c>
      <c r="B204">
        <v>11</v>
      </c>
      <c r="C204" t="s">
        <v>19</v>
      </c>
      <c r="D204">
        <v>121.9</v>
      </c>
      <c r="E204">
        <v>31407</v>
      </c>
      <c r="F204">
        <v>835.76999999999987</v>
      </c>
      <c r="H204">
        <v>0.307</v>
      </c>
      <c r="J204">
        <v>64157</v>
      </c>
      <c r="K204">
        <v>19751.41</v>
      </c>
    </row>
    <row r="205" spans="1:11" hidden="1" x14ac:dyDescent="0.25">
      <c r="A205">
        <v>2024</v>
      </c>
      <c r="B205">
        <v>12</v>
      </c>
      <c r="C205" t="s">
        <v>19</v>
      </c>
      <c r="D205">
        <v>72</v>
      </c>
      <c r="E205">
        <v>48221</v>
      </c>
      <c r="F205">
        <v>578.66999999999985</v>
      </c>
      <c r="H205">
        <v>0.33100000000000002</v>
      </c>
      <c r="J205">
        <v>51593</v>
      </c>
      <c r="K205">
        <v>17063.939999999999</v>
      </c>
    </row>
    <row r="206" spans="1:11" hidden="1" x14ac:dyDescent="0.25">
      <c r="A206">
        <v>2025</v>
      </c>
      <c r="B206">
        <v>1</v>
      </c>
      <c r="C206" t="s">
        <v>19</v>
      </c>
      <c r="D206">
        <v>147.6</v>
      </c>
      <c r="E206">
        <v>67400</v>
      </c>
      <c r="F206">
        <v>910.71000000000026</v>
      </c>
      <c r="H206">
        <v>0.33500000000000002</v>
      </c>
      <c r="J206">
        <v>61904</v>
      </c>
      <c r="K206">
        <v>20875.39</v>
      </c>
    </row>
    <row r="207" spans="1:11" hidden="1" x14ac:dyDescent="0.25">
      <c r="A207">
        <v>2025</v>
      </c>
      <c r="B207">
        <v>2</v>
      </c>
      <c r="C207" t="s">
        <v>19</v>
      </c>
      <c r="D207">
        <v>37.1</v>
      </c>
      <c r="E207">
        <v>23510</v>
      </c>
      <c r="F207">
        <v>770.34999999999991</v>
      </c>
      <c r="H207">
        <v>0.33400000000000002</v>
      </c>
      <c r="J207">
        <v>60366</v>
      </c>
      <c r="K207">
        <v>20173.7</v>
      </c>
    </row>
    <row r="208" spans="1:11" hidden="1" x14ac:dyDescent="0.25">
      <c r="A208">
        <v>2025</v>
      </c>
      <c r="B208">
        <v>3</v>
      </c>
      <c r="C208" t="s">
        <v>19</v>
      </c>
      <c r="D208">
        <v>77.5</v>
      </c>
      <c r="E208">
        <v>11300</v>
      </c>
      <c r="F208">
        <v>1060.23</v>
      </c>
      <c r="H208">
        <v>0.28599999999999998</v>
      </c>
      <c r="J208">
        <v>58209</v>
      </c>
      <c r="K208">
        <v>16648.580000000002</v>
      </c>
    </row>
    <row r="209" spans="1:11" hidden="1" x14ac:dyDescent="0.25">
      <c r="A209">
        <v>2025</v>
      </c>
      <c r="B209">
        <v>4</v>
      </c>
      <c r="C209" t="s">
        <v>19</v>
      </c>
      <c r="D209">
        <v>70.599999999999994</v>
      </c>
      <c r="E209">
        <v>15552</v>
      </c>
      <c r="F209">
        <v>824.3100000000004</v>
      </c>
      <c r="H209">
        <v>0.26550000000000001</v>
      </c>
      <c r="J209">
        <v>41269</v>
      </c>
      <c r="K209">
        <v>10956.7</v>
      </c>
    </row>
    <row r="210" spans="1:11" hidden="1" x14ac:dyDescent="0.25">
      <c r="A210">
        <v>2025</v>
      </c>
      <c r="B210">
        <v>5</v>
      </c>
      <c r="C210" t="s">
        <v>19</v>
      </c>
      <c r="D210">
        <v>58.7</v>
      </c>
      <c r="E210">
        <v>11985</v>
      </c>
      <c r="F210">
        <v>586.48000000000047</v>
      </c>
      <c r="H210">
        <v>0.25750000000000001</v>
      </c>
      <c r="J210">
        <v>30809</v>
      </c>
      <c r="K210">
        <v>7932.95</v>
      </c>
    </row>
    <row r="211" spans="1:11" hidden="1" x14ac:dyDescent="0.25">
      <c r="A211">
        <v>2025</v>
      </c>
      <c r="B211">
        <v>6</v>
      </c>
      <c r="C211" t="s">
        <v>19</v>
      </c>
      <c r="D211">
        <v>83.5</v>
      </c>
      <c r="E211">
        <v>14828</v>
      </c>
      <c r="F211">
        <v>840.05999999999949</v>
      </c>
      <c r="H211">
        <v>0.35499999999999998</v>
      </c>
      <c r="J211">
        <v>33644</v>
      </c>
      <c r="K211">
        <v>11949.42</v>
      </c>
    </row>
    <row r="212" spans="1:11" hidden="1" x14ac:dyDescent="0.25">
      <c r="A212">
        <v>2025</v>
      </c>
      <c r="B212">
        <v>7</v>
      </c>
      <c r="C212" t="s">
        <v>19</v>
      </c>
      <c r="D212">
        <v>131.1</v>
      </c>
      <c r="E212">
        <v>115922</v>
      </c>
      <c r="F212">
        <v>1044.72</v>
      </c>
      <c r="H212">
        <v>0.29599999999999999</v>
      </c>
      <c r="J212">
        <v>51483</v>
      </c>
      <c r="K212">
        <v>15262.33</v>
      </c>
    </row>
    <row r="213" spans="1:11" hidden="1" x14ac:dyDescent="0.25">
      <c r="A213">
        <v>2025</v>
      </c>
      <c r="B213">
        <v>8</v>
      </c>
      <c r="C213" t="s">
        <v>19</v>
      </c>
      <c r="D213">
        <v>0</v>
      </c>
      <c r="E213">
        <v>0</v>
      </c>
      <c r="F213">
        <v>7.1799999999993824</v>
      </c>
      <c r="H213">
        <v>0.32679999999999998</v>
      </c>
      <c r="J213">
        <v>17650</v>
      </c>
      <c r="K213">
        <v>5768.63</v>
      </c>
    </row>
    <row r="214" spans="1:11" hidden="1" x14ac:dyDescent="0.25">
      <c r="A214">
        <v>2025</v>
      </c>
      <c r="B214">
        <v>9</v>
      </c>
      <c r="C214" t="s">
        <v>19</v>
      </c>
      <c r="D214">
        <v>0</v>
      </c>
      <c r="E214">
        <v>0</v>
      </c>
      <c r="F214">
        <v>0</v>
      </c>
      <c r="H214">
        <v>0</v>
      </c>
      <c r="J214">
        <v>0</v>
      </c>
      <c r="K214">
        <v>0</v>
      </c>
    </row>
    <row r="215" spans="1:11" hidden="1" x14ac:dyDescent="0.25">
      <c r="A215">
        <v>2025</v>
      </c>
      <c r="B215">
        <v>10</v>
      </c>
      <c r="C215" t="s">
        <v>19</v>
      </c>
      <c r="H215">
        <v>0</v>
      </c>
      <c r="J215">
        <v>0</v>
      </c>
      <c r="K215">
        <v>0</v>
      </c>
    </row>
    <row r="216" spans="1:11" hidden="1" x14ac:dyDescent="0.25">
      <c r="A216">
        <v>2025</v>
      </c>
      <c r="B216">
        <v>11</v>
      </c>
      <c r="C216" t="s">
        <v>19</v>
      </c>
      <c r="H216">
        <v>0</v>
      </c>
      <c r="J216">
        <v>0</v>
      </c>
      <c r="K216">
        <v>0</v>
      </c>
    </row>
    <row r="217" spans="1:11" hidden="1" x14ac:dyDescent="0.25">
      <c r="A217">
        <v>2025</v>
      </c>
      <c r="B217">
        <v>12</v>
      </c>
      <c r="C217" t="s">
        <v>19</v>
      </c>
      <c r="H217">
        <v>0</v>
      </c>
      <c r="J217">
        <v>0</v>
      </c>
      <c r="K217">
        <v>0</v>
      </c>
    </row>
    <row r="218" spans="1:11" hidden="1" x14ac:dyDescent="0.25">
      <c r="A218">
        <v>2024</v>
      </c>
      <c r="B218">
        <v>1</v>
      </c>
      <c r="C218" t="s">
        <v>20</v>
      </c>
      <c r="D218">
        <v>129.43</v>
      </c>
      <c r="E218">
        <v>45447</v>
      </c>
      <c r="H218">
        <v>0.25569999999999998</v>
      </c>
      <c r="J218">
        <v>64934</v>
      </c>
      <c r="K218">
        <v>16601.39</v>
      </c>
    </row>
    <row r="219" spans="1:11" hidden="1" x14ac:dyDescent="0.25">
      <c r="A219">
        <v>2024</v>
      </c>
      <c r="B219">
        <v>2</v>
      </c>
      <c r="C219" t="s">
        <v>20</v>
      </c>
      <c r="D219">
        <v>108.66</v>
      </c>
      <c r="E219">
        <v>27652</v>
      </c>
      <c r="H219">
        <v>0.23780000000000001</v>
      </c>
      <c r="J219">
        <v>71197</v>
      </c>
      <c r="K219">
        <v>16934</v>
      </c>
    </row>
    <row r="220" spans="1:11" hidden="1" x14ac:dyDescent="0.25">
      <c r="A220">
        <v>2024</v>
      </c>
      <c r="B220">
        <v>3</v>
      </c>
      <c r="C220" t="s">
        <v>20</v>
      </c>
      <c r="D220">
        <v>111.16</v>
      </c>
      <c r="E220">
        <v>36608</v>
      </c>
      <c r="H220">
        <v>0.24279999999999999</v>
      </c>
      <c r="J220">
        <v>51152</v>
      </c>
      <c r="K220">
        <v>12419.74</v>
      </c>
    </row>
    <row r="221" spans="1:11" hidden="1" x14ac:dyDescent="0.25">
      <c r="A221">
        <v>2024</v>
      </c>
      <c r="B221">
        <v>4</v>
      </c>
      <c r="C221" t="s">
        <v>20</v>
      </c>
      <c r="D221">
        <v>43.4</v>
      </c>
      <c r="E221">
        <v>15452</v>
      </c>
      <c r="H221">
        <v>0.24160000000000001</v>
      </c>
      <c r="J221">
        <v>45316</v>
      </c>
      <c r="K221">
        <v>10948.47</v>
      </c>
    </row>
    <row r="222" spans="1:11" hidden="1" x14ac:dyDescent="0.25">
      <c r="A222">
        <v>2024</v>
      </c>
      <c r="B222">
        <v>5</v>
      </c>
      <c r="C222" t="s">
        <v>20</v>
      </c>
      <c r="D222">
        <v>65.239999999999995</v>
      </c>
      <c r="E222">
        <v>17425</v>
      </c>
      <c r="H222">
        <v>0.25069999999999998</v>
      </c>
      <c r="J222">
        <v>51330</v>
      </c>
      <c r="K222">
        <v>12868.58</v>
      </c>
    </row>
    <row r="223" spans="1:11" hidden="1" x14ac:dyDescent="0.25">
      <c r="A223">
        <v>2024</v>
      </c>
      <c r="B223">
        <v>6</v>
      </c>
      <c r="C223" t="s">
        <v>20</v>
      </c>
      <c r="D223">
        <v>0</v>
      </c>
      <c r="E223">
        <v>0</v>
      </c>
      <c r="H223">
        <v>0.2722</v>
      </c>
      <c r="J223">
        <v>42151</v>
      </c>
      <c r="K223">
        <v>11473.9</v>
      </c>
    </row>
    <row r="224" spans="1:11" hidden="1" x14ac:dyDescent="0.25">
      <c r="A224">
        <v>2024</v>
      </c>
      <c r="B224">
        <v>7</v>
      </c>
      <c r="C224" t="s">
        <v>20</v>
      </c>
      <c r="D224">
        <v>53.62</v>
      </c>
      <c r="E224">
        <v>5264</v>
      </c>
      <c r="H224">
        <v>0.28699999999999998</v>
      </c>
      <c r="J224">
        <v>67581</v>
      </c>
      <c r="K224">
        <v>19396.73</v>
      </c>
    </row>
    <row r="225" spans="1:11" hidden="1" x14ac:dyDescent="0.25">
      <c r="A225">
        <v>2024</v>
      </c>
      <c r="B225">
        <v>8</v>
      </c>
      <c r="C225" t="s">
        <v>20</v>
      </c>
      <c r="D225">
        <v>14.37</v>
      </c>
      <c r="E225">
        <v>2128</v>
      </c>
      <c r="H225">
        <v>0.30470000000000003</v>
      </c>
      <c r="J225">
        <v>44796</v>
      </c>
      <c r="K225">
        <v>13651.04</v>
      </c>
    </row>
    <row r="226" spans="1:11" hidden="1" x14ac:dyDescent="0.25">
      <c r="A226">
        <v>2024</v>
      </c>
      <c r="B226">
        <v>9</v>
      </c>
      <c r="C226" t="s">
        <v>20</v>
      </c>
      <c r="D226">
        <v>24.86</v>
      </c>
      <c r="E226">
        <v>15040</v>
      </c>
      <c r="H226">
        <v>0.29039999999999999</v>
      </c>
      <c r="J226">
        <v>52599</v>
      </c>
      <c r="K226">
        <v>15277.15</v>
      </c>
    </row>
    <row r="227" spans="1:11" hidden="1" x14ac:dyDescent="0.25">
      <c r="A227">
        <v>2024</v>
      </c>
      <c r="B227">
        <v>10</v>
      </c>
      <c r="C227" t="s">
        <v>20</v>
      </c>
      <c r="D227">
        <v>22.06</v>
      </c>
      <c r="E227">
        <v>9360</v>
      </c>
      <c r="H227">
        <v>0.28560000000000002</v>
      </c>
      <c r="J227">
        <v>54362</v>
      </c>
      <c r="K227">
        <v>15523.99</v>
      </c>
    </row>
    <row r="228" spans="1:11" hidden="1" x14ac:dyDescent="0.25">
      <c r="A228">
        <v>2024</v>
      </c>
      <c r="B228">
        <v>11</v>
      </c>
      <c r="C228" t="s">
        <v>20</v>
      </c>
      <c r="D228">
        <v>50.7</v>
      </c>
      <c r="E228">
        <v>23463</v>
      </c>
      <c r="F228">
        <v>449.71</v>
      </c>
      <c r="H228">
        <v>0.307</v>
      </c>
      <c r="J228">
        <v>64157</v>
      </c>
      <c r="K228">
        <v>19751.41</v>
      </c>
    </row>
    <row r="229" spans="1:11" hidden="1" x14ac:dyDescent="0.25">
      <c r="A229">
        <v>2024</v>
      </c>
      <c r="B229">
        <v>12</v>
      </c>
      <c r="C229" t="s">
        <v>20</v>
      </c>
      <c r="D229">
        <v>12.4</v>
      </c>
      <c r="E229">
        <v>3993</v>
      </c>
      <c r="F229">
        <v>164.26</v>
      </c>
      <c r="H229">
        <v>0.33100000000000002</v>
      </c>
      <c r="J229">
        <v>51593</v>
      </c>
      <c r="K229">
        <v>17063.939999999999</v>
      </c>
    </row>
    <row r="230" spans="1:11" hidden="1" x14ac:dyDescent="0.25">
      <c r="A230">
        <v>2025</v>
      </c>
      <c r="B230">
        <v>1</v>
      </c>
      <c r="C230" t="s">
        <v>20</v>
      </c>
      <c r="D230">
        <v>2.2999999999999998</v>
      </c>
      <c r="E230">
        <v>9</v>
      </c>
      <c r="F230">
        <v>135.30000000000001</v>
      </c>
      <c r="H230">
        <v>0.33500000000000002</v>
      </c>
      <c r="J230">
        <v>61904</v>
      </c>
      <c r="K230">
        <v>20875.39</v>
      </c>
    </row>
    <row r="231" spans="1:11" hidden="1" x14ac:dyDescent="0.25">
      <c r="A231">
        <v>2025</v>
      </c>
      <c r="B231">
        <v>2</v>
      </c>
      <c r="C231" t="s">
        <v>20</v>
      </c>
      <c r="D231">
        <v>64.099999999999994</v>
      </c>
      <c r="E231">
        <v>36009</v>
      </c>
      <c r="F231">
        <v>341.6400000000001</v>
      </c>
      <c r="H231">
        <v>0.33400000000000002</v>
      </c>
      <c r="J231">
        <v>60366</v>
      </c>
      <c r="K231">
        <v>20173.7</v>
      </c>
    </row>
    <row r="232" spans="1:11" hidden="1" x14ac:dyDescent="0.25">
      <c r="A232">
        <v>2025</v>
      </c>
      <c r="B232">
        <v>3</v>
      </c>
      <c r="C232" t="s">
        <v>20</v>
      </c>
      <c r="D232">
        <v>99.4</v>
      </c>
      <c r="E232">
        <v>22178</v>
      </c>
      <c r="F232">
        <v>401.27</v>
      </c>
      <c r="H232">
        <v>0.28599999999999998</v>
      </c>
      <c r="J232">
        <v>58209</v>
      </c>
      <c r="K232">
        <v>16648.580000000002</v>
      </c>
    </row>
    <row r="233" spans="1:11" hidden="1" x14ac:dyDescent="0.25">
      <c r="A233">
        <v>2025</v>
      </c>
      <c r="B233">
        <v>4</v>
      </c>
      <c r="C233" t="s">
        <v>20</v>
      </c>
      <c r="D233">
        <v>66</v>
      </c>
      <c r="E233">
        <v>16806</v>
      </c>
      <c r="F233">
        <v>375.3900000000001</v>
      </c>
      <c r="H233">
        <v>0.26550000000000001</v>
      </c>
      <c r="J233">
        <v>41269</v>
      </c>
      <c r="K233">
        <v>10956.7</v>
      </c>
    </row>
    <row r="234" spans="1:11" hidden="1" x14ac:dyDescent="0.25">
      <c r="A234">
        <v>2025</v>
      </c>
      <c r="B234">
        <v>5</v>
      </c>
      <c r="C234" t="s">
        <v>20</v>
      </c>
      <c r="D234">
        <v>0</v>
      </c>
      <c r="E234">
        <v>0</v>
      </c>
      <c r="F234">
        <v>23.599999999999909</v>
      </c>
      <c r="H234">
        <v>0.25750000000000001</v>
      </c>
      <c r="J234">
        <v>30809</v>
      </c>
      <c r="K234">
        <v>7932.95</v>
      </c>
    </row>
    <row r="235" spans="1:11" hidden="1" x14ac:dyDescent="0.25">
      <c r="A235">
        <v>2025</v>
      </c>
      <c r="B235">
        <v>6</v>
      </c>
      <c r="C235" t="s">
        <v>20</v>
      </c>
      <c r="D235">
        <v>19.5</v>
      </c>
      <c r="E235">
        <v>13125</v>
      </c>
      <c r="F235">
        <v>159.25</v>
      </c>
      <c r="H235">
        <v>0.35499999999999998</v>
      </c>
      <c r="J235">
        <v>33644</v>
      </c>
      <c r="K235">
        <v>11949.42</v>
      </c>
    </row>
    <row r="236" spans="1:11" hidden="1" x14ac:dyDescent="0.25">
      <c r="A236">
        <v>2025</v>
      </c>
      <c r="B236">
        <v>7</v>
      </c>
      <c r="C236" t="s">
        <v>20</v>
      </c>
      <c r="D236">
        <v>57.8</v>
      </c>
      <c r="E236">
        <v>18000</v>
      </c>
      <c r="F236">
        <v>262.42000000000007</v>
      </c>
      <c r="H236">
        <v>0.29599999999999999</v>
      </c>
      <c r="J236">
        <v>51483</v>
      </c>
      <c r="K236">
        <v>15262.33</v>
      </c>
    </row>
    <row r="237" spans="1:11" hidden="1" x14ac:dyDescent="0.25">
      <c r="A237">
        <v>2025</v>
      </c>
      <c r="B237">
        <v>8</v>
      </c>
      <c r="C237" t="s">
        <v>20</v>
      </c>
      <c r="D237">
        <v>8.56</v>
      </c>
      <c r="E237">
        <v>5000</v>
      </c>
      <c r="F237">
        <v>76.190000000000055</v>
      </c>
      <c r="H237">
        <v>0.32679999999999998</v>
      </c>
      <c r="J237">
        <v>17650</v>
      </c>
      <c r="K237">
        <v>5768.63</v>
      </c>
    </row>
    <row r="238" spans="1:11" hidden="1" x14ac:dyDescent="0.25">
      <c r="A238">
        <v>2025</v>
      </c>
      <c r="B238">
        <v>9</v>
      </c>
      <c r="C238" t="s">
        <v>20</v>
      </c>
      <c r="D238">
        <v>25.67</v>
      </c>
      <c r="E238">
        <v>18360</v>
      </c>
      <c r="F238">
        <v>293.54000000000002</v>
      </c>
      <c r="H238">
        <v>0</v>
      </c>
      <c r="J238">
        <v>0</v>
      </c>
      <c r="K238">
        <v>0</v>
      </c>
    </row>
    <row r="239" spans="1:11" hidden="1" x14ac:dyDescent="0.25">
      <c r="A239">
        <v>2025</v>
      </c>
      <c r="B239">
        <v>10</v>
      </c>
      <c r="C239" t="s">
        <v>20</v>
      </c>
      <c r="H239">
        <v>0</v>
      </c>
      <c r="J239">
        <v>0</v>
      </c>
      <c r="K239">
        <v>0</v>
      </c>
    </row>
    <row r="240" spans="1:11" hidden="1" x14ac:dyDescent="0.25">
      <c r="A240">
        <v>2025</v>
      </c>
      <c r="B240">
        <v>11</v>
      </c>
      <c r="C240" t="s">
        <v>20</v>
      </c>
      <c r="H240">
        <v>0</v>
      </c>
      <c r="J240">
        <v>0</v>
      </c>
      <c r="K240">
        <v>0</v>
      </c>
    </row>
    <row r="241" spans="1:11" hidden="1" x14ac:dyDescent="0.25">
      <c r="A241">
        <v>2025</v>
      </c>
      <c r="B241">
        <v>12</v>
      </c>
      <c r="C241" t="s">
        <v>20</v>
      </c>
      <c r="H241">
        <v>0</v>
      </c>
      <c r="J241">
        <v>0</v>
      </c>
      <c r="K241">
        <v>0</v>
      </c>
    </row>
    <row r="242" spans="1:11" hidden="1" x14ac:dyDescent="0.25">
      <c r="A242">
        <v>2024</v>
      </c>
      <c r="B242">
        <v>1</v>
      </c>
      <c r="C242" t="s">
        <v>21</v>
      </c>
      <c r="D242">
        <v>101.86</v>
      </c>
      <c r="E242">
        <v>38280</v>
      </c>
      <c r="H242">
        <v>0.25569999999999998</v>
      </c>
      <c r="J242">
        <v>64934</v>
      </c>
      <c r="K242">
        <v>16601.39</v>
      </c>
    </row>
    <row r="243" spans="1:11" hidden="1" x14ac:dyDescent="0.25">
      <c r="A243">
        <v>2024</v>
      </c>
      <c r="B243">
        <v>2</v>
      </c>
      <c r="C243" t="s">
        <v>21</v>
      </c>
      <c r="D243">
        <v>209.38</v>
      </c>
      <c r="E243">
        <v>52900</v>
      </c>
      <c r="H243">
        <v>0.23780000000000001</v>
      </c>
      <c r="J243">
        <v>71197</v>
      </c>
      <c r="K243">
        <v>16934</v>
      </c>
    </row>
    <row r="244" spans="1:11" hidden="1" x14ac:dyDescent="0.25">
      <c r="A244">
        <v>2024</v>
      </c>
      <c r="B244">
        <v>3</v>
      </c>
      <c r="C244" t="s">
        <v>21</v>
      </c>
      <c r="D244">
        <v>38.6</v>
      </c>
      <c r="E244">
        <v>47680</v>
      </c>
      <c r="H244">
        <v>0.24279999999999999</v>
      </c>
      <c r="J244">
        <v>51152</v>
      </c>
      <c r="K244">
        <v>12419.74</v>
      </c>
    </row>
    <row r="245" spans="1:11" hidden="1" x14ac:dyDescent="0.25">
      <c r="A245">
        <v>2024</v>
      </c>
      <c r="B245">
        <v>4</v>
      </c>
      <c r="C245" t="s">
        <v>21</v>
      </c>
      <c r="D245">
        <v>253.99</v>
      </c>
      <c r="E245">
        <v>21709</v>
      </c>
      <c r="H245">
        <v>0.24160000000000001</v>
      </c>
      <c r="J245">
        <v>45316</v>
      </c>
      <c r="K245">
        <v>10948.47</v>
      </c>
    </row>
    <row r="246" spans="1:11" hidden="1" x14ac:dyDescent="0.25">
      <c r="A246">
        <v>2024</v>
      </c>
      <c r="B246">
        <v>5</v>
      </c>
      <c r="C246" t="s">
        <v>21</v>
      </c>
      <c r="D246">
        <v>160.65</v>
      </c>
      <c r="E246">
        <v>29355</v>
      </c>
      <c r="H246">
        <v>0.25069999999999998</v>
      </c>
      <c r="J246">
        <v>51330</v>
      </c>
      <c r="K246">
        <v>12868.58</v>
      </c>
    </row>
    <row r="247" spans="1:11" hidden="1" x14ac:dyDescent="0.25">
      <c r="A247">
        <v>2024</v>
      </c>
      <c r="B247">
        <v>6</v>
      </c>
      <c r="C247" t="s">
        <v>21</v>
      </c>
      <c r="D247">
        <v>36.54</v>
      </c>
      <c r="E247">
        <v>20502</v>
      </c>
      <c r="H247">
        <v>0.2722</v>
      </c>
      <c r="J247">
        <v>42151</v>
      </c>
      <c r="K247">
        <v>11473.9</v>
      </c>
    </row>
    <row r="248" spans="1:11" hidden="1" x14ac:dyDescent="0.25">
      <c r="A248">
        <v>2024</v>
      </c>
      <c r="B248">
        <v>7</v>
      </c>
      <c r="C248" t="s">
        <v>21</v>
      </c>
      <c r="D248">
        <v>0</v>
      </c>
      <c r="E248">
        <v>0</v>
      </c>
      <c r="H248">
        <v>0.28699999999999998</v>
      </c>
      <c r="J248">
        <v>67581</v>
      </c>
      <c r="K248">
        <v>19396.73</v>
      </c>
    </row>
    <row r="249" spans="1:11" hidden="1" x14ac:dyDescent="0.25">
      <c r="A249">
        <v>2024</v>
      </c>
      <c r="B249">
        <v>8</v>
      </c>
      <c r="C249" t="s">
        <v>21</v>
      </c>
      <c r="D249">
        <v>23.03</v>
      </c>
      <c r="E249">
        <v>10980</v>
      </c>
      <c r="H249">
        <v>0.30470000000000003</v>
      </c>
      <c r="J249">
        <v>44796</v>
      </c>
      <c r="K249">
        <v>13651.04</v>
      </c>
    </row>
    <row r="250" spans="1:11" hidden="1" x14ac:dyDescent="0.25">
      <c r="A250">
        <v>2024</v>
      </c>
      <c r="B250">
        <v>9</v>
      </c>
      <c r="C250" t="s">
        <v>21</v>
      </c>
      <c r="D250">
        <v>51.57</v>
      </c>
      <c r="E250">
        <v>26298</v>
      </c>
      <c r="H250">
        <v>0.29039999999999999</v>
      </c>
      <c r="J250">
        <v>52599</v>
      </c>
      <c r="K250">
        <v>15277.15</v>
      </c>
    </row>
    <row r="251" spans="1:11" hidden="1" x14ac:dyDescent="0.25">
      <c r="A251">
        <v>2024</v>
      </c>
      <c r="B251">
        <v>10</v>
      </c>
      <c r="C251" t="s">
        <v>21</v>
      </c>
      <c r="D251">
        <v>21.41</v>
      </c>
      <c r="E251">
        <v>4628</v>
      </c>
      <c r="H251">
        <v>0.28560000000000002</v>
      </c>
      <c r="J251">
        <v>54362</v>
      </c>
      <c r="K251">
        <v>15523.99</v>
      </c>
    </row>
    <row r="252" spans="1:11" hidden="1" x14ac:dyDescent="0.25">
      <c r="A252">
        <v>2024</v>
      </c>
      <c r="B252">
        <v>11</v>
      </c>
      <c r="C252" t="s">
        <v>21</v>
      </c>
      <c r="D252">
        <v>55.1</v>
      </c>
      <c r="E252">
        <v>31023</v>
      </c>
      <c r="F252">
        <v>889.11</v>
      </c>
      <c r="H252">
        <v>0.307</v>
      </c>
      <c r="J252">
        <v>64157</v>
      </c>
      <c r="K252">
        <v>19751.41</v>
      </c>
    </row>
    <row r="253" spans="1:11" hidden="1" x14ac:dyDescent="0.25">
      <c r="A253">
        <v>2024</v>
      </c>
      <c r="B253">
        <v>12</v>
      </c>
      <c r="C253" t="s">
        <v>21</v>
      </c>
      <c r="D253">
        <v>2.1</v>
      </c>
      <c r="E253">
        <v>2616</v>
      </c>
      <c r="F253">
        <v>289.65000000000009</v>
      </c>
      <c r="H253">
        <v>0.33100000000000002</v>
      </c>
      <c r="J253">
        <v>51593</v>
      </c>
      <c r="K253">
        <v>17063.939999999999</v>
      </c>
    </row>
    <row r="254" spans="1:11" hidden="1" x14ac:dyDescent="0.25">
      <c r="A254">
        <v>2025</v>
      </c>
      <c r="B254">
        <v>1</v>
      </c>
      <c r="C254" t="s">
        <v>21</v>
      </c>
      <c r="D254">
        <v>31.5</v>
      </c>
      <c r="E254">
        <v>8619</v>
      </c>
      <c r="F254">
        <v>580.87999999999988</v>
      </c>
      <c r="H254">
        <v>0.33500000000000002</v>
      </c>
      <c r="J254">
        <v>61904</v>
      </c>
      <c r="K254">
        <v>20875.39</v>
      </c>
    </row>
    <row r="255" spans="1:11" hidden="1" x14ac:dyDescent="0.25">
      <c r="A255">
        <v>2025</v>
      </c>
      <c r="B255">
        <v>2</v>
      </c>
      <c r="C255" t="s">
        <v>21</v>
      </c>
      <c r="D255">
        <v>92.6</v>
      </c>
      <c r="E255">
        <v>29278</v>
      </c>
      <c r="F255">
        <v>920.21</v>
      </c>
      <c r="H255">
        <v>0.33400000000000002</v>
      </c>
      <c r="J255">
        <v>60366</v>
      </c>
      <c r="K255">
        <v>20173.7</v>
      </c>
    </row>
    <row r="256" spans="1:11" hidden="1" x14ac:dyDescent="0.25">
      <c r="A256">
        <v>2025</v>
      </c>
      <c r="B256">
        <v>3</v>
      </c>
      <c r="C256" t="s">
        <v>21</v>
      </c>
      <c r="D256">
        <v>79.900000000000006</v>
      </c>
      <c r="E256">
        <v>33501</v>
      </c>
      <c r="F256">
        <v>1017.880000000001</v>
      </c>
      <c r="H256">
        <v>0.28599999999999998</v>
      </c>
      <c r="J256">
        <v>58209</v>
      </c>
      <c r="K256">
        <v>16648.580000000002</v>
      </c>
    </row>
    <row r="257" spans="1:11" hidden="1" x14ac:dyDescent="0.25">
      <c r="A257">
        <v>2025</v>
      </c>
      <c r="B257">
        <v>4</v>
      </c>
      <c r="C257" t="s">
        <v>21</v>
      </c>
      <c r="D257">
        <v>164.8</v>
      </c>
      <c r="E257">
        <v>70944</v>
      </c>
      <c r="F257">
        <v>1182.44</v>
      </c>
      <c r="H257">
        <v>0.26550000000000001</v>
      </c>
      <c r="J257">
        <v>41269</v>
      </c>
      <c r="K257">
        <v>10956.7</v>
      </c>
    </row>
    <row r="258" spans="1:11" hidden="1" x14ac:dyDescent="0.25">
      <c r="A258">
        <v>2025</v>
      </c>
      <c r="B258">
        <v>5</v>
      </c>
      <c r="C258" t="s">
        <v>21</v>
      </c>
      <c r="D258">
        <v>52.2</v>
      </c>
      <c r="E258">
        <v>29403</v>
      </c>
      <c r="F258">
        <v>610.52999999999975</v>
      </c>
      <c r="H258">
        <v>0.25750000000000001</v>
      </c>
      <c r="J258">
        <v>30809</v>
      </c>
      <c r="K258">
        <v>7932.95</v>
      </c>
    </row>
    <row r="259" spans="1:11" hidden="1" x14ac:dyDescent="0.25">
      <c r="A259">
        <v>2025</v>
      </c>
      <c r="B259">
        <v>6</v>
      </c>
      <c r="C259" t="s">
        <v>21</v>
      </c>
      <c r="D259">
        <v>6.5</v>
      </c>
      <c r="E259">
        <v>4800</v>
      </c>
      <c r="F259">
        <v>132.4800000000005</v>
      </c>
      <c r="H259">
        <v>0.35499999999999998</v>
      </c>
      <c r="J259">
        <v>33644</v>
      </c>
      <c r="K259">
        <v>11949.42</v>
      </c>
    </row>
    <row r="260" spans="1:11" hidden="1" x14ac:dyDescent="0.25">
      <c r="A260">
        <v>2025</v>
      </c>
      <c r="B260">
        <v>7</v>
      </c>
      <c r="C260" t="s">
        <v>21</v>
      </c>
      <c r="D260">
        <v>150.1</v>
      </c>
      <c r="E260">
        <v>33092</v>
      </c>
      <c r="F260">
        <v>905.02999999999975</v>
      </c>
      <c r="H260">
        <v>0.29599999999999999</v>
      </c>
      <c r="J260">
        <v>51483</v>
      </c>
      <c r="K260">
        <v>15262.33</v>
      </c>
    </row>
    <row r="261" spans="1:11" hidden="1" x14ac:dyDescent="0.25">
      <c r="A261">
        <v>2025</v>
      </c>
      <c r="B261">
        <v>8</v>
      </c>
      <c r="C261" t="s">
        <v>21</v>
      </c>
      <c r="D261">
        <v>0</v>
      </c>
      <c r="E261">
        <v>0</v>
      </c>
      <c r="F261">
        <v>8.8200000000006185</v>
      </c>
      <c r="H261">
        <v>0.32679999999999998</v>
      </c>
      <c r="J261">
        <v>17650</v>
      </c>
      <c r="K261">
        <v>5768.63</v>
      </c>
    </row>
    <row r="262" spans="1:11" hidden="1" x14ac:dyDescent="0.25">
      <c r="A262">
        <v>2025</v>
      </c>
      <c r="B262">
        <v>9</v>
      </c>
      <c r="C262" t="s">
        <v>21</v>
      </c>
      <c r="D262">
        <v>110.88</v>
      </c>
      <c r="E262">
        <v>11782</v>
      </c>
      <c r="F262">
        <v>553.54</v>
      </c>
      <c r="H262">
        <v>0</v>
      </c>
      <c r="J262">
        <v>0</v>
      </c>
      <c r="K262">
        <v>0</v>
      </c>
    </row>
    <row r="263" spans="1:11" hidden="1" x14ac:dyDescent="0.25">
      <c r="A263">
        <v>2025</v>
      </c>
      <c r="B263">
        <v>10</v>
      </c>
      <c r="C263" t="s">
        <v>21</v>
      </c>
      <c r="H263">
        <v>0</v>
      </c>
      <c r="J263">
        <v>0</v>
      </c>
      <c r="K263">
        <v>0</v>
      </c>
    </row>
    <row r="264" spans="1:11" hidden="1" x14ac:dyDescent="0.25">
      <c r="A264">
        <v>2025</v>
      </c>
      <c r="B264">
        <v>11</v>
      </c>
      <c r="C264" t="s">
        <v>21</v>
      </c>
      <c r="H264">
        <v>0</v>
      </c>
      <c r="J264">
        <v>0</v>
      </c>
      <c r="K264">
        <v>0</v>
      </c>
    </row>
    <row r="265" spans="1:11" hidden="1" x14ac:dyDescent="0.25">
      <c r="A265">
        <v>2025</v>
      </c>
      <c r="B265">
        <v>12</v>
      </c>
      <c r="C265" t="s">
        <v>21</v>
      </c>
      <c r="H265">
        <v>0</v>
      </c>
      <c r="J265">
        <v>0</v>
      </c>
      <c r="K265">
        <v>0</v>
      </c>
    </row>
    <row r="266" spans="1:11" hidden="1" x14ac:dyDescent="0.25">
      <c r="A266">
        <v>2024</v>
      </c>
      <c r="B266">
        <v>1</v>
      </c>
      <c r="C266" t="s">
        <v>22</v>
      </c>
      <c r="D266">
        <v>324.79000000000002</v>
      </c>
      <c r="E266">
        <v>140670</v>
      </c>
      <c r="H266">
        <v>0.25569999999999998</v>
      </c>
      <c r="J266">
        <v>64934</v>
      </c>
      <c r="K266">
        <v>16601.39</v>
      </c>
    </row>
    <row r="267" spans="1:11" hidden="1" x14ac:dyDescent="0.25">
      <c r="A267">
        <v>2024</v>
      </c>
      <c r="B267">
        <v>2</v>
      </c>
      <c r="C267" t="s">
        <v>22</v>
      </c>
      <c r="D267">
        <v>80.13</v>
      </c>
      <c r="E267">
        <v>39140</v>
      </c>
      <c r="H267">
        <v>0.23780000000000001</v>
      </c>
      <c r="J267">
        <v>71197</v>
      </c>
      <c r="K267">
        <v>16934</v>
      </c>
    </row>
    <row r="268" spans="1:11" hidden="1" x14ac:dyDescent="0.25">
      <c r="A268">
        <v>2024</v>
      </c>
      <c r="B268">
        <v>3</v>
      </c>
      <c r="C268" t="s">
        <v>22</v>
      </c>
      <c r="D268">
        <v>16.14</v>
      </c>
      <c r="E268">
        <v>8600</v>
      </c>
      <c r="H268">
        <v>0.24279999999999999</v>
      </c>
      <c r="J268">
        <v>51152</v>
      </c>
      <c r="K268">
        <v>12419.74</v>
      </c>
    </row>
    <row r="269" spans="1:11" hidden="1" x14ac:dyDescent="0.25">
      <c r="A269">
        <v>2024</v>
      </c>
      <c r="B269">
        <v>4</v>
      </c>
      <c r="C269" t="s">
        <v>22</v>
      </c>
      <c r="D269">
        <v>18.04</v>
      </c>
      <c r="E269">
        <v>10000</v>
      </c>
      <c r="H269">
        <v>0.24160000000000001</v>
      </c>
      <c r="J269">
        <v>45316</v>
      </c>
      <c r="K269">
        <v>10948.47</v>
      </c>
    </row>
    <row r="270" spans="1:11" hidden="1" x14ac:dyDescent="0.25">
      <c r="A270">
        <v>2024</v>
      </c>
      <c r="B270">
        <v>5</v>
      </c>
      <c r="C270" t="s">
        <v>22</v>
      </c>
      <c r="D270">
        <v>113.6</v>
      </c>
      <c r="E270">
        <v>68201</v>
      </c>
      <c r="H270">
        <v>0.25069999999999998</v>
      </c>
      <c r="J270">
        <v>51330</v>
      </c>
      <c r="K270">
        <v>12868.58</v>
      </c>
    </row>
    <row r="271" spans="1:11" hidden="1" x14ac:dyDescent="0.25">
      <c r="A271">
        <v>2024</v>
      </c>
      <c r="B271">
        <v>6</v>
      </c>
      <c r="C271" t="s">
        <v>22</v>
      </c>
      <c r="D271">
        <v>89.83</v>
      </c>
      <c r="E271">
        <v>45462</v>
      </c>
      <c r="H271">
        <v>0.2722</v>
      </c>
      <c r="J271">
        <v>42151</v>
      </c>
      <c r="K271">
        <v>11473.9</v>
      </c>
    </row>
    <row r="272" spans="1:11" hidden="1" x14ac:dyDescent="0.25">
      <c r="A272">
        <v>2024</v>
      </c>
      <c r="B272">
        <v>7</v>
      </c>
      <c r="C272" t="s">
        <v>22</v>
      </c>
      <c r="D272">
        <v>320.98</v>
      </c>
      <c r="E272">
        <v>135608</v>
      </c>
      <c r="H272">
        <v>0.28699999999999998</v>
      </c>
      <c r="J272">
        <v>67581</v>
      </c>
      <c r="K272">
        <v>19396.73</v>
      </c>
    </row>
    <row r="273" spans="1:11" hidden="1" x14ac:dyDescent="0.25">
      <c r="A273">
        <v>2024</v>
      </c>
      <c r="B273">
        <v>8</v>
      </c>
      <c r="C273" t="s">
        <v>22</v>
      </c>
      <c r="D273">
        <v>138.87</v>
      </c>
      <c r="E273">
        <v>49569</v>
      </c>
      <c r="H273">
        <v>0.30470000000000003</v>
      </c>
      <c r="J273">
        <v>44796</v>
      </c>
      <c r="K273">
        <v>13651.04</v>
      </c>
    </row>
    <row r="274" spans="1:11" hidden="1" x14ac:dyDescent="0.25">
      <c r="A274">
        <v>2024</v>
      </c>
      <c r="B274">
        <v>9</v>
      </c>
      <c r="C274" t="s">
        <v>22</v>
      </c>
      <c r="D274">
        <v>161.96</v>
      </c>
      <c r="E274">
        <v>58891</v>
      </c>
      <c r="H274">
        <v>0.29039999999999999</v>
      </c>
      <c r="J274">
        <v>52599</v>
      </c>
      <c r="K274">
        <v>15277.15</v>
      </c>
    </row>
    <row r="275" spans="1:11" hidden="1" x14ac:dyDescent="0.25">
      <c r="A275">
        <v>2024</v>
      </c>
      <c r="B275">
        <v>10</v>
      </c>
      <c r="C275" t="s">
        <v>22</v>
      </c>
      <c r="D275">
        <v>324.95</v>
      </c>
      <c r="E275">
        <v>97270</v>
      </c>
      <c r="H275">
        <v>0.28560000000000002</v>
      </c>
      <c r="J275">
        <v>54362</v>
      </c>
      <c r="K275">
        <v>15523.99</v>
      </c>
    </row>
    <row r="276" spans="1:11" hidden="1" x14ac:dyDescent="0.25">
      <c r="A276">
        <v>2024</v>
      </c>
      <c r="B276">
        <v>11</v>
      </c>
      <c r="C276" t="s">
        <v>22</v>
      </c>
      <c r="D276">
        <v>300.7</v>
      </c>
      <c r="E276">
        <v>119234</v>
      </c>
      <c r="F276">
        <v>686.8599999999999</v>
      </c>
      <c r="H276">
        <v>0.307</v>
      </c>
      <c r="J276">
        <v>64157</v>
      </c>
      <c r="K276">
        <v>19751.41</v>
      </c>
    </row>
    <row r="277" spans="1:11" hidden="1" x14ac:dyDescent="0.25">
      <c r="A277">
        <v>2024</v>
      </c>
      <c r="B277">
        <v>12</v>
      </c>
      <c r="C277" t="s">
        <v>22</v>
      </c>
      <c r="D277">
        <v>120.3</v>
      </c>
      <c r="E277">
        <v>36466</v>
      </c>
      <c r="F277">
        <v>380.23</v>
      </c>
      <c r="H277">
        <v>0.33100000000000002</v>
      </c>
      <c r="J277">
        <v>51593</v>
      </c>
      <c r="K277">
        <v>17063.939999999999</v>
      </c>
    </row>
    <row r="278" spans="1:11" hidden="1" x14ac:dyDescent="0.25">
      <c r="A278">
        <v>2025</v>
      </c>
      <c r="B278">
        <v>1</v>
      </c>
      <c r="C278" t="s">
        <v>22</v>
      </c>
      <c r="D278">
        <v>209.8</v>
      </c>
      <c r="E278">
        <v>62417</v>
      </c>
      <c r="F278">
        <v>485.73</v>
      </c>
      <c r="H278">
        <v>0.33500000000000002</v>
      </c>
      <c r="J278">
        <v>61904</v>
      </c>
      <c r="K278">
        <v>20875.39</v>
      </c>
    </row>
    <row r="279" spans="1:11" hidden="1" x14ac:dyDescent="0.25">
      <c r="A279">
        <v>2025</v>
      </c>
      <c r="B279">
        <v>2</v>
      </c>
      <c r="C279" t="s">
        <v>22</v>
      </c>
      <c r="D279">
        <v>277</v>
      </c>
      <c r="E279">
        <v>96598</v>
      </c>
      <c r="F279">
        <v>627.36999999999989</v>
      </c>
      <c r="H279">
        <v>0.33400000000000002</v>
      </c>
      <c r="J279">
        <v>60366</v>
      </c>
      <c r="K279">
        <v>20173.7</v>
      </c>
    </row>
    <row r="280" spans="1:11" hidden="1" x14ac:dyDescent="0.25">
      <c r="A280">
        <v>2025</v>
      </c>
      <c r="B280">
        <v>3</v>
      </c>
      <c r="C280" t="s">
        <v>22</v>
      </c>
      <c r="D280">
        <v>259.39999999999998</v>
      </c>
      <c r="E280">
        <v>83238</v>
      </c>
      <c r="F280">
        <v>650.34000000000015</v>
      </c>
      <c r="H280">
        <v>0.28599999999999998</v>
      </c>
      <c r="J280">
        <v>58209</v>
      </c>
      <c r="K280">
        <v>16648.580000000002</v>
      </c>
    </row>
    <row r="281" spans="1:11" hidden="1" x14ac:dyDescent="0.25">
      <c r="A281">
        <v>2025</v>
      </c>
      <c r="B281">
        <v>4</v>
      </c>
      <c r="C281" t="s">
        <v>22</v>
      </c>
      <c r="D281">
        <v>243.6</v>
      </c>
      <c r="E281">
        <v>86947</v>
      </c>
      <c r="F281">
        <v>598.42999999999984</v>
      </c>
      <c r="H281">
        <v>0.26550000000000001</v>
      </c>
      <c r="J281">
        <v>41269</v>
      </c>
      <c r="K281">
        <v>10956.7</v>
      </c>
    </row>
    <row r="282" spans="1:11" hidden="1" x14ac:dyDescent="0.25">
      <c r="A282">
        <v>2025</v>
      </c>
      <c r="B282">
        <v>5</v>
      </c>
      <c r="C282" t="s">
        <v>22</v>
      </c>
      <c r="D282">
        <v>244.8</v>
      </c>
      <c r="E282">
        <v>72060</v>
      </c>
      <c r="F282">
        <v>484.79000000000042</v>
      </c>
      <c r="H282">
        <v>0.25750000000000001</v>
      </c>
      <c r="J282">
        <v>30809</v>
      </c>
      <c r="K282">
        <v>7932.95</v>
      </c>
    </row>
    <row r="283" spans="1:11" hidden="1" x14ac:dyDescent="0.25">
      <c r="A283">
        <v>2025</v>
      </c>
      <c r="B283">
        <v>6</v>
      </c>
      <c r="C283" t="s">
        <v>22</v>
      </c>
      <c r="D283">
        <v>239.3</v>
      </c>
      <c r="E283">
        <v>83892</v>
      </c>
      <c r="F283">
        <v>550.07999999999993</v>
      </c>
      <c r="H283">
        <v>0.35499999999999998</v>
      </c>
      <c r="J283">
        <v>33644</v>
      </c>
      <c r="K283">
        <v>11949.42</v>
      </c>
    </row>
    <row r="284" spans="1:11" hidden="1" x14ac:dyDescent="0.25">
      <c r="A284">
        <v>2025</v>
      </c>
      <c r="B284">
        <v>7</v>
      </c>
      <c r="C284" t="s">
        <v>22</v>
      </c>
      <c r="D284">
        <v>335.9</v>
      </c>
      <c r="E284">
        <v>114871</v>
      </c>
      <c r="F284">
        <v>770.29</v>
      </c>
      <c r="H284">
        <v>0.29599999999999999</v>
      </c>
      <c r="J284">
        <v>51483</v>
      </c>
      <c r="K284">
        <v>15262.33</v>
      </c>
    </row>
    <row r="285" spans="1:11" hidden="1" x14ac:dyDescent="0.25">
      <c r="A285">
        <v>2025</v>
      </c>
      <c r="B285">
        <v>8</v>
      </c>
      <c r="C285" t="s">
        <v>22</v>
      </c>
      <c r="D285">
        <v>43.05</v>
      </c>
      <c r="E285">
        <v>15723</v>
      </c>
      <c r="F285">
        <v>110.5700000000006</v>
      </c>
      <c r="H285">
        <v>0.32679999999999998</v>
      </c>
      <c r="J285">
        <v>17650</v>
      </c>
      <c r="K285">
        <v>5768.63</v>
      </c>
    </row>
    <row r="286" spans="1:11" hidden="1" x14ac:dyDescent="0.25">
      <c r="A286">
        <v>2025</v>
      </c>
      <c r="B286">
        <v>9</v>
      </c>
      <c r="C286" t="s">
        <v>22</v>
      </c>
      <c r="D286">
        <v>0</v>
      </c>
      <c r="E286">
        <v>0</v>
      </c>
      <c r="F286">
        <v>0</v>
      </c>
      <c r="H286">
        <v>0</v>
      </c>
      <c r="J286">
        <v>0</v>
      </c>
      <c r="K286">
        <v>0</v>
      </c>
    </row>
    <row r="287" spans="1:11" hidden="1" x14ac:dyDescent="0.25">
      <c r="A287">
        <v>2025</v>
      </c>
      <c r="B287">
        <v>10</v>
      </c>
      <c r="C287" t="s">
        <v>22</v>
      </c>
      <c r="H287">
        <v>0</v>
      </c>
      <c r="J287">
        <v>0</v>
      </c>
      <c r="K287">
        <v>0</v>
      </c>
    </row>
    <row r="288" spans="1:11" hidden="1" x14ac:dyDescent="0.25">
      <c r="A288">
        <v>2025</v>
      </c>
      <c r="B288">
        <v>11</v>
      </c>
      <c r="C288" t="s">
        <v>22</v>
      </c>
      <c r="H288">
        <v>0</v>
      </c>
      <c r="J288">
        <v>0</v>
      </c>
      <c r="K288">
        <v>0</v>
      </c>
    </row>
    <row r="289" spans="1:11" hidden="1" x14ac:dyDescent="0.25">
      <c r="A289">
        <v>2025</v>
      </c>
      <c r="B289">
        <v>12</v>
      </c>
      <c r="C289" t="s">
        <v>22</v>
      </c>
      <c r="H289">
        <v>0</v>
      </c>
      <c r="J289">
        <v>0</v>
      </c>
      <c r="K289">
        <v>0</v>
      </c>
    </row>
    <row r="290" spans="1:11" hidden="1" x14ac:dyDescent="0.25">
      <c r="A290">
        <v>2024</v>
      </c>
      <c r="B290">
        <v>1</v>
      </c>
      <c r="C290" t="s">
        <v>23</v>
      </c>
      <c r="D290">
        <v>19.89</v>
      </c>
      <c r="E290">
        <v>15714</v>
      </c>
      <c r="H290">
        <v>0.25569999999999998</v>
      </c>
      <c r="J290">
        <v>64934</v>
      </c>
      <c r="K290">
        <v>16601.39</v>
      </c>
    </row>
    <row r="291" spans="1:11" hidden="1" x14ac:dyDescent="0.25">
      <c r="A291">
        <v>2024</v>
      </c>
      <c r="B291">
        <v>2</v>
      </c>
      <c r="C291" t="s">
        <v>23</v>
      </c>
      <c r="D291">
        <v>14.88</v>
      </c>
      <c r="E291">
        <v>12219</v>
      </c>
      <c r="H291">
        <v>0.23780000000000001</v>
      </c>
      <c r="J291">
        <v>71197</v>
      </c>
      <c r="K291">
        <v>16934</v>
      </c>
    </row>
    <row r="292" spans="1:11" hidden="1" x14ac:dyDescent="0.25">
      <c r="A292">
        <v>2024</v>
      </c>
      <c r="B292">
        <v>3</v>
      </c>
      <c r="C292" t="s">
        <v>23</v>
      </c>
      <c r="D292">
        <v>26.77</v>
      </c>
      <c r="E292">
        <v>26114</v>
      </c>
      <c r="H292">
        <v>0.24279999999999999</v>
      </c>
      <c r="J292">
        <v>51152</v>
      </c>
      <c r="K292">
        <v>12419.74</v>
      </c>
    </row>
    <row r="293" spans="1:11" hidden="1" x14ac:dyDescent="0.25">
      <c r="A293">
        <v>2024</v>
      </c>
      <c r="B293">
        <v>4</v>
      </c>
      <c r="C293" t="s">
        <v>23</v>
      </c>
      <c r="D293">
        <v>4.82</v>
      </c>
      <c r="E293">
        <v>3228</v>
      </c>
      <c r="H293">
        <v>0.24160000000000001</v>
      </c>
      <c r="J293">
        <v>45316</v>
      </c>
      <c r="K293">
        <v>10948.47</v>
      </c>
    </row>
    <row r="294" spans="1:11" hidden="1" x14ac:dyDescent="0.25">
      <c r="A294">
        <v>2024</v>
      </c>
      <c r="B294">
        <v>5</v>
      </c>
      <c r="C294" t="s">
        <v>23</v>
      </c>
      <c r="D294">
        <v>0</v>
      </c>
      <c r="E294">
        <v>0</v>
      </c>
      <c r="H294">
        <v>0.25069999999999998</v>
      </c>
      <c r="J294">
        <v>51330</v>
      </c>
      <c r="K294">
        <v>12868.58</v>
      </c>
    </row>
    <row r="295" spans="1:11" hidden="1" x14ac:dyDescent="0.25">
      <c r="A295">
        <v>2024</v>
      </c>
      <c r="B295">
        <v>6</v>
      </c>
      <c r="C295" t="s">
        <v>23</v>
      </c>
      <c r="D295">
        <v>8.49</v>
      </c>
      <c r="E295">
        <v>4882</v>
      </c>
      <c r="H295">
        <v>0.2722</v>
      </c>
      <c r="J295">
        <v>42151</v>
      </c>
      <c r="K295">
        <v>11473.9</v>
      </c>
    </row>
    <row r="296" spans="1:11" hidden="1" x14ac:dyDescent="0.25">
      <c r="A296">
        <v>2024</v>
      </c>
      <c r="B296">
        <v>7</v>
      </c>
      <c r="C296" t="s">
        <v>23</v>
      </c>
      <c r="D296">
        <v>60.69</v>
      </c>
      <c r="E296">
        <v>39984</v>
      </c>
      <c r="H296">
        <v>0.28699999999999998</v>
      </c>
      <c r="J296">
        <v>67581</v>
      </c>
      <c r="K296">
        <v>19396.73</v>
      </c>
    </row>
    <row r="297" spans="1:11" hidden="1" x14ac:dyDescent="0.25">
      <c r="A297">
        <v>2024</v>
      </c>
      <c r="B297">
        <v>8</v>
      </c>
      <c r="C297" t="s">
        <v>23</v>
      </c>
      <c r="D297">
        <v>43.39</v>
      </c>
      <c r="E297">
        <v>40507</v>
      </c>
      <c r="H297">
        <v>0.30470000000000003</v>
      </c>
      <c r="J297">
        <v>44796</v>
      </c>
      <c r="K297">
        <v>13651.04</v>
      </c>
    </row>
    <row r="298" spans="1:11" hidden="1" x14ac:dyDescent="0.25">
      <c r="A298">
        <v>2024</v>
      </c>
      <c r="B298">
        <v>9</v>
      </c>
      <c r="C298" t="s">
        <v>23</v>
      </c>
      <c r="D298">
        <v>8.4</v>
      </c>
      <c r="E298">
        <v>8670</v>
      </c>
      <c r="H298">
        <v>0.29039999999999999</v>
      </c>
      <c r="J298">
        <v>52599</v>
      </c>
      <c r="K298">
        <v>15277.15</v>
      </c>
    </row>
    <row r="299" spans="1:11" hidden="1" x14ac:dyDescent="0.25">
      <c r="A299">
        <v>2024</v>
      </c>
      <c r="B299">
        <v>10</v>
      </c>
      <c r="C299" t="s">
        <v>23</v>
      </c>
      <c r="D299">
        <v>37.130000000000003</v>
      </c>
      <c r="E299">
        <v>38444</v>
      </c>
      <c r="H299">
        <v>0.28560000000000002</v>
      </c>
      <c r="J299">
        <v>54362</v>
      </c>
      <c r="K299">
        <v>15523.99</v>
      </c>
    </row>
    <row r="300" spans="1:11" hidden="1" x14ac:dyDescent="0.25">
      <c r="A300">
        <v>2024</v>
      </c>
      <c r="B300">
        <v>11</v>
      </c>
      <c r="C300" t="s">
        <v>23</v>
      </c>
      <c r="D300">
        <v>100.3</v>
      </c>
      <c r="E300">
        <v>80847</v>
      </c>
      <c r="F300">
        <v>199.43</v>
      </c>
      <c r="H300">
        <v>0.307</v>
      </c>
      <c r="J300">
        <v>64157</v>
      </c>
      <c r="K300">
        <v>19751.41</v>
      </c>
    </row>
    <row r="301" spans="1:11" hidden="1" x14ac:dyDescent="0.25">
      <c r="A301">
        <v>2024</v>
      </c>
      <c r="B301">
        <v>12</v>
      </c>
      <c r="C301" t="s">
        <v>23</v>
      </c>
      <c r="D301">
        <v>29.1</v>
      </c>
      <c r="E301">
        <v>26098</v>
      </c>
      <c r="F301">
        <v>64.599999999999966</v>
      </c>
      <c r="H301">
        <v>0.33100000000000002</v>
      </c>
      <c r="J301">
        <v>51593</v>
      </c>
      <c r="K301">
        <v>17063.939999999999</v>
      </c>
    </row>
    <row r="302" spans="1:11" hidden="1" x14ac:dyDescent="0.25">
      <c r="A302">
        <v>2025</v>
      </c>
      <c r="B302">
        <v>1</v>
      </c>
      <c r="C302" t="s">
        <v>23</v>
      </c>
      <c r="D302">
        <v>33.6</v>
      </c>
      <c r="E302">
        <v>36485</v>
      </c>
      <c r="F302">
        <v>85.990000000000009</v>
      </c>
      <c r="H302">
        <v>0.33500000000000002</v>
      </c>
      <c r="J302">
        <v>61904</v>
      </c>
      <c r="K302">
        <v>20875.39</v>
      </c>
    </row>
    <row r="303" spans="1:11" hidden="1" x14ac:dyDescent="0.25">
      <c r="A303">
        <v>2025</v>
      </c>
      <c r="B303">
        <v>2</v>
      </c>
      <c r="C303" t="s">
        <v>23</v>
      </c>
      <c r="D303">
        <v>20.399999999999999</v>
      </c>
      <c r="E303">
        <v>15760</v>
      </c>
      <c r="F303">
        <v>42.100000000000023</v>
      </c>
      <c r="H303">
        <v>0.33400000000000002</v>
      </c>
      <c r="J303">
        <v>60366</v>
      </c>
      <c r="K303">
        <v>20173.7</v>
      </c>
    </row>
    <row r="304" spans="1:11" hidden="1" x14ac:dyDescent="0.25">
      <c r="A304">
        <v>2025</v>
      </c>
      <c r="B304">
        <v>3</v>
      </c>
      <c r="C304" t="s">
        <v>23</v>
      </c>
      <c r="D304">
        <v>110.7</v>
      </c>
      <c r="E304">
        <v>86910</v>
      </c>
      <c r="F304">
        <v>112.05</v>
      </c>
      <c r="H304">
        <v>0.28599999999999998</v>
      </c>
      <c r="J304">
        <v>58209</v>
      </c>
      <c r="K304">
        <v>16648.580000000002</v>
      </c>
    </row>
    <row r="305" spans="1:11" hidden="1" x14ac:dyDescent="0.25">
      <c r="A305">
        <v>2025</v>
      </c>
      <c r="B305">
        <v>4</v>
      </c>
      <c r="C305" t="s">
        <v>23</v>
      </c>
      <c r="D305">
        <v>105.6</v>
      </c>
      <c r="E305">
        <v>129675</v>
      </c>
      <c r="F305">
        <v>123.66</v>
      </c>
      <c r="H305">
        <v>0.26550000000000001</v>
      </c>
      <c r="J305">
        <v>41269</v>
      </c>
      <c r="K305">
        <v>10956.7</v>
      </c>
    </row>
    <row r="306" spans="1:11" hidden="1" x14ac:dyDescent="0.25">
      <c r="A306">
        <v>2025</v>
      </c>
      <c r="B306">
        <v>5</v>
      </c>
      <c r="C306" t="s">
        <v>23</v>
      </c>
      <c r="D306">
        <v>31</v>
      </c>
      <c r="E306">
        <v>45169</v>
      </c>
      <c r="F306">
        <v>47.17999999999995</v>
      </c>
      <c r="H306">
        <v>0.25750000000000001</v>
      </c>
      <c r="J306">
        <v>30809</v>
      </c>
      <c r="K306">
        <v>7932.95</v>
      </c>
    </row>
    <row r="307" spans="1:11" hidden="1" x14ac:dyDescent="0.25">
      <c r="A307">
        <v>2025</v>
      </c>
      <c r="B307">
        <v>6</v>
      </c>
      <c r="C307" t="s">
        <v>23</v>
      </c>
      <c r="D307">
        <v>28.2</v>
      </c>
      <c r="E307">
        <v>29781</v>
      </c>
      <c r="F307">
        <v>62.420000000000073</v>
      </c>
      <c r="H307">
        <v>0.35499999999999998</v>
      </c>
      <c r="J307">
        <v>33644</v>
      </c>
      <c r="K307">
        <v>11949.42</v>
      </c>
    </row>
    <row r="308" spans="1:11" hidden="1" x14ac:dyDescent="0.25">
      <c r="A308">
        <v>2025</v>
      </c>
      <c r="B308">
        <v>7</v>
      </c>
      <c r="C308" t="s">
        <v>23</v>
      </c>
      <c r="D308">
        <v>145.4</v>
      </c>
      <c r="E308">
        <v>136744</v>
      </c>
      <c r="F308">
        <v>249.28000000000009</v>
      </c>
      <c r="H308">
        <v>0.29599999999999999</v>
      </c>
      <c r="J308">
        <v>51483</v>
      </c>
      <c r="K308">
        <v>15262.33</v>
      </c>
    </row>
    <row r="309" spans="1:11" hidden="1" x14ac:dyDescent="0.25">
      <c r="A309">
        <v>2025</v>
      </c>
      <c r="B309">
        <v>8</v>
      </c>
      <c r="C309" t="s">
        <v>23</v>
      </c>
      <c r="D309">
        <v>0</v>
      </c>
      <c r="E309">
        <v>0</v>
      </c>
      <c r="F309">
        <v>4.5</v>
      </c>
      <c r="H309">
        <v>0.32679999999999998</v>
      </c>
      <c r="J309">
        <v>17650</v>
      </c>
      <c r="K309">
        <v>5768.63</v>
      </c>
    </row>
    <row r="310" spans="1:11" hidden="1" x14ac:dyDescent="0.25">
      <c r="A310">
        <v>2025</v>
      </c>
      <c r="B310">
        <v>9</v>
      </c>
      <c r="C310" t="s">
        <v>23</v>
      </c>
      <c r="D310">
        <v>0</v>
      </c>
      <c r="E310">
        <v>0</v>
      </c>
      <c r="F310">
        <v>3.5299999999999732</v>
      </c>
      <c r="H310">
        <v>0</v>
      </c>
      <c r="J310">
        <v>0</v>
      </c>
      <c r="K310">
        <v>0</v>
      </c>
    </row>
    <row r="311" spans="1:11" hidden="1" x14ac:dyDescent="0.25">
      <c r="A311">
        <v>2025</v>
      </c>
      <c r="B311">
        <v>10</v>
      </c>
      <c r="C311" t="s">
        <v>23</v>
      </c>
      <c r="H311">
        <v>0</v>
      </c>
      <c r="J311">
        <v>0</v>
      </c>
      <c r="K311">
        <v>0</v>
      </c>
    </row>
    <row r="312" spans="1:11" hidden="1" x14ac:dyDescent="0.25">
      <c r="A312">
        <v>2025</v>
      </c>
      <c r="B312">
        <v>11</v>
      </c>
      <c r="C312" t="s">
        <v>23</v>
      </c>
      <c r="H312">
        <v>0</v>
      </c>
      <c r="J312">
        <v>0</v>
      </c>
      <c r="K312">
        <v>0</v>
      </c>
    </row>
    <row r="313" spans="1:11" hidden="1" x14ac:dyDescent="0.25">
      <c r="A313">
        <v>2025</v>
      </c>
      <c r="B313">
        <v>12</v>
      </c>
      <c r="C313" t="s">
        <v>23</v>
      </c>
      <c r="H313">
        <v>0</v>
      </c>
      <c r="J313">
        <v>0</v>
      </c>
      <c r="K313">
        <v>0</v>
      </c>
    </row>
    <row r="314" spans="1:11" hidden="1" x14ac:dyDescent="0.25">
      <c r="A314">
        <v>2024</v>
      </c>
      <c r="B314">
        <v>1</v>
      </c>
      <c r="C314" t="s">
        <v>24</v>
      </c>
      <c r="D314">
        <v>0</v>
      </c>
      <c r="E314">
        <v>0</v>
      </c>
      <c r="H314">
        <v>0.25569999999999998</v>
      </c>
      <c r="J314">
        <v>64934</v>
      </c>
      <c r="K314">
        <v>16601.39</v>
      </c>
    </row>
    <row r="315" spans="1:11" hidden="1" x14ac:dyDescent="0.25">
      <c r="A315">
        <v>2024</v>
      </c>
      <c r="B315">
        <v>2</v>
      </c>
      <c r="C315" t="s">
        <v>24</v>
      </c>
      <c r="D315">
        <v>0</v>
      </c>
      <c r="E315">
        <v>0</v>
      </c>
      <c r="H315">
        <v>0.23780000000000001</v>
      </c>
      <c r="J315">
        <v>71197</v>
      </c>
      <c r="K315">
        <v>16934</v>
      </c>
    </row>
    <row r="316" spans="1:11" hidden="1" x14ac:dyDescent="0.25">
      <c r="A316">
        <v>2024</v>
      </c>
      <c r="B316">
        <v>3</v>
      </c>
      <c r="C316" t="s">
        <v>24</v>
      </c>
      <c r="D316">
        <v>0</v>
      </c>
      <c r="E316">
        <v>0</v>
      </c>
      <c r="H316">
        <v>0.24279999999999999</v>
      </c>
      <c r="J316">
        <v>51152</v>
      </c>
      <c r="K316">
        <v>12419.74</v>
      </c>
    </row>
    <row r="317" spans="1:11" hidden="1" x14ac:dyDescent="0.25">
      <c r="A317">
        <v>2024</v>
      </c>
      <c r="B317">
        <v>4</v>
      </c>
      <c r="C317" t="s">
        <v>24</v>
      </c>
      <c r="D317">
        <v>0</v>
      </c>
      <c r="E317">
        <v>0</v>
      </c>
      <c r="H317">
        <v>0.24160000000000001</v>
      </c>
      <c r="J317">
        <v>45316</v>
      </c>
      <c r="K317">
        <v>10948.47</v>
      </c>
    </row>
    <row r="318" spans="1:11" hidden="1" x14ac:dyDescent="0.25">
      <c r="A318">
        <v>2024</v>
      </c>
      <c r="B318">
        <v>5</v>
      </c>
      <c r="C318" t="s">
        <v>24</v>
      </c>
      <c r="D318">
        <v>0</v>
      </c>
      <c r="E318">
        <v>700</v>
      </c>
      <c r="H318">
        <v>0.25069999999999998</v>
      </c>
      <c r="J318">
        <v>51330</v>
      </c>
      <c r="K318">
        <v>12868.58</v>
      </c>
    </row>
    <row r="319" spans="1:11" hidden="1" x14ac:dyDescent="0.25">
      <c r="A319">
        <v>2024</v>
      </c>
      <c r="B319">
        <v>6</v>
      </c>
      <c r="C319" t="s">
        <v>24</v>
      </c>
      <c r="D319">
        <v>0</v>
      </c>
      <c r="E319">
        <v>0</v>
      </c>
      <c r="H319">
        <v>0.2722</v>
      </c>
      <c r="J319">
        <v>42151</v>
      </c>
      <c r="K319">
        <v>11473.9</v>
      </c>
    </row>
    <row r="320" spans="1:11" hidden="1" x14ac:dyDescent="0.25">
      <c r="A320">
        <v>2024</v>
      </c>
      <c r="B320">
        <v>7</v>
      </c>
      <c r="C320" t="s">
        <v>24</v>
      </c>
      <c r="D320">
        <v>0</v>
      </c>
      <c r="E320">
        <v>0</v>
      </c>
      <c r="H320">
        <v>0.28699999999999998</v>
      </c>
      <c r="J320">
        <v>67581</v>
      </c>
      <c r="K320">
        <v>19396.73</v>
      </c>
    </row>
    <row r="321" spans="1:11" hidden="1" x14ac:dyDescent="0.25">
      <c r="A321">
        <v>2024</v>
      </c>
      <c r="B321">
        <v>8</v>
      </c>
      <c r="C321" t="s">
        <v>24</v>
      </c>
      <c r="D321">
        <v>0</v>
      </c>
      <c r="E321">
        <v>0</v>
      </c>
      <c r="H321">
        <v>0.30470000000000003</v>
      </c>
      <c r="J321">
        <v>44796</v>
      </c>
      <c r="K321">
        <v>13651.04</v>
      </c>
    </row>
    <row r="322" spans="1:11" hidden="1" x14ac:dyDescent="0.25">
      <c r="A322">
        <v>2024</v>
      </c>
      <c r="B322">
        <v>9</v>
      </c>
      <c r="C322" t="s">
        <v>24</v>
      </c>
      <c r="D322">
        <v>0</v>
      </c>
      <c r="E322">
        <v>500</v>
      </c>
      <c r="H322">
        <v>0.29039999999999999</v>
      </c>
      <c r="J322">
        <v>52599</v>
      </c>
      <c r="K322">
        <v>15277.15</v>
      </c>
    </row>
    <row r="323" spans="1:11" hidden="1" x14ac:dyDescent="0.25">
      <c r="A323">
        <v>2024</v>
      </c>
      <c r="B323">
        <v>10</v>
      </c>
      <c r="C323" t="s">
        <v>24</v>
      </c>
      <c r="D323">
        <v>0</v>
      </c>
      <c r="E323">
        <v>0</v>
      </c>
      <c r="H323">
        <v>0.28560000000000002</v>
      </c>
      <c r="J323">
        <v>54362</v>
      </c>
      <c r="K323">
        <v>15523.99</v>
      </c>
    </row>
    <row r="324" spans="1:11" hidden="1" x14ac:dyDescent="0.25">
      <c r="A324">
        <v>2024</v>
      </c>
      <c r="B324">
        <v>11</v>
      </c>
      <c r="C324" t="s">
        <v>24</v>
      </c>
      <c r="D324">
        <v>0</v>
      </c>
      <c r="E324">
        <v>264</v>
      </c>
      <c r="H324">
        <v>0.307</v>
      </c>
      <c r="J324">
        <v>64157</v>
      </c>
      <c r="K324">
        <v>19751.41</v>
      </c>
    </row>
    <row r="325" spans="1:11" hidden="1" x14ac:dyDescent="0.25">
      <c r="A325">
        <v>2024</v>
      </c>
      <c r="B325">
        <v>12</v>
      </c>
      <c r="C325" t="s">
        <v>24</v>
      </c>
      <c r="D325">
        <v>0</v>
      </c>
      <c r="E325">
        <v>0</v>
      </c>
      <c r="H325">
        <v>0.33100000000000002</v>
      </c>
      <c r="J325">
        <v>51593</v>
      </c>
      <c r="K325">
        <v>17063.939999999999</v>
      </c>
    </row>
    <row r="326" spans="1:11" hidden="1" x14ac:dyDescent="0.25">
      <c r="A326">
        <v>2025</v>
      </c>
      <c r="B326">
        <v>1</v>
      </c>
      <c r="C326" t="s">
        <v>24</v>
      </c>
      <c r="D326">
        <v>0</v>
      </c>
      <c r="E326">
        <v>0</v>
      </c>
      <c r="H326">
        <v>0.33500000000000002</v>
      </c>
      <c r="J326">
        <v>61904</v>
      </c>
      <c r="K326">
        <v>20875.39</v>
      </c>
    </row>
    <row r="327" spans="1:11" hidden="1" x14ac:dyDescent="0.25">
      <c r="A327">
        <v>2025</v>
      </c>
      <c r="B327">
        <v>2</v>
      </c>
      <c r="C327" t="s">
        <v>24</v>
      </c>
      <c r="D327">
        <v>0</v>
      </c>
      <c r="E327">
        <v>0</v>
      </c>
      <c r="H327">
        <v>0.33400000000000002</v>
      </c>
      <c r="J327">
        <v>60366</v>
      </c>
      <c r="K327">
        <v>20173.7</v>
      </c>
    </row>
    <row r="328" spans="1:11" hidden="1" x14ac:dyDescent="0.25">
      <c r="A328">
        <v>2025</v>
      </c>
      <c r="B328">
        <v>3</v>
      </c>
      <c r="C328" t="s">
        <v>24</v>
      </c>
      <c r="D328">
        <v>0</v>
      </c>
      <c r="E328">
        <v>0</v>
      </c>
      <c r="H328">
        <v>0.28599999999999998</v>
      </c>
      <c r="J328">
        <v>58209</v>
      </c>
      <c r="K328">
        <v>16648.580000000002</v>
      </c>
    </row>
    <row r="329" spans="1:11" hidden="1" x14ac:dyDescent="0.25">
      <c r="A329">
        <v>2025</v>
      </c>
      <c r="B329">
        <v>4</v>
      </c>
      <c r="C329" t="s">
        <v>24</v>
      </c>
      <c r="D329">
        <v>0</v>
      </c>
      <c r="E329">
        <v>0</v>
      </c>
      <c r="H329">
        <v>0.26550000000000001</v>
      </c>
      <c r="J329">
        <v>41269</v>
      </c>
      <c r="K329">
        <v>10956.7</v>
      </c>
    </row>
    <row r="330" spans="1:11" hidden="1" x14ac:dyDescent="0.25">
      <c r="A330">
        <v>2025</v>
      </c>
      <c r="B330">
        <v>5</v>
      </c>
      <c r="C330" t="s">
        <v>24</v>
      </c>
      <c r="D330">
        <v>0</v>
      </c>
      <c r="E330">
        <v>0</v>
      </c>
      <c r="H330">
        <v>0.25750000000000001</v>
      </c>
      <c r="J330">
        <v>30809</v>
      </c>
      <c r="K330">
        <v>7932.95</v>
      </c>
    </row>
    <row r="331" spans="1:11" hidden="1" x14ac:dyDescent="0.25">
      <c r="A331">
        <v>2025</v>
      </c>
      <c r="B331">
        <v>6</v>
      </c>
      <c r="C331" t="s">
        <v>24</v>
      </c>
      <c r="D331">
        <v>0</v>
      </c>
      <c r="E331">
        <v>0</v>
      </c>
      <c r="H331">
        <v>0.35499999999999998</v>
      </c>
      <c r="J331">
        <v>33644</v>
      </c>
      <c r="K331">
        <v>11949.42</v>
      </c>
    </row>
    <row r="332" spans="1:11" hidden="1" x14ac:dyDescent="0.25">
      <c r="A332">
        <v>2025</v>
      </c>
      <c r="B332">
        <v>7</v>
      </c>
      <c r="C332" t="s">
        <v>24</v>
      </c>
      <c r="D332">
        <v>0</v>
      </c>
      <c r="E332">
        <v>0</v>
      </c>
      <c r="H332">
        <v>0.29599999999999999</v>
      </c>
      <c r="J332">
        <v>51483</v>
      </c>
      <c r="K332">
        <v>15262.33</v>
      </c>
    </row>
    <row r="333" spans="1:11" hidden="1" x14ac:dyDescent="0.25">
      <c r="A333">
        <v>2025</v>
      </c>
      <c r="B333">
        <v>8</v>
      </c>
      <c r="C333" t="s">
        <v>24</v>
      </c>
      <c r="D333">
        <v>0</v>
      </c>
      <c r="E333">
        <v>0</v>
      </c>
      <c r="H333">
        <v>0.32679999999999998</v>
      </c>
      <c r="J333">
        <v>17650</v>
      </c>
      <c r="K333">
        <v>5768.63</v>
      </c>
    </row>
    <row r="334" spans="1:11" hidden="1" x14ac:dyDescent="0.25">
      <c r="A334">
        <v>2025</v>
      </c>
      <c r="B334">
        <v>9</v>
      </c>
      <c r="C334" t="s">
        <v>24</v>
      </c>
      <c r="D334">
        <v>0</v>
      </c>
      <c r="E334">
        <v>0</v>
      </c>
      <c r="H334">
        <v>0</v>
      </c>
      <c r="J334">
        <v>0</v>
      </c>
      <c r="K334">
        <v>0</v>
      </c>
    </row>
    <row r="335" spans="1:11" hidden="1" x14ac:dyDescent="0.25">
      <c r="A335">
        <v>2025</v>
      </c>
      <c r="B335">
        <v>10</v>
      </c>
      <c r="C335" t="s">
        <v>24</v>
      </c>
      <c r="H335">
        <v>0</v>
      </c>
      <c r="J335">
        <v>0</v>
      </c>
      <c r="K335">
        <v>0</v>
      </c>
    </row>
    <row r="336" spans="1:11" hidden="1" x14ac:dyDescent="0.25">
      <c r="A336">
        <v>2025</v>
      </c>
      <c r="B336">
        <v>11</v>
      </c>
      <c r="C336" t="s">
        <v>24</v>
      </c>
      <c r="H336">
        <v>0</v>
      </c>
      <c r="J336">
        <v>0</v>
      </c>
      <c r="K336">
        <v>0</v>
      </c>
    </row>
    <row r="337" spans="1:11" hidden="1" x14ac:dyDescent="0.25">
      <c r="A337">
        <v>2025</v>
      </c>
      <c r="B337">
        <v>12</v>
      </c>
      <c r="C337" t="s">
        <v>24</v>
      </c>
      <c r="H337">
        <v>0</v>
      </c>
      <c r="J337">
        <v>0</v>
      </c>
      <c r="K337">
        <v>0</v>
      </c>
    </row>
    <row r="338" spans="1:11" hidden="1" x14ac:dyDescent="0.25">
      <c r="A338">
        <v>2024</v>
      </c>
      <c r="B338">
        <v>1</v>
      </c>
      <c r="C338" t="s">
        <v>25</v>
      </c>
      <c r="D338">
        <v>55.1</v>
      </c>
      <c r="E338">
        <v>45289</v>
      </c>
      <c r="H338">
        <v>0.25569999999999998</v>
      </c>
      <c r="J338">
        <v>64934</v>
      </c>
      <c r="K338">
        <v>16601.39</v>
      </c>
    </row>
    <row r="339" spans="1:11" hidden="1" x14ac:dyDescent="0.25">
      <c r="A339">
        <v>2024</v>
      </c>
      <c r="B339">
        <v>2</v>
      </c>
      <c r="C339" t="s">
        <v>25</v>
      </c>
      <c r="D339">
        <v>12.43</v>
      </c>
      <c r="E339">
        <v>10870</v>
      </c>
      <c r="H339">
        <v>0.23780000000000001</v>
      </c>
      <c r="J339">
        <v>71197</v>
      </c>
      <c r="K339">
        <v>16934</v>
      </c>
    </row>
    <row r="340" spans="1:11" hidden="1" x14ac:dyDescent="0.25">
      <c r="A340">
        <v>2024</v>
      </c>
      <c r="B340">
        <v>3</v>
      </c>
      <c r="C340" t="s">
        <v>25</v>
      </c>
      <c r="D340">
        <v>52.89</v>
      </c>
      <c r="E340">
        <v>50936</v>
      </c>
      <c r="H340">
        <v>0.24279999999999999</v>
      </c>
      <c r="J340">
        <v>51152</v>
      </c>
      <c r="K340">
        <v>12419.74</v>
      </c>
    </row>
    <row r="341" spans="1:11" hidden="1" x14ac:dyDescent="0.25">
      <c r="A341">
        <v>2024</v>
      </c>
      <c r="B341">
        <v>4</v>
      </c>
      <c r="C341" t="s">
        <v>25</v>
      </c>
      <c r="D341">
        <v>53.8</v>
      </c>
      <c r="E341">
        <v>62133</v>
      </c>
      <c r="H341">
        <v>0.24160000000000001</v>
      </c>
      <c r="J341">
        <v>45316</v>
      </c>
      <c r="K341">
        <v>10948.47</v>
      </c>
    </row>
    <row r="342" spans="1:11" hidden="1" x14ac:dyDescent="0.25">
      <c r="A342">
        <v>2024</v>
      </c>
      <c r="B342">
        <v>5</v>
      </c>
      <c r="C342" t="s">
        <v>25</v>
      </c>
      <c r="D342">
        <v>71.44</v>
      </c>
      <c r="E342">
        <v>78378</v>
      </c>
      <c r="H342">
        <v>0.25069999999999998</v>
      </c>
      <c r="J342">
        <v>51330</v>
      </c>
      <c r="K342">
        <v>12868.58</v>
      </c>
    </row>
    <row r="343" spans="1:11" hidden="1" x14ac:dyDescent="0.25">
      <c r="A343">
        <v>2024</v>
      </c>
      <c r="B343">
        <v>6</v>
      </c>
      <c r="C343" t="s">
        <v>25</v>
      </c>
      <c r="D343">
        <v>103.25</v>
      </c>
      <c r="E343">
        <v>134713</v>
      </c>
      <c r="H343">
        <v>0.2722</v>
      </c>
      <c r="J343">
        <v>42151</v>
      </c>
      <c r="K343">
        <v>11473.9</v>
      </c>
    </row>
    <row r="344" spans="1:11" hidden="1" x14ac:dyDescent="0.25">
      <c r="A344">
        <v>2024</v>
      </c>
      <c r="B344">
        <v>7</v>
      </c>
      <c r="C344" t="s">
        <v>25</v>
      </c>
      <c r="D344">
        <v>127.09</v>
      </c>
      <c r="E344">
        <v>110641</v>
      </c>
      <c r="H344">
        <v>0.28699999999999998</v>
      </c>
      <c r="J344">
        <v>67581</v>
      </c>
      <c r="K344">
        <v>19396.73</v>
      </c>
    </row>
    <row r="345" spans="1:11" hidden="1" x14ac:dyDescent="0.25">
      <c r="A345">
        <v>2024</v>
      </c>
      <c r="B345">
        <v>8</v>
      </c>
      <c r="C345" t="s">
        <v>25</v>
      </c>
      <c r="D345">
        <v>33.31</v>
      </c>
      <c r="E345">
        <v>42210</v>
      </c>
      <c r="H345">
        <v>0.30470000000000003</v>
      </c>
      <c r="J345">
        <v>44796</v>
      </c>
      <c r="K345">
        <v>13651.04</v>
      </c>
    </row>
    <row r="346" spans="1:11" hidden="1" x14ac:dyDescent="0.25">
      <c r="A346">
        <v>2024</v>
      </c>
      <c r="B346">
        <v>9</v>
      </c>
      <c r="C346" t="s">
        <v>25</v>
      </c>
      <c r="D346">
        <v>71.430000000000007</v>
      </c>
      <c r="E346">
        <v>74797</v>
      </c>
      <c r="H346">
        <v>0.29039999999999999</v>
      </c>
      <c r="J346">
        <v>52599</v>
      </c>
      <c r="K346">
        <v>15277.15</v>
      </c>
    </row>
    <row r="347" spans="1:11" hidden="1" x14ac:dyDescent="0.25">
      <c r="A347">
        <v>2024</v>
      </c>
      <c r="B347">
        <v>10</v>
      </c>
      <c r="C347" t="s">
        <v>25</v>
      </c>
      <c r="D347">
        <v>128.34</v>
      </c>
      <c r="E347">
        <v>146262</v>
      </c>
      <c r="H347">
        <v>0.28560000000000002</v>
      </c>
      <c r="J347">
        <v>54362</v>
      </c>
      <c r="K347">
        <v>15523.99</v>
      </c>
    </row>
    <row r="348" spans="1:11" hidden="1" x14ac:dyDescent="0.25">
      <c r="A348">
        <v>2024</v>
      </c>
      <c r="B348">
        <v>11</v>
      </c>
      <c r="C348" t="s">
        <v>25</v>
      </c>
      <c r="D348">
        <v>112.6</v>
      </c>
      <c r="E348">
        <v>151631</v>
      </c>
      <c r="F348">
        <v>1682.52</v>
      </c>
      <c r="H348">
        <v>0.307</v>
      </c>
      <c r="J348">
        <v>64157</v>
      </c>
      <c r="K348">
        <v>19751.41</v>
      </c>
    </row>
    <row r="349" spans="1:11" hidden="1" x14ac:dyDescent="0.25">
      <c r="A349">
        <v>2024</v>
      </c>
      <c r="B349">
        <v>12</v>
      </c>
      <c r="C349" t="s">
        <v>25</v>
      </c>
      <c r="D349">
        <v>48.2</v>
      </c>
      <c r="E349">
        <v>62172</v>
      </c>
      <c r="F349">
        <v>889.24000000000024</v>
      </c>
      <c r="H349">
        <v>0.33100000000000002</v>
      </c>
      <c r="J349">
        <v>51593</v>
      </c>
      <c r="K349">
        <v>17063.939999999999</v>
      </c>
    </row>
    <row r="350" spans="1:11" hidden="1" x14ac:dyDescent="0.25">
      <c r="A350">
        <v>2025</v>
      </c>
      <c r="B350">
        <v>1</v>
      </c>
      <c r="C350" t="s">
        <v>25</v>
      </c>
      <c r="D350">
        <v>92.6</v>
      </c>
      <c r="E350">
        <v>122346</v>
      </c>
      <c r="F350">
        <v>917.49000000000024</v>
      </c>
      <c r="H350">
        <v>0.33500000000000002</v>
      </c>
      <c r="J350">
        <v>61904</v>
      </c>
      <c r="K350">
        <v>20875.39</v>
      </c>
    </row>
    <row r="351" spans="1:11" hidden="1" x14ac:dyDescent="0.25">
      <c r="A351">
        <v>2025</v>
      </c>
      <c r="B351">
        <v>2</v>
      </c>
      <c r="C351" t="s">
        <v>25</v>
      </c>
      <c r="D351">
        <v>67.7</v>
      </c>
      <c r="E351">
        <v>80711</v>
      </c>
      <c r="F351">
        <v>810.10000000000036</v>
      </c>
      <c r="H351">
        <v>0.33400000000000002</v>
      </c>
      <c r="J351">
        <v>60366</v>
      </c>
      <c r="K351">
        <v>20173.7</v>
      </c>
    </row>
    <row r="352" spans="1:11" hidden="1" x14ac:dyDescent="0.25">
      <c r="A352">
        <v>2025</v>
      </c>
      <c r="B352">
        <v>3</v>
      </c>
      <c r="C352" t="s">
        <v>25</v>
      </c>
      <c r="D352">
        <v>83.2</v>
      </c>
      <c r="E352">
        <v>99845</v>
      </c>
      <c r="F352">
        <v>1276.28</v>
      </c>
      <c r="H352">
        <v>0.28599999999999998</v>
      </c>
      <c r="J352">
        <v>58209</v>
      </c>
      <c r="K352">
        <v>16648.580000000002</v>
      </c>
    </row>
    <row r="353" spans="1:11" hidden="1" x14ac:dyDescent="0.25">
      <c r="A353">
        <v>2025</v>
      </c>
      <c r="B353">
        <v>4</v>
      </c>
      <c r="C353" t="s">
        <v>25</v>
      </c>
      <c r="D353">
        <v>135.5</v>
      </c>
      <c r="E353">
        <v>72022</v>
      </c>
      <c r="F353">
        <v>1183.17</v>
      </c>
      <c r="H353">
        <v>0.26550000000000001</v>
      </c>
      <c r="J353">
        <v>41269</v>
      </c>
      <c r="K353">
        <v>10956.7</v>
      </c>
    </row>
    <row r="354" spans="1:11" hidden="1" x14ac:dyDescent="0.25">
      <c r="A354">
        <v>2025</v>
      </c>
      <c r="B354">
        <v>5</v>
      </c>
      <c r="C354" t="s">
        <v>25</v>
      </c>
      <c r="D354">
        <v>38.5</v>
      </c>
      <c r="E354">
        <v>41672</v>
      </c>
      <c r="F354">
        <v>668.70000000000073</v>
      </c>
      <c r="H354">
        <v>0.25750000000000001</v>
      </c>
      <c r="J354">
        <v>30809</v>
      </c>
      <c r="K354">
        <v>7932.95</v>
      </c>
    </row>
    <row r="355" spans="1:11" hidden="1" x14ac:dyDescent="0.25">
      <c r="A355">
        <v>2025</v>
      </c>
      <c r="B355">
        <v>6</v>
      </c>
      <c r="C355" t="s">
        <v>25</v>
      </c>
      <c r="D355">
        <v>45.6</v>
      </c>
      <c r="E355">
        <v>48181</v>
      </c>
      <c r="F355">
        <v>938.46999999999935</v>
      </c>
      <c r="H355">
        <v>0.35499999999999998</v>
      </c>
      <c r="J355">
        <v>33644</v>
      </c>
      <c r="K355">
        <v>11949.42</v>
      </c>
    </row>
    <row r="356" spans="1:11" hidden="1" x14ac:dyDescent="0.25">
      <c r="A356">
        <v>2025</v>
      </c>
      <c r="B356">
        <v>7</v>
      </c>
      <c r="C356" t="s">
        <v>25</v>
      </c>
      <c r="D356">
        <v>50.6</v>
      </c>
      <c r="E356">
        <v>53004</v>
      </c>
      <c r="F356">
        <v>906.32000000000153</v>
      </c>
      <c r="H356">
        <v>0.29599999999999999</v>
      </c>
      <c r="J356">
        <v>51483</v>
      </c>
      <c r="K356">
        <v>15262.33</v>
      </c>
    </row>
    <row r="357" spans="1:11" hidden="1" x14ac:dyDescent="0.25">
      <c r="A357">
        <v>2025</v>
      </c>
      <c r="B357">
        <v>8</v>
      </c>
      <c r="C357" t="s">
        <v>25</v>
      </c>
      <c r="D357">
        <v>14.56</v>
      </c>
      <c r="E357">
        <v>16100</v>
      </c>
      <c r="F357">
        <v>224.47999999999959</v>
      </c>
      <c r="H357">
        <v>0.32679999999999998</v>
      </c>
      <c r="J357">
        <v>17650</v>
      </c>
      <c r="K357">
        <v>5768.63</v>
      </c>
    </row>
    <row r="358" spans="1:11" hidden="1" x14ac:dyDescent="0.25">
      <c r="A358">
        <v>2025</v>
      </c>
      <c r="B358">
        <v>9</v>
      </c>
      <c r="C358" t="s">
        <v>25</v>
      </c>
      <c r="D358">
        <v>37.979999999999997</v>
      </c>
      <c r="E358">
        <v>39691</v>
      </c>
      <c r="F358">
        <v>676.05999999999949</v>
      </c>
      <c r="H358">
        <v>0</v>
      </c>
      <c r="J358">
        <v>0</v>
      </c>
      <c r="K358">
        <v>0</v>
      </c>
    </row>
    <row r="359" spans="1:11" hidden="1" x14ac:dyDescent="0.25">
      <c r="A359">
        <v>2025</v>
      </c>
      <c r="B359">
        <v>10</v>
      </c>
      <c r="C359" t="s">
        <v>25</v>
      </c>
      <c r="H359">
        <v>0</v>
      </c>
      <c r="J359">
        <v>0</v>
      </c>
      <c r="K359">
        <v>0</v>
      </c>
    </row>
    <row r="360" spans="1:11" hidden="1" x14ac:dyDescent="0.25">
      <c r="A360">
        <v>2025</v>
      </c>
      <c r="B360">
        <v>11</v>
      </c>
      <c r="C360" t="s">
        <v>25</v>
      </c>
      <c r="H360">
        <v>0</v>
      </c>
      <c r="J360">
        <v>0</v>
      </c>
      <c r="K360">
        <v>0</v>
      </c>
    </row>
    <row r="361" spans="1:11" hidden="1" x14ac:dyDescent="0.25">
      <c r="A361">
        <v>2025</v>
      </c>
      <c r="B361">
        <v>12</v>
      </c>
      <c r="C361" t="s">
        <v>25</v>
      </c>
      <c r="H361">
        <v>0</v>
      </c>
      <c r="J361">
        <v>0</v>
      </c>
      <c r="K361">
        <v>0</v>
      </c>
    </row>
    <row r="362" spans="1:11" hidden="1" x14ac:dyDescent="0.25">
      <c r="A362">
        <v>2024</v>
      </c>
      <c r="B362">
        <v>1</v>
      </c>
      <c r="C362" t="s">
        <v>26</v>
      </c>
      <c r="D362">
        <v>0</v>
      </c>
      <c r="E362">
        <v>744</v>
      </c>
      <c r="H362">
        <v>0.25569999999999998</v>
      </c>
      <c r="J362">
        <v>64934</v>
      </c>
      <c r="K362">
        <v>16601.39</v>
      </c>
    </row>
    <row r="363" spans="1:11" hidden="1" x14ac:dyDescent="0.25">
      <c r="A363">
        <v>2024</v>
      </c>
      <c r="B363">
        <v>2</v>
      </c>
      <c r="C363" t="s">
        <v>26</v>
      </c>
      <c r="D363">
        <v>0</v>
      </c>
      <c r="E363">
        <v>376</v>
      </c>
      <c r="H363">
        <v>0.23780000000000001</v>
      </c>
      <c r="J363">
        <v>71197</v>
      </c>
      <c r="K363">
        <v>16934</v>
      </c>
    </row>
    <row r="364" spans="1:11" hidden="1" x14ac:dyDescent="0.25">
      <c r="A364">
        <v>2024</v>
      </c>
      <c r="B364">
        <v>3</v>
      </c>
      <c r="C364" t="s">
        <v>26</v>
      </c>
      <c r="D364">
        <v>0</v>
      </c>
      <c r="E364">
        <v>0</v>
      </c>
      <c r="H364">
        <v>0.24279999999999999</v>
      </c>
      <c r="J364">
        <v>51152</v>
      </c>
      <c r="K364">
        <v>12419.74</v>
      </c>
    </row>
    <row r="365" spans="1:11" hidden="1" x14ac:dyDescent="0.25">
      <c r="A365">
        <v>2024</v>
      </c>
      <c r="B365">
        <v>4</v>
      </c>
      <c r="C365" t="s">
        <v>26</v>
      </c>
      <c r="D365">
        <v>0</v>
      </c>
      <c r="E365">
        <v>0</v>
      </c>
      <c r="H365">
        <v>0.24160000000000001</v>
      </c>
      <c r="J365">
        <v>45316</v>
      </c>
      <c r="K365">
        <v>10948.47</v>
      </c>
    </row>
    <row r="366" spans="1:11" hidden="1" x14ac:dyDescent="0.25">
      <c r="A366">
        <v>2024</v>
      </c>
      <c r="B366">
        <v>5</v>
      </c>
      <c r="C366" t="s">
        <v>26</v>
      </c>
      <c r="D366">
        <v>0</v>
      </c>
      <c r="E366">
        <v>576</v>
      </c>
      <c r="H366">
        <v>0.25069999999999998</v>
      </c>
      <c r="J366">
        <v>51330</v>
      </c>
      <c r="K366">
        <v>12868.58</v>
      </c>
    </row>
    <row r="367" spans="1:11" hidden="1" x14ac:dyDescent="0.25">
      <c r="A367">
        <v>2024</v>
      </c>
      <c r="B367">
        <v>6</v>
      </c>
      <c r="C367" t="s">
        <v>26</v>
      </c>
      <c r="D367">
        <v>0</v>
      </c>
      <c r="E367">
        <v>250</v>
      </c>
      <c r="H367">
        <v>0.2722</v>
      </c>
      <c r="J367">
        <v>42151</v>
      </c>
      <c r="K367">
        <v>11473.9</v>
      </c>
    </row>
    <row r="368" spans="1:11" hidden="1" x14ac:dyDescent="0.25">
      <c r="A368">
        <v>2024</v>
      </c>
      <c r="B368">
        <v>7</v>
      </c>
      <c r="C368" t="s">
        <v>26</v>
      </c>
      <c r="D368">
        <v>0</v>
      </c>
      <c r="E368">
        <v>15453</v>
      </c>
      <c r="H368">
        <v>0.28699999999999998</v>
      </c>
      <c r="J368">
        <v>67581</v>
      </c>
      <c r="K368">
        <v>19396.73</v>
      </c>
    </row>
    <row r="369" spans="1:11" hidden="1" x14ac:dyDescent="0.25">
      <c r="A369">
        <v>2024</v>
      </c>
      <c r="B369">
        <v>8</v>
      </c>
      <c r="C369" t="s">
        <v>26</v>
      </c>
      <c r="D369">
        <v>0</v>
      </c>
      <c r="E369">
        <v>0</v>
      </c>
      <c r="H369">
        <v>0.30470000000000003</v>
      </c>
      <c r="J369">
        <v>44796</v>
      </c>
      <c r="K369">
        <v>13651.04</v>
      </c>
    </row>
    <row r="370" spans="1:11" hidden="1" x14ac:dyDescent="0.25">
      <c r="A370">
        <v>2024</v>
      </c>
      <c r="B370">
        <v>9</v>
      </c>
      <c r="C370" t="s">
        <v>26</v>
      </c>
      <c r="D370">
        <v>0</v>
      </c>
      <c r="E370">
        <v>1834</v>
      </c>
      <c r="H370">
        <v>0.29039999999999999</v>
      </c>
      <c r="J370">
        <v>52599</v>
      </c>
      <c r="K370">
        <v>15277.15</v>
      </c>
    </row>
    <row r="371" spans="1:11" hidden="1" x14ac:dyDescent="0.25">
      <c r="A371">
        <v>2024</v>
      </c>
      <c r="B371">
        <v>10</v>
      </c>
      <c r="C371" t="s">
        <v>26</v>
      </c>
      <c r="D371">
        <v>0</v>
      </c>
      <c r="E371">
        <v>4112</v>
      </c>
      <c r="H371">
        <v>0.28560000000000002</v>
      </c>
      <c r="J371">
        <v>54362</v>
      </c>
      <c r="K371">
        <v>15523.99</v>
      </c>
    </row>
    <row r="372" spans="1:11" hidden="1" x14ac:dyDescent="0.25">
      <c r="A372">
        <v>2024</v>
      </c>
      <c r="B372">
        <v>11</v>
      </c>
      <c r="C372" t="s">
        <v>26</v>
      </c>
      <c r="D372">
        <v>0</v>
      </c>
      <c r="E372">
        <v>4350</v>
      </c>
      <c r="H372">
        <v>0.307</v>
      </c>
      <c r="J372">
        <v>64157</v>
      </c>
      <c r="K372">
        <v>19751.41</v>
      </c>
    </row>
    <row r="373" spans="1:11" hidden="1" x14ac:dyDescent="0.25">
      <c r="A373">
        <v>2024</v>
      </c>
      <c r="B373">
        <v>12</v>
      </c>
      <c r="C373" t="s">
        <v>26</v>
      </c>
      <c r="D373">
        <v>0</v>
      </c>
      <c r="E373">
        <v>31394</v>
      </c>
      <c r="H373">
        <v>0.33100000000000002</v>
      </c>
      <c r="J373">
        <v>51593</v>
      </c>
      <c r="K373">
        <v>17063.939999999999</v>
      </c>
    </row>
    <row r="374" spans="1:11" hidden="1" x14ac:dyDescent="0.25">
      <c r="A374">
        <v>2025</v>
      </c>
      <c r="B374">
        <v>1</v>
      </c>
      <c r="C374" t="s">
        <v>26</v>
      </c>
      <c r="H374">
        <v>0.33500000000000002</v>
      </c>
      <c r="J374">
        <v>61904</v>
      </c>
      <c r="K374">
        <v>20875.39</v>
      </c>
    </row>
    <row r="375" spans="1:11" hidden="1" x14ac:dyDescent="0.25">
      <c r="A375">
        <v>2025</v>
      </c>
      <c r="B375">
        <v>2</v>
      </c>
      <c r="C375" t="s">
        <v>26</v>
      </c>
      <c r="H375">
        <v>0.33400000000000002</v>
      </c>
      <c r="J375">
        <v>60366</v>
      </c>
      <c r="K375">
        <v>20173.7</v>
      </c>
    </row>
    <row r="376" spans="1:11" hidden="1" x14ac:dyDescent="0.25">
      <c r="A376">
        <v>2025</v>
      </c>
      <c r="B376">
        <v>3</v>
      </c>
      <c r="C376" t="s">
        <v>26</v>
      </c>
      <c r="H376">
        <v>0.28599999999999998</v>
      </c>
      <c r="J376">
        <v>58209</v>
      </c>
      <c r="K376">
        <v>16648.580000000002</v>
      </c>
    </row>
    <row r="377" spans="1:11" hidden="1" x14ac:dyDescent="0.25">
      <c r="A377">
        <v>2025</v>
      </c>
      <c r="B377">
        <v>4</v>
      </c>
      <c r="C377" t="s">
        <v>26</v>
      </c>
      <c r="H377">
        <v>0.26550000000000001</v>
      </c>
      <c r="J377">
        <v>41269</v>
      </c>
      <c r="K377">
        <v>10956.7</v>
      </c>
    </row>
    <row r="378" spans="1:11" hidden="1" x14ac:dyDescent="0.25">
      <c r="A378">
        <v>2025</v>
      </c>
      <c r="B378">
        <v>5</v>
      </c>
      <c r="C378" t="s">
        <v>26</v>
      </c>
      <c r="H378">
        <v>0.25750000000000001</v>
      </c>
      <c r="J378">
        <v>30809</v>
      </c>
      <c r="K378">
        <v>7932.95</v>
      </c>
    </row>
    <row r="379" spans="1:11" hidden="1" x14ac:dyDescent="0.25">
      <c r="A379">
        <v>2025</v>
      </c>
      <c r="B379">
        <v>6</v>
      </c>
      <c r="C379" t="s">
        <v>26</v>
      </c>
      <c r="H379">
        <v>0.35499999999999998</v>
      </c>
      <c r="J379">
        <v>33644</v>
      </c>
      <c r="K379">
        <v>11949.42</v>
      </c>
    </row>
    <row r="380" spans="1:11" hidden="1" x14ac:dyDescent="0.25">
      <c r="A380">
        <v>2025</v>
      </c>
      <c r="B380">
        <v>7</v>
      </c>
      <c r="C380" t="s">
        <v>26</v>
      </c>
      <c r="H380">
        <v>0.29599999999999999</v>
      </c>
      <c r="J380">
        <v>51483</v>
      </c>
      <c r="K380">
        <v>15262.33</v>
      </c>
    </row>
    <row r="381" spans="1:11" hidden="1" x14ac:dyDescent="0.25">
      <c r="A381">
        <v>2025</v>
      </c>
      <c r="B381">
        <v>8</v>
      </c>
      <c r="C381" t="s">
        <v>26</v>
      </c>
      <c r="D381">
        <v>0</v>
      </c>
      <c r="E381">
        <v>11284</v>
      </c>
      <c r="H381">
        <v>0.32679999999999998</v>
      </c>
      <c r="J381">
        <v>17650</v>
      </c>
      <c r="K381">
        <v>5768.63</v>
      </c>
    </row>
    <row r="382" spans="1:11" hidden="1" x14ac:dyDescent="0.25">
      <c r="A382">
        <v>2025</v>
      </c>
      <c r="B382">
        <v>9</v>
      </c>
      <c r="C382" t="s">
        <v>26</v>
      </c>
      <c r="D382">
        <v>0</v>
      </c>
      <c r="E382">
        <v>22523</v>
      </c>
      <c r="H382">
        <v>0</v>
      </c>
      <c r="J382">
        <v>0</v>
      </c>
      <c r="K382">
        <v>0</v>
      </c>
    </row>
    <row r="383" spans="1:11" hidden="1" x14ac:dyDescent="0.25">
      <c r="A383">
        <v>2025</v>
      </c>
      <c r="B383">
        <v>10</v>
      </c>
      <c r="C383" t="s">
        <v>26</v>
      </c>
      <c r="H383">
        <v>0</v>
      </c>
      <c r="J383">
        <v>0</v>
      </c>
      <c r="K383">
        <v>0</v>
      </c>
    </row>
    <row r="384" spans="1:11" hidden="1" x14ac:dyDescent="0.25">
      <c r="A384">
        <v>2025</v>
      </c>
      <c r="B384">
        <v>11</v>
      </c>
      <c r="C384" t="s">
        <v>26</v>
      </c>
      <c r="H384">
        <v>0</v>
      </c>
      <c r="J384">
        <v>0</v>
      </c>
      <c r="K384">
        <v>0</v>
      </c>
    </row>
    <row r="385" spans="1:11" hidden="1" x14ac:dyDescent="0.25">
      <c r="A385">
        <v>2025</v>
      </c>
      <c r="B385">
        <v>12</v>
      </c>
      <c r="C385" t="s">
        <v>26</v>
      </c>
      <c r="H385">
        <v>0</v>
      </c>
      <c r="J385">
        <v>0</v>
      </c>
      <c r="K385">
        <v>0</v>
      </c>
    </row>
    <row r="386" spans="1:11" hidden="1" x14ac:dyDescent="0.25">
      <c r="A386">
        <v>2024</v>
      </c>
      <c r="B386">
        <v>1</v>
      </c>
      <c r="C386" t="s">
        <v>27</v>
      </c>
      <c r="D386">
        <v>44.22</v>
      </c>
      <c r="E386">
        <v>15977</v>
      </c>
      <c r="H386">
        <v>0.25569999999999998</v>
      </c>
      <c r="J386">
        <v>64934</v>
      </c>
      <c r="K386">
        <v>16601.39</v>
      </c>
    </row>
    <row r="387" spans="1:11" hidden="1" x14ac:dyDescent="0.25">
      <c r="A387">
        <v>2024</v>
      </c>
      <c r="B387">
        <v>2</v>
      </c>
      <c r="C387" t="s">
        <v>27</v>
      </c>
      <c r="D387">
        <v>237.45</v>
      </c>
      <c r="E387">
        <v>80655</v>
      </c>
      <c r="H387">
        <v>0.23780000000000001</v>
      </c>
      <c r="J387">
        <v>71197</v>
      </c>
      <c r="K387">
        <v>16934</v>
      </c>
    </row>
    <row r="388" spans="1:11" hidden="1" x14ac:dyDescent="0.25">
      <c r="A388">
        <v>2024</v>
      </c>
      <c r="B388">
        <v>3</v>
      </c>
      <c r="C388" t="s">
        <v>27</v>
      </c>
      <c r="D388">
        <v>230.27</v>
      </c>
      <c r="E388">
        <v>84827</v>
      </c>
      <c r="H388">
        <v>0.24279999999999999</v>
      </c>
      <c r="J388">
        <v>51152</v>
      </c>
      <c r="K388">
        <v>12419.74</v>
      </c>
    </row>
    <row r="389" spans="1:11" hidden="1" x14ac:dyDescent="0.25">
      <c r="A389">
        <v>2024</v>
      </c>
      <c r="B389">
        <v>4</v>
      </c>
      <c r="C389" t="s">
        <v>27</v>
      </c>
      <c r="D389">
        <v>190.51</v>
      </c>
      <c r="E389">
        <v>47809</v>
      </c>
      <c r="H389">
        <v>0.24160000000000001</v>
      </c>
      <c r="J389">
        <v>45316</v>
      </c>
      <c r="K389">
        <v>10948.47</v>
      </c>
    </row>
    <row r="390" spans="1:11" hidden="1" x14ac:dyDescent="0.25">
      <c r="A390">
        <v>2024</v>
      </c>
      <c r="B390">
        <v>5</v>
      </c>
      <c r="C390" t="s">
        <v>27</v>
      </c>
      <c r="D390">
        <v>100.88</v>
      </c>
      <c r="E390">
        <v>37786</v>
      </c>
      <c r="H390">
        <v>0.25069999999999998</v>
      </c>
      <c r="J390">
        <v>51330</v>
      </c>
      <c r="K390">
        <v>12868.58</v>
      </c>
    </row>
    <row r="391" spans="1:11" hidden="1" x14ac:dyDescent="0.25">
      <c r="A391">
        <v>2024</v>
      </c>
      <c r="B391">
        <v>6</v>
      </c>
      <c r="C391" t="s">
        <v>27</v>
      </c>
      <c r="D391">
        <v>76.430000000000007</v>
      </c>
      <c r="E391">
        <v>29749</v>
      </c>
      <c r="H391">
        <v>0.2722</v>
      </c>
      <c r="J391">
        <v>42151</v>
      </c>
      <c r="K391">
        <v>11473.9</v>
      </c>
    </row>
    <row r="392" spans="1:11" hidden="1" x14ac:dyDescent="0.25">
      <c r="A392">
        <v>2024</v>
      </c>
      <c r="B392">
        <v>7</v>
      </c>
      <c r="C392" t="s">
        <v>27</v>
      </c>
      <c r="D392">
        <v>4.8499999999999996</v>
      </c>
      <c r="E392">
        <v>1657</v>
      </c>
      <c r="H392">
        <v>0.28699999999999998</v>
      </c>
      <c r="J392">
        <v>67581</v>
      </c>
      <c r="K392">
        <v>19396.73</v>
      </c>
    </row>
    <row r="393" spans="1:11" hidden="1" x14ac:dyDescent="0.25">
      <c r="A393">
        <v>2024</v>
      </c>
      <c r="B393">
        <v>8</v>
      </c>
      <c r="C393" t="s">
        <v>27</v>
      </c>
      <c r="D393">
        <v>43.96</v>
      </c>
      <c r="E393">
        <v>15795</v>
      </c>
      <c r="H393">
        <v>0.30470000000000003</v>
      </c>
      <c r="J393">
        <v>44796</v>
      </c>
      <c r="K393">
        <v>13651.04</v>
      </c>
    </row>
    <row r="394" spans="1:11" hidden="1" x14ac:dyDescent="0.25">
      <c r="A394">
        <v>2024</v>
      </c>
      <c r="B394">
        <v>9</v>
      </c>
      <c r="C394" t="s">
        <v>27</v>
      </c>
      <c r="D394">
        <v>193.27</v>
      </c>
      <c r="E394">
        <v>93880</v>
      </c>
      <c r="H394">
        <v>0.29039999999999999</v>
      </c>
      <c r="J394">
        <v>52599</v>
      </c>
      <c r="K394">
        <v>15277.15</v>
      </c>
    </row>
    <row r="395" spans="1:11" hidden="1" x14ac:dyDescent="0.25">
      <c r="A395">
        <v>2024</v>
      </c>
      <c r="B395">
        <v>10</v>
      </c>
      <c r="C395" t="s">
        <v>27</v>
      </c>
      <c r="D395">
        <v>77.08</v>
      </c>
      <c r="E395">
        <v>36904</v>
      </c>
      <c r="H395">
        <v>0.28560000000000002</v>
      </c>
      <c r="J395">
        <v>54362</v>
      </c>
      <c r="K395">
        <v>15523.99</v>
      </c>
    </row>
    <row r="396" spans="1:11" hidden="1" x14ac:dyDescent="0.25">
      <c r="A396">
        <v>2024</v>
      </c>
      <c r="B396">
        <v>11</v>
      </c>
      <c r="C396" t="s">
        <v>27</v>
      </c>
      <c r="D396">
        <v>167</v>
      </c>
      <c r="E396">
        <v>39163</v>
      </c>
      <c r="F396">
        <v>300.96000000000282</v>
      </c>
      <c r="H396">
        <v>0.307</v>
      </c>
      <c r="J396">
        <v>64157</v>
      </c>
      <c r="K396">
        <v>19751.41</v>
      </c>
    </row>
    <row r="397" spans="1:11" hidden="1" x14ac:dyDescent="0.25">
      <c r="A397">
        <v>2024</v>
      </c>
      <c r="B397">
        <v>12</v>
      </c>
      <c r="C397" t="s">
        <v>27</v>
      </c>
      <c r="D397">
        <v>313.3</v>
      </c>
      <c r="E397">
        <v>106394</v>
      </c>
      <c r="F397">
        <v>602.5</v>
      </c>
      <c r="H397">
        <v>0.33100000000000002</v>
      </c>
      <c r="J397">
        <v>51593</v>
      </c>
      <c r="K397">
        <v>17063.939999999999</v>
      </c>
    </row>
    <row r="398" spans="1:11" hidden="1" x14ac:dyDescent="0.25">
      <c r="A398">
        <v>2025</v>
      </c>
      <c r="B398">
        <v>1</v>
      </c>
      <c r="C398" t="s">
        <v>27</v>
      </c>
      <c r="D398">
        <v>83.8</v>
      </c>
      <c r="E398">
        <v>33385</v>
      </c>
      <c r="F398">
        <v>255.7599999999984</v>
      </c>
      <c r="H398">
        <v>0.33500000000000002</v>
      </c>
      <c r="J398">
        <v>61904</v>
      </c>
      <c r="K398">
        <v>20875.39</v>
      </c>
    </row>
    <row r="399" spans="1:11" hidden="1" x14ac:dyDescent="0.25">
      <c r="A399">
        <v>2025</v>
      </c>
      <c r="B399">
        <v>2</v>
      </c>
      <c r="C399" t="s">
        <v>27</v>
      </c>
      <c r="D399">
        <v>164.4</v>
      </c>
      <c r="E399">
        <v>50236</v>
      </c>
      <c r="F399">
        <v>466.13000000000102</v>
      </c>
      <c r="H399">
        <v>0.33400000000000002</v>
      </c>
      <c r="J399">
        <v>60366</v>
      </c>
      <c r="K399">
        <v>20173.7</v>
      </c>
    </row>
    <row r="400" spans="1:11" hidden="1" x14ac:dyDescent="0.25">
      <c r="A400">
        <v>2025</v>
      </c>
      <c r="B400">
        <v>3</v>
      </c>
      <c r="C400" t="s">
        <v>27</v>
      </c>
      <c r="D400">
        <v>67.3</v>
      </c>
      <c r="E400">
        <v>21941</v>
      </c>
      <c r="F400">
        <v>325.22000000000122</v>
      </c>
      <c r="H400">
        <v>0.28599999999999998</v>
      </c>
      <c r="J400">
        <v>58209</v>
      </c>
      <c r="K400">
        <v>16648.580000000002</v>
      </c>
    </row>
    <row r="401" spans="1:11" hidden="1" x14ac:dyDescent="0.25">
      <c r="A401">
        <v>2025</v>
      </c>
      <c r="B401">
        <v>4</v>
      </c>
      <c r="C401" t="s">
        <v>27</v>
      </c>
      <c r="D401">
        <v>26.5</v>
      </c>
      <c r="E401">
        <v>9251</v>
      </c>
      <c r="F401">
        <v>83.389999999999418</v>
      </c>
      <c r="H401">
        <v>0.26550000000000001</v>
      </c>
      <c r="J401">
        <v>41269</v>
      </c>
      <c r="K401">
        <v>10956.7</v>
      </c>
    </row>
    <row r="402" spans="1:11" hidden="1" x14ac:dyDescent="0.25">
      <c r="A402">
        <v>2025</v>
      </c>
      <c r="B402">
        <v>5</v>
      </c>
      <c r="C402" t="s">
        <v>27</v>
      </c>
      <c r="D402">
        <v>122.3</v>
      </c>
      <c r="E402">
        <v>49539</v>
      </c>
      <c r="F402">
        <v>382.11000000000058</v>
      </c>
      <c r="H402">
        <v>0.25750000000000001</v>
      </c>
      <c r="J402">
        <v>30809</v>
      </c>
      <c r="K402">
        <v>7932.95</v>
      </c>
    </row>
    <row r="403" spans="1:11" hidden="1" x14ac:dyDescent="0.25">
      <c r="A403">
        <v>2025</v>
      </c>
      <c r="B403">
        <v>6</v>
      </c>
      <c r="C403" t="s">
        <v>27</v>
      </c>
      <c r="D403">
        <v>257.3</v>
      </c>
      <c r="E403">
        <v>96390</v>
      </c>
      <c r="F403">
        <v>583.36000000000058</v>
      </c>
      <c r="H403">
        <v>0.35499999999999998</v>
      </c>
      <c r="J403">
        <v>33644</v>
      </c>
      <c r="K403">
        <v>11949.42</v>
      </c>
    </row>
    <row r="404" spans="1:11" hidden="1" x14ac:dyDescent="0.25">
      <c r="A404">
        <v>2025</v>
      </c>
      <c r="B404">
        <v>7</v>
      </c>
      <c r="C404" t="s">
        <v>27</v>
      </c>
      <c r="D404">
        <v>82</v>
      </c>
      <c r="E404">
        <v>24626</v>
      </c>
      <c r="F404">
        <v>296.83000000000169</v>
      </c>
      <c r="H404">
        <v>0.29599999999999999</v>
      </c>
      <c r="J404">
        <v>51483</v>
      </c>
      <c r="K404">
        <v>15262.33</v>
      </c>
    </row>
    <row r="405" spans="1:11" hidden="1" x14ac:dyDescent="0.25">
      <c r="A405">
        <v>2025</v>
      </c>
      <c r="B405">
        <v>8</v>
      </c>
      <c r="C405" t="s">
        <v>27</v>
      </c>
      <c r="D405">
        <v>58.05</v>
      </c>
      <c r="E405">
        <v>18480</v>
      </c>
      <c r="F405">
        <v>152.7900000000009</v>
      </c>
      <c r="H405">
        <v>0.32679999999999998</v>
      </c>
      <c r="J405">
        <v>17650</v>
      </c>
      <c r="K405">
        <v>5768.63</v>
      </c>
    </row>
    <row r="406" spans="1:11" hidden="1" x14ac:dyDescent="0.25">
      <c r="A406">
        <v>2025</v>
      </c>
      <c r="B406">
        <v>9</v>
      </c>
      <c r="C406" t="s">
        <v>27</v>
      </c>
      <c r="D406">
        <v>157.72</v>
      </c>
      <c r="E406">
        <v>48778</v>
      </c>
      <c r="F406">
        <v>450.65999999999991</v>
      </c>
      <c r="H406">
        <v>0</v>
      </c>
      <c r="J406">
        <v>0</v>
      </c>
      <c r="K406">
        <v>0</v>
      </c>
    </row>
    <row r="407" spans="1:11" hidden="1" x14ac:dyDescent="0.25">
      <c r="A407">
        <v>2025</v>
      </c>
      <c r="B407">
        <v>10</v>
      </c>
      <c r="C407" t="s">
        <v>27</v>
      </c>
      <c r="H407">
        <v>0</v>
      </c>
      <c r="J407">
        <v>0</v>
      </c>
      <c r="K407">
        <v>0</v>
      </c>
    </row>
    <row r="408" spans="1:11" hidden="1" x14ac:dyDescent="0.25">
      <c r="A408">
        <v>2025</v>
      </c>
      <c r="B408">
        <v>11</v>
      </c>
      <c r="C408" t="s">
        <v>27</v>
      </c>
      <c r="H408">
        <v>0</v>
      </c>
      <c r="J408">
        <v>0</v>
      </c>
      <c r="K408">
        <v>0</v>
      </c>
    </row>
    <row r="409" spans="1:11" hidden="1" x14ac:dyDescent="0.25">
      <c r="A409">
        <v>2025</v>
      </c>
      <c r="B409">
        <v>12</v>
      </c>
      <c r="C409" t="s">
        <v>27</v>
      </c>
      <c r="H409">
        <v>0</v>
      </c>
      <c r="J409">
        <v>0</v>
      </c>
      <c r="K409">
        <v>0</v>
      </c>
    </row>
    <row r="410" spans="1:11" hidden="1" x14ac:dyDescent="0.25">
      <c r="A410">
        <v>2024</v>
      </c>
      <c r="B410">
        <v>1</v>
      </c>
      <c r="C410" t="s">
        <v>28</v>
      </c>
      <c r="D410">
        <v>32.47</v>
      </c>
      <c r="E410">
        <v>11214</v>
      </c>
      <c r="H410">
        <v>0.25569999999999998</v>
      </c>
      <c r="J410">
        <v>64934</v>
      </c>
      <c r="K410">
        <v>16601.39</v>
      </c>
    </row>
    <row r="411" spans="1:11" hidden="1" x14ac:dyDescent="0.25">
      <c r="A411">
        <v>2024</v>
      </c>
      <c r="B411">
        <v>2</v>
      </c>
      <c r="C411" t="s">
        <v>28</v>
      </c>
      <c r="D411">
        <v>89.87</v>
      </c>
      <c r="E411">
        <v>35840</v>
      </c>
      <c r="H411">
        <v>0.23780000000000001</v>
      </c>
      <c r="J411">
        <v>71197</v>
      </c>
      <c r="K411">
        <v>16934</v>
      </c>
    </row>
    <row r="412" spans="1:11" hidden="1" x14ac:dyDescent="0.25">
      <c r="A412">
        <v>2024</v>
      </c>
      <c r="B412">
        <v>3</v>
      </c>
      <c r="C412" t="s">
        <v>28</v>
      </c>
      <c r="D412">
        <v>8.01</v>
      </c>
      <c r="E412">
        <v>5376</v>
      </c>
      <c r="H412">
        <v>0.24279999999999999</v>
      </c>
      <c r="J412">
        <v>51152</v>
      </c>
      <c r="K412">
        <v>12419.74</v>
      </c>
    </row>
    <row r="413" spans="1:11" hidden="1" x14ac:dyDescent="0.25">
      <c r="A413">
        <v>2024</v>
      </c>
      <c r="B413">
        <v>4</v>
      </c>
      <c r="C413" t="s">
        <v>28</v>
      </c>
      <c r="D413">
        <v>60.16</v>
      </c>
      <c r="E413">
        <v>20237</v>
      </c>
      <c r="H413">
        <v>0.24160000000000001</v>
      </c>
      <c r="J413">
        <v>45316</v>
      </c>
      <c r="K413">
        <v>10948.47</v>
      </c>
    </row>
    <row r="414" spans="1:11" hidden="1" x14ac:dyDescent="0.25">
      <c r="A414">
        <v>2024</v>
      </c>
      <c r="B414">
        <v>5</v>
      </c>
      <c r="C414" t="s">
        <v>28</v>
      </c>
      <c r="D414">
        <v>32.22</v>
      </c>
      <c r="E414">
        <v>12170</v>
      </c>
      <c r="H414">
        <v>0.25069999999999998</v>
      </c>
      <c r="J414">
        <v>51330</v>
      </c>
      <c r="K414">
        <v>12868.58</v>
      </c>
    </row>
    <row r="415" spans="1:11" hidden="1" x14ac:dyDescent="0.25">
      <c r="A415">
        <v>2024</v>
      </c>
      <c r="B415">
        <v>6</v>
      </c>
      <c r="C415" t="s">
        <v>28</v>
      </c>
      <c r="D415">
        <v>27.62</v>
      </c>
      <c r="E415">
        <v>11200</v>
      </c>
      <c r="H415">
        <v>0.2722</v>
      </c>
      <c r="J415">
        <v>42151</v>
      </c>
      <c r="K415">
        <v>11473.9</v>
      </c>
    </row>
    <row r="416" spans="1:11" hidden="1" x14ac:dyDescent="0.25">
      <c r="A416">
        <v>2024</v>
      </c>
      <c r="B416">
        <v>7</v>
      </c>
      <c r="C416" t="s">
        <v>28</v>
      </c>
      <c r="D416">
        <v>201.4</v>
      </c>
      <c r="E416">
        <v>81760</v>
      </c>
      <c r="H416">
        <v>0.28699999999999998</v>
      </c>
      <c r="J416">
        <v>67581</v>
      </c>
      <c r="K416">
        <v>19396.73</v>
      </c>
    </row>
    <row r="417" spans="1:11" hidden="1" x14ac:dyDescent="0.25">
      <c r="A417">
        <v>2024</v>
      </c>
      <c r="B417">
        <v>8</v>
      </c>
      <c r="C417" t="s">
        <v>28</v>
      </c>
      <c r="D417">
        <v>149.69999999999999</v>
      </c>
      <c r="E417">
        <v>9756</v>
      </c>
      <c r="H417">
        <v>0.30470000000000003</v>
      </c>
      <c r="J417">
        <v>44796</v>
      </c>
      <c r="K417">
        <v>13651.04</v>
      </c>
    </row>
    <row r="418" spans="1:11" hidden="1" x14ac:dyDescent="0.25">
      <c r="A418">
        <v>2024</v>
      </c>
      <c r="B418">
        <v>9</v>
      </c>
      <c r="C418" t="s">
        <v>28</v>
      </c>
      <c r="D418">
        <v>39.270000000000003</v>
      </c>
      <c r="E418">
        <v>10745</v>
      </c>
      <c r="H418">
        <v>0.29039999999999999</v>
      </c>
      <c r="J418">
        <v>52599</v>
      </c>
      <c r="K418">
        <v>15277.15</v>
      </c>
    </row>
    <row r="419" spans="1:11" hidden="1" x14ac:dyDescent="0.25">
      <c r="A419">
        <v>2024</v>
      </c>
      <c r="B419">
        <v>10</v>
      </c>
      <c r="C419" t="s">
        <v>28</v>
      </c>
      <c r="D419">
        <v>105.75</v>
      </c>
      <c r="E419">
        <v>31310</v>
      </c>
      <c r="H419">
        <v>0.28560000000000002</v>
      </c>
      <c r="J419">
        <v>54362</v>
      </c>
      <c r="K419">
        <v>15523.99</v>
      </c>
    </row>
    <row r="420" spans="1:11" hidden="1" x14ac:dyDescent="0.25">
      <c r="A420">
        <v>2024</v>
      </c>
      <c r="B420">
        <v>11</v>
      </c>
      <c r="C420" t="s">
        <v>28</v>
      </c>
      <c r="D420">
        <v>170.5</v>
      </c>
      <c r="E420">
        <v>20105</v>
      </c>
      <c r="F420">
        <v>1071.04</v>
      </c>
      <c r="H420">
        <v>0.307</v>
      </c>
      <c r="J420">
        <v>64157</v>
      </c>
      <c r="K420">
        <v>19751.41</v>
      </c>
    </row>
    <row r="421" spans="1:11" hidden="1" x14ac:dyDescent="0.25">
      <c r="A421">
        <v>2024</v>
      </c>
      <c r="B421">
        <v>12</v>
      </c>
      <c r="C421" t="s">
        <v>28</v>
      </c>
      <c r="D421">
        <v>54.1</v>
      </c>
      <c r="E421">
        <v>18252</v>
      </c>
      <c r="F421">
        <v>888.67000000000007</v>
      </c>
      <c r="H421">
        <v>0.33100000000000002</v>
      </c>
      <c r="J421">
        <v>51593</v>
      </c>
      <c r="K421">
        <v>17063.939999999999</v>
      </c>
    </row>
    <row r="422" spans="1:11" hidden="1" x14ac:dyDescent="0.25">
      <c r="A422">
        <v>2025</v>
      </c>
      <c r="B422">
        <v>1</v>
      </c>
      <c r="C422" t="s">
        <v>28</v>
      </c>
      <c r="D422">
        <v>106.1</v>
      </c>
      <c r="E422">
        <v>40745</v>
      </c>
      <c r="F422">
        <v>1432.46</v>
      </c>
      <c r="H422">
        <v>0.33500000000000002</v>
      </c>
      <c r="J422">
        <v>61904</v>
      </c>
      <c r="K422">
        <v>20875.39</v>
      </c>
    </row>
    <row r="423" spans="1:11" hidden="1" x14ac:dyDescent="0.25">
      <c r="A423">
        <v>2025</v>
      </c>
      <c r="B423">
        <v>2</v>
      </c>
      <c r="C423" t="s">
        <v>28</v>
      </c>
      <c r="D423">
        <v>58.3</v>
      </c>
      <c r="E423">
        <v>23470</v>
      </c>
      <c r="F423">
        <v>1260.74</v>
      </c>
      <c r="H423">
        <v>0.33400000000000002</v>
      </c>
      <c r="J423">
        <v>60366</v>
      </c>
      <c r="K423">
        <v>20173.7</v>
      </c>
    </row>
    <row r="424" spans="1:11" hidden="1" x14ac:dyDescent="0.25">
      <c r="A424">
        <v>2025</v>
      </c>
      <c r="B424">
        <v>3</v>
      </c>
      <c r="C424" t="s">
        <v>28</v>
      </c>
      <c r="D424">
        <v>117</v>
      </c>
      <c r="E424">
        <v>43809</v>
      </c>
      <c r="F424">
        <v>1940.01</v>
      </c>
      <c r="H424">
        <v>0.28599999999999998</v>
      </c>
      <c r="J424">
        <v>58209</v>
      </c>
      <c r="K424">
        <v>16648.580000000002</v>
      </c>
    </row>
    <row r="425" spans="1:11" hidden="1" x14ac:dyDescent="0.25">
      <c r="A425">
        <v>2025</v>
      </c>
      <c r="B425">
        <v>4</v>
      </c>
      <c r="C425" t="s">
        <v>28</v>
      </c>
      <c r="D425">
        <v>80.900000000000006</v>
      </c>
      <c r="E425">
        <v>26090</v>
      </c>
      <c r="F425">
        <v>1086.83</v>
      </c>
      <c r="H425">
        <v>0.26550000000000001</v>
      </c>
      <c r="J425">
        <v>41269</v>
      </c>
      <c r="K425">
        <v>10956.7</v>
      </c>
    </row>
    <row r="426" spans="1:11" hidden="1" x14ac:dyDescent="0.25">
      <c r="A426">
        <v>2025</v>
      </c>
      <c r="B426">
        <v>5</v>
      </c>
      <c r="C426" t="s">
        <v>28</v>
      </c>
      <c r="D426">
        <v>61.4</v>
      </c>
      <c r="E426">
        <v>22280</v>
      </c>
      <c r="F426">
        <v>923.15999999999985</v>
      </c>
      <c r="H426">
        <v>0.25750000000000001</v>
      </c>
      <c r="J426">
        <v>30809</v>
      </c>
      <c r="K426">
        <v>7932.95</v>
      </c>
    </row>
    <row r="427" spans="1:11" hidden="1" x14ac:dyDescent="0.25">
      <c r="A427">
        <v>2025</v>
      </c>
      <c r="B427">
        <v>6</v>
      </c>
      <c r="C427" t="s">
        <v>28</v>
      </c>
      <c r="D427">
        <v>118.2</v>
      </c>
      <c r="E427">
        <v>53907</v>
      </c>
      <c r="F427">
        <v>1403.140000000001</v>
      </c>
      <c r="H427">
        <v>0.35499999999999998</v>
      </c>
      <c r="J427">
        <v>33644</v>
      </c>
      <c r="K427">
        <v>11949.42</v>
      </c>
    </row>
    <row r="428" spans="1:11" hidden="1" x14ac:dyDescent="0.25">
      <c r="A428">
        <v>2025</v>
      </c>
      <c r="B428">
        <v>7</v>
      </c>
      <c r="C428" t="s">
        <v>28</v>
      </c>
      <c r="D428">
        <v>107.8</v>
      </c>
      <c r="E428">
        <v>41601</v>
      </c>
      <c r="F428">
        <v>1518.73</v>
      </c>
      <c r="H428">
        <v>0.29599999999999999</v>
      </c>
      <c r="J428">
        <v>51483</v>
      </c>
      <c r="K428">
        <v>15262.33</v>
      </c>
    </row>
    <row r="429" spans="1:11" hidden="1" x14ac:dyDescent="0.25">
      <c r="A429">
        <v>2025</v>
      </c>
      <c r="B429">
        <v>8</v>
      </c>
      <c r="C429" t="s">
        <v>28</v>
      </c>
      <c r="D429">
        <v>70.040000000000006</v>
      </c>
      <c r="E429">
        <v>32592</v>
      </c>
      <c r="F429">
        <v>697.35000000000036</v>
      </c>
      <c r="H429">
        <v>0.32679999999999998</v>
      </c>
      <c r="J429">
        <v>17650</v>
      </c>
      <c r="K429">
        <v>5768.63</v>
      </c>
    </row>
    <row r="430" spans="1:11" hidden="1" x14ac:dyDescent="0.25">
      <c r="A430">
        <v>2025</v>
      </c>
      <c r="B430">
        <v>9</v>
      </c>
      <c r="C430" t="s">
        <v>28</v>
      </c>
      <c r="D430">
        <v>245.35</v>
      </c>
      <c r="E430">
        <v>114670</v>
      </c>
      <c r="F430">
        <v>2729.5300000000011</v>
      </c>
      <c r="H430">
        <v>0</v>
      </c>
      <c r="J430">
        <v>0</v>
      </c>
      <c r="K430">
        <v>0</v>
      </c>
    </row>
    <row r="431" spans="1:11" hidden="1" x14ac:dyDescent="0.25">
      <c r="A431">
        <v>2025</v>
      </c>
      <c r="B431">
        <v>10</v>
      </c>
      <c r="C431" t="s">
        <v>28</v>
      </c>
      <c r="H431">
        <v>0</v>
      </c>
      <c r="J431">
        <v>0</v>
      </c>
      <c r="K431">
        <v>0</v>
      </c>
    </row>
    <row r="432" spans="1:11" hidden="1" x14ac:dyDescent="0.25">
      <c r="A432">
        <v>2025</v>
      </c>
      <c r="B432">
        <v>11</v>
      </c>
      <c r="C432" t="s">
        <v>28</v>
      </c>
      <c r="H432">
        <v>0</v>
      </c>
      <c r="J432">
        <v>0</v>
      </c>
      <c r="K432">
        <v>0</v>
      </c>
    </row>
    <row r="433" spans="1:11" hidden="1" x14ac:dyDescent="0.25">
      <c r="A433">
        <v>2025</v>
      </c>
      <c r="B433">
        <v>12</v>
      </c>
      <c r="C433" t="s">
        <v>28</v>
      </c>
      <c r="H433">
        <v>0</v>
      </c>
      <c r="J433">
        <v>0</v>
      </c>
      <c r="K433">
        <v>0</v>
      </c>
    </row>
    <row r="434" spans="1:11" hidden="1" x14ac:dyDescent="0.25">
      <c r="A434">
        <v>2024</v>
      </c>
      <c r="B434">
        <v>1</v>
      </c>
      <c r="C434" t="s">
        <v>29</v>
      </c>
      <c r="D434">
        <v>0</v>
      </c>
      <c r="E434">
        <v>0</v>
      </c>
      <c r="H434">
        <v>0.25569999999999998</v>
      </c>
      <c r="J434">
        <v>64934</v>
      </c>
      <c r="K434">
        <v>16601.39</v>
      </c>
    </row>
    <row r="435" spans="1:11" hidden="1" x14ac:dyDescent="0.25">
      <c r="A435">
        <v>2024</v>
      </c>
      <c r="B435">
        <v>2</v>
      </c>
      <c r="C435" t="s">
        <v>29</v>
      </c>
      <c r="D435">
        <v>107.8</v>
      </c>
      <c r="E435">
        <v>35872</v>
      </c>
      <c r="H435">
        <v>0.23780000000000001</v>
      </c>
      <c r="J435">
        <v>71197</v>
      </c>
      <c r="K435">
        <v>16934</v>
      </c>
    </row>
    <row r="436" spans="1:11" hidden="1" x14ac:dyDescent="0.25">
      <c r="A436">
        <v>2024</v>
      </c>
      <c r="B436">
        <v>3</v>
      </c>
      <c r="C436" t="s">
        <v>29</v>
      </c>
      <c r="D436">
        <v>0</v>
      </c>
      <c r="E436">
        <v>1</v>
      </c>
      <c r="H436">
        <v>0.24279999999999999</v>
      </c>
      <c r="J436">
        <v>51152</v>
      </c>
      <c r="K436">
        <v>12419.74</v>
      </c>
    </row>
    <row r="437" spans="1:11" hidden="1" x14ac:dyDescent="0.25">
      <c r="A437">
        <v>2024</v>
      </c>
      <c r="B437">
        <v>4</v>
      </c>
      <c r="C437" t="s">
        <v>29</v>
      </c>
      <c r="D437">
        <v>47.6</v>
      </c>
      <c r="E437">
        <v>10590</v>
      </c>
      <c r="H437">
        <v>0.24160000000000001</v>
      </c>
      <c r="J437">
        <v>45316</v>
      </c>
      <c r="K437">
        <v>10948.47</v>
      </c>
    </row>
    <row r="438" spans="1:11" hidden="1" x14ac:dyDescent="0.25">
      <c r="A438">
        <v>2024</v>
      </c>
      <c r="B438">
        <v>5</v>
      </c>
      <c r="C438" t="s">
        <v>29</v>
      </c>
      <c r="D438">
        <v>122.14</v>
      </c>
      <c r="E438">
        <v>43830</v>
      </c>
      <c r="H438">
        <v>0.25069999999999998</v>
      </c>
      <c r="J438">
        <v>51330</v>
      </c>
      <c r="K438">
        <v>12868.58</v>
      </c>
    </row>
    <row r="439" spans="1:11" hidden="1" x14ac:dyDescent="0.25">
      <c r="A439">
        <v>2024</v>
      </c>
      <c r="B439">
        <v>6</v>
      </c>
      <c r="C439" t="s">
        <v>29</v>
      </c>
      <c r="D439">
        <v>37.020000000000003</v>
      </c>
      <c r="E439">
        <v>11150</v>
      </c>
      <c r="H439">
        <v>0.2722</v>
      </c>
      <c r="J439">
        <v>42151</v>
      </c>
      <c r="K439">
        <v>11473.9</v>
      </c>
    </row>
    <row r="440" spans="1:11" hidden="1" x14ac:dyDescent="0.25">
      <c r="A440">
        <v>2024</v>
      </c>
      <c r="B440">
        <v>7</v>
      </c>
      <c r="C440" t="s">
        <v>29</v>
      </c>
      <c r="D440">
        <v>30.45</v>
      </c>
      <c r="E440">
        <v>10071</v>
      </c>
      <c r="H440">
        <v>0.28699999999999998</v>
      </c>
      <c r="J440">
        <v>67581</v>
      </c>
      <c r="K440">
        <v>19396.73</v>
      </c>
    </row>
    <row r="441" spans="1:11" hidden="1" x14ac:dyDescent="0.25">
      <c r="A441">
        <v>2024</v>
      </c>
      <c r="B441">
        <v>8</v>
      </c>
      <c r="C441" t="s">
        <v>29</v>
      </c>
      <c r="D441">
        <v>39.08</v>
      </c>
      <c r="E441">
        <v>14982</v>
      </c>
      <c r="H441">
        <v>0.30470000000000003</v>
      </c>
      <c r="J441">
        <v>44796</v>
      </c>
      <c r="K441">
        <v>13651.04</v>
      </c>
    </row>
    <row r="442" spans="1:11" hidden="1" x14ac:dyDescent="0.25">
      <c r="A442">
        <v>2024</v>
      </c>
      <c r="B442">
        <v>9</v>
      </c>
      <c r="C442" t="s">
        <v>29</v>
      </c>
      <c r="D442">
        <v>30.35</v>
      </c>
      <c r="E442">
        <v>11340</v>
      </c>
      <c r="H442">
        <v>0.29039999999999999</v>
      </c>
      <c r="J442">
        <v>52599</v>
      </c>
      <c r="K442">
        <v>15277.15</v>
      </c>
    </row>
    <row r="443" spans="1:11" hidden="1" x14ac:dyDescent="0.25">
      <c r="A443">
        <v>2024</v>
      </c>
      <c r="B443">
        <v>10</v>
      </c>
      <c r="C443" t="s">
        <v>29</v>
      </c>
      <c r="D443">
        <v>108.29</v>
      </c>
      <c r="E443">
        <v>53551</v>
      </c>
      <c r="H443">
        <v>0.28560000000000002</v>
      </c>
      <c r="J443">
        <v>54362</v>
      </c>
      <c r="K443">
        <v>15523.99</v>
      </c>
    </row>
    <row r="444" spans="1:11" hidden="1" x14ac:dyDescent="0.25">
      <c r="A444">
        <v>2024</v>
      </c>
      <c r="B444">
        <v>11</v>
      </c>
      <c r="C444" t="s">
        <v>29</v>
      </c>
      <c r="D444">
        <v>45.7</v>
      </c>
      <c r="E444">
        <v>16163</v>
      </c>
      <c r="F444">
        <v>934.72</v>
      </c>
      <c r="H444">
        <v>0.307</v>
      </c>
      <c r="J444">
        <v>64157</v>
      </c>
      <c r="K444">
        <v>19751.41</v>
      </c>
    </row>
    <row r="445" spans="1:11" hidden="1" x14ac:dyDescent="0.25">
      <c r="A445">
        <v>2024</v>
      </c>
      <c r="B445">
        <v>12</v>
      </c>
      <c r="C445" t="s">
        <v>29</v>
      </c>
      <c r="D445">
        <v>21.1</v>
      </c>
      <c r="E445">
        <v>9100</v>
      </c>
      <c r="F445">
        <v>395.78</v>
      </c>
      <c r="H445">
        <v>0.33100000000000002</v>
      </c>
      <c r="J445">
        <v>51593</v>
      </c>
      <c r="K445">
        <v>17063.939999999999</v>
      </c>
    </row>
    <row r="446" spans="1:11" hidden="1" x14ac:dyDescent="0.25">
      <c r="A446">
        <v>2025</v>
      </c>
      <c r="B446">
        <v>1</v>
      </c>
      <c r="C446" t="s">
        <v>29</v>
      </c>
      <c r="D446">
        <v>72.599999999999994</v>
      </c>
      <c r="E446">
        <v>20219</v>
      </c>
      <c r="F446">
        <v>1069.29</v>
      </c>
      <c r="H446">
        <v>0.33500000000000002</v>
      </c>
      <c r="J446">
        <v>61904</v>
      </c>
      <c r="K446">
        <v>20875.39</v>
      </c>
    </row>
    <row r="447" spans="1:11" hidden="1" x14ac:dyDescent="0.25">
      <c r="A447">
        <v>2025</v>
      </c>
      <c r="B447">
        <v>2</v>
      </c>
      <c r="C447" t="s">
        <v>29</v>
      </c>
      <c r="D447">
        <v>180.6</v>
      </c>
      <c r="E447">
        <v>29367</v>
      </c>
      <c r="F447">
        <v>1530.02</v>
      </c>
      <c r="H447">
        <v>0.33400000000000002</v>
      </c>
      <c r="J447">
        <v>60366</v>
      </c>
      <c r="K447">
        <v>20173.7</v>
      </c>
    </row>
    <row r="448" spans="1:11" hidden="1" x14ac:dyDescent="0.25">
      <c r="A448">
        <v>2025</v>
      </c>
      <c r="B448">
        <v>3</v>
      </c>
      <c r="C448" t="s">
        <v>29</v>
      </c>
      <c r="D448">
        <v>0</v>
      </c>
      <c r="E448">
        <v>0</v>
      </c>
      <c r="F448">
        <v>299.39999999999958</v>
      </c>
      <c r="H448">
        <v>0.28599999999999998</v>
      </c>
      <c r="J448">
        <v>58209</v>
      </c>
      <c r="K448">
        <v>16648.580000000002</v>
      </c>
    </row>
    <row r="449" spans="1:11" hidden="1" x14ac:dyDescent="0.25">
      <c r="A449">
        <v>2025</v>
      </c>
      <c r="B449">
        <v>4</v>
      </c>
      <c r="C449" t="s">
        <v>29</v>
      </c>
      <c r="D449">
        <v>0</v>
      </c>
      <c r="E449">
        <v>0</v>
      </c>
      <c r="F449">
        <v>83.369999999999891</v>
      </c>
      <c r="H449">
        <v>0.26550000000000001</v>
      </c>
      <c r="J449">
        <v>41269</v>
      </c>
      <c r="K449">
        <v>10956.7</v>
      </c>
    </row>
    <row r="450" spans="1:11" hidden="1" x14ac:dyDescent="0.25">
      <c r="A450">
        <v>2025</v>
      </c>
      <c r="B450">
        <v>5</v>
      </c>
      <c r="C450" t="s">
        <v>29</v>
      </c>
      <c r="D450">
        <v>0</v>
      </c>
      <c r="E450">
        <v>0</v>
      </c>
      <c r="F450">
        <v>64.699999999999818</v>
      </c>
      <c r="H450">
        <v>0.25750000000000001</v>
      </c>
      <c r="J450">
        <v>30809</v>
      </c>
      <c r="K450">
        <v>7932.95</v>
      </c>
    </row>
    <row r="451" spans="1:11" hidden="1" x14ac:dyDescent="0.25">
      <c r="A451">
        <v>2025</v>
      </c>
      <c r="B451">
        <v>6</v>
      </c>
      <c r="C451" t="s">
        <v>29</v>
      </c>
      <c r="D451">
        <v>0</v>
      </c>
      <c r="E451">
        <v>0</v>
      </c>
      <c r="F451">
        <v>42.130000000000109</v>
      </c>
      <c r="H451">
        <v>0.35499999999999998</v>
      </c>
      <c r="J451">
        <v>33644</v>
      </c>
      <c r="K451">
        <v>11949.42</v>
      </c>
    </row>
    <row r="452" spans="1:11" hidden="1" x14ac:dyDescent="0.25">
      <c r="A452">
        <v>2025</v>
      </c>
      <c r="B452">
        <v>7</v>
      </c>
      <c r="C452" t="s">
        <v>29</v>
      </c>
      <c r="D452">
        <v>0</v>
      </c>
      <c r="E452">
        <v>0</v>
      </c>
      <c r="F452">
        <v>53.399999999999643</v>
      </c>
      <c r="H452">
        <v>0.29599999999999999</v>
      </c>
      <c r="J452">
        <v>51483</v>
      </c>
      <c r="K452">
        <v>15262.33</v>
      </c>
    </row>
    <row r="453" spans="1:11" hidden="1" x14ac:dyDescent="0.25">
      <c r="A453">
        <v>2025</v>
      </c>
      <c r="B453">
        <v>8</v>
      </c>
      <c r="C453" t="s">
        <v>29</v>
      </c>
      <c r="D453">
        <v>0</v>
      </c>
      <c r="E453">
        <v>0</v>
      </c>
      <c r="F453">
        <v>19.630000000000109</v>
      </c>
      <c r="H453">
        <v>0.32679999999999998</v>
      </c>
      <c r="J453">
        <v>17650</v>
      </c>
      <c r="K453">
        <v>5768.63</v>
      </c>
    </row>
    <row r="454" spans="1:11" hidden="1" x14ac:dyDescent="0.25">
      <c r="A454">
        <v>2025</v>
      </c>
      <c r="B454">
        <v>9</v>
      </c>
      <c r="C454" t="s">
        <v>29</v>
      </c>
      <c r="D454">
        <v>18.71</v>
      </c>
      <c r="E454">
        <v>5980</v>
      </c>
      <c r="F454">
        <v>533.6899999999996</v>
      </c>
      <c r="H454">
        <v>0</v>
      </c>
      <c r="J454">
        <v>0</v>
      </c>
      <c r="K454">
        <v>0</v>
      </c>
    </row>
    <row r="455" spans="1:11" hidden="1" x14ac:dyDescent="0.25">
      <c r="A455">
        <v>2025</v>
      </c>
      <c r="B455">
        <v>10</v>
      </c>
      <c r="C455" t="s">
        <v>29</v>
      </c>
      <c r="H455">
        <v>0</v>
      </c>
      <c r="J455">
        <v>0</v>
      </c>
      <c r="K455">
        <v>0</v>
      </c>
    </row>
    <row r="456" spans="1:11" hidden="1" x14ac:dyDescent="0.25">
      <c r="A456">
        <v>2025</v>
      </c>
      <c r="B456">
        <v>11</v>
      </c>
      <c r="C456" t="s">
        <v>29</v>
      </c>
      <c r="H456">
        <v>0</v>
      </c>
      <c r="J456">
        <v>0</v>
      </c>
      <c r="K456">
        <v>0</v>
      </c>
    </row>
    <row r="457" spans="1:11" hidden="1" x14ac:dyDescent="0.25">
      <c r="A457">
        <v>2025</v>
      </c>
      <c r="B457">
        <v>12</v>
      </c>
      <c r="C457" t="s">
        <v>29</v>
      </c>
      <c r="H457">
        <v>0</v>
      </c>
      <c r="J457">
        <v>0</v>
      </c>
      <c r="K457">
        <v>0</v>
      </c>
    </row>
    <row r="458" spans="1:11" hidden="1" x14ac:dyDescent="0.25">
      <c r="A458">
        <v>2024</v>
      </c>
      <c r="B458">
        <v>1</v>
      </c>
      <c r="C458" t="s">
        <v>30</v>
      </c>
      <c r="D458">
        <v>0</v>
      </c>
      <c r="E458">
        <v>0</v>
      </c>
      <c r="H458">
        <v>0.25569999999999998</v>
      </c>
      <c r="J458">
        <v>64934</v>
      </c>
      <c r="K458">
        <v>16601.39</v>
      </c>
    </row>
    <row r="459" spans="1:11" hidden="1" x14ac:dyDescent="0.25">
      <c r="A459">
        <v>2024</v>
      </c>
      <c r="B459">
        <v>2</v>
      </c>
      <c r="C459" t="s">
        <v>30</v>
      </c>
      <c r="D459">
        <v>25.11</v>
      </c>
      <c r="E459">
        <v>6018</v>
      </c>
      <c r="H459">
        <v>0.23780000000000001</v>
      </c>
      <c r="J459">
        <v>71197</v>
      </c>
      <c r="K459">
        <v>16934</v>
      </c>
    </row>
    <row r="460" spans="1:11" hidden="1" x14ac:dyDescent="0.25">
      <c r="A460">
        <v>2024</v>
      </c>
      <c r="B460">
        <v>3</v>
      </c>
      <c r="C460" t="s">
        <v>30</v>
      </c>
      <c r="D460">
        <v>0</v>
      </c>
      <c r="E460">
        <v>0</v>
      </c>
      <c r="H460">
        <v>0.24279999999999999</v>
      </c>
      <c r="J460">
        <v>51152</v>
      </c>
      <c r="K460">
        <v>12419.74</v>
      </c>
    </row>
    <row r="461" spans="1:11" hidden="1" x14ac:dyDescent="0.25">
      <c r="A461">
        <v>2024</v>
      </c>
      <c r="B461">
        <v>4</v>
      </c>
      <c r="C461" t="s">
        <v>30</v>
      </c>
      <c r="D461">
        <v>0</v>
      </c>
      <c r="E461">
        <v>180</v>
      </c>
      <c r="H461">
        <v>0.24160000000000001</v>
      </c>
      <c r="J461">
        <v>45316</v>
      </c>
      <c r="K461">
        <v>10948.47</v>
      </c>
    </row>
    <row r="462" spans="1:11" hidden="1" x14ac:dyDescent="0.25">
      <c r="A462">
        <v>2024</v>
      </c>
      <c r="B462">
        <v>5</v>
      </c>
      <c r="C462" t="s">
        <v>30</v>
      </c>
      <c r="D462">
        <v>82.96</v>
      </c>
      <c r="E462">
        <v>16386</v>
      </c>
      <c r="H462">
        <v>0.25069999999999998</v>
      </c>
      <c r="J462">
        <v>51330</v>
      </c>
      <c r="K462">
        <v>12868.58</v>
      </c>
    </row>
    <row r="463" spans="1:11" hidden="1" x14ac:dyDescent="0.25">
      <c r="A463">
        <v>2024</v>
      </c>
      <c r="B463">
        <v>6</v>
      </c>
      <c r="C463" t="s">
        <v>30</v>
      </c>
      <c r="D463">
        <v>62.68</v>
      </c>
      <c r="E463">
        <v>11200</v>
      </c>
      <c r="H463">
        <v>0.2722</v>
      </c>
      <c r="J463">
        <v>42151</v>
      </c>
      <c r="K463">
        <v>11473.9</v>
      </c>
    </row>
    <row r="464" spans="1:11" hidden="1" x14ac:dyDescent="0.25">
      <c r="A464">
        <v>2024</v>
      </c>
      <c r="B464">
        <v>7</v>
      </c>
      <c r="C464" t="s">
        <v>30</v>
      </c>
      <c r="D464">
        <v>0</v>
      </c>
      <c r="E464">
        <v>30</v>
      </c>
      <c r="H464">
        <v>0.28699999999999998</v>
      </c>
      <c r="J464">
        <v>67581</v>
      </c>
      <c r="K464">
        <v>19396.73</v>
      </c>
    </row>
    <row r="465" spans="1:11" hidden="1" x14ac:dyDescent="0.25">
      <c r="A465">
        <v>2024</v>
      </c>
      <c r="B465">
        <v>8</v>
      </c>
      <c r="C465" t="s">
        <v>30</v>
      </c>
      <c r="D465">
        <v>29.47</v>
      </c>
      <c r="E465">
        <v>6543</v>
      </c>
      <c r="H465">
        <v>0.30470000000000003</v>
      </c>
      <c r="J465">
        <v>44796</v>
      </c>
      <c r="K465">
        <v>13651.04</v>
      </c>
    </row>
    <row r="466" spans="1:11" hidden="1" x14ac:dyDescent="0.25">
      <c r="A466">
        <v>2024</v>
      </c>
      <c r="B466">
        <v>9</v>
      </c>
      <c r="C466" t="s">
        <v>30</v>
      </c>
      <c r="D466">
        <v>38.6</v>
      </c>
      <c r="E466">
        <v>10129</v>
      </c>
      <c r="H466">
        <v>0.29039999999999999</v>
      </c>
      <c r="J466">
        <v>52599</v>
      </c>
      <c r="K466">
        <v>15277.15</v>
      </c>
    </row>
    <row r="467" spans="1:11" hidden="1" x14ac:dyDescent="0.25">
      <c r="A467">
        <v>2024</v>
      </c>
      <c r="B467">
        <v>10</v>
      </c>
      <c r="C467" t="s">
        <v>30</v>
      </c>
      <c r="D467">
        <v>18.75</v>
      </c>
      <c r="E467">
        <v>4893</v>
      </c>
      <c r="H467">
        <v>0.28560000000000002</v>
      </c>
      <c r="J467">
        <v>54362</v>
      </c>
      <c r="K467">
        <v>15523.99</v>
      </c>
    </row>
    <row r="468" spans="1:11" hidden="1" x14ac:dyDescent="0.25">
      <c r="A468">
        <v>2024</v>
      </c>
      <c r="B468">
        <v>11</v>
      </c>
      <c r="C468" t="s">
        <v>30</v>
      </c>
      <c r="D468">
        <v>59.8</v>
      </c>
      <c r="E468">
        <v>13260</v>
      </c>
      <c r="F468">
        <v>466.64</v>
      </c>
      <c r="H468">
        <v>0.307</v>
      </c>
      <c r="J468">
        <v>64157</v>
      </c>
      <c r="K468">
        <v>19751.41</v>
      </c>
    </row>
    <row r="469" spans="1:11" hidden="1" x14ac:dyDescent="0.25">
      <c r="A469">
        <v>2024</v>
      </c>
      <c r="B469">
        <v>12</v>
      </c>
      <c r="C469" t="s">
        <v>30</v>
      </c>
      <c r="D469">
        <v>28.8</v>
      </c>
      <c r="E469">
        <v>6188</v>
      </c>
      <c r="F469">
        <v>307.31</v>
      </c>
      <c r="H469">
        <v>0.33100000000000002</v>
      </c>
      <c r="J469">
        <v>51593</v>
      </c>
      <c r="K469">
        <v>17063.939999999999</v>
      </c>
    </row>
    <row r="470" spans="1:11" hidden="1" x14ac:dyDescent="0.25">
      <c r="A470">
        <v>2025</v>
      </c>
      <c r="B470">
        <v>1</v>
      </c>
      <c r="C470" t="s">
        <v>30</v>
      </c>
      <c r="D470">
        <v>111.7</v>
      </c>
      <c r="E470">
        <v>25438</v>
      </c>
      <c r="F470">
        <v>788.06</v>
      </c>
      <c r="H470">
        <v>0.33500000000000002</v>
      </c>
      <c r="J470">
        <v>61904</v>
      </c>
      <c r="K470">
        <v>20875.39</v>
      </c>
    </row>
    <row r="471" spans="1:11" hidden="1" x14ac:dyDescent="0.25">
      <c r="A471">
        <v>2025</v>
      </c>
      <c r="B471">
        <v>2</v>
      </c>
      <c r="C471" t="s">
        <v>30</v>
      </c>
      <c r="D471">
        <v>18.100000000000001</v>
      </c>
      <c r="E471">
        <v>2223</v>
      </c>
      <c r="F471">
        <v>477.2199999999998</v>
      </c>
      <c r="H471">
        <v>0.33400000000000002</v>
      </c>
      <c r="J471">
        <v>60366</v>
      </c>
      <c r="K471">
        <v>20173.7</v>
      </c>
    </row>
    <row r="472" spans="1:11" hidden="1" x14ac:dyDescent="0.25">
      <c r="A472">
        <v>2025</v>
      </c>
      <c r="B472">
        <v>3</v>
      </c>
      <c r="C472" t="s">
        <v>30</v>
      </c>
      <c r="D472">
        <v>78.5</v>
      </c>
      <c r="E472">
        <v>11680</v>
      </c>
      <c r="F472">
        <v>934.25999999999976</v>
      </c>
      <c r="H472">
        <v>0.28599999999999998</v>
      </c>
      <c r="J472">
        <v>58209</v>
      </c>
      <c r="K472">
        <v>16648.580000000002</v>
      </c>
    </row>
    <row r="473" spans="1:11" hidden="1" x14ac:dyDescent="0.25">
      <c r="A473">
        <v>2025</v>
      </c>
      <c r="B473">
        <v>4</v>
      </c>
      <c r="C473" t="s">
        <v>30</v>
      </c>
      <c r="D473">
        <v>0</v>
      </c>
      <c r="E473">
        <v>1</v>
      </c>
      <c r="F473">
        <v>233.3600000000001</v>
      </c>
      <c r="H473">
        <v>0.26550000000000001</v>
      </c>
      <c r="J473">
        <v>41269</v>
      </c>
      <c r="K473">
        <v>10956.7</v>
      </c>
    </row>
    <row r="474" spans="1:11" hidden="1" x14ac:dyDescent="0.25">
      <c r="A474">
        <v>2025</v>
      </c>
      <c r="B474">
        <v>5</v>
      </c>
      <c r="C474" t="s">
        <v>30</v>
      </c>
      <c r="D474">
        <v>53.8</v>
      </c>
      <c r="E474">
        <v>13306</v>
      </c>
      <c r="F474">
        <v>470.67000000000007</v>
      </c>
      <c r="H474">
        <v>0.25750000000000001</v>
      </c>
      <c r="J474">
        <v>30809</v>
      </c>
      <c r="K474">
        <v>7932.95</v>
      </c>
    </row>
    <row r="475" spans="1:11" hidden="1" x14ac:dyDescent="0.25">
      <c r="A475">
        <v>2025</v>
      </c>
      <c r="B475">
        <v>6</v>
      </c>
      <c r="C475" t="s">
        <v>30</v>
      </c>
      <c r="D475">
        <v>10.6</v>
      </c>
      <c r="E475">
        <v>3176</v>
      </c>
      <c r="F475">
        <v>217.32000000000019</v>
      </c>
      <c r="H475">
        <v>0.35499999999999998</v>
      </c>
      <c r="J475">
        <v>33644</v>
      </c>
      <c r="K475">
        <v>11949.42</v>
      </c>
    </row>
    <row r="476" spans="1:11" hidden="1" x14ac:dyDescent="0.25">
      <c r="A476">
        <v>2025</v>
      </c>
      <c r="B476">
        <v>7</v>
      </c>
      <c r="C476" t="s">
        <v>30</v>
      </c>
      <c r="D476">
        <v>52.3</v>
      </c>
      <c r="E476">
        <v>10511</v>
      </c>
      <c r="F476">
        <v>618.55000000000018</v>
      </c>
      <c r="H476">
        <v>0.29599999999999999</v>
      </c>
      <c r="J476">
        <v>51483</v>
      </c>
      <c r="K476">
        <v>15262.33</v>
      </c>
    </row>
    <row r="477" spans="1:11" hidden="1" x14ac:dyDescent="0.25">
      <c r="A477">
        <v>2025</v>
      </c>
      <c r="B477">
        <v>8</v>
      </c>
      <c r="C477" t="s">
        <v>30</v>
      </c>
      <c r="D477">
        <v>32.94</v>
      </c>
      <c r="E477">
        <v>6472</v>
      </c>
      <c r="F477">
        <v>312.65999999999991</v>
      </c>
      <c r="H477">
        <v>0.32679999999999998</v>
      </c>
      <c r="J477">
        <v>17650</v>
      </c>
      <c r="K477">
        <v>5768.63</v>
      </c>
    </row>
    <row r="478" spans="1:11" hidden="1" x14ac:dyDescent="0.25">
      <c r="A478">
        <v>2025</v>
      </c>
      <c r="B478">
        <v>9</v>
      </c>
      <c r="C478" t="s">
        <v>30</v>
      </c>
      <c r="D478">
        <v>87.86</v>
      </c>
      <c r="E478">
        <v>16889</v>
      </c>
      <c r="F478">
        <v>841.55000000000018</v>
      </c>
      <c r="H478">
        <v>0</v>
      </c>
      <c r="J478">
        <v>0</v>
      </c>
      <c r="K478">
        <v>0</v>
      </c>
    </row>
    <row r="479" spans="1:11" hidden="1" x14ac:dyDescent="0.25">
      <c r="A479">
        <v>2025</v>
      </c>
      <c r="B479">
        <v>10</v>
      </c>
      <c r="C479" t="s">
        <v>30</v>
      </c>
      <c r="H479">
        <v>0</v>
      </c>
      <c r="J479">
        <v>0</v>
      </c>
      <c r="K479">
        <v>0</v>
      </c>
    </row>
    <row r="480" spans="1:11" hidden="1" x14ac:dyDescent="0.25">
      <c r="A480">
        <v>2025</v>
      </c>
      <c r="B480">
        <v>11</v>
      </c>
      <c r="C480" t="s">
        <v>30</v>
      </c>
      <c r="H480">
        <v>0</v>
      </c>
      <c r="J480">
        <v>0</v>
      </c>
      <c r="K480">
        <v>0</v>
      </c>
    </row>
    <row r="481" spans="1:11" hidden="1" x14ac:dyDescent="0.25">
      <c r="A481">
        <v>2025</v>
      </c>
      <c r="B481">
        <v>12</v>
      </c>
      <c r="C481" t="s">
        <v>30</v>
      </c>
      <c r="H481">
        <v>0</v>
      </c>
      <c r="J481">
        <v>0</v>
      </c>
      <c r="K481">
        <v>0</v>
      </c>
    </row>
    <row r="482" spans="1:11" hidden="1" x14ac:dyDescent="0.25">
      <c r="A482">
        <v>2024</v>
      </c>
      <c r="B482">
        <v>1</v>
      </c>
      <c r="C482" t="s">
        <v>31</v>
      </c>
      <c r="D482">
        <v>0</v>
      </c>
      <c r="E482">
        <v>0</v>
      </c>
      <c r="H482">
        <v>0.25569999999999998</v>
      </c>
      <c r="J482">
        <v>64934</v>
      </c>
      <c r="K482">
        <v>16601.39</v>
      </c>
    </row>
    <row r="483" spans="1:11" hidden="1" x14ac:dyDescent="0.25">
      <c r="A483">
        <v>2024</v>
      </c>
      <c r="B483">
        <v>2</v>
      </c>
      <c r="C483" t="s">
        <v>31</v>
      </c>
      <c r="D483">
        <v>0</v>
      </c>
      <c r="E483">
        <v>0</v>
      </c>
      <c r="H483">
        <v>0.23780000000000001</v>
      </c>
      <c r="J483">
        <v>71197</v>
      </c>
      <c r="K483">
        <v>16934</v>
      </c>
    </row>
    <row r="484" spans="1:11" hidden="1" x14ac:dyDescent="0.25">
      <c r="A484">
        <v>2024</v>
      </c>
      <c r="B484">
        <v>3</v>
      </c>
      <c r="C484" t="s">
        <v>31</v>
      </c>
      <c r="D484">
        <v>173.01</v>
      </c>
      <c r="E484">
        <v>23719</v>
      </c>
      <c r="H484">
        <v>0.24279999999999999</v>
      </c>
      <c r="J484">
        <v>51152</v>
      </c>
      <c r="K484">
        <v>12419.74</v>
      </c>
    </row>
    <row r="485" spans="1:11" hidden="1" x14ac:dyDescent="0.25">
      <c r="A485">
        <v>2024</v>
      </c>
      <c r="B485">
        <v>4</v>
      </c>
      <c r="C485" t="s">
        <v>31</v>
      </c>
      <c r="D485">
        <v>106.12</v>
      </c>
      <c r="E485">
        <v>13699</v>
      </c>
      <c r="H485">
        <v>0.24160000000000001</v>
      </c>
      <c r="J485">
        <v>45316</v>
      </c>
      <c r="K485">
        <v>10948.47</v>
      </c>
    </row>
    <row r="486" spans="1:11" hidden="1" x14ac:dyDescent="0.25">
      <c r="A486">
        <v>2024</v>
      </c>
      <c r="B486">
        <v>5</v>
      </c>
      <c r="C486" t="s">
        <v>31</v>
      </c>
      <c r="D486">
        <v>115.74</v>
      </c>
      <c r="E486">
        <v>16240</v>
      </c>
      <c r="H486">
        <v>0.25069999999999998</v>
      </c>
      <c r="J486">
        <v>51330</v>
      </c>
      <c r="K486">
        <v>12868.58</v>
      </c>
    </row>
    <row r="487" spans="1:11" hidden="1" x14ac:dyDescent="0.25">
      <c r="A487">
        <v>2024</v>
      </c>
      <c r="B487">
        <v>6</v>
      </c>
      <c r="C487" t="s">
        <v>31</v>
      </c>
      <c r="D487">
        <v>90.61</v>
      </c>
      <c r="E487">
        <v>13345</v>
      </c>
      <c r="H487">
        <v>0.2722</v>
      </c>
      <c r="J487">
        <v>42151</v>
      </c>
      <c r="K487">
        <v>11473.9</v>
      </c>
    </row>
    <row r="488" spans="1:11" hidden="1" x14ac:dyDescent="0.25">
      <c r="A488">
        <v>2024</v>
      </c>
      <c r="B488">
        <v>7</v>
      </c>
      <c r="C488" t="s">
        <v>31</v>
      </c>
      <c r="D488">
        <v>145.33000000000001</v>
      </c>
      <c r="E488">
        <v>22870</v>
      </c>
      <c r="H488">
        <v>0.28699999999999998</v>
      </c>
      <c r="J488">
        <v>67581</v>
      </c>
      <c r="K488">
        <v>19396.73</v>
      </c>
    </row>
    <row r="489" spans="1:11" hidden="1" x14ac:dyDescent="0.25">
      <c r="A489">
        <v>2024</v>
      </c>
      <c r="B489">
        <v>8</v>
      </c>
      <c r="C489" t="s">
        <v>31</v>
      </c>
      <c r="D489">
        <v>21.28</v>
      </c>
      <c r="E489">
        <v>3600</v>
      </c>
      <c r="H489">
        <v>0.30470000000000003</v>
      </c>
      <c r="J489">
        <v>44796</v>
      </c>
      <c r="K489">
        <v>13651.04</v>
      </c>
    </row>
    <row r="490" spans="1:11" hidden="1" x14ac:dyDescent="0.25">
      <c r="A490">
        <v>2024</v>
      </c>
      <c r="B490">
        <v>9</v>
      </c>
      <c r="C490" t="s">
        <v>31</v>
      </c>
      <c r="D490">
        <v>0</v>
      </c>
      <c r="E490">
        <v>0</v>
      </c>
      <c r="H490">
        <v>0.29039999999999999</v>
      </c>
      <c r="J490">
        <v>52599</v>
      </c>
      <c r="K490">
        <v>15277.15</v>
      </c>
    </row>
    <row r="491" spans="1:11" hidden="1" x14ac:dyDescent="0.25">
      <c r="A491">
        <v>2024</v>
      </c>
      <c r="B491">
        <v>10</v>
      </c>
      <c r="C491" t="s">
        <v>31</v>
      </c>
      <c r="D491">
        <v>67.45</v>
      </c>
      <c r="E491">
        <v>14522</v>
      </c>
      <c r="H491">
        <v>0.28560000000000002</v>
      </c>
      <c r="J491">
        <v>54362</v>
      </c>
      <c r="K491">
        <v>15523.99</v>
      </c>
    </row>
    <row r="492" spans="1:11" hidden="1" x14ac:dyDescent="0.25">
      <c r="A492">
        <v>2024</v>
      </c>
      <c r="B492">
        <v>11</v>
      </c>
      <c r="C492" t="s">
        <v>31</v>
      </c>
      <c r="D492">
        <v>159.6</v>
      </c>
      <c r="E492">
        <v>18477</v>
      </c>
      <c r="F492">
        <v>1673.1</v>
      </c>
      <c r="H492">
        <v>0.307</v>
      </c>
      <c r="J492">
        <v>64157</v>
      </c>
      <c r="K492">
        <v>19751.41</v>
      </c>
    </row>
    <row r="493" spans="1:11" hidden="1" x14ac:dyDescent="0.25">
      <c r="A493">
        <v>2024</v>
      </c>
      <c r="B493">
        <v>12</v>
      </c>
      <c r="C493" t="s">
        <v>31</v>
      </c>
      <c r="D493">
        <v>62.9</v>
      </c>
      <c r="E493">
        <v>21006</v>
      </c>
      <c r="F493">
        <v>892.36999999999989</v>
      </c>
      <c r="H493">
        <v>0.33100000000000002</v>
      </c>
      <c r="J493">
        <v>51593</v>
      </c>
      <c r="K493">
        <v>17063.939999999999</v>
      </c>
    </row>
    <row r="494" spans="1:11" hidden="1" x14ac:dyDescent="0.25">
      <c r="A494">
        <v>2025</v>
      </c>
      <c r="B494">
        <v>1</v>
      </c>
      <c r="C494" t="s">
        <v>31</v>
      </c>
      <c r="D494">
        <v>141.19999999999999</v>
      </c>
      <c r="E494">
        <v>23440</v>
      </c>
      <c r="F494">
        <v>1509.09</v>
      </c>
      <c r="H494">
        <v>0.33500000000000002</v>
      </c>
      <c r="J494">
        <v>61904</v>
      </c>
      <c r="K494">
        <v>20875.39</v>
      </c>
    </row>
    <row r="495" spans="1:11" hidden="1" x14ac:dyDescent="0.25">
      <c r="A495">
        <v>2025</v>
      </c>
      <c r="B495">
        <v>2</v>
      </c>
      <c r="C495" t="s">
        <v>31</v>
      </c>
      <c r="D495">
        <v>202</v>
      </c>
      <c r="E495">
        <v>38160</v>
      </c>
      <c r="F495">
        <v>2323.88</v>
      </c>
      <c r="H495">
        <v>0.33400000000000002</v>
      </c>
      <c r="J495">
        <v>60366</v>
      </c>
      <c r="K495">
        <v>20173.7</v>
      </c>
    </row>
    <row r="496" spans="1:11" hidden="1" x14ac:dyDescent="0.25">
      <c r="A496">
        <v>2025</v>
      </c>
      <c r="B496">
        <v>3</v>
      </c>
      <c r="C496" t="s">
        <v>31</v>
      </c>
      <c r="D496">
        <v>115.5</v>
      </c>
      <c r="E496">
        <v>13390</v>
      </c>
      <c r="F496">
        <v>1366.1799999999989</v>
      </c>
      <c r="H496">
        <v>0.28599999999999998</v>
      </c>
      <c r="J496">
        <v>58209</v>
      </c>
      <c r="K496">
        <v>16648.580000000002</v>
      </c>
    </row>
    <row r="497" spans="1:11" hidden="1" x14ac:dyDescent="0.25">
      <c r="A497">
        <v>2025</v>
      </c>
      <c r="B497">
        <v>4</v>
      </c>
      <c r="C497" t="s">
        <v>31</v>
      </c>
      <c r="D497">
        <v>48.3</v>
      </c>
      <c r="E497">
        <v>15990</v>
      </c>
      <c r="F497">
        <v>831.13000000000102</v>
      </c>
      <c r="H497">
        <v>0.26550000000000001</v>
      </c>
      <c r="J497">
        <v>41269</v>
      </c>
      <c r="K497">
        <v>10956.7</v>
      </c>
    </row>
    <row r="498" spans="1:11" hidden="1" x14ac:dyDescent="0.25">
      <c r="A498">
        <v>2025</v>
      </c>
      <c r="B498">
        <v>5</v>
      </c>
      <c r="C498" t="s">
        <v>31</v>
      </c>
      <c r="D498">
        <v>6.5</v>
      </c>
      <c r="E498">
        <v>6160</v>
      </c>
      <c r="F498">
        <v>320.40999999999991</v>
      </c>
      <c r="H498">
        <v>0.25750000000000001</v>
      </c>
      <c r="J498">
        <v>30809</v>
      </c>
      <c r="K498">
        <v>7932.95</v>
      </c>
    </row>
    <row r="499" spans="1:11" hidden="1" x14ac:dyDescent="0.25">
      <c r="A499">
        <v>2025</v>
      </c>
      <c r="B499">
        <v>6</v>
      </c>
      <c r="C499" t="s">
        <v>31</v>
      </c>
      <c r="D499">
        <v>0</v>
      </c>
      <c r="E499">
        <v>0</v>
      </c>
      <c r="F499">
        <v>473.18000000000029</v>
      </c>
      <c r="H499">
        <v>0.35499999999999998</v>
      </c>
      <c r="J499">
        <v>33644</v>
      </c>
      <c r="K499">
        <v>11949.42</v>
      </c>
    </row>
    <row r="500" spans="1:11" hidden="1" x14ac:dyDescent="0.25">
      <c r="A500">
        <v>2025</v>
      </c>
      <c r="B500">
        <v>7</v>
      </c>
      <c r="C500" t="s">
        <v>31</v>
      </c>
      <c r="D500">
        <v>0</v>
      </c>
      <c r="E500">
        <v>0</v>
      </c>
      <c r="F500">
        <v>27.590000000000149</v>
      </c>
      <c r="H500">
        <v>0.29599999999999999</v>
      </c>
      <c r="J500">
        <v>51483</v>
      </c>
      <c r="K500">
        <v>15262.33</v>
      </c>
    </row>
    <row r="501" spans="1:11" hidden="1" x14ac:dyDescent="0.25">
      <c r="A501">
        <v>2025</v>
      </c>
      <c r="B501">
        <v>8</v>
      </c>
      <c r="C501" t="s">
        <v>31</v>
      </c>
      <c r="D501">
        <v>17.82</v>
      </c>
      <c r="E501">
        <v>2126</v>
      </c>
      <c r="F501">
        <v>130.53000000000071</v>
      </c>
      <c r="H501">
        <v>0.32679999999999998</v>
      </c>
      <c r="J501">
        <v>17650</v>
      </c>
      <c r="K501">
        <v>5768.63</v>
      </c>
    </row>
    <row r="502" spans="1:11" hidden="1" x14ac:dyDescent="0.25">
      <c r="A502">
        <v>2025</v>
      </c>
      <c r="B502">
        <v>9</v>
      </c>
      <c r="C502" t="s">
        <v>31</v>
      </c>
      <c r="D502">
        <v>68.19</v>
      </c>
      <c r="E502">
        <v>10152</v>
      </c>
      <c r="F502">
        <v>433.02999999999878</v>
      </c>
      <c r="H502">
        <v>0</v>
      </c>
      <c r="J502">
        <v>0</v>
      </c>
      <c r="K502">
        <v>0</v>
      </c>
    </row>
    <row r="503" spans="1:11" hidden="1" x14ac:dyDescent="0.25">
      <c r="A503">
        <v>2025</v>
      </c>
      <c r="B503">
        <v>10</v>
      </c>
      <c r="C503" t="s">
        <v>31</v>
      </c>
      <c r="H503">
        <v>0</v>
      </c>
      <c r="J503">
        <v>0</v>
      </c>
      <c r="K503">
        <v>0</v>
      </c>
    </row>
    <row r="504" spans="1:11" hidden="1" x14ac:dyDescent="0.25">
      <c r="A504">
        <v>2025</v>
      </c>
      <c r="B504">
        <v>11</v>
      </c>
      <c r="C504" t="s">
        <v>31</v>
      </c>
      <c r="H504">
        <v>0</v>
      </c>
      <c r="J504">
        <v>0</v>
      </c>
      <c r="K504">
        <v>0</v>
      </c>
    </row>
    <row r="505" spans="1:11" hidden="1" x14ac:dyDescent="0.25">
      <c r="A505">
        <v>2025</v>
      </c>
      <c r="B505">
        <v>12</v>
      </c>
      <c r="C505" t="s">
        <v>31</v>
      </c>
      <c r="H505">
        <v>0</v>
      </c>
      <c r="J505">
        <v>0</v>
      </c>
      <c r="K505">
        <v>0</v>
      </c>
    </row>
    <row r="506" spans="1:11" hidden="1" x14ac:dyDescent="0.25">
      <c r="A506">
        <v>2024</v>
      </c>
      <c r="B506">
        <v>1</v>
      </c>
      <c r="C506" t="s">
        <v>32</v>
      </c>
      <c r="D506">
        <v>43.99</v>
      </c>
      <c r="E506">
        <v>8052</v>
      </c>
      <c r="H506">
        <v>0.25569999999999998</v>
      </c>
      <c r="J506">
        <v>64934</v>
      </c>
      <c r="K506">
        <v>16601.39</v>
      </c>
    </row>
    <row r="507" spans="1:11" hidden="1" x14ac:dyDescent="0.25">
      <c r="A507">
        <v>2024</v>
      </c>
      <c r="B507">
        <v>2</v>
      </c>
      <c r="C507" t="s">
        <v>32</v>
      </c>
      <c r="D507">
        <v>0</v>
      </c>
      <c r="E507">
        <v>0</v>
      </c>
      <c r="H507">
        <v>0.23780000000000001</v>
      </c>
      <c r="J507">
        <v>71197</v>
      </c>
      <c r="K507">
        <v>16934</v>
      </c>
    </row>
    <row r="508" spans="1:11" hidden="1" x14ac:dyDescent="0.25">
      <c r="A508">
        <v>2024</v>
      </c>
      <c r="B508">
        <v>3</v>
      </c>
      <c r="C508" t="s">
        <v>32</v>
      </c>
      <c r="D508">
        <v>30.36</v>
      </c>
      <c r="E508">
        <v>6072</v>
      </c>
      <c r="H508">
        <v>0.24279999999999999</v>
      </c>
      <c r="J508">
        <v>51152</v>
      </c>
      <c r="K508">
        <v>12419.74</v>
      </c>
    </row>
    <row r="509" spans="1:11" hidden="1" x14ac:dyDescent="0.25">
      <c r="A509">
        <v>2024</v>
      </c>
      <c r="B509">
        <v>4</v>
      </c>
      <c r="C509" t="s">
        <v>32</v>
      </c>
      <c r="D509">
        <v>35.54</v>
      </c>
      <c r="E509">
        <v>6053</v>
      </c>
      <c r="H509">
        <v>0.24160000000000001</v>
      </c>
      <c r="J509">
        <v>45316</v>
      </c>
      <c r="K509">
        <v>10948.47</v>
      </c>
    </row>
    <row r="510" spans="1:11" hidden="1" x14ac:dyDescent="0.25">
      <c r="A510">
        <v>2024</v>
      </c>
      <c r="B510">
        <v>5</v>
      </c>
      <c r="C510" t="s">
        <v>32</v>
      </c>
      <c r="D510">
        <v>48.19</v>
      </c>
      <c r="E510">
        <v>8980</v>
      </c>
      <c r="H510">
        <v>0.25069999999999998</v>
      </c>
      <c r="J510">
        <v>51330</v>
      </c>
      <c r="K510">
        <v>12868.58</v>
      </c>
    </row>
    <row r="511" spans="1:11" hidden="1" x14ac:dyDescent="0.25">
      <c r="A511">
        <v>2024</v>
      </c>
      <c r="B511">
        <v>6</v>
      </c>
      <c r="C511" t="s">
        <v>32</v>
      </c>
      <c r="D511">
        <v>0</v>
      </c>
      <c r="E511">
        <v>0</v>
      </c>
      <c r="H511">
        <v>0.2722</v>
      </c>
      <c r="J511">
        <v>42151</v>
      </c>
      <c r="K511">
        <v>11473.9</v>
      </c>
    </row>
    <row r="512" spans="1:11" hidden="1" x14ac:dyDescent="0.25">
      <c r="A512">
        <v>2024</v>
      </c>
      <c r="B512">
        <v>7</v>
      </c>
      <c r="C512" t="s">
        <v>32</v>
      </c>
      <c r="D512">
        <v>0</v>
      </c>
      <c r="E512">
        <v>0</v>
      </c>
      <c r="H512">
        <v>0.28699999999999998</v>
      </c>
      <c r="J512">
        <v>67581</v>
      </c>
      <c r="K512">
        <v>19396.73</v>
      </c>
    </row>
    <row r="513" spans="1:11" hidden="1" x14ac:dyDescent="0.25">
      <c r="A513">
        <v>2024</v>
      </c>
      <c r="B513">
        <v>8</v>
      </c>
      <c r="C513" t="s">
        <v>32</v>
      </c>
      <c r="D513">
        <v>0</v>
      </c>
      <c r="E513">
        <v>0</v>
      </c>
      <c r="H513">
        <v>0.30470000000000003</v>
      </c>
      <c r="J513">
        <v>44796</v>
      </c>
      <c r="K513">
        <v>13651.04</v>
      </c>
    </row>
    <row r="514" spans="1:11" hidden="1" x14ac:dyDescent="0.25">
      <c r="A514">
        <v>2024</v>
      </c>
      <c r="B514">
        <v>9</v>
      </c>
      <c r="C514" t="s">
        <v>32</v>
      </c>
      <c r="D514">
        <v>0</v>
      </c>
      <c r="E514">
        <v>0</v>
      </c>
      <c r="H514">
        <v>0.29039999999999999</v>
      </c>
      <c r="J514">
        <v>52599</v>
      </c>
      <c r="K514">
        <v>15277.15</v>
      </c>
    </row>
    <row r="515" spans="1:11" hidden="1" x14ac:dyDescent="0.25">
      <c r="A515">
        <v>2024</v>
      </c>
      <c r="B515">
        <v>10</v>
      </c>
      <c r="C515" t="s">
        <v>32</v>
      </c>
      <c r="D515">
        <v>0</v>
      </c>
      <c r="E515">
        <v>0</v>
      </c>
      <c r="H515">
        <v>0.28560000000000002</v>
      </c>
      <c r="J515">
        <v>54362</v>
      </c>
      <c r="K515">
        <v>15523.99</v>
      </c>
    </row>
    <row r="516" spans="1:11" hidden="1" x14ac:dyDescent="0.25">
      <c r="A516">
        <v>2024</v>
      </c>
      <c r="B516">
        <v>11</v>
      </c>
      <c r="C516" t="s">
        <v>32</v>
      </c>
      <c r="D516">
        <v>0</v>
      </c>
      <c r="E516">
        <v>0</v>
      </c>
      <c r="F516">
        <v>64.75</v>
      </c>
      <c r="H516">
        <v>0.307</v>
      </c>
      <c r="J516">
        <v>64157</v>
      </c>
      <c r="K516">
        <v>19751.41</v>
      </c>
    </row>
    <row r="517" spans="1:11" hidden="1" x14ac:dyDescent="0.25">
      <c r="A517">
        <v>2024</v>
      </c>
      <c r="B517">
        <v>12</v>
      </c>
      <c r="C517" t="s">
        <v>32</v>
      </c>
      <c r="D517">
        <v>0</v>
      </c>
      <c r="E517">
        <v>0</v>
      </c>
      <c r="F517">
        <v>36.83</v>
      </c>
      <c r="H517">
        <v>0.33100000000000002</v>
      </c>
      <c r="J517">
        <v>51593</v>
      </c>
      <c r="K517">
        <v>17063.939999999999</v>
      </c>
    </row>
    <row r="518" spans="1:11" hidden="1" x14ac:dyDescent="0.25">
      <c r="A518">
        <v>2025</v>
      </c>
      <c r="B518">
        <v>1</v>
      </c>
      <c r="C518" t="s">
        <v>32</v>
      </c>
      <c r="D518">
        <v>36.799999999999997</v>
      </c>
      <c r="E518">
        <v>16048</v>
      </c>
      <c r="F518">
        <v>1193.3800000000001</v>
      </c>
      <c r="H518">
        <v>0.33500000000000002</v>
      </c>
      <c r="J518">
        <v>61904</v>
      </c>
      <c r="K518">
        <v>20875.39</v>
      </c>
    </row>
    <row r="519" spans="1:11" hidden="1" x14ac:dyDescent="0.25">
      <c r="A519">
        <v>2025</v>
      </c>
      <c r="B519">
        <v>2</v>
      </c>
      <c r="C519" t="s">
        <v>32</v>
      </c>
      <c r="D519">
        <v>69.599999999999994</v>
      </c>
      <c r="E519">
        <v>28795</v>
      </c>
      <c r="F519">
        <v>1507.61</v>
      </c>
      <c r="H519">
        <v>0.33400000000000002</v>
      </c>
      <c r="J519">
        <v>60366</v>
      </c>
      <c r="K519">
        <v>20173.7</v>
      </c>
    </row>
    <row r="520" spans="1:11" hidden="1" x14ac:dyDescent="0.25">
      <c r="A520">
        <v>2025</v>
      </c>
      <c r="B520">
        <v>3</v>
      </c>
      <c r="C520" t="s">
        <v>32</v>
      </c>
      <c r="D520">
        <v>0</v>
      </c>
      <c r="E520">
        <v>0</v>
      </c>
      <c r="F520">
        <v>0</v>
      </c>
      <c r="H520">
        <v>0.28599999999999998</v>
      </c>
      <c r="J520">
        <v>58209</v>
      </c>
      <c r="K520">
        <v>16648.580000000002</v>
      </c>
    </row>
    <row r="521" spans="1:11" hidden="1" x14ac:dyDescent="0.25">
      <c r="A521">
        <v>2025</v>
      </c>
      <c r="B521">
        <v>4</v>
      </c>
      <c r="C521" t="s">
        <v>32</v>
      </c>
      <c r="D521">
        <v>0</v>
      </c>
      <c r="E521">
        <v>0</v>
      </c>
      <c r="F521">
        <v>0</v>
      </c>
      <c r="H521">
        <v>0.26550000000000001</v>
      </c>
      <c r="J521">
        <v>41269</v>
      </c>
      <c r="K521">
        <v>10956.7</v>
      </c>
    </row>
    <row r="522" spans="1:11" hidden="1" x14ac:dyDescent="0.25">
      <c r="A522">
        <v>2025</v>
      </c>
      <c r="B522">
        <v>5</v>
      </c>
      <c r="C522" t="s">
        <v>32</v>
      </c>
      <c r="D522">
        <v>0</v>
      </c>
      <c r="E522">
        <v>0</v>
      </c>
      <c r="F522">
        <v>0</v>
      </c>
      <c r="H522">
        <v>0.25750000000000001</v>
      </c>
      <c r="J522">
        <v>30809</v>
      </c>
      <c r="K522">
        <v>7932.95</v>
      </c>
    </row>
    <row r="523" spans="1:11" hidden="1" x14ac:dyDescent="0.25">
      <c r="A523">
        <v>2025</v>
      </c>
      <c r="B523">
        <v>6</v>
      </c>
      <c r="C523" t="s">
        <v>32</v>
      </c>
      <c r="D523">
        <v>0</v>
      </c>
      <c r="E523">
        <v>0</v>
      </c>
      <c r="F523">
        <v>0</v>
      </c>
      <c r="H523">
        <v>0.35499999999999998</v>
      </c>
      <c r="J523">
        <v>33644</v>
      </c>
      <c r="K523">
        <v>11949.42</v>
      </c>
    </row>
    <row r="524" spans="1:11" hidden="1" x14ac:dyDescent="0.25">
      <c r="A524">
        <v>2025</v>
      </c>
      <c r="B524">
        <v>7</v>
      </c>
      <c r="C524" t="s">
        <v>32</v>
      </c>
      <c r="D524">
        <v>0</v>
      </c>
      <c r="E524">
        <v>0</v>
      </c>
      <c r="F524">
        <v>0</v>
      </c>
      <c r="H524">
        <v>0.29599999999999999</v>
      </c>
      <c r="J524">
        <v>51483</v>
      </c>
      <c r="K524">
        <v>15262.33</v>
      </c>
    </row>
    <row r="525" spans="1:11" hidden="1" x14ac:dyDescent="0.25">
      <c r="A525">
        <v>2025</v>
      </c>
      <c r="B525">
        <v>8</v>
      </c>
      <c r="C525" t="s">
        <v>32</v>
      </c>
      <c r="D525">
        <v>0</v>
      </c>
      <c r="E525">
        <v>0</v>
      </c>
      <c r="F525">
        <v>0</v>
      </c>
      <c r="H525">
        <v>0.32679999999999998</v>
      </c>
      <c r="J525">
        <v>17650</v>
      </c>
      <c r="K525">
        <v>5768.63</v>
      </c>
    </row>
    <row r="526" spans="1:11" hidden="1" x14ac:dyDescent="0.25">
      <c r="A526">
        <v>2025</v>
      </c>
      <c r="B526">
        <v>9</v>
      </c>
      <c r="C526" t="s">
        <v>32</v>
      </c>
      <c r="D526">
        <v>0</v>
      </c>
      <c r="E526">
        <v>0</v>
      </c>
      <c r="F526">
        <v>0</v>
      </c>
      <c r="H526">
        <v>0</v>
      </c>
      <c r="J526">
        <v>0</v>
      </c>
      <c r="K526">
        <v>0</v>
      </c>
    </row>
    <row r="527" spans="1:11" hidden="1" x14ac:dyDescent="0.25">
      <c r="A527">
        <v>2025</v>
      </c>
      <c r="B527">
        <v>10</v>
      </c>
      <c r="C527" t="s">
        <v>32</v>
      </c>
      <c r="H527">
        <v>0</v>
      </c>
      <c r="J527">
        <v>0</v>
      </c>
      <c r="K527">
        <v>0</v>
      </c>
    </row>
    <row r="528" spans="1:11" hidden="1" x14ac:dyDescent="0.25">
      <c r="A528">
        <v>2025</v>
      </c>
      <c r="B528">
        <v>11</v>
      </c>
      <c r="C528" t="s">
        <v>32</v>
      </c>
      <c r="H528">
        <v>0</v>
      </c>
      <c r="J528">
        <v>0</v>
      </c>
      <c r="K528">
        <v>0</v>
      </c>
    </row>
    <row r="529" spans="1:11" hidden="1" x14ac:dyDescent="0.25">
      <c r="A529">
        <v>2025</v>
      </c>
      <c r="B529">
        <v>12</v>
      </c>
      <c r="C529" t="s">
        <v>32</v>
      </c>
      <c r="H529">
        <v>0</v>
      </c>
      <c r="J529">
        <v>0</v>
      </c>
      <c r="K529">
        <v>0</v>
      </c>
    </row>
    <row r="530" spans="1:11" hidden="1" x14ac:dyDescent="0.25">
      <c r="A530">
        <v>2024</v>
      </c>
      <c r="B530">
        <v>1</v>
      </c>
      <c r="C530" t="s">
        <v>33</v>
      </c>
      <c r="D530">
        <v>24.19</v>
      </c>
      <c r="E530">
        <v>22000</v>
      </c>
      <c r="H530">
        <v>0.25569999999999998</v>
      </c>
      <c r="J530">
        <v>64934</v>
      </c>
      <c r="K530">
        <v>16601.39</v>
      </c>
    </row>
    <row r="531" spans="1:11" hidden="1" x14ac:dyDescent="0.25">
      <c r="A531">
        <v>2024</v>
      </c>
      <c r="B531">
        <v>2</v>
      </c>
      <c r="C531" t="s">
        <v>33</v>
      </c>
      <c r="D531">
        <v>120.67</v>
      </c>
      <c r="E531">
        <v>80390</v>
      </c>
      <c r="H531">
        <v>0.23780000000000001</v>
      </c>
      <c r="J531">
        <v>71197</v>
      </c>
      <c r="K531">
        <v>16934</v>
      </c>
    </row>
    <row r="532" spans="1:11" hidden="1" x14ac:dyDescent="0.25">
      <c r="A532">
        <v>2024</v>
      </c>
      <c r="B532">
        <v>3</v>
      </c>
      <c r="C532" t="s">
        <v>33</v>
      </c>
      <c r="D532">
        <v>108.02</v>
      </c>
      <c r="E532">
        <v>65908</v>
      </c>
      <c r="H532">
        <v>0.24279999999999999</v>
      </c>
      <c r="J532">
        <v>51152</v>
      </c>
      <c r="K532">
        <v>12419.74</v>
      </c>
    </row>
    <row r="533" spans="1:11" hidden="1" x14ac:dyDescent="0.25">
      <c r="A533">
        <v>2024</v>
      </c>
      <c r="B533">
        <v>4</v>
      </c>
      <c r="C533" t="s">
        <v>33</v>
      </c>
      <c r="D533">
        <v>23.13</v>
      </c>
      <c r="E533">
        <v>14810</v>
      </c>
      <c r="H533">
        <v>0.24160000000000001</v>
      </c>
      <c r="J533">
        <v>45316</v>
      </c>
      <c r="K533">
        <v>10948.47</v>
      </c>
    </row>
    <row r="534" spans="1:11" hidden="1" x14ac:dyDescent="0.25">
      <c r="A534">
        <v>2024</v>
      </c>
      <c r="B534">
        <v>5</v>
      </c>
      <c r="C534" t="s">
        <v>33</v>
      </c>
      <c r="D534">
        <v>27.31</v>
      </c>
      <c r="E534">
        <v>20716</v>
      </c>
      <c r="H534">
        <v>0.25069999999999998</v>
      </c>
      <c r="J534">
        <v>51330</v>
      </c>
      <c r="K534">
        <v>12868.58</v>
      </c>
    </row>
    <row r="535" spans="1:11" hidden="1" x14ac:dyDescent="0.25">
      <c r="A535">
        <v>2024</v>
      </c>
      <c r="B535">
        <v>6</v>
      </c>
      <c r="C535" t="s">
        <v>33</v>
      </c>
      <c r="D535">
        <v>40.33</v>
      </c>
      <c r="E535">
        <v>31850</v>
      </c>
      <c r="H535">
        <v>0.2722</v>
      </c>
      <c r="J535">
        <v>42151</v>
      </c>
      <c r="K535">
        <v>11473.9</v>
      </c>
    </row>
    <row r="536" spans="1:11" hidden="1" x14ac:dyDescent="0.25">
      <c r="A536">
        <v>2024</v>
      </c>
      <c r="B536">
        <v>7</v>
      </c>
      <c r="C536" t="s">
        <v>33</v>
      </c>
      <c r="D536">
        <v>62.54</v>
      </c>
      <c r="E536">
        <v>50800</v>
      </c>
      <c r="H536">
        <v>0.28699999999999998</v>
      </c>
      <c r="J536">
        <v>67581</v>
      </c>
      <c r="K536">
        <v>19396.73</v>
      </c>
    </row>
    <row r="537" spans="1:11" hidden="1" x14ac:dyDescent="0.25">
      <c r="A537">
        <v>2024</v>
      </c>
      <c r="B537">
        <v>8</v>
      </c>
      <c r="C537" t="s">
        <v>33</v>
      </c>
      <c r="D537">
        <v>10.52</v>
      </c>
      <c r="E537">
        <v>7880</v>
      </c>
      <c r="H537">
        <v>0.30470000000000003</v>
      </c>
      <c r="J537">
        <v>44796</v>
      </c>
      <c r="K537">
        <v>13651.04</v>
      </c>
    </row>
    <row r="538" spans="1:11" hidden="1" x14ac:dyDescent="0.25">
      <c r="A538">
        <v>2024</v>
      </c>
      <c r="B538">
        <v>9</v>
      </c>
      <c r="C538" t="s">
        <v>33</v>
      </c>
      <c r="D538">
        <v>149.08000000000001</v>
      </c>
      <c r="E538">
        <v>97414</v>
      </c>
      <c r="H538">
        <v>0.29039999999999999</v>
      </c>
      <c r="J538">
        <v>52599</v>
      </c>
      <c r="K538">
        <v>15277.15</v>
      </c>
    </row>
    <row r="539" spans="1:11" hidden="1" x14ac:dyDescent="0.25">
      <c r="A539">
        <v>2024</v>
      </c>
      <c r="B539">
        <v>10</v>
      </c>
      <c r="C539" t="s">
        <v>33</v>
      </c>
      <c r="D539">
        <v>184.18</v>
      </c>
      <c r="E539">
        <v>155866</v>
      </c>
      <c r="H539">
        <v>0.28560000000000002</v>
      </c>
      <c r="J539">
        <v>54362</v>
      </c>
      <c r="K539">
        <v>15523.99</v>
      </c>
    </row>
    <row r="540" spans="1:11" hidden="1" x14ac:dyDescent="0.25">
      <c r="A540">
        <v>2024</v>
      </c>
      <c r="B540">
        <v>11</v>
      </c>
      <c r="C540" t="s">
        <v>33</v>
      </c>
      <c r="D540">
        <v>219.3</v>
      </c>
      <c r="E540">
        <v>112802</v>
      </c>
      <c r="F540">
        <v>3279.01</v>
      </c>
      <c r="H540">
        <v>0.307</v>
      </c>
      <c r="J540">
        <v>64157</v>
      </c>
      <c r="K540">
        <v>19751.41</v>
      </c>
    </row>
    <row r="541" spans="1:11" hidden="1" x14ac:dyDescent="0.25">
      <c r="A541">
        <v>2024</v>
      </c>
      <c r="B541">
        <v>12</v>
      </c>
      <c r="C541" t="s">
        <v>33</v>
      </c>
      <c r="D541">
        <v>34</v>
      </c>
      <c r="E541">
        <v>23098</v>
      </c>
      <c r="F541">
        <v>837.75</v>
      </c>
      <c r="H541">
        <v>0.33100000000000002</v>
      </c>
      <c r="J541">
        <v>51593</v>
      </c>
      <c r="K541">
        <v>17063.939999999999</v>
      </c>
    </row>
    <row r="542" spans="1:11" hidden="1" x14ac:dyDescent="0.25">
      <c r="A542">
        <v>2025</v>
      </c>
      <c r="B542">
        <v>1</v>
      </c>
      <c r="C542" t="s">
        <v>33</v>
      </c>
      <c r="D542">
        <v>0</v>
      </c>
      <c r="E542">
        <v>0</v>
      </c>
      <c r="F542">
        <v>104.8900000000003</v>
      </c>
      <c r="H542">
        <v>0.33500000000000002</v>
      </c>
      <c r="J542">
        <v>61904</v>
      </c>
      <c r="K542">
        <v>20875.39</v>
      </c>
    </row>
    <row r="543" spans="1:11" hidden="1" x14ac:dyDescent="0.25">
      <c r="A543">
        <v>2025</v>
      </c>
      <c r="B543">
        <v>2</v>
      </c>
      <c r="C543" t="s">
        <v>33</v>
      </c>
      <c r="D543">
        <v>0</v>
      </c>
      <c r="E543">
        <v>0</v>
      </c>
      <c r="F543">
        <v>56.179999999999382</v>
      </c>
      <c r="H543">
        <v>0.33400000000000002</v>
      </c>
      <c r="J543">
        <v>60366</v>
      </c>
      <c r="K543">
        <v>20173.7</v>
      </c>
    </row>
    <row r="544" spans="1:11" hidden="1" x14ac:dyDescent="0.25">
      <c r="A544">
        <v>2025</v>
      </c>
      <c r="B544">
        <v>3</v>
      </c>
      <c r="C544" t="s">
        <v>33</v>
      </c>
      <c r="D544">
        <v>0</v>
      </c>
      <c r="E544">
        <v>0</v>
      </c>
      <c r="F544">
        <v>0.86999999999989086</v>
      </c>
      <c r="H544">
        <v>0.28599999999999998</v>
      </c>
      <c r="J544">
        <v>58209</v>
      </c>
      <c r="K544">
        <v>16648.580000000002</v>
      </c>
    </row>
    <row r="545" spans="1:11" hidden="1" x14ac:dyDescent="0.25">
      <c r="A545">
        <v>2025</v>
      </c>
      <c r="B545">
        <v>4</v>
      </c>
      <c r="C545" t="s">
        <v>33</v>
      </c>
      <c r="D545">
        <v>45.8</v>
      </c>
      <c r="E545">
        <v>25650</v>
      </c>
      <c r="F545">
        <v>1078.5</v>
      </c>
      <c r="H545">
        <v>0.26550000000000001</v>
      </c>
      <c r="J545">
        <v>41269</v>
      </c>
      <c r="K545">
        <v>10956.7</v>
      </c>
    </row>
    <row r="546" spans="1:11" hidden="1" x14ac:dyDescent="0.25">
      <c r="A546">
        <v>2025</v>
      </c>
      <c r="B546">
        <v>5</v>
      </c>
      <c r="C546" t="s">
        <v>33</v>
      </c>
      <c r="D546">
        <v>0</v>
      </c>
      <c r="E546">
        <v>0</v>
      </c>
      <c r="F546">
        <v>0</v>
      </c>
      <c r="H546">
        <v>0.25750000000000001</v>
      </c>
      <c r="J546">
        <v>30809</v>
      </c>
      <c r="K546">
        <v>7932.95</v>
      </c>
    </row>
    <row r="547" spans="1:11" hidden="1" x14ac:dyDescent="0.25">
      <c r="A547">
        <v>2025</v>
      </c>
      <c r="B547">
        <v>6</v>
      </c>
      <c r="C547" t="s">
        <v>33</v>
      </c>
      <c r="D547">
        <v>25.7</v>
      </c>
      <c r="E547">
        <v>16860</v>
      </c>
      <c r="F547">
        <v>825.58000000000084</v>
      </c>
      <c r="H547">
        <v>0.35499999999999998</v>
      </c>
      <c r="J547">
        <v>33644</v>
      </c>
      <c r="K547">
        <v>11949.42</v>
      </c>
    </row>
    <row r="548" spans="1:11" hidden="1" x14ac:dyDescent="0.25">
      <c r="A548">
        <v>2025</v>
      </c>
      <c r="B548">
        <v>7</v>
      </c>
      <c r="C548" t="s">
        <v>33</v>
      </c>
      <c r="D548">
        <v>67.3</v>
      </c>
      <c r="E548">
        <v>45000</v>
      </c>
      <c r="F548">
        <v>1413.66</v>
      </c>
      <c r="H548">
        <v>0.29599999999999999</v>
      </c>
      <c r="J548">
        <v>51483</v>
      </c>
      <c r="K548">
        <v>15262.33</v>
      </c>
    </row>
    <row r="549" spans="1:11" hidden="1" x14ac:dyDescent="0.25">
      <c r="A549">
        <v>2025</v>
      </c>
      <c r="B549">
        <v>8</v>
      </c>
      <c r="C549" t="s">
        <v>33</v>
      </c>
      <c r="D549">
        <v>0</v>
      </c>
      <c r="E549">
        <v>0</v>
      </c>
      <c r="F549">
        <v>0</v>
      </c>
      <c r="H549">
        <v>0.32679999999999998</v>
      </c>
      <c r="J549">
        <v>17650</v>
      </c>
      <c r="K549">
        <v>5768.63</v>
      </c>
    </row>
    <row r="550" spans="1:11" hidden="1" x14ac:dyDescent="0.25">
      <c r="A550">
        <v>2025</v>
      </c>
      <c r="B550">
        <v>9</v>
      </c>
      <c r="C550" t="s">
        <v>33</v>
      </c>
      <c r="D550">
        <v>22.11</v>
      </c>
      <c r="E550">
        <v>12791</v>
      </c>
      <c r="F550">
        <v>1235.629999999999</v>
      </c>
      <c r="H550">
        <v>0</v>
      </c>
      <c r="J550">
        <v>0</v>
      </c>
      <c r="K550">
        <v>0</v>
      </c>
    </row>
    <row r="551" spans="1:11" hidden="1" x14ac:dyDescent="0.25">
      <c r="A551">
        <v>2025</v>
      </c>
      <c r="B551">
        <v>10</v>
      </c>
      <c r="C551" t="s">
        <v>33</v>
      </c>
      <c r="H551">
        <v>0</v>
      </c>
      <c r="J551">
        <v>0</v>
      </c>
      <c r="K551">
        <v>0</v>
      </c>
    </row>
    <row r="552" spans="1:11" hidden="1" x14ac:dyDescent="0.25">
      <c r="A552">
        <v>2025</v>
      </c>
      <c r="B552">
        <v>11</v>
      </c>
      <c r="C552" t="s">
        <v>33</v>
      </c>
      <c r="H552">
        <v>0</v>
      </c>
      <c r="J552">
        <v>0</v>
      </c>
      <c r="K552">
        <v>0</v>
      </c>
    </row>
    <row r="553" spans="1:11" hidden="1" x14ac:dyDescent="0.25">
      <c r="A553">
        <v>2025</v>
      </c>
      <c r="B553">
        <v>12</v>
      </c>
      <c r="C553" t="s">
        <v>33</v>
      </c>
      <c r="H553">
        <v>0</v>
      </c>
      <c r="J553">
        <v>0</v>
      </c>
      <c r="K553">
        <v>0</v>
      </c>
    </row>
    <row r="554" spans="1:11" hidden="1" x14ac:dyDescent="0.25">
      <c r="A554">
        <v>2024</v>
      </c>
      <c r="B554">
        <v>1</v>
      </c>
      <c r="C554" t="s">
        <v>34</v>
      </c>
      <c r="D554">
        <v>0</v>
      </c>
      <c r="E554">
        <v>0</v>
      </c>
      <c r="H554">
        <v>0.25569999999999998</v>
      </c>
      <c r="J554">
        <v>64934</v>
      </c>
      <c r="K554">
        <v>16601.39</v>
      </c>
    </row>
    <row r="555" spans="1:11" hidden="1" x14ac:dyDescent="0.25">
      <c r="A555">
        <v>2024</v>
      </c>
      <c r="B555">
        <v>2</v>
      </c>
      <c r="C555" t="s">
        <v>34</v>
      </c>
      <c r="D555">
        <v>61.58</v>
      </c>
      <c r="E555">
        <v>22568</v>
      </c>
      <c r="H555">
        <v>0.23780000000000001</v>
      </c>
      <c r="J555">
        <v>71197</v>
      </c>
      <c r="K555">
        <v>16934</v>
      </c>
    </row>
    <row r="556" spans="1:11" hidden="1" x14ac:dyDescent="0.25">
      <c r="A556">
        <v>2024</v>
      </c>
      <c r="B556">
        <v>3</v>
      </c>
      <c r="C556" t="s">
        <v>34</v>
      </c>
      <c r="D556">
        <v>41.16</v>
      </c>
      <c r="E556">
        <v>16740</v>
      </c>
      <c r="H556">
        <v>0.24279999999999999</v>
      </c>
      <c r="J556">
        <v>51152</v>
      </c>
      <c r="K556">
        <v>12419.74</v>
      </c>
    </row>
    <row r="557" spans="1:11" hidden="1" x14ac:dyDescent="0.25">
      <c r="A557">
        <v>2024</v>
      </c>
      <c r="B557">
        <v>4</v>
      </c>
      <c r="C557" t="s">
        <v>34</v>
      </c>
      <c r="D557">
        <v>397.27</v>
      </c>
      <c r="E557">
        <v>13662</v>
      </c>
      <c r="H557">
        <v>0.24160000000000001</v>
      </c>
      <c r="J557">
        <v>45316</v>
      </c>
      <c r="K557">
        <v>10948.47</v>
      </c>
    </row>
    <row r="558" spans="1:11" hidden="1" x14ac:dyDescent="0.25">
      <c r="A558">
        <v>2024</v>
      </c>
      <c r="B558">
        <v>5</v>
      </c>
      <c r="C558" t="s">
        <v>34</v>
      </c>
      <c r="D558">
        <v>62.07</v>
      </c>
      <c r="E558">
        <v>24810</v>
      </c>
      <c r="H558">
        <v>0.25069999999999998</v>
      </c>
      <c r="J558">
        <v>51330</v>
      </c>
      <c r="K558">
        <v>12868.58</v>
      </c>
    </row>
    <row r="559" spans="1:11" hidden="1" x14ac:dyDescent="0.25">
      <c r="A559">
        <v>2024</v>
      </c>
      <c r="B559">
        <v>6</v>
      </c>
      <c r="C559" t="s">
        <v>34</v>
      </c>
      <c r="D559">
        <v>6.62</v>
      </c>
      <c r="E559">
        <v>2300</v>
      </c>
      <c r="H559">
        <v>0.2722</v>
      </c>
      <c r="J559">
        <v>42151</v>
      </c>
      <c r="K559">
        <v>11473.9</v>
      </c>
    </row>
    <row r="560" spans="1:11" hidden="1" x14ac:dyDescent="0.25">
      <c r="A560">
        <v>2024</v>
      </c>
      <c r="B560">
        <v>7</v>
      </c>
      <c r="C560" t="s">
        <v>34</v>
      </c>
      <c r="D560">
        <v>59.08</v>
      </c>
      <c r="E560">
        <v>24981</v>
      </c>
      <c r="H560">
        <v>0.28699999999999998</v>
      </c>
      <c r="J560">
        <v>67581</v>
      </c>
      <c r="K560">
        <v>19396.73</v>
      </c>
    </row>
    <row r="561" spans="1:11" hidden="1" x14ac:dyDescent="0.25">
      <c r="A561">
        <v>2024</v>
      </c>
      <c r="B561">
        <v>8</v>
      </c>
      <c r="C561" t="s">
        <v>34</v>
      </c>
      <c r="D561">
        <v>12.04</v>
      </c>
      <c r="E561">
        <v>4397</v>
      </c>
      <c r="H561">
        <v>0.30470000000000003</v>
      </c>
      <c r="J561">
        <v>44796</v>
      </c>
      <c r="K561">
        <v>13651.04</v>
      </c>
    </row>
    <row r="562" spans="1:11" hidden="1" x14ac:dyDescent="0.25">
      <c r="A562">
        <v>2024</v>
      </c>
      <c r="B562">
        <v>9</v>
      </c>
      <c r="C562" t="s">
        <v>34</v>
      </c>
      <c r="D562">
        <v>68.209999999999994</v>
      </c>
      <c r="E562">
        <v>33366</v>
      </c>
      <c r="H562">
        <v>0.29039999999999999</v>
      </c>
      <c r="J562">
        <v>52599</v>
      </c>
      <c r="K562">
        <v>15277.15</v>
      </c>
    </row>
    <row r="563" spans="1:11" hidden="1" x14ac:dyDescent="0.25">
      <c r="A563">
        <v>2024</v>
      </c>
      <c r="B563">
        <v>10</v>
      </c>
      <c r="C563" t="s">
        <v>34</v>
      </c>
      <c r="D563">
        <v>65.069999999999993</v>
      </c>
      <c r="E563">
        <v>36002</v>
      </c>
      <c r="H563">
        <v>0.28560000000000002</v>
      </c>
      <c r="J563">
        <v>54362</v>
      </c>
      <c r="K563">
        <v>15523.99</v>
      </c>
    </row>
    <row r="564" spans="1:11" hidden="1" x14ac:dyDescent="0.25">
      <c r="A564">
        <v>2024</v>
      </c>
      <c r="B564">
        <v>11</v>
      </c>
      <c r="C564" t="s">
        <v>34</v>
      </c>
      <c r="D564">
        <v>50.9</v>
      </c>
      <c r="E564">
        <v>13035</v>
      </c>
      <c r="F564">
        <v>907.7600000000001</v>
      </c>
      <c r="H564">
        <v>0.307</v>
      </c>
      <c r="J564">
        <v>64157</v>
      </c>
      <c r="K564">
        <v>19751.41</v>
      </c>
    </row>
    <row r="565" spans="1:11" hidden="1" x14ac:dyDescent="0.25">
      <c r="A565">
        <v>2024</v>
      </c>
      <c r="B565">
        <v>12</v>
      </c>
      <c r="C565" t="s">
        <v>34</v>
      </c>
      <c r="D565">
        <v>23.7</v>
      </c>
      <c r="E565">
        <v>10080</v>
      </c>
      <c r="F565">
        <v>499.04</v>
      </c>
      <c r="H565">
        <v>0.33100000000000002</v>
      </c>
      <c r="J565">
        <v>51593</v>
      </c>
      <c r="K565">
        <v>17063.939999999999</v>
      </c>
    </row>
    <row r="566" spans="1:11" hidden="1" x14ac:dyDescent="0.25">
      <c r="A566">
        <v>2025</v>
      </c>
      <c r="B566">
        <v>1</v>
      </c>
      <c r="C566" t="s">
        <v>34</v>
      </c>
      <c r="D566">
        <v>11.9</v>
      </c>
      <c r="E566">
        <v>4740</v>
      </c>
      <c r="F566">
        <v>432.50999999999982</v>
      </c>
      <c r="H566">
        <v>0.33500000000000002</v>
      </c>
      <c r="J566">
        <v>61904</v>
      </c>
      <c r="K566">
        <v>20875.39</v>
      </c>
    </row>
    <row r="567" spans="1:11" hidden="1" x14ac:dyDescent="0.25">
      <c r="A567">
        <v>2025</v>
      </c>
      <c r="B567">
        <v>2</v>
      </c>
      <c r="C567" t="s">
        <v>34</v>
      </c>
      <c r="D567">
        <v>11.7</v>
      </c>
      <c r="E567">
        <v>3784</v>
      </c>
      <c r="F567">
        <v>47.150000000000091</v>
      </c>
      <c r="H567">
        <v>0.33400000000000002</v>
      </c>
      <c r="J567">
        <v>60366</v>
      </c>
      <c r="K567">
        <v>20173.7</v>
      </c>
    </row>
    <row r="568" spans="1:11" hidden="1" x14ac:dyDescent="0.25">
      <c r="A568">
        <v>2025</v>
      </c>
      <c r="B568">
        <v>3</v>
      </c>
      <c r="C568" t="s">
        <v>34</v>
      </c>
      <c r="D568">
        <v>82.1</v>
      </c>
      <c r="E568">
        <v>32736</v>
      </c>
      <c r="F568">
        <v>2041.06</v>
      </c>
      <c r="H568">
        <v>0.28599999999999998</v>
      </c>
      <c r="J568">
        <v>58209</v>
      </c>
      <c r="K568">
        <v>16648.580000000002</v>
      </c>
    </row>
    <row r="569" spans="1:11" hidden="1" x14ac:dyDescent="0.25">
      <c r="A569">
        <v>2025</v>
      </c>
      <c r="B569">
        <v>4</v>
      </c>
      <c r="C569" t="s">
        <v>34</v>
      </c>
      <c r="D569">
        <v>95.1</v>
      </c>
      <c r="E569">
        <v>40772</v>
      </c>
      <c r="F569">
        <v>1771.95</v>
      </c>
      <c r="H569">
        <v>0.26550000000000001</v>
      </c>
      <c r="J569">
        <v>41269</v>
      </c>
      <c r="K569">
        <v>10956.7</v>
      </c>
    </row>
    <row r="570" spans="1:11" hidden="1" x14ac:dyDescent="0.25">
      <c r="A570">
        <v>2025</v>
      </c>
      <c r="B570">
        <v>5</v>
      </c>
      <c r="C570" t="s">
        <v>34</v>
      </c>
      <c r="D570">
        <v>62.5</v>
      </c>
      <c r="E570">
        <v>37888</v>
      </c>
      <c r="F570">
        <v>1398.26</v>
      </c>
      <c r="H570">
        <v>0.25750000000000001</v>
      </c>
      <c r="J570">
        <v>30809</v>
      </c>
      <c r="K570">
        <v>7932.95</v>
      </c>
    </row>
    <row r="571" spans="1:11" hidden="1" x14ac:dyDescent="0.25">
      <c r="A571">
        <v>2025</v>
      </c>
      <c r="B571">
        <v>6</v>
      </c>
      <c r="C571" t="s">
        <v>34</v>
      </c>
      <c r="D571">
        <v>0</v>
      </c>
      <c r="E571">
        <v>0</v>
      </c>
      <c r="F571">
        <v>0</v>
      </c>
      <c r="H571">
        <v>0.35499999999999998</v>
      </c>
      <c r="J571">
        <v>33644</v>
      </c>
      <c r="K571">
        <v>11949.42</v>
      </c>
    </row>
    <row r="572" spans="1:11" hidden="1" x14ac:dyDescent="0.25">
      <c r="A572">
        <v>2025</v>
      </c>
      <c r="B572">
        <v>7</v>
      </c>
      <c r="C572" t="s">
        <v>34</v>
      </c>
      <c r="D572">
        <v>0</v>
      </c>
      <c r="E572">
        <v>0</v>
      </c>
      <c r="F572">
        <v>0</v>
      </c>
      <c r="H572">
        <v>0.29599999999999999</v>
      </c>
      <c r="J572">
        <v>51483</v>
      </c>
      <c r="K572">
        <v>15262.33</v>
      </c>
    </row>
    <row r="573" spans="1:11" hidden="1" x14ac:dyDescent="0.25">
      <c r="A573">
        <v>2025</v>
      </c>
      <c r="B573">
        <v>8</v>
      </c>
      <c r="C573" t="s">
        <v>34</v>
      </c>
      <c r="D573">
        <v>0</v>
      </c>
      <c r="E573">
        <v>0</v>
      </c>
      <c r="F573">
        <v>0</v>
      </c>
      <c r="H573">
        <v>0.32679999999999998</v>
      </c>
      <c r="J573">
        <v>17650</v>
      </c>
      <c r="K573">
        <v>5768.63</v>
      </c>
    </row>
    <row r="574" spans="1:11" hidden="1" x14ac:dyDescent="0.25">
      <c r="A574">
        <v>2025</v>
      </c>
      <c r="B574">
        <v>9</v>
      </c>
      <c r="C574" t="s">
        <v>34</v>
      </c>
      <c r="D574">
        <v>0</v>
      </c>
      <c r="E574">
        <v>0</v>
      </c>
      <c r="F574">
        <v>0</v>
      </c>
      <c r="H574">
        <v>0</v>
      </c>
      <c r="J574">
        <v>0</v>
      </c>
      <c r="K574">
        <v>0</v>
      </c>
    </row>
    <row r="575" spans="1:11" hidden="1" x14ac:dyDescent="0.25">
      <c r="A575">
        <v>2025</v>
      </c>
      <c r="B575">
        <v>10</v>
      </c>
      <c r="C575" t="s">
        <v>34</v>
      </c>
      <c r="H575">
        <v>0</v>
      </c>
      <c r="J575">
        <v>0</v>
      </c>
      <c r="K575">
        <v>0</v>
      </c>
    </row>
    <row r="576" spans="1:11" hidden="1" x14ac:dyDescent="0.25">
      <c r="A576">
        <v>2025</v>
      </c>
      <c r="B576">
        <v>11</v>
      </c>
      <c r="C576" t="s">
        <v>34</v>
      </c>
      <c r="H576">
        <v>0</v>
      </c>
      <c r="J576">
        <v>0</v>
      </c>
      <c r="K576">
        <v>0</v>
      </c>
    </row>
    <row r="577" spans="1:11" hidden="1" x14ac:dyDescent="0.25">
      <c r="A577">
        <v>2025</v>
      </c>
      <c r="B577">
        <v>12</v>
      </c>
      <c r="C577" t="s">
        <v>34</v>
      </c>
      <c r="H577">
        <v>0</v>
      </c>
      <c r="J577">
        <v>0</v>
      </c>
      <c r="K577">
        <v>0</v>
      </c>
    </row>
    <row r="578" spans="1:11" hidden="1" x14ac:dyDescent="0.25">
      <c r="A578">
        <v>2024</v>
      </c>
      <c r="B578">
        <v>1</v>
      </c>
      <c r="C578" t="s">
        <v>35</v>
      </c>
      <c r="D578">
        <v>67.45</v>
      </c>
      <c r="E578">
        <v>27440</v>
      </c>
      <c r="H578">
        <v>0.25569999999999998</v>
      </c>
      <c r="J578">
        <v>64934</v>
      </c>
      <c r="K578">
        <v>16601.39</v>
      </c>
    </row>
    <row r="579" spans="1:11" hidden="1" x14ac:dyDescent="0.25">
      <c r="A579">
        <v>2024</v>
      </c>
      <c r="B579">
        <v>2</v>
      </c>
      <c r="C579" t="s">
        <v>35</v>
      </c>
      <c r="D579">
        <v>76.260000000000005</v>
      </c>
      <c r="E579">
        <v>27066</v>
      </c>
      <c r="H579">
        <v>0.23780000000000001</v>
      </c>
      <c r="J579">
        <v>71197</v>
      </c>
      <c r="K579">
        <v>16934</v>
      </c>
    </row>
    <row r="580" spans="1:11" hidden="1" x14ac:dyDescent="0.25">
      <c r="A580">
        <v>2024</v>
      </c>
      <c r="B580">
        <v>3</v>
      </c>
      <c r="C580" t="s">
        <v>35</v>
      </c>
      <c r="D580">
        <v>0</v>
      </c>
      <c r="E580">
        <v>0</v>
      </c>
      <c r="H580">
        <v>0.24279999999999999</v>
      </c>
      <c r="J580">
        <v>51152</v>
      </c>
      <c r="K580">
        <v>12419.74</v>
      </c>
    </row>
    <row r="581" spans="1:11" hidden="1" x14ac:dyDescent="0.25">
      <c r="A581">
        <v>2024</v>
      </c>
      <c r="B581">
        <v>4</v>
      </c>
      <c r="C581" t="s">
        <v>35</v>
      </c>
      <c r="D581">
        <v>66.19</v>
      </c>
      <c r="E581">
        <v>22850</v>
      </c>
      <c r="H581">
        <v>0.24160000000000001</v>
      </c>
      <c r="J581">
        <v>45316</v>
      </c>
      <c r="K581">
        <v>10948.47</v>
      </c>
    </row>
    <row r="582" spans="1:11" hidden="1" x14ac:dyDescent="0.25">
      <c r="A582">
        <v>2024</v>
      </c>
      <c r="B582">
        <v>5</v>
      </c>
      <c r="C582" t="s">
        <v>35</v>
      </c>
      <c r="D582">
        <v>145.04</v>
      </c>
      <c r="E582">
        <v>54107</v>
      </c>
      <c r="H582">
        <v>0.25069999999999998</v>
      </c>
      <c r="J582">
        <v>51330</v>
      </c>
      <c r="K582">
        <v>12868.58</v>
      </c>
    </row>
    <row r="583" spans="1:11" hidden="1" x14ac:dyDescent="0.25">
      <c r="A583">
        <v>2024</v>
      </c>
      <c r="B583">
        <v>6</v>
      </c>
      <c r="C583" t="s">
        <v>35</v>
      </c>
      <c r="D583">
        <v>71.97</v>
      </c>
      <c r="E583">
        <v>30860</v>
      </c>
      <c r="H583">
        <v>0.2722</v>
      </c>
      <c r="J583">
        <v>42151</v>
      </c>
      <c r="K583">
        <v>11473.9</v>
      </c>
    </row>
    <row r="584" spans="1:11" hidden="1" x14ac:dyDescent="0.25">
      <c r="A584">
        <v>2024</v>
      </c>
      <c r="B584">
        <v>7</v>
      </c>
      <c r="C584" t="s">
        <v>35</v>
      </c>
      <c r="D584">
        <v>3.46</v>
      </c>
      <c r="E584">
        <v>1856</v>
      </c>
      <c r="H584">
        <v>0.28699999999999998</v>
      </c>
      <c r="J584">
        <v>67581</v>
      </c>
      <c r="K584">
        <v>19396.73</v>
      </c>
    </row>
    <row r="585" spans="1:11" hidden="1" x14ac:dyDescent="0.25">
      <c r="A585">
        <v>2024</v>
      </c>
      <c r="B585">
        <v>8</v>
      </c>
      <c r="C585" t="s">
        <v>35</v>
      </c>
      <c r="D585">
        <v>76.2</v>
      </c>
      <c r="E585">
        <v>24832</v>
      </c>
      <c r="H585">
        <v>0.30470000000000003</v>
      </c>
      <c r="J585">
        <v>44796</v>
      </c>
      <c r="K585">
        <v>13651.04</v>
      </c>
    </row>
    <row r="586" spans="1:11" hidden="1" x14ac:dyDescent="0.25">
      <c r="A586">
        <v>2024</v>
      </c>
      <c r="B586">
        <v>9</v>
      </c>
      <c r="C586" t="s">
        <v>35</v>
      </c>
      <c r="D586">
        <v>12.63</v>
      </c>
      <c r="E586">
        <v>5432</v>
      </c>
      <c r="H586">
        <v>0.29039999999999999</v>
      </c>
      <c r="J586">
        <v>52599</v>
      </c>
      <c r="K586">
        <v>15277.15</v>
      </c>
    </row>
    <row r="587" spans="1:11" hidden="1" x14ac:dyDescent="0.25">
      <c r="A587">
        <v>2024</v>
      </c>
      <c r="B587">
        <v>10</v>
      </c>
      <c r="C587" t="s">
        <v>35</v>
      </c>
      <c r="D587">
        <v>60.25</v>
      </c>
      <c r="E587">
        <v>25350</v>
      </c>
      <c r="H587">
        <v>0.28560000000000002</v>
      </c>
      <c r="J587">
        <v>54362</v>
      </c>
      <c r="K587">
        <v>15523.99</v>
      </c>
    </row>
    <row r="588" spans="1:11" hidden="1" x14ac:dyDescent="0.25">
      <c r="A588">
        <v>2024</v>
      </c>
      <c r="B588">
        <v>11</v>
      </c>
      <c r="C588" t="s">
        <v>35</v>
      </c>
      <c r="D588">
        <v>7.4</v>
      </c>
      <c r="E588">
        <v>3692</v>
      </c>
      <c r="F588">
        <v>366.4899999999999</v>
      </c>
      <c r="H588">
        <v>0.307</v>
      </c>
      <c r="J588">
        <v>64157</v>
      </c>
      <c r="K588">
        <v>19751.41</v>
      </c>
    </row>
    <row r="589" spans="1:11" hidden="1" x14ac:dyDescent="0.25">
      <c r="A589">
        <v>2024</v>
      </c>
      <c r="B589">
        <v>12</v>
      </c>
      <c r="C589" t="s">
        <v>35</v>
      </c>
      <c r="D589">
        <v>65.2</v>
      </c>
      <c r="E589">
        <v>29070</v>
      </c>
      <c r="F589">
        <v>1437.77</v>
      </c>
      <c r="H589">
        <v>0.33100000000000002</v>
      </c>
      <c r="J589">
        <v>51593</v>
      </c>
      <c r="K589">
        <v>17063.939999999999</v>
      </c>
    </row>
    <row r="590" spans="1:11" hidden="1" x14ac:dyDescent="0.25">
      <c r="A590">
        <v>2025</v>
      </c>
      <c r="B590">
        <v>1</v>
      </c>
      <c r="C590" t="s">
        <v>35</v>
      </c>
      <c r="D590">
        <v>71.8</v>
      </c>
      <c r="E590">
        <v>29246</v>
      </c>
      <c r="F590">
        <v>1463.98</v>
      </c>
      <c r="H590">
        <v>0.33500000000000002</v>
      </c>
      <c r="J590">
        <v>61904</v>
      </c>
      <c r="K590">
        <v>20875.39</v>
      </c>
    </row>
    <row r="591" spans="1:11" hidden="1" x14ac:dyDescent="0.25">
      <c r="A591">
        <v>2025</v>
      </c>
      <c r="B591">
        <v>2</v>
      </c>
      <c r="C591" t="s">
        <v>35</v>
      </c>
      <c r="D591">
        <v>70.5</v>
      </c>
      <c r="E591">
        <v>29300</v>
      </c>
      <c r="F591">
        <v>1474.88</v>
      </c>
      <c r="H591">
        <v>0.33400000000000002</v>
      </c>
      <c r="J591">
        <v>60366</v>
      </c>
      <c r="K591">
        <v>20173.7</v>
      </c>
    </row>
    <row r="592" spans="1:11" hidden="1" x14ac:dyDescent="0.25">
      <c r="A592">
        <v>2025</v>
      </c>
      <c r="B592">
        <v>3</v>
      </c>
      <c r="C592" t="s">
        <v>35</v>
      </c>
      <c r="D592">
        <v>116.5</v>
      </c>
      <c r="E592">
        <v>44827</v>
      </c>
      <c r="F592">
        <v>2375.7599999999989</v>
      </c>
      <c r="H592">
        <v>0.28599999999999998</v>
      </c>
      <c r="J592">
        <v>58209</v>
      </c>
      <c r="K592">
        <v>16648.580000000002</v>
      </c>
    </row>
    <row r="593" spans="1:11" hidden="1" x14ac:dyDescent="0.25">
      <c r="A593">
        <v>2025</v>
      </c>
      <c r="B593">
        <v>4</v>
      </c>
      <c r="C593" t="s">
        <v>35</v>
      </c>
      <c r="D593">
        <v>76.7</v>
      </c>
      <c r="E593">
        <v>28171</v>
      </c>
      <c r="F593">
        <v>1423.9700000000009</v>
      </c>
      <c r="H593">
        <v>0.26550000000000001</v>
      </c>
      <c r="J593">
        <v>41269</v>
      </c>
      <c r="K593">
        <v>10956.7</v>
      </c>
    </row>
    <row r="594" spans="1:11" hidden="1" x14ac:dyDescent="0.25">
      <c r="A594">
        <v>2025</v>
      </c>
      <c r="B594">
        <v>5</v>
      </c>
      <c r="C594" t="s">
        <v>35</v>
      </c>
      <c r="D594">
        <v>0</v>
      </c>
      <c r="E594">
        <v>0</v>
      </c>
      <c r="F594">
        <v>0</v>
      </c>
      <c r="H594">
        <v>0.25750000000000001</v>
      </c>
      <c r="J594">
        <v>30809</v>
      </c>
      <c r="K594">
        <v>7932.95</v>
      </c>
    </row>
    <row r="595" spans="1:11" hidden="1" x14ac:dyDescent="0.25">
      <c r="A595">
        <v>2025</v>
      </c>
      <c r="B595">
        <v>6</v>
      </c>
      <c r="C595" t="s">
        <v>35</v>
      </c>
      <c r="D595">
        <v>0</v>
      </c>
      <c r="E595">
        <v>0</v>
      </c>
      <c r="F595">
        <v>0</v>
      </c>
      <c r="H595">
        <v>0.35499999999999998</v>
      </c>
      <c r="J595">
        <v>33644</v>
      </c>
      <c r="K595">
        <v>11949.42</v>
      </c>
    </row>
    <row r="596" spans="1:11" hidden="1" x14ac:dyDescent="0.25">
      <c r="A596">
        <v>2025</v>
      </c>
      <c r="B596">
        <v>7</v>
      </c>
      <c r="C596" t="s">
        <v>35</v>
      </c>
      <c r="D596">
        <v>0</v>
      </c>
      <c r="E596">
        <v>0</v>
      </c>
      <c r="F596">
        <v>0</v>
      </c>
      <c r="H596">
        <v>0.29599999999999999</v>
      </c>
      <c r="J596">
        <v>51483</v>
      </c>
      <c r="K596">
        <v>15262.33</v>
      </c>
    </row>
    <row r="597" spans="1:11" hidden="1" x14ac:dyDescent="0.25">
      <c r="A597">
        <v>2025</v>
      </c>
      <c r="B597">
        <v>8</v>
      </c>
      <c r="C597" t="s">
        <v>35</v>
      </c>
      <c r="D597">
        <v>0</v>
      </c>
      <c r="E597">
        <v>0</v>
      </c>
      <c r="F597">
        <v>0</v>
      </c>
      <c r="H597">
        <v>0.32679999999999998</v>
      </c>
      <c r="J597">
        <v>17650</v>
      </c>
      <c r="K597">
        <v>5768.63</v>
      </c>
    </row>
    <row r="598" spans="1:11" hidden="1" x14ac:dyDescent="0.25">
      <c r="A598">
        <v>2025</v>
      </c>
      <c r="B598">
        <v>9</v>
      </c>
      <c r="C598" t="s">
        <v>35</v>
      </c>
      <c r="D598">
        <v>0</v>
      </c>
      <c r="E598">
        <v>0</v>
      </c>
      <c r="F598">
        <v>0</v>
      </c>
      <c r="H598">
        <v>0</v>
      </c>
      <c r="J598">
        <v>0</v>
      </c>
      <c r="K598">
        <v>0</v>
      </c>
    </row>
    <row r="599" spans="1:11" hidden="1" x14ac:dyDescent="0.25">
      <c r="A599">
        <v>2025</v>
      </c>
      <c r="B599">
        <v>10</v>
      </c>
      <c r="C599" t="s">
        <v>35</v>
      </c>
      <c r="H599">
        <v>0</v>
      </c>
      <c r="J599">
        <v>0</v>
      </c>
      <c r="K599">
        <v>0</v>
      </c>
    </row>
    <row r="600" spans="1:11" hidden="1" x14ac:dyDescent="0.25">
      <c r="A600">
        <v>2025</v>
      </c>
      <c r="B600">
        <v>11</v>
      </c>
      <c r="C600" t="s">
        <v>35</v>
      </c>
      <c r="H600">
        <v>0</v>
      </c>
      <c r="J600">
        <v>0</v>
      </c>
      <c r="K600">
        <v>0</v>
      </c>
    </row>
    <row r="601" spans="1:11" hidden="1" x14ac:dyDescent="0.25">
      <c r="A601">
        <v>2025</v>
      </c>
      <c r="B601">
        <v>12</v>
      </c>
      <c r="C601" t="s">
        <v>35</v>
      </c>
      <c r="H601">
        <v>0</v>
      </c>
      <c r="J601">
        <v>0</v>
      </c>
      <c r="K601">
        <v>0</v>
      </c>
    </row>
    <row r="602" spans="1:11" hidden="1" x14ac:dyDescent="0.25">
      <c r="A602">
        <v>2024</v>
      </c>
      <c r="B602">
        <v>1</v>
      </c>
      <c r="C602" t="s">
        <v>36</v>
      </c>
      <c r="H602">
        <v>0.25569999999999998</v>
      </c>
      <c r="J602">
        <v>64934</v>
      </c>
      <c r="K602">
        <v>16601.39</v>
      </c>
    </row>
    <row r="603" spans="1:11" hidden="1" x14ac:dyDescent="0.25">
      <c r="A603">
        <v>2024</v>
      </c>
      <c r="B603">
        <v>2</v>
      </c>
      <c r="C603" t="s">
        <v>36</v>
      </c>
      <c r="H603">
        <v>0.23780000000000001</v>
      </c>
      <c r="J603">
        <v>71197</v>
      </c>
      <c r="K603">
        <v>16934</v>
      </c>
    </row>
    <row r="604" spans="1:11" hidden="1" x14ac:dyDescent="0.25">
      <c r="A604">
        <v>2024</v>
      </c>
      <c r="B604">
        <v>3</v>
      </c>
      <c r="C604" t="s">
        <v>36</v>
      </c>
      <c r="H604">
        <v>0.24279999999999999</v>
      </c>
      <c r="J604">
        <v>51152</v>
      </c>
      <c r="K604">
        <v>12419.74</v>
      </c>
    </row>
    <row r="605" spans="1:11" hidden="1" x14ac:dyDescent="0.25">
      <c r="A605">
        <v>2024</v>
      </c>
      <c r="B605">
        <v>4</v>
      </c>
      <c r="C605" t="s">
        <v>36</v>
      </c>
      <c r="H605">
        <v>0.24160000000000001</v>
      </c>
      <c r="J605">
        <v>45316</v>
      </c>
      <c r="K605">
        <v>10948.47</v>
      </c>
    </row>
    <row r="606" spans="1:11" hidden="1" x14ac:dyDescent="0.25">
      <c r="A606">
        <v>2024</v>
      </c>
      <c r="B606">
        <v>5</v>
      </c>
      <c r="C606" t="s">
        <v>36</v>
      </c>
      <c r="H606">
        <v>0.25069999999999998</v>
      </c>
      <c r="J606">
        <v>51330</v>
      </c>
      <c r="K606">
        <v>12868.58</v>
      </c>
    </row>
    <row r="607" spans="1:11" hidden="1" x14ac:dyDescent="0.25">
      <c r="A607">
        <v>2024</v>
      </c>
      <c r="B607">
        <v>6</v>
      </c>
      <c r="C607" t="s">
        <v>36</v>
      </c>
      <c r="H607">
        <v>0.2722</v>
      </c>
      <c r="J607">
        <v>42151</v>
      </c>
      <c r="K607">
        <v>11473.9</v>
      </c>
    </row>
    <row r="608" spans="1:11" hidden="1" x14ac:dyDescent="0.25">
      <c r="A608">
        <v>2024</v>
      </c>
      <c r="B608">
        <v>7</v>
      </c>
      <c r="C608" t="s">
        <v>36</v>
      </c>
      <c r="H608">
        <v>0.28699999999999998</v>
      </c>
      <c r="J608">
        <v>67581</v>
      </c>
      <c r="K608">
        <v>19396.73</v>
      </c>
    </row>
    <row r="609" spans="1:11" hidden="1" x14ac:dyDescent="0.25">
      <c r="A609">
        <v>2024</v>
      </c>
      <c r="B609">
        <v>8</v>
      </c>
      <c r="C609" t="s">
        <v>36</v>
      </c>
      <c r="H609">
        <v>0.30470000000000003</v>
      </c>
      <c r="J609">
        <v>44796</v>
      </c>
      <c r="K609">
        <v>13651.04</v>
      </c>
    </row>
    <row r="610" spans="1:11" hidden="1" x14ac:dyDescent="0.25">
      <c r="A610">
        <v>2024</v>
      </c>
      <c r="B610">
        <v>9</v>
      </c>
      <c r="C610" t="s">
        <v>36</v>
      </c>
      <c r="H610">
        <v>0.29039999999999999</v>
      </c>
      <c r="J610">
        <v>52599</v>
      </c>
      <c r="K610">
        <v>15277.15</v>
      </c>
    </row>
    <row r="611" spans="1:11" hidden="1" x14ac:dyDescent="0.25">
      <c r="A611">
        <v>2024</v>
      </c>
      <c r="B611">
        <v>10</v>
      </c>
      <c r="C611" t="s">
        <v>36</v>
      </c>
      <c r="D611">
        <v>0.01</v>
      </c>
      <c r="E611">
        <v>7</v>
      </c>
      <c r="H611">
        <v>0.28560000000000002</v>
      </c>
      <c r="J611">
        <v>54362</v>
      </c>
      <c r="K611">
        <v>15523.99</v>
      </c>
    </row>
    <row r="612" spans="1:11" hidden="1" x14ac:dyDescent="0.25">
      <c r="A612">
        <v>2024</v>
      </c>
      <c r="B612">
        <v>11</v>
      </c>
      <c r="C612" t="s">
        <v>36</v>
      </c>
      <c r="H612">
        <v>0.307</v>
      </c>
      <c r="J612">
        <v>64157</v>
      </c>
      <c r="K612">
        <v>19751.41</v>
      </c>
    </row>
    <row r="613" spans="1:11" hidden="1" x14ac:dyDescent="0.25">
      <c r="A613">
        <v>2024</v>
      </c>
      <c r="B613">
        <v>12</v>
      </c>
      <c r="C613" t="s">
        <v>36</v>
      </c>
      <c r="H613">
        <v>0.33100000000000002</v>
      </c>
      <c r="J613">
        <v>51593</v>
      </c>
      <c r="K613">
        <v>17063.939999999999</v>
      </c>
    </row>
    <row r="614" spans="1:11" hidden="1" x14ac:dyDescent="0.25">
      <c r="A614">
        <v>2025</v>
      </c>
      <c r="B614">
        <v>1</v>
      </c>
      <c r="C614" t="s">
        <v>36</v>
      </c>
      <c r="H614">
        <v>0.33500000000000002</v>
      </c>
      <c r="J614">
        <v>61904</v>
      </c>
      <c r="K614">
        <v>20875.39</v>
      </c>
    </row>
    <row r="615" spans="1:11" hidden="1" x14ac:dyDescent="0.25">
      <c r="A615">
        <v>2025</v>
      </c>
      <c r="B615">
        <v>2</v>
      </c>
      <c r="C615" t="s">
        <v>36</v>
      </c>
      <c r="H615">
        <v>0.33400000000000002</v>
      </c>
      <c r="J615">
        <v>60366</v>
      </c>
      <c r="K615">
        <v>20173.7</v>
      </c>
    </row>
    <row r="616" spans="1:11" hidden="1" x14ac:dyDescent="0.25">
      <c r="A616">
        <v>2025</v>
      </c>
      <c r="B616">
        <v>3</v>
      </c>
      <c r="C616" t="s">
        <v>36</v>
      </c>
      <c r="H616">
        <v>0.28599999999999998</v>
      </c>
      <c r="J616">
        <v>58209</v>
      </c>
      <c r="K616">
        <v>16648.580000000002</v>
      </c>
    </row>
    <row r="617" spans="1:11" hidden="1" x14ac:dyDescent="0.25">
      <c r="A617">
        <v>2025</v>
      </c>
      <c r="B617">
        <v>4</v>
      </c>
      <c r="C617" t="s">
        <v>36</v>
      </c>
      <c r="H617">
        <v>0.26550000000000001</v>
      </c>
      <c r="J617">
        <v>41269</v>
      </c>
      <c r="K617">
        <v>10956.7</v>
      </c>
    </row>
    <row r="618" spans="1:11" hidden="1" x14ac:dyDescent="0.25">
      <c r="A618">
        <v>2025</v>
      </c>
      <c r="B618">
        <v>5</v>
      </c>
      <c r="C618" t="s">
        <v>36</v>
      </c>
      <c r="H618">
        <v>0.25750000000000001</v>
      </c>
      <c r="J618">
        <v>30809</v>
      </c>
      <c r="K618">
        <v>7932.95</v>
      </c>
    </row>
    <row r="619" spans="1:11" hidden="1" x14ac:dyDescent="0.25">
      <c r="A619">
        <v>2025</v>
      </c>
      <c r="B619">
        <v>6</v>
      </c>
      <c r="C619" t="s">
        <v>36</v>
      </c>
      <c r="H619">
        <v>0.35499999999999998</v>
      </c>
      <c r="J619">
        <v>33644</v>
      </c>
      <c r="K619">
        <v>11949.42</v>
      </c>
    </row>
    <row r="620" spans="1:11" hidden="1" x14ac:dyDescent="0.25">
      <c r="A620">
        <v>2025</v>
      </c>
      <c r="B620">
        <v>7</v>
      </c>
      <c r="C620" t="s">
        <v>36</v>
      </c>
      <c r="H620">
        <v>0.29599999999999999</v>
      </c>
      <c r="J620">
        <v>51483</v>
      </c>
      <c r="K620">
        <v>15262.33</v>
      </c>
    </row>
    <row r="621" spans="1:11" hidden="1" x14ac:dyDescent="0.25">
      <c r="A621">
        <v>2025</v>
      </c>
      <c r="B621">
        <v>8</v>
      </c>
      <c r="C621" t="s">
        <v>36</v>
      </c>
      <c r="H621">
        <v>0.32679999999999998</v>
      </c>
      <c r="J621">
        <v>17650</v>
      </c>
      <c r="K621">
        <v>5768.63</v>
      </c>
    </row>
    <row r="622" spans="1:11" hidden="1" x14ac:dyDescent="0.25">
      <c r="A622">
        <v>2025</v>
      </c>
      <c r="B622">
        <v>9</v>
      </c>
      <c r="C622" t="s">
        <v>36</v>
      </c>
      <c r="D622">
        <v>0</v>
      </c>
      <c r="E622">
        <v>0</v>
      </c>
      <c r="H622">
        <v>0</v>
      </c>
      <c r="J622">
        <v>0</v>
      </c>
      <c r="K622">
        <v>0</v>
      </c>
    </row>
    <row r="623" spans="1:11" hidden="1" x14ac:dyDescent="0.25">
      <c r="A623">
        <v>2025</v>
      </c>
      <c r="B623">
        <v>10</v>
      </c>
      <c r="C623" t="s">
        <v>36</v>
      </c>
      <c r="H623">
        <v>0</v>
      </c>
      <c r="J623">
        <v>0</v>
      </c>
      <c r="K623">
        <v>0</v>
      </c>
    </row>
    <row r="624" spans="1:11" hidden="1" x14ac:dyDescent="0.25">
      <c r="A624">
        <v>2025</v>
      </c>
      <c r="B624">
        <v>11</v>
      </c>
      <c r="C624" t="s">
        <v>36</v>
      </c>
      <c r="H624">
        <v>0</v>
      </c>
      <c r="J624">
        <v>0</v>
      </c>
      <c r="K624">
        <v>0</v>
      </c>
    </row>
    <row r="625" spans="1:11" hidden="1" x14ac:dyDescent="0.25">
      <c r="A625">
        <v>2025</v>
      </c>
      <c r="B625">
        <v>12</v>
      </c>
      <c r="C625" t="s">
        <v>36</v>
      </c>
      <c r="H625">
        <v>0</v>
      </c>
      <c r="J625">
        <v>0</v>
      </c>
      <c r="K625">
        <v>0</v>
      </c>
    </row>
    <row r="626" spans="1:11" hidden="1" x14ac:dyDescent="0.25">
      <c r="A626">
        <v>2024</v>
      </c>
      <c r="B626">
        <v>1</v>
      </c>
      <c r="C626" t="s">
        <v>37</v>
      </c>
      <c r="D626">
        <v>39.270000000000003</v>
      </c>
      <c r="E626">
        <v>11077</v>
      </c>
      <c r="H626">
        <v>0.25569999999999998</v>
      </c>
      <c r="J626">
        <v>64934</v>
      </c>
      <c r="K626">
        <v>16601.39</v>
      </c>
    </row>
    <row r="627" spans="1:11" hidden="1" x14ac:dyDescent="0.25">
      <c r="A627">
        <v>2024</v>
      </c>
      <c r="B627">
        <v>2</v>
      </c>
      <c r="C627" t="s">
        <v>37</v>
      </c>
      <c r="D627">
        <v>19</v>
      </c>
      <c r="E627">
        <v>5625</v>
      </c>
      <c r="H627">
        <v>0.23780000000000001</v>
      </c>
      <c r="J627">
        <v>71197</v>
      </c>
      <c r="K627">
        <v>16934</v>
      </c>
    </row>
    <row r="628" spans="1:11" hidden="1" x14ac:dyDescent="0.25">
      <c r="A628">
        <v>2024</v>
      </c>
      <c r="B628">
        <v>3</v>
      </c>
      <c r="C628" t="s">
        <v>37</v>
      </c>
      <c r="D628">
        <v>157.46</v>
      </c>
      <c r="E628">
        <v>30131</v>
      </c>
      <c r="H628">
        <v>0.24279999999999999</v>
      </c>
      <c r="J628">
        <v>51152</v>
      </c>
      <c r="K628">
        <v>12419.74</v>
      </c>
    </row>
    <row r="629" spans="1:11" hidden="1" x14ac:dyDescent="0.25">
      <c r="A629">
        <v>2024</v>
      </c>
      <c r="B629">
        <v>4</v>
      </c>
      <c r="C629" t="s">
        <v>37</v>
      </c>
      <c r="D629">
        <v>78.11</v>
      </c>
      <c r="E629">
        <v>25849</v>
      </c>
      <c r="H629">
        <v>0.24160000000000001</v>
      </c>
      <c r="J629">
        <v>45316</v>
      </c>
      <c r="K629">
        <v>10948.47</v>
      </c>
    </row>
    <row r="630" spans="1:11" hidden="1" x14ac:dyDescent="0.25">
      <c r="A630">
        <v>2024</v>
      </c>
      <c r="B630">
        <v>5</v>
      </c>
      <c r="C630" t="s">
        <v>37</v>
      </c>
      <c r="D630">
        <v>178.81</v>
      </c>
      <c r="E630">
        <v>25824</v>
      </c>
      <c r="H630">
        <v>0.25069999999999998</v>
      </c>
      <c r="J630">
        <v>51330</v>
      </c>
      <c r="K630">
        <v>12868.58</v>
      </c>
    </row>
    <row r="631" spans="1:11" hidden="1" x14ac:dyDescent="0.25">
      <c r="A631">
        <v>2024</v>
      </c>
      <c r="B631">
        <v>6</v>
      </c>
      <c r="C631" t="s">
        <v>37</v>
      </c>
      <c r="D631">
        <v>7.35</v>
      </c>
      <c r="E631">
        <v>2632</v>
      </c>
      <c r="H631">
        <v>0.2722</v>
      </c>
      <c r="J631">
        <v>42151</v>
      </c>
      <c r="K631">
        <v>11473.9</v>
      </c>
    </row>
    <row r="632" spans="1:11" hidden="1" x14ac:dyDescent="0.25">
      <c r="A632">
        <v>2024</v>
      </c>
      <c r="B632">
        <v>7</v>
      </c>
      <c r="C632" t="s">
        <v>37</v>
      </c>
      <c r="D632">
        <v>112.09</v>
      </c>
      <c r="E632">
        <v>32609</v>
      </c>
      <c r="H632">
        <v>0.28699999999999998</v>
      </c>
      <c r="J632">
        <v>67581</v>
      </c>
      <c r="K632">
        <v>19396.73</v>
      </c>
    </row>
    <row r="633" spans="1:11" hidden="1" x14ac:dyDescent="0.25">
      <c r="A633">
        <v>2024</v>
      </c>
      <c r="B633">
        <v>8</v>
      </c>
      <c r="C633" t="s">
        <v>37</v>
      </c>
      <c r="D633">
        <v>21.29</v>
      </c>
      <c r="E633">
        <v>3856</v>
      </c>
      <c r="H633">
        <v>0.30470000000000003</v>
      </c>
      <c r="J633">
        <v>44796</v>
      </c>
      <c r="K633">
        <v>13651.04</v>
      </c>
    </row>
    <row r="634" spans="1:11" hidden="1" x14ac:dyDescent="0.25">
      <c r="A634">
        <v>2024</v>
      </c>
      <c r="B634">
        <v>9</v>
      </c>
      <c r="C634" t="s">
        <v>37</v>
      </c>
      <c r="D634">
        <v>0</v>
      </c>
      <c r="E634">
        <v>0</v>
      </c>
      <c r="H634">
        <v>0.29039999999999999</v>
      </c>
      <c r="J634">
        <v>52599</v>
      </c>
      <c r="K634">
        <v>15277.15</v>
      </c>
    </row>
    <row r="635" spans="1:11" hidden="1" x14ac:dyDescent="0.25">
      <c r="A635">
        <v>2024</v>
      </c>
      <c r="B635">
        <v>10</v>
      </c>
      <c r="C635" t="s">
        <v>37</v>
      </c>
      <c r="D635">
        <v>0</v>
      </c>
      <c r="E635">
        <v>0</v>
      </c>
      <c r="H635">
        <v>0.28560000000000002</v>
      </c>
      <c r="J635">
        <v>54362</v>
      </c>
      <c r="K635">
        <v>15523.99</v>
      </c>
    </row>
    <row r="636" spans="1:11" hidden="1" x14ac:dyDescent="0.25">
      <c r="A636">
        <v>2024</v>
      </c>
      <c r="B636">
        <v>11</v>
      </c>
      <c r="C636" t="s">
        <v>37</v>
      </c>
      <c r="D636">
        <v>6.2</v>
      </c>
      <c r="E636">
        <v>952</v>
      </c>
      <c r="F636">
        <v>22.83</v>
      </c>
      <c r="H636">
        <v>0.307</v>
      </c>
      <c r="J636">
        <v>64157</v>
      </c>
      <c r="K636">
        <v>19751.41</v>
      </c>
    </row>
    <row r="637" spans="1:11" hidden="1" x14ac:dyDescent="0.25">
      <c r="A637">
        <v>2024</v>
      </c>
      <c r="B637">
        <v>12</v>
      </c>
      <c r="C637" t="s">
        <v>37</v>
      </c>
      <c r="D637">
        <v>107.1</v>
      </c>
      <c r="E637">
        <v>25238</v>
      </c>
      <c r="F637">
        <v>28.35</v>
      </c>
      <c r="H637">
        <v>0.33100000000000002</v>
      </c>
      <c r="J637">
        <v>51593</v>
      </c>
      <c r="K637">
        <v>17063.939999999999</v>
      </c>
    </row>
    <row r="638" spans="1:11" hidden="1" x14ac:dyDescent="0.25">
      <c r="A638">
        <v>2025</v>
      </c>
      <c r="B638">
        <v>1</v>
      </c>
      <c r="C638" t="s">
        <v>37</v>
      </c>
      <c r="D638">
        <v>0</v>
      </c>
      <c r="E638">
        <v>0</v>
      </c>
      <c r="F638">
        <v>1.740000000000002</v>
      </c>
      <c r="H638">
        <v>0.33500000000000002</v>
      </c>
      <c r="J638">
        <v>61904</v>
      </c>
      <c r="K638">
        <v>20875.39</v>
      </c>
    </row>
    <row r="639" spans="1:11" hidden="1" x14ac:dyDescent="0.25">
      <c r="A639">
        <v>2025</v>
      </c>
      <c r="B639">
        <v>2</v>
      </c>
      <c r="C639" t="s">
        <v>37</v>
      </c>
      <c r="D639">
        <v>0</v>
      </c>
      <c r="E639">
        <v>0</v>
      </c>
      <c r="F639">
        <v>1.6900000000000051</v>
      </c>
      <c r="H639">
        <v>0.33400000000000002</v>
      </c>
      <c r="J639">
        <v>60366</v>
      </c>
      <c r="K639">
        <v>20173.7</v>
      </c>
    </row>
    <row r="640" spans="1:11" hidden="1" x14ac:dyDescent="0.25">
      <c r="A640">
        <v>2025</v>
      </c>
      <c r="B640">
        <v>3</v>
      </c>
      <c r="C640" t="s">
        <v>37</v>
      </c>
      <c r="D640">
        <v>0</v>
      </c>
      <c r="E640">
        <v>0</v>
      </c>
      <c r="F640">
        <v>2.6999999999999962</v>
      </c>
      <c r="H640">
        <v>0.28599999999999998</v>
      </c>
      <c r="J640">
        <v>58209</v>
      </c>
      <c r="K640">
        <v>16648.580000000002</v>
      </c>
    </row>
    <row r="641" spans="1:11" hidden="1" x14ac:dyDescent="0.25">
      <c r="A641">
        <v>2025</v>
      </c>
      <c r="B641">
        <v>4</v>
      </c>
      <c r="C641" t="s">
        <v>37</v>
      </c>
      <c r="D641">
        <v>40.4</v>
      </c>
      <c r="E641">
        <v>5772</v>
      </c>
      <c r="F641">
        <v>16.48</v>
      </c>
      <c r="H641">
        <v>0.26550000000000001</v>
      </c>
      <c r="J641">
        <v>41269</v>
      </c>
      <c r="K641">
        <v>10956.7</v>
      </c>
    </row>
    <row r="642" spans="1:11" hidden="1" x14ac:dyDescent="0.25">
      <c r="A642">
        <v>2025</v>
      </c>
      <c r="B642">
        <v>5</v>
      </c>
      <c r="C642" t="s">
        <v>37</v>
      </c>
      <c r="D642">
        <v>22.2</v>
      </c>
      <c r="E642">
        <v>10809</v>
      </c>
      <c r="F642">
        <v>7</v>
      </c>
      <c r="H642">
        <v>0.25750000000000001</v>
      </c>
      <c r="J642">
        <v>30809</v>
      </c>
      <c r="K642">
        <v>7932.95</v>
      </c>
    </row>
    <row r="643" spans="1:11" hidden="1" x14ac:dyDescent="0.25">
      <c r="A643">
        <v>2025</v>
      </c>
      <c r="B643">
        <v>6</v>
      </c>
      <c r="C643" t="s">
        <v>37</v>
      </c>
      <c r="D643">
        <v>0</v>
      </c>
      <c r="E643">
        <v>0</v>
      </c>
      <c r="F643">
        <v>1.640000000000001</v>
      </c>
      <c r="H643">
        <v>0.35499999999999998</v>
      </c>
      <c r="J643">
        <v>33644</v>
      </c>
      <c r="K643">
        <v>11949.42</v>
      </c>
    </row>
    <row r="644" spans="1:11" hidden="1" x14ac:dyDescent="0.25">
      <c r="A644">
        <v>2025</v>
      </c>
      <c r="B644">
        <v>7</v>
      </c>
      <c r="C644" t="s">
        <v>37</v>
      </c>
      <c r="D644">
        <v>0</v>
      </c>
      <c r="E644">
        <v>0</v>
      </c>
      <c r="F644">
        <v>2.0700000000000069</v>
      </c>
      <c r="H644">
        <v>0.29599999999999999</v>
      </c>
      <c r="J644">
        <v>51483</v>
      </c>
      <c r="K644">
        <v>15262.33</v>
      </c>
    </row>
    <row r="645" spans="1:11" hidden="1" x14ac:dyDescent="0.25">
      <c r="A645">
        <v>2025</v>
      </c>
      <c r="B645">
        <v>8</v>
      </c>
      <c r="C645" t="s">
        <v>37</v>
      </c>
      <c r="D645">
        <v>0</v>
      </c>
      <c r="E645">
        <v>0</v>
      </c>
      <c r="F645">
        <v>0.35999999999999938</v>
      </c>
      <c r="H645">
        <v>0.32679999999999998</v>
      </c>
      <c r="J645">
        <v>17650</v>
      </c>
      <c r="K645">
        <v>5768.63</v>
      </c>
    </row>
    <row r="646" spans="1:11" hidden="1" x14ac:dyDescent="0.25">
      <c r="A646">
        <v>2025</v>
      </c>
      <c r="B646">
        <v>9</v>
      </c>
      <c r="C646" t="s">
        <v>37</v>
      </c>
      <c r="D646">
        <v>0</v>
      </c>
      <c r="E646">
        <v>0</v>
      </c>
      <c r="F646">
        <v>1.539999999999992</v>
      </c>
      <c r="H646">
        <v>0</v>
      </c>
      <c r="J646">
        <v>0</v>
      </c>
      <c r="K646">
        <v>0</v>
      </c>
    </row>
    <row r="647" spans="1:11" hidden="1" x14ac:dyDescent="0.25">
      <c r="A647">
        <v>2025</v>
      </c>
      <c r="B647">
        <v>10</v>
      </c>
      <c r="C647" t="s">
        <v>37</v>
      </c>
      <c r="H647">
        <v>0</v>
      </c>
      <c r="J647">
        <v>0</v>
      </c>
      <c r="K647">
        <v>0</v>
      </c>
    </row>
    <row r="648" spans="1:11" hidden="1" x14ac:dyDescent="0.25">
      <c r="A648">
        <v>2025</v>
      </c>
      <c r="B648">
        <v>11</v>
      </c>
      <c r="C648" t="s">
        <v>37</v>
      </c>
      <c r="H648">
        <v>0</v>
      </c>
      <c r="J648">
        <v>0</v>
      </c>
      <c r="K648">
        <v>0</v>
      </c>
    </row>
    <row r="649" spans="1:11" hidden="1" x14ac:dyDescent="0.25">
      <c r="A649">
        <v>2025</v>
      </c>
      <c r="B649">
        <v>12</v>
      </c>
      <c r="C649" t="s">
        <v>37</v>
      </c>
      <c r="H649">
        <v>0</v>
      </c>
      <c r="J649">
        <v>0</v>
      </c>
      <c r="K649">
        <v>0</v>
      </c>
    </row>
    <row r="650" spans="1:11" hidden="1" x14ac:dyDescent="0.25">
      <c r="A650">
        <v>2024</v>
      </c>
      <c r="B650">
        <v>1</v>
      </c>
      <c r="C650" t="s">
        <v>38</v>
      </c>
      <c r="D650">
        <v>0</v>
      </c>
      <c r="E650">
        <v>0</v>
      </c>
      <c r="H650">
        <v>0.25569999999999998</v>
      </c>
      <c r="J650">
        <v>64934</v>
      </c>
      <c r="K650">
        <v>16601.39</v>
      </c>
    </row>
    <row r="651" spans="1:11" hidden="1" x14ac:dyDescent="0.25">
      <c r="A651">
        <v>2024</v>
      </c>
      <c r="B651">
        <v>2</v>
      </c>
      <c r="C651" t="s">
        <v>38</v>
      </c>
      <c r="D651">
        <v>0</v>
      </c>
      <c r="E651">
        <v>0</v>
      </c>
      <c r="H651">
        <v>0.23780000000000001</v>
      </c>
      <c r="J651">
        <v>71197</v>
      </c>
      <c r="K651">
        <v>16934</v>
      </c>
    </row>
    <row r="652" spans="1:11" hidden="1" x14ac:dyDescent="0.25">
      <c r="A652">
        <v>2024</v>
      </c>
      <c r="B652">
        <v>3</v>
      </c>
      <c r="C652" t="s">
        <v>38</v>
      </c>
      <c r="D652">
        <v>31.5</v>
      </c>
      <c r="E652">
        <v>8776</v>
      </c>
      <c r="H652">
        <v>0.24279999999999999</v>
      </c>
      <c r="J652">
        <v>51152</v>
      </c>
      <c r="K652">
        <v>12419.74</v>
      </c>
    </row>
    <row r="653" spans="1:11" hidden="1" x14ac:dyDescent="0.25">
      <c r="A653">
        <v>2024</v>
      </c>
      <c r="B653">
        <v>4</v>
      </c>
      <c r="C653" t="s">
        <v>38</v>
      </c>
      <c r="D653">
        <v>59.14</v>
      </c>
      <c r="E653">
        <v>17533</v>
      </c>
      <c r="H653">
        <v>0.24160000000000001</v>
      </c>
      <c r="J653">
        <v>45316</v>
      </c>
      <c r="K653">
        <v>10948.47</v>
      </c>
    </row>
    <row r="654" spans="1:11" hidden="1" x14ac:dyDescent="0.25">
      <c r="A654">
        <v>2024</v>
      </c>
      <c r="B654">
        <v>5</v>
      </c>
      <c r="C654" t="s">
        <v>38</v>
      </c>
      <c r="D654">
        <v>0</v>
      </c>
      <c r="E654">
        <v>0</v>
      </c>
      <c r="H654">
        <v>0.25069999999999998</v>
      </c>
      <c r="J654">
        <v>51330</v>
      </c>
      <c r="K654">
        <v>12868.58</v>
      </c>
    </row>
    <row r="655" spans="1:11" hidden="1" x14ac:dyDescent="0.25">
      <c r="A655">
        <v>2024</v>
      </c>
      <c r="B655">
        <v>6</v>
      </c>
      <c r="C655" t="s">
        <v>38</v>
      </c>
      <c r="D655">
        <v>23.68</v>
      </c>
      <c r="E655">
        <v>8650</v>
      </c>
      <c r="H655">
        <v>0.2722</v>
      </c>
      <c r="J655">
        <v>42151</v>
      </c>
      <c r="K655">
        <v>11473.9</v>
      </c>
    </row>
    <row r="656" spans="1:11" hidden="1" x14ac:dyDescent="0.25">
      <c r="A656">
        <v>2024</v>
      </c>
      <c r="B656">
        <v>7</v>
      </c>
      <c r="C656" t="s">
        <v>38</v>
      </c>
      <c r="D656">
        <v>92.83</v>
      </c>
      <c r="E656">
        <v>33000</v>
      </c>
      <c r="H656">
        <v>0.28699999999999998</v>
      </c>
      <c r="J656">
        <v>67581</v>
      </c>
      <c r="K656">
        <v>19396.73</v>
      </c>
    </row>
    <row r="657" spans="1:11" hidden="1" x14ac:dyDescent="0.25">
      <c r="A657">
        <v>2024</v>
      </c>
      <c r="B657">
        <v>8</v>
      </c>
      <c r="C657" t="s">
        <v>38</v>
      </c>
      <c r="D657">
        <v>0</v>
      </c>
      <c r="E657">
        <v>0</v>
      </c>
      <c r="H657">
        <v>0.30470000000000003</v>
      </c>
      <c r="J657">
        <v>44796</v>
      </c>
      <c r="K657">
        <v>13651.04</v>
      </c>
    </row>
    <row r="658" spans="1:11" hidden="1" x14ac:dyDescent="0.25">
      <c r="A658">
        <v>2024</v>
      </c>
      <c r="B658">
        <v>9</v>
      </c>
      <c r="C658" t="s">
        <v>38</v>
      </c>
      <c r="D658">
        <v>20.83</v>
      </c>
      <c r="E658">
        <v>4500</v>
      </c>
      <c r="H658">
        <v>0.29039999999999999</v>
      </c>
      <c r="J658">
        <v>52599</v>
      </c>
      <c r="K658">
        <v>15277.15</v>
      </c>
    </row>
    <row r="659" spans="1:11" hidden="1" x14ac:dyDescent="0.25">
      <c r="A659">
        <v>2024</v>
      </c>
      <c r="B659">
        <v>10</v>
      </c>
      <c r="C659" t="s">
        <v>38</v>
      </c>
      <c r="D659">
        <v>5.2</v>
      </c>
      <c r="E659">
        <v>1970</v>
      </c>
      <c r="H659">
        <v>0.28560000000000002</v>
      </c>
      <c r="J659">
        <v>54362</v>
      </c>
      <c r="K659">
        <v>15523.99</v>
      </c>
    </row>
    <row r="660" spans="1:11" hidden="1" x14ac:dyDescent="0.25">
      <c r="A660">
        <v>2024</v>
      </c>
      <c r="B660">
        <v>11</v>
      </c>
      <c r="C660" t="s">
        <v>38</v>
      </c>
      <c r="H660">
        <v>0.307</v>
      </c>
      <c r="J660">
        <v>64157</v>
      </c>
      <c r="K660">
        <v>19751.41</v>
      </c>
    </row>
    <row r="661" spans="1:11" hidden="1" x14ac:dyDescent="0.25">
      <c r="A661">
        <v>2024</v>
      </c>
      <c r="B661">
        <v>12</v>
      </c>
      <c r="C661" t="s">
        <v>38</v>
      </c>
      <c r="H661">
        <v>0.33100000000000002</v>
      </c>
      <c r="J661">
        <v>51593</v>
      </c>
      <c r="K661">
        <v>17063.939999999999</v>
      </c>
    </row>
    <row r="662" spans="1:11" hidden="1" x14ac:dyDescent="0.25">
      <c r="A662">
        <v>2025</v>
      </c>
      <c r="B662">
        <v>1</v>
      </c>
      <c r="C662" t="s">
        <v>38</v>
      </c>
      <c r="H662">
        <v>0.33500000000000002</v>
      </c>
      <c r="J662">
        <v>61904</v>
      </c>
      <c r="K662">
        <v>20875.39</v>
      </c>
    </row>
    <row r="663" spans="1:11" hidden="1" x14ac:dyDescent="0.25">
      <c r="A663">
        <v>2025</v>
      </c>
      <c r="B663">
        <v>2</v>
      </c>
      <c r="C663" t="s">
        <v>38</v>
      </c>
      <c r="H663">
        <v>0.33400000000000002</v>
      </c>
      <c r="J663">
        <v>60366</v>
      </c>
      <c r="K663">
        <v>20173.7</v>
      </c>
    </row>
    <row r="664" spans="1:11" hidden="1" x14ac:dyDescent="0.25">
      <c r="A664">
        <v>2025</v>
      </c>
      <c r="B664">
        <v>3</v>
      </c>
      <c r="C664" t="s">
        <v>38</v>
      </c>
      <c r="H664">
        <v>0.28599999999999998</v>
      </c>
      <c r="J664">
        <v>58209</v>
      </c>
      <c r="K664">
        <v>16648.580000000002</v>
      </c>
    </row>
    <row r="665" spans="1:11" hidden="1" x14ac:dyDescent="0.25">
      <c r="A665">
        <v>2025</v>
      </c>
      <c r="B665">
        <v>4</v>
      </c>
      <c r="C665" t="s">
        <v>38</v>
      </c>
      <c r="H665">
        <v>0.26550000000000001</v>
      </c>
      <c r="J665">
        <v>41269</v>
      </c>
      <c r="K665">
        <v>10956.7</v>
      </c>
    </row>
    <row r="666" spans="1:11" hidden="1" x14ac:dyDescent="0.25">
      <c r="A666">
        <v>2025</v>
      </c>
      <c r="B666">
        <v>5</v>
      </c>
      <c r="C666" t="s">
        <v>38</v>
      </c>
      <c r="H666">
        <v>0.25750000000000001</v>
      </c>
      <c r="J666">
        <v>30809</v>
      </c>
      <c r="K666">
        <v>7932.95</v>
      </c>
    </row>
    <row r="667" spans="1:11" hidden="1" x14ac:dyDescent="0.25">
      <c r="A667">
        <v>2025</v>
      </c>
      <c r="B667">
        <v>6</v>
      </c>
      <c r="C667" t="s">
        <v>38</v>
      </c>
      <c r="H667">
        <v>0.35499999999999998</v>
      </c>
      <c r="J667">
        <v>33644</v>
      </c>
      <c r="K667">
        <v>11949.42</v>
      </c>
    </row>
    <row r="668" spans="1:11" hidden="1" x14ac:dyDescent="0.25">
      <c r="A668">
        <v>2025</v>
      </c>
      <c r="B668">
        <v>7</v>
      </c>
      <c r="C668" t="s">
        <v>38</v>
      </c>
      <c r="H668">
        <v>0.29599999999999999</v>
      </c>
      <c r="J668">
        <v>51483</v>
      </c>
      <c r="K668">
        <v>15262.33</v>
      </c>
    </row>
    <row r="669" spans="1:11" hidden="1" x14ac:dyDescent="0.25">
      <c r="A669">
        <v>2025</v>
      </c>
      <c r="B669">
        <v>8</v>
      </c>
      <c r="C669" t="s">
        <v>38</v>
      </c>
      <c r="H669">
        <v>0.32679999999999998</v>
      </c>
      <c r="J669">
        <v>17650</v>
      </c>
      <c r="K669">
        <v>5768.63</v>
      </c>
    </row>
    <row r="670" spans="1:11" hidden="1" x14ac:dyDescent="0.25">
      <c r="A670">
        <v>2025</v>
      </c>
      <c r="B670">
        <v>9</v>
      </c>
      <c r="C670" t="s">
        <v>38</v>
      </c>
      <c r="D670">
        <v>0</v>
      </c>
      <c r="E670">
        <v>0</v>
      </c>
      <c r="H670">
        <v>0</v>
      </c>
      <c r="J670">
        <v>0</v>
      </c>
      <c r="K670">
        <v>0</v>
      </c>
    </row>
    <row r="671" spans="1:11" hidden="1" x14ac:dyDescent="0.25">
      <c r="A671">
        <v>2025</v>
      </c>
      <c r="B671">
        <v>10</v>
      </c>
      <c r="C671" t="s">
        <v>38</v>
      </c>
      <c r="H671">
        <v>0</v>
      </c>
      <c r="J671">
        <v>0</v>
      </c>
      <c r="K671">
        <v>0</v>
      </c>
    </row>
    <row r="672" spans="1:11" hidden="1" x14ac:dyDescent="0.25">
      <c r="A672">
        <v>2025</v>
      </c>
      <c r="B672">
        <v>11</v>
      </c>
      <c r="C672" t="s">
        <v>38</v>
      </c>
      <c r="H672">
        <v>0</v>
      </c>
      <c r="J672">
        <v>0</v>
      </c>
      <c r="K672">
        <v>0</v>
      </c>
    </row>
    <row r="673" spans="1:11" hidden="1" x14ac:dyDescent="0.25">
      <c r="A673">
        <v>2025</v>
      </c>
      <c r="B673">
        <v>12</v>
      </c>
      <c r="C673" t="s">
        <v>38</v>
      </c>
      <c r="H673">
        <v>0</v>
      </c>
      <c r="J673">
        <v>0</v>
      </c>
      <c r="K673">
        <v>0</v>
      </c>
    </row>
    <row r="674" spans="1:11" hidden="1" x14ac:dyDescent="0.25">
      <c r="A674">
        <v>2024</v>
      </c>
      <c r="B674">
        <v>1</v>
      </c>
      <c r="C674" t="s">
        <v>39</v>
      </c>
      <c r="D674">
        <v>29.92</v>
      </c>
      <c r="E674">
        <v>4000</v>
      </c>
      <c r="H674">
        <v>0.25569999999999998</v>
      </c>
      <c r="J674">
        <v>64934</v>
      </c>
      <c r="K674">
        <v>16601.39</v>
      </c>
    </row>
    <row r="675" spans="1:11" hidden="1" x14ac:dyDescent="0.25">
      <c r="A675">
        <v>2024</v>
      </c>
      <c r="B675">
        <v>2</v>
      </c>
      <c r="C675" t="s">
        <v>39</v>
      </c>
      <c r="D675">
        <v>43</v>
      </c>
      <c r="E675">
        <v>51840</v>
      </c>
      <c r="H675">
        <v>0.23780000000000001</v>
      </c>
      <c r="J675">
        <v>71197</v>
      </c>
      <c r="K675">
        <v>16934</v>
      </c>
    </row>
    <row r="676" spans="1:11" hidden="1" x14ac:dyDescent="0.25">
      <c r="A676">
        <v>2024</v>
      </c>
      <c r="B676">
        <v>3</v>
      </c>
      <c r="C676" t="s">
        <v>39</v>
      </c>
      <c r="D676">
        <v>171.23</v>
      </c>
      <c r="E676">
        <v>45252</v>
      </c>
      <c r="H676">
        <v>0.24279999999999999</v>
      </c>
      <c r="J676">
        <v>51152</v>
      </c>
      <c r="K676">
        <v>12419.74</v>
      </c>
    </row>
    <row r="677" spans="1:11" hidden="1" x14ac:dyDescent="0.25">
      <c r="A677">
        <v>2024</v>
      </c>
      <c r="B677">
        <v>4</v>
      </c>
      <c r="C677" t="s">
        <v>39</v>
      </c>
      <c r="D677">
        <v>196.26</v>
      </c>
      <c r="E677">
        <v>92812</v>
      </c>
      <c r="H677">
        <v>0.24160000000000001</v>
      </c>
      <c r="J677">
        <v>45316</v>
      </c>
      <c r="K677">
        <v>10948.47</v>
      </c>
    </row>
    <row r="678" spans="1:11" hidden="1" x14ac:dyDescent="0.25">
      <c r="A678">
        <v>2024</v>
      </c>
      <c r="B678">
        <v>5</v>
      </c>
      <c r="C678" t="s">
        <v>39</v>
      </c>
      <c r="D678">
        <v>172.31</v>
      </c>
      <c r="E678">
        <v>116091</v>
      </c>
      <c r="H678">
        <v>0.25069999999999998</v>
      </c>
      <c r="J678">
        <v>51330</v>
      </c>
      <c r="K678">
        <v>12868.58</v>
      </c>
    </row>
    <row r="679" spans="1:11" hidden="1" x14ac:dyDescent="0.25">
      <c r="A679">
        <v>2024</v>
      </c>
      <c r="B679">
        <v>6</v>
      </c>
      <c r="C679" t="s">
        <v>39</v>
      </c>
      <c r="D679">
        <v>77.91</v>
      </c>
      <c r="E679">
        <v>53400</v>
      </c>
      <c r="H679">
        <v>0.2722</v>
      </c>
      <c r="J679">
        <v>42151</v>
      </c>
      <c r="K679">
        <v>11473.9</v>
      </c>
    </row>
    <row r="680" spans="1:11" hidden="1" x14ac:dyDescent="0.25">
      <c r="A680">
        <v>2024</v>
      </c>
      <c r="B680">
        <v>7</v>
      </c>
      <c r="C680" t="s">
        <v>39</v>
      </c>
      <c r="D680">
        <v>148.85</v>
      </c>
      <c r="E680">
        <v>62642</v>
      </c>
      <c r="H680">
        <v>0.28699999999999998</v>
      </c>
      <c r="J680">
        <v>67581</v>
      </c>
      <c r="K680">
        <v>19396.73</v>
      </c>
    </row>
    <row r="681" spans="1:11" hidden="1" x14ac:dyDescent="0.25">
      <c r="A681">
        <v>2024</v>
      </c>
      <c r="B681">
        <v>8</v>
      </c>
      <c r="C681" t="s">
        <v>39</v>
      </c>
      <c r="D681">
        <v>111.53</v>
      </c>
      <c r="E681">
        <v>68332</v>
      </c>
      <c r="H681">
        <v>0.30470000000000003</v>
      </c>
      <c r="J681">
        <v>44796</v>
      </c>
      <c r="K681">
        <v>13651.04</v>
      </c>
    </row>
    <row r="682" spans="1:11" hidden="1" x14ac:dyDescent="0.25">
      <c r="A682">
        <v>2024</v>
      </c>
      <c r="B682">
        <v>9</v>
      </c>
      <c r="C682" t="s">
        <v>39</v>
      </c>
      <c r="D682">
        <v>43.69</v>
      </c>
      <c r="E682">
        <v>23528</v>
      </c>
      <c r="H682">
        <v>0.29039999999999999</v>
      </c>
      <c r="J682">
        <v>52599</v>
      </c>
      <c r="K682">
        <v>15277.15</v>
      </c>
    </row>
    <row r="683" spans="1:11" hidden="1" x14ac:dyDescent="0.25">
      <c r="A683">
        <v>2024</v>
      </c>
      <c r="B683">
        <v>10</v>
      </c>
      <c r="C683" t="s">
        <v>39</v>
      </c>
      <c r="D683">
        <v>91.06</v>
      </c>
      <c r="E683">
        <v>52681</v>
      </c>
      <c r="H683">
        <v>0.28560000000000002</v>
      </c>
      <c r="J683">
        <v>54362</v>
      </c>
      <c r="K683">
        <v>15523.99</v>
      </c>
    </row>
    <row r="684" spans="1:11" hidden="1" x14ac:dyDescent="0.25">
      <c r="A684">
        <v>2024</v>
      </c>
      <c r="B684">
        <v>11</v>
      </c>
      <c r="C684" t="s">
        <v>39</v>
      </c>
      <c r="D684">
        <v>96.7</v>
      </c>
      <c r="E684">
        <v>62726</v>
      </c>
      <c r="F684">
        <v>534.46</v>
      </c>
      <c r="H684">
        <v>0.307</v>
      </c>
      <c r="J684">
        <v>64157</v>
      </c>
      <c r="K684">
        <v>19751.41</v>
      </c>
    </row>
    <row r="685" spans="1:11" hidden="1" x14ac:dyDescent="0.25">
      <c r="A685">
        <v>2024</v>
      </c>
      <c r="B685">
        <v>12</v>
      </c>
      <c r="C685" t="s">
        <v>39</v>
      </c>
      <c r="D685">
        <v>72.099999999999994</v>
      </c>
      <c r="E685">
        <v>30052</v>
      </c>
      <c r="F685">
        <v>365.86</v>
      </c>
      <c r="H685">
        <v>0.33100000000000002</v>
      </c>
      <c r="J685">
        <v>51593</v>
      </c>
      <c r="K685">
        <v>17063.939999999999</v>
      </c>
    </row>
    <row r="686" spans="1:11" hidden="1" x14ac:dyDescent="0.25">
      <c r="A686">
        <v>2025</v>
      </c>
      <c r="B686">
        <v>1</v>
      </c>
      <c r="C686" t="s">
        <v>39</v>
      </c>
      <c r="D686">
        <v>60.2</v>
      </c>
      <c r="E686">
        <v>33464</v>
      </c>
      <c r="F686">
        <v>354.55</v>
      </c>
      <c r="H686">
        <v>0.33500000000000002</v>
      </c>
      <c r="J686">
        <v>61904</v>
      </c>
      <c r="K686">
        <v>20875.39</v>
      </c>
    </row>
    <row r="687" spans="1:11" hidden="1" x14ac:dyDescent="0.25">
      <c r="A687">
        <v>2025</v>
      </c>
      <c r="B687">
        <v>2</v>
      </c>
      <c r="C687" t="s">
        <v>39</v>
      </c>
      <c r="D687">
        <v>87.3</v>
      </c>
      <c r="E687">
        <v>49428</v>
      </c>
      <c r="F687">
        <v>478.04000000000019</v>
      </c>
      <c r="H687">
        <v>0.33400000000000002</v>
      </c>
      <c r="J687">
        <v>60366</v>
      </c>
      <c r="K687">
        <v>20173.7</v>
      </c>
    </row>
    <row r="688" spans="1:11" hidden="1" x14ac:dyDescent="0.25">
      <c r="A688">
        <v>2025</v>
      </c>
      <c r="B688">
        <v>3</v>
      </c>
      <c r="C688" t="s">
        <v>39</v>
      </c>
      <c r="D688">
        <v>83.4</v>
      </c>
      <c r="E688">
        <v>54715</v>
      </c>
      <c r="F688">
        <v>491.07000000000022</v>
      </c>
      <c r="H688">
        <v>0.28599999999999998</v>
      </c>
      <c r="J688">
        <v>58209</v>
      </c>
      <c r="K688">
        <v>16648.580000000002</v>
      </c>
    </row>
    <row r="689" spans="1:11" hidden="1" x14ac:dyDescent="0.25">
      <c r="A689">
        <v>2025</v>
      </c>
      <c r="B689">
        <v>4</v>
      </c>
      <c r="C689" t="s">
        <v>39</v>
      </c>
      <c r="D689">
        <v>93.2</v>
      </c>
      <c r="E689">
        <v>66697</v>
      </c>
      <c r="F689">
        <v>526.97999999999956</v>
      </c>
      <c r="H689">
        <v>0.26550000000000001</v>
      </c>
      <c r="J689">
        <v>41269</v>
      </c>
      <c r="K689">
        <v>10956.7</v>
      </c>
    </row>
    <row r="690" spans="1:11" hidden="1" x14ac:dyDescent="0.25">
      <c r="A690">
        <v>2025</v>
      </c>
      <c r="B690">
        <v>5</v>
      </c>
      <c r="C690" t="s">
        <v>39</v>
      </c>
      <c r="D690">
        <v>68.5</v>
      </c>
      <c r="E690">
        <v>28642</v>
      </c>
      <c r="F690">
        <v>288.94000000000011</v>
      </c>
      <c r="H690">
        <v>0.25750000000000001</v>
      </c>
      <c r="J690">
        <v>30809</v>
      </c>
      <c r="K690">
        <v>7932.95</v>
      </c>
    </row>
    <row r="691" spans="1:11" hidden="1" x14ac:dyDescent="0.25">
      <c r="A691">
        <v>2025</v>
      </c>
      <c r="B691">
        <v>6</v>
      </c>
      <c r="C691" t="s">
        <v>39</v>
      </c>
      <c r="D691">
        <v>367.4</v>
      </c>
      <c r="E691">
        <v>7844</v>
      </c>
      <c r="F691">
        <v>72.519999999999982</v>
      </c>
      <c r="H691">
        <v>0.35499999999999998</v>
      </c>
      <c r="J691">
        <v>33644</v>
      </c>
      <c r="K691">
        <v>11949.42</v>
      </c>
    </row>
    <row r="692" spans="1:11" hidden="1" x14ac:dyDescent="0.25">
      <c r="A692">
        <v>2025</v>
      </c>
      <c r="B692">
        <v>7</v>
      </c>
      <c r="C692" t="s">
        <v>39</v>
      </c>
      <c r="D692">
        <v>5.2</v>
      </c>
      <c r="E692">
        <v>2000</v>
      </c>
      <c r="F692">
        <v>45.5300000000002</v>
      </c>
      <c r="H692">
        <v>0.29599999999999999</v>
      </c>
      <c r="J692">
        <v>51483</v>
      </c>
      <c r="K692">
        <v>15262.33</v>
      </c>
    </row>
    <row r="693" spans="1:11" hidden="1" x14ac:dyDescent="0.25">
      <c r="A693">
        <v>2025</v>
      </c>
      <c r="B693">
        <v>8</v>
      </c>
      <c r="C693" t="s">
        <v>39</v>
      </c>
      <c r="D693">
        <v>2.83</v>
      </c>
      <c r="E693">
        <v>2266</v>
      </c>
      <c r="F693">
        <v>16.059999999999949</v>
      </c>
      <c r="H693">
        <v>0.32679999999999998</v>
      </c>
      <c r="J693">
        <v>17650</v>
      </c>
      <c r="K693">
        <v>5768.63</v>
      </c>
    </row>
    <row r="694" spans="1:11" hidden="1" x14ac:dyDescent="0.25">
      <c r="A694">
        <v>2025</v>
      </c>
      <c r="B694">
        <v>9</v>
      </c>
      <c r="C694" t="s">
        <v>39</v>
      </c>
      <c r="D694">
        <v>9.0299999999999994</v>
      </c>
      <c r="E694">
        <v>5308</v>
      </c>
      <c r="F694">
        <v>113.23</v>
      </c>
      <c r="H694">
        <v>0</v>
      </c>
      <c r="J694">
        <v>0</v>
      </c>
      <c r="K694">
        <v>0</v>
      </c>
    </row>
    <row r="695" spans="1:11" hidden="1" x14ac:dyDescent="0.25">
      <c r="A695">
        <v>2025</v>
      </c>
      <c r="B695">
        <v>10</v>
      </c>
      <c r="C695" t="s">
        <v>39</v>
      </c>
      <c r="H695">
        <v>0</v>
      </c>
      <c r="J695">
        <v>0</v>
      </c>
      <c r="K695">
        <v>0</v>
      </c>
    </row>
    <row r="696" spans="1:11" hidden="1" x14ac:dyDescent="0.25">
      <c r="A696">
        <v>2025</v>
      </c>
      <c r="B696">
        <v>11</v>
      </c>
      <c r="C696" t="s">
        <v>39</v>
      </c>
      <c r="H696">
        <v>0</v>
      </c>
      <c r="J696">
        <v>0</v>
      </c>
      <c r="K696">
        <v>0</v>
      </c>
    </row>
    <row r="697" spans="1:11" hidden="1" x14ac:dyDescent="0.25">
      <c r="A697">
        <v>2025</v>
      </c>
      <c r="B697">
        <v>12</v>
      </c>
      <c r="C697" t="s">
        <v>39</v>
      </c>
      <c r="H697">
        <v>0</v>
      </c>
      <c r="J697">
        <v>0</v>
      </c>
      <c r="K697">
        <v>0</v>
      </c>
    </row>
    <row r="698" spans="1:11" hidden="1" x14ac:dyDescent="0.25">
      <c r="A698">
        <v>2024</v>
      </c>
      <c r="B698">
        <v>1</v>
      </c>
      <c r="C698" t="s">
        <v>40</v>
      </c>
      <c r="H698">
        <v>0.25569999999999998</v>
      </c>
      <c r="J698">
        <v>64934</v>
      </c>
      <c r="K698">
        <v>16601.39</v>
      </c>
    </row>
    <row r="699" spans="1:11" hidden="1" x14ac:dyDescent="0.25">
      <c r="A699">
        <v>2024</v>
      </c>
      <c r="B699">
        <v>2</v>
      </c>
      <c r="C699" t="s">
        <v>40</v>
      </c>
      <c r="H699">
        <v>0.23780000000000001</v>
      </c>
      <c r="J699">
        <v>71197</v>
      </c>
      <c r="K699">
        <v>16934</v>
      </c>
    </row>
    <row r="700" spans="1:11" hidden="1" x14ac:dyDescent="0.25">
      <c r="A700">
        <v>2024</v>
      </c>
      <c r="B700">
        <v>3</v>
      </c>
      <c r="C700" t="s">
        <v>40</v>
      </c>
      <c r="H700">
        <v>0.24279999999999999</v>
      </c>
      <c r="J700">
        <v>51152</v>
      </c>
      <c r="K700">
        <v>12419.74</v>
      </c>
    </row>
    <row r="701" spans="1:11" hidden="1" x14ac:dyDescent="0.25">
      <c r="A701">
        <v>2024</v>
      </c>
      <c r="B701">
        <v>4</v>
      </c>
      <c r="C701" t="s">
        <v>40</v>
      </c>
      <c r="H701">
        <v>0.24160000000000001</v>
      </c>
      <c r="J701">
        <v>45316</v>
      </c>
      <c r="K701">
        <v>10948.47</v>
      </c>
    </row>
    <row r="702" spans="1:11" hidden="1" x14ac:dyDescent="0.25">
      <c r="A702">
        <v>2024</v>
      </c>
      <c r="B702">
        <v>5</v>
      </c>
      <c r="C702" t="s">
        <v>40</v>
      </c>
      <c r="H702">
        <v>0.25069999999999998</v>
      </c>
      <c r="J702">
        <v>51330</v>
      </c>
      <c r="K702">
        <v>12868.58</v>
      </c>
    </row>
    <row r="703" spans="1:11" hidden="1" x14ac:dyDescent="0.25">
      <c r="A703">
        <v>2024</v>
      </c>
      <c r="B703">
        <v>6</v>
      </c>
      <c r="C703" t="s">
        <v>40</v>
      </c>
      <c r="H703">
        <v>0.2722</v>
      </c>
      <c r="J703">
        <v>42151</v>
      </c>
      <c r="K703">
        <v>11473.9</v>
      </c>
    </row>
    <row r="704" spans="1:11" hidden="1" x14ac:dyDescent="0.25">
      <c r="A704">
        <v>2024</v>
      </c>
      <c r="B704">
        <v>7</v>
      </c>
      <c r="C704" t="s">
        <v>40</v>
      </c>
      <c r="H704">
        <v>0.28699999999999998</v>
      </c>
      <c r="J704">
        <v>67581</v>
      </c>
      <c r="K704">
        <v>19396.73</v>
      </c>
    </row>
    <row r="705" spans="1:11" hidden="1" x14ac:dyDescent="0.25">
      <c r="A705">
        <v>2024</v>
      </c>
      <c r="B705">
        <v>8</v>
      </c>
      <c r="C705" t="s">
        <v>40</v>
      </c>
      <c r="H705">
        <v>0.30470000000000003</v>
      </c>
      <c r="J705">
        <v>44796</v>
      </c>
      <c r="K705">
        <v>13651.04</v>
      </c>
    </row>
    <row r="706" spans="1:11" hidden="1" x14ac:dyDescent="0.25">
      <c r="A706">
        <v>2024</v>
      </c>
      <c r="B706">
        <v>9</v>
      </c>
      <c r="C706" t="s">
        <v>40</v>
      </c>
      <c r="H706">
        <v>0.29039999999999999</v>
      </c>
      <c r="J706">
        <v>52599</v>
      </c>
      <c r="K706">
        <v>15277.15</v>
      </c>
    </row>
    <row r="707" spans="1:11" hidden="1" x14ac:dyDescent="0.25">
      <c r="A707">
        <v>2024</v>
      </c>
      <c r="B707">
        <v>10</v>
      </c>
      <c r="C707" t="s">
        <v>40</v>
      </c>
      <c r="H707">
        <v>0.28560000000000002</v>
      </c>
      <c r="J707">
        <v>54362</v>
      </c>
      <c r="K707">
        <v>15523.99</v>
      </c>
    </row>
    <row r="708" spans="1:11" hidden="1" x14ac:dyDescent="0.25">
      <c r="A708">
        <v>2024</v>
      </c>
      <c r="B708">
        <v>11</v>
      </c>
      <c r="C708" t="s">
        <v>40</v>
      </c>
      <c r="F708">
        <v>10989.38</v>
      </c>
      <c r="G708">
        <v>10989.38</v>
      </c>
      <c r="H708">
        <v>0.307</v>
      </c>
      <c r="J708">
        <v>64157</v>
      </c>
      <c r="K708">
        <v>19751.41</v>
      </c>
    </row>
    <row r="709" spans="1:11" hidden="1" x14ac:dyDescent="0.25">
      <c r="A709">
        <v>2024</v>
      </c>
      <c r="B709">
        <v>12</v>
      </c>
      <c r="C709" t="s">
        <v>40</v>
      </c>
      <c r="F709">
        <v>8629.26</v>
      </c>
      <c r="G709">
        <v>8629.26</v>
      </c>
      <c r="H709">
        <v>0.33100000000000002</v>
      </c>
      <c r="J709">
        <v>51593</v>
      </c>
      <c r="K709">
        <v>17063.939999999999</v>
      </c>
    </row>
    <row r="710" spans="1:11" hidden="1" x14ac:dyDescent="0.25">
      <c r="A710">
        <v>2025</v>
      </c>
      <c r="B710">
        <v>1</v>
      </c>
      <c r="C710" t="s">
        <v>40</v>
      </c>
      <c r="F710">
        <v>8829.1299999999992</v>
      </c>
      <c r="G710">
        <v>8829.1299999999992</v>
      </c>
      <c r="H710">
        <v>0.33500000000000002</v>
      </c>
      <c r="J710">
        <v>61904</v>
      </c>
      <c r="K710">
        <v>20875.39</v>
      </c>
    </row>
    <row r="711" spans="1:11" hidden="1" x14ac:dyDescent="0.25">
      <c r="A711">
        <v>2025</v>
      </c>
      <c r="B711">
        <v>2</v>
      </c>
      <c r="C711" t="s">
        <v>40</v>
      </c>
      <c r="F711">
        <v>9123.83</v>
      </c>
      <c r="G711">
        <v>9123.83</v>
      </c>
      <c r="H711">
        <v>0.33400000000000002</v>
      </c>
      <c r="J711">
        <v>60366</v>
      </c>
      <c r="K711">
        <v>20173.7</v>
      </c>
    </row>
    <row r="712" spans="1:11" hidden="1" x14ac:dyDescent="0.25">
      <c r="A712">
        <v>2025</v>
      </c>
      <c r="B712">
        <v>3</v>
      </c>
      <c r="C712" t="s">
        <v>40</v>
      </c>
      <c r="F712">
        <v>10190.92</v>
      </c>
      <c r="G712">
        <v>10190.92</v>
      </c>
      <c r="H712">
        <v>0.28599999999999998</v>
      </c>
      <c r="J712">
        <v>58209</v>
      </c>
      <c r="K712">
        <v>16648.580000000002</v>
      </c>
    </row>
    <row r="713" spans="1:11" hidden="1" x14ac:dyDescent="0.25">
      <c r="A713">
        <v>2025</v>
      </c>
      <c r="B713">
        <v>4</v>
      </c>
      <c r="C713" t="s">
        <v>40</v>
      </c>
      <c r="F713">
        <v>8605.77</v>
      </c>
      <c r="G713">
        <v>8605.77</v>
      </c>
      <c r="H713">
        <v>0.26550000000000001</v>
      </c>
      <c r="J713">
        <v>41269</v>
      </c>
      <c r="K713">
        <v>10956.7</v>
      </c>
    </row>
    <row r="714" spans="1:11" hidden="1" x14ac:dyDescent="0.25">
      <c r="A714">
        <v>2025</v>
      </c>
      <c r="B714">
        <v>5</v>
      </c>
      <c r="C714" t="s">
        <v>40</v>
      </c>
      <c r="F714">
        <v>5978.01</v>
      </c>
      <c r="G714">
        <v>5978.01</v>
      </c>
      <c r="H714">
        <v>0.25750000000000001</v>
      </c>
      <c r="J714">
        <v>30809</v>
      </c>
      <c r="K714">
        <v>7932.95</v>
      </c>
    </row>
    <row r="715" spans="1:11" hidden="1" x14ac:dyDescent="0.25">
      <c r="A715">
        <v>2025</v>
      </c>
      <c r="B715">
        <v>6</v>
      </c>
      <c r="C715" t="s">
        <v>40</v>
      </c>
      <c r="F715">
        <v>6205.54</v>
      </c>
      <c r="G715">
        <v>6205.54</v>
      </c>
      <c r="H715">
        <v>0.35499999999999998</v>
      </c>
      <c r="J715">
        <v>33644</v>
      </c>
      <c r="K715">
        <v>11949.42</v>
      </c>
    </row>
    <row r="716" spans="1:11" hidden="1" x14ac:dyDescent="0.25">
      <c r="A716">
        <v>2025</v>
      </c>
      <c r="B716">
        <v>7</v>
      </c>
      <c r="C716" t="s">
        <v>40</v>
      </c>
      <c r="F716">
        <v>6000</v>
      </c>
      <c r="G716">
        <v>6000</v>
      </c>
      <c r="H716">
        <v>0.29599999999999999</v>
      </c>
      <c r="J716">
        <v>51483</v>
      </c>
      <c r="K716">
        <v>15262.33</v>
      </c>
    </row>
    <row r="717" spans="1:11" hidden="1" x14ac:dyDescent="0.25">
      <c r="A717">
        <v>2025</v>
      </c>
      <c r="B717">
        <v>8</v>
      </c>
      <c r="C717" t="s">
        <v>40</v>
      </c>
      <c r="F717">
        <v>6000</v>
      </c>
      <c r="G717">
        <v>6000</v>
      </c>
      <c r="H717">
        <v>0.32679999999999998</v>
      </c>
      <c r="J717">
        <v>17650</v>
      </c>
      <c r="K717">
        <v>5768.63</v>
      </c>
    </row>
    <row r="718" spans="1:11" hidden="1" x14ac:dyDescent="0.25">
      <c r="A718">
        <v>2025</v>
      </c>
      <c r="B718">
        <v>9</v>
      </c>
      <c r="C718" t="s">
        <v>40</v>
      </c>
      <c r="F718">
        <v>6000</v>
      </c>
      <c r="G718">
        <v>6000</v>
      </c>
      <c r="H718">
        <v>0</v>
      </c>
      <c r="J718">
        <v>0</v>
      </c>
      <c r="K718">
        <v>0</v>
      </c>
    </row>
    <row r="719" spans="1:11" hidden="1" x14ac:dyDescent="0.25">
      <c r="A719">
        <v>2025</v>
      </c>
      <c r="B719">
        <v>10</v>
      </c>
      <c r="C719" t="s">
        <v>40</v>
      </c>
      <c r="H719">
        <v>0</v>
      </c>
      <c r="J719">
        <v>0</v>
      </c>
      <c r="K719">
        <v>0</v>
      </c>
    </row>
    <row r="720" spans="1:11" hidden="1" x14ac:dyDescent="0.25">
      <c r="A720">
        <v>2025</v>
      </c>
      <c r="B720">
        <v>11</v>
      </c>
      <c r="C720" t="s">
        <v>40</v>
      </c>
      <c r="H720">
        <v>0</v>
      </c>
      <c r="J720">
        <v>0</v>
      </c>
      <c r="K720">
        <v>0</v>
      </c>
    </row>
    <row r="721" spans="1:11" hidden="1" x14ac:dyDescent="0.25">
      <c r="A721">
        <v>2025</v>
      </c>
      <c r="B721">
        <v>12</v>
      </c>
      <c r="C721" t="s">
        <v>40</v>
      </c>
      <c r="H721">
        <v>0</v>
      </c>
      <c r="J721">
        <v>0</v>
      </c>
      <c r="K721">
        <v>0</v>
      </c>
    </row>
  </sheetData>
  <autoFilter ref="A1:K721" xr:uid="{00000000-0001-0000-2000-000000000000}">
    <filterColumn colId="0">
      <filters>
        <filter val="2025"/>
      </filters>
    </filterColumn>
    <filterColumn colId="2">
      <filters>
        <filter val="F02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10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9.42578125" customWidth="1"/>
    <col min="9" max="9" width="19.5703125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19</v>
      </c>
      <c r="D2" s="34">
        <v>93.13</v>
      </c>
      <c r="E2" s="34">
        <v>56800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19</v>
      </c>
      <c r="D3" s="34">
        <v>46.78</v>
      </c>
      <c r="E3" s="34">
        <v>47188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19</v>
      </c>
      <c r="D4" s="34">
        <v>70.5</v>
      </c>
      <c r="E4" s="34">
        <v>13740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19</v>
      </c>
      <c r="D5" s="34">
        <v>12.87</v>
      </c>
      <c r="E5" s="34">
        <v>2766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19</v>
      </c>
      <c r="D6" s="34">
        <v>0.11</v>
      </c>
      <c r="E6" s="34">
        <v>24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19</v>
      </c>
      <c r="D7" s="34">
        <v>0.43</v>
      </c>
      <c r="E7" s="34">
        <v>248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19</v>
      </c>
      <c r="D8" s="34">
        <v>29.16</v>
      </c>
      <c r="E8" s="34">
        <v>25648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19</v>
      </c>
      <c r="D9" s="34">
        <v>32.630000000000003</v>
      </c>
      <c r="E9" s="34">
        <v>8515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19</v>
      </c>
      <c r="D10" s="34">
        <v>53.67</v>
      </c>
      <c r="E10" s="34">
        <v>26900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19</v>
      </c>
      <c r="D11" s="34">
        <v>35.61</v>
      </c>
      <c r="E11" s="34">
        <v>14098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19</v>
      </c>
      <c r="D12" s="7">
        <f>Tabelle!I17</f>
        <v>121.9</v>
      </c>
      <c r="E12" s="7">
        <f>Tabelle!I30</f>
        <v>31407</v>
      </c>
      <c r="F12" s="7">
        <f>Tabelle!I4</f>
        <v>835.76999999999987</v>
      </c>
      <c r="G12" s="33"/>
      <c r="H12" s="50">
        <f>Tabelle!F104</f>
        <v>0.307</v>
      </c>
      <c r="I12" s="36">
        <f t="shared" ref="I12:I22" si="0">F12*H12</f>
        <v>256.58138999999994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19</v>
      </c>
      <c r="D13" s="7">
        <f>Tabelle!I18</f>
        <v>72</v>
      </c>
      <c r="E13" s="7">
        <f>Tabelle!I31</f>
        <v>48221</v>
      </c>
      <c r="F13" s="7">
        <f>Tabelle!I5</f>
        <v>578.66999999999985</v>
      </c>
      <c r="G13" s="33"/>
      <c r="H13" s="50">
        <f>Tabelle!F105</f>
        <v>0.33100000000000002</v>
      </c>
      <c r="I13" s="36">
        <f t="shared" si="0"/>
        <v>191.53976999999995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19</v>
      </c>
      <c r="D14" s="7">
        <f>Tabelle!I19</f>
        <v>147.6</v>
      </c>
      <c r="E14" s="7">
        <f>Tabelle!I32</f>
        <v>67400</v>
      </c>
      <c r="F14" s="7">
        <f>Tabelle!I6</f>
        <v>910.71000000000026</v>
      </c>
      <c r="G14" s="33"/>
      <c r="H14" s="50">
        <f>Tabelle!F106</f>
        <v>0.33500000000000002</v>
      </c>
      <c r="I14" s="36">
        <f t="shared" si="0"/>
        <v>305.08785000000012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19</v>
      </c>
      <c r="D15" s="7">
        <f>Tabelle!I20</f>
        <v>37.1</v>
      </c>
      <c r="E15" s="7">
        <f>Tabelle!I33</f>
        <v>23510</v>
      </c>
      <c r="F15" s="7">
        <f>Tabelle!I7</f>
        <v>770.34999999999991</v>
      </c>
      <c r="G15" s="33"/>
      <c r="H15" s="50">
        <f>Tabelle!F107</f>
        <v>0.33400000000000002</v>
      </c>
      <c r="I15" s="36">
        <f t="shared" si="0"/>
        <v>257.29689999999999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19</v>
      </c>
      <c r="D16" s="7">
        <f>Tabelle!I21</f>
        <v>77.5</v>
      </c>
      <c r="E16" s="7">
        <f>Tabelle!I34</f>
        <v>11300</v>
      </c>
      <c r="F16" s="7">
        <f>Tabelle!I8</f>
        <v>1060.23</v>
      </c>
      <c r="G16" s="33"/>
      <c r="H16" s="50">
        <f>Tabelle!F108</f>
        <v>0.28599999999999998</v>
      </c>
      <c r="I16" s="36">
        <f t="shared" si="0"/>
        <v>303.22577999999999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19</v>
      </c>
      <c r="D17" s="7">
        <f>Tabelle!I22</f>
        <v>70.599999999999994</v>
      </c>
      <c r="E17" s="7">
        <f>Tabelle!I35</f>
        <v>15552</v>
      </c>
      <c r="F17" s="7">
        <f>Tabelle!I9</f>
        <v>824.3100000000004</v>
      </c>
      <c r="G17" s="33"/>
      <c r="H17" s="50">
        <f>Tabelle!F109</f>
        <v>0.26550000000000001</v>
      </c>
      <c r="I17" s="36">
        <f t="shared" si="0"/>
        <v>218.85430500000012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19</v>
      </c>
      <c r="D18" s="7">
        <f>Tabelle!I23</f>
        <v>58.7</v>
      </c>
      <c r="E18" s="7">
        <f>Tabelle!I36</f>
        <v>11985</v>
      </c>
      <c r="F18" s="7">
        <f>Tabelle!I10</f>
        <v>586.48000000000047</v>
      </c>
      <c r="G18" s="33"/>
      <c r="H18" s="50">
        <f>Tabelle!F110</f>
        <v>0.25750000000000001</v>
      </c>
      <c r="I18" s="36">
        <f t="shared" si="0"/>
        <v>151.01860000000013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19</v>
      </c>
      <c r="D19" s="7">
        <f>Tabelle!I24</f>
        <v>83.5</v>
      </c>
      <c r="E19" s="7">
        <f>Tabelle!I37</f>
        <v>14828</v>
      </c>
      <c r="F19" s="7">
        <f>Tabelle!I11</f>
        <v>840.05999999999949</v>
      </c>
      <c r="G19" s="33"/>
      <c r="H19" s="50">
        <f>Tabelle!F111</f>
        <v>0.35499999999999998</v>
      </c>
      <c r="I19" s="36">
        <f t="shared" si="0"/>
        <v>298.22129999999981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19</v>
      </c>
      <c r="D20" s="7">
        <f>Tabelle!I25</f>
        <v>131.1</v>
      </c>
      <c r="E20" s="7">
        <f>Tabelle!I38</f>
        <v>115922</v>
      </c>
      <c r="F20" s="7">
        <f>Tabelle!I12</f>
        <v>1044.72</v>
      </c>
      <c r="G20" s="33"/>
      <c r="H20" s="50">
        <f>Tabelle!F112</f>
        <v>0.29599999999999999</v>
      </c>
      <c r="I20" s="36">
        <f t="shared" si="0"/>
        <v>309.23712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19</v>
      </c>
      <c r="D21" s="7">
        <f>Tabelle!I26</f>
        <v>0</v>
      </c>
      <c r="E21" s="7">
        <f>Tabelle!I39</f>
        <v>0</v>
      </c>
      <c r="F21" s="7">
        <f>Tabelle!I13</f>
        <v>7.1799999999993824</v>
      </c>
      <c r="G21" s="33"/>
      <c r="H21" s="50">
        <f>Tabelle!F113</f>
        <v>0.32679999999999998</v>
      </c>
      <c r="I21" s="36">
        <f t="shared" si="0"/>
        <v>2.3464239999997982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19</v>
      </c>
      <c r="D22" s="7">
        <f>Tabelle!I27</f>
        <v>0</v>
      </c>
      <c r="E22" s="7">
        <f>Tabelle!I40</f>
        <v>0</v>
      </c>
      <c r="F22" s="7">
        <f>Tabelle!I14</f>
        <v>0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19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19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19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glio11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6.7109375" customWidth="1"/>
    <col min="9" max="9" width="17.85546875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20</v>
      </c>
      <c r="D2" s="34">
        <v>129.43</v>
      </c>
      <c r="E2" s="34">
        <v>45447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20</v>
      </c>
      <c r="D3" s="34">
        <v>108.66</v>
      </c>
      <c r="E3" s="34">
        <v>27652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20</v>
      </c>
      <c r="D4" s="34">
        <v>111.16</v>
      </c>
      <c r="E4" s="34">
        <v>36608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20</v>
      </c>
      <c r="D5" s="34">
        <v>43.4</v>
      </c>
      <c r="E5" s="34">
        <v>15452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20</v>
      </c>
      <c r="D6" s="34">
        <v>65.239999999999995</v>
      </c>
      <c r="E6" s="34">
        <v>17425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20</v>
      </c>
      <c r="D7" s="34">
        <v>0</v>
      </c>
      <c r="E7" s="34">
        <v>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20</v>
      </c>
      <c r="D8" s="34">
        <v>53.62</v>
      </c>
      <c r="E8" s="34">
        <v>5264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20</v>
      </c>
      <c r="D9" s="34">
        <v>14.37</v>
      </c>
      <c r="E9" s="34">
        <v>2128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20</v>
      </c>
      <c r="D10" s="34">
        <v>24.86</v>
      </c>
      <c r="E10" s="34">
        <v>15040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20</v>
      </c>
      <c r="D11" s="34">
        <v>22.06</v>
      </c>
      <c r="E11" s="34">
        <v>9360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20</v>
      </c>
      <c r="D12" s="7">
        <f>Tabelle!J17</f>
        <v>50.7</v>
      </c>
      <c r="E12" s="7">
        <f>Tabelle!J30</f>
        <v>23463</v>
      </c>
      <c r="F12" s="7">
        <f>Tabelle!J4</f>
        <v>449.71</v>
      </c>
      <c r="G12" s="33"/>
      <c r="H12" s="50">
        <f>Tabelle!F104</f>
        <v>0.307</v>
      </c>
      <c r="I12" s="36">
        <f t="shared" ref="I12:I22" si="0">F12*H12</f>
        <v>138.06097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20</v>
      </c>
      <c r="D13" s="7">
        <f>Tabelle!J18</f>
        <v>12.4</v>
      </c>
      <c r="E13" s="7">
        <f>Tabelle!J31</f>
        <v>3993</v>
      </c>
      <c r="F13" s="7">
        <f>Tabelle!J5</f>
        <v>164.26</v>
      </c>
      <c r="G13" s="33"/>
      <c r="H13" s="50">
        <f>Tabelle!F105</f>
        <v>0.33100000000000002</v>
      </c>
      <c r="I13" s="36">
        <f t="shared" si="0"/>
        <v>54.370060000000002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20</v>
      </c>
      <c r="D14" s="7">
        <f>Tabelle!J19</f>
        <v>2.2999999999999998</v>
      </c>
      <c r="E14" s="7">
        <f>Tabelle!J32</f>
        <v>9</v>
      </c>
      <c r="F14" s="7">
        <f>Tabelle!J6</f>
        <v>135.30000000000001</v>
      </c>
      <c r="G14" s="33"/>
      <c r="H14" s="50">
        <f>Tabelle!F106</f>
        <v>0.33500000000000002</v>
      </c>
      <c r="I14" s="36">
        <f t="shared" si="0"/>
        <v>45.325500000000005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20</v>
      </c>
      <c r="D15" s="7">
        <f>Tabelle!J20</f>
        <v>64.099999999999994</v>
      </c>
      <c r="E15" s="7">
        <f>Tabelle!J33</f>
        <v>36009</v>
      </c>
      <c r="F15" s="7">
        <f>Tabelle!J7</f>
        <v>341.6400000000001</v>
      </c>
      <c r="G15" s="33"/>
      <c r="H15" s="50">
        <f>Tabelle!F107</f>
        <v>0.33400000000000002</v>
      </c>
      <c r="I15" s="36">
        <f t="shared" si="0"/>
        <v>114.10776000000004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20</v>
      </c>
      <c r="D16" s="7">
        <f>Tabelle!J21</f>
        <v>99.4</v>
      </c>
      <c r="E16" s="7">
        <f>Tabelle!J34</f>
        <v>22178</v>
      </c>
      <c r="F16" s="7">
        <f>Tabelle!J8</f>
        <v>401.27</v>
      </c>
      <c r="G16" s="33"/>
      <c r="H16" s="50">
        <f>Tabelle!F108</f>
        <v>0.28599999999999998</v>
      </c>
      <c r="I16" s="36">
        <f t="shared" si="0"/>
        <v>114.76321999999999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20</v>
      </c>
      <c r="D17" s="7">
        <f>Tabelle!J22</f>
        <v>66</v>
      </c>
      <c r="E17" s="7">
        <f>Tabelle!J35</f>
        <v>16806</v>
      </c>
      <c r="F17" s="7">
        <f>Tabelle!J9</f>
        <v>375.3900000000001</v>
      </c>
      <c r="G17" s="33"/>
      <c r="H17" s="50">
        <f>Tabelle!F109</f>
        <v>0.26550000000000001</v>
      </c>
      <c r="I17" s="36">
        <f t="shared" si="0"/>
        <v>99.666045000000025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20</v>
      </c>
      <c r="D18" s="7">
        <f>Tabelle!J23</f>
        <v>0</v>
      </c>
      <c r="E18" s="7">
        <f>Tabelle!J36</f>
        <v>0</v>
      </c>
      <c r="F18" s="7">
        <f>Tabelle!J10</f>
        <v>23.599999999999909</v>
      </c>
      <c r="G18" s="33"/>
      <c r="H18" s="50">
        <f>Tabelle!F110</f>
        <v>0.25750000000000001</v>
      </c>
      <c r="I18" s="36">
        <f t="shared" si="0"/>
        <v>6.0769999999999769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20</v>
      </c>
      <c r="D19" s="7">
        <f>Tabelle!J24</f>
        <v>19.5</v>
      </c>
      <c r="E19" s="7">
        <f>Tabelle!J37</f>
        <v>13125</v>
      </c>
      <c r="F19" s="7">
        <f>Tabelle!J11</f>
        <v>159.25</v>
      </c>
      <c r="G19" s="33"/>
      <c r="H19" s="50">
        <f>Tabelle!F111</f>
        <v>0.35499999999999998</v>
      </c>
      <c r="I19" s="36">
        <f t="shared" si="0"/>
        <v>56.533749999999998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20</v>
      </c>
      <c r="D20" s="7">
        <f>Tabelle!J25</f>
        <v>57.8</v>
      </c>
      <c r="E20" s="7">
        <f>Tabelle!J38</f>
        <v>18000</v>
      </c>
      <c r="F20" s="7">
        <f>Tabelle!J12</f>
        <v>262.42000000000007</v>
      </c>
      <c r="G20" s="33"/>
      <c r="H20" s="50">
        <f>Tabelle!F112</f>
        <v>0.29599999999999999</v>
      </c>
      <c r="I20" s="36">
        <f t="shared" si="0"/>
        <v>77.676320000000018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20</v>
      </c>
      <c r="D21" s="7">
        <f>Tabelle!J26</f>
        <v>8.56</v>
      </c>
      <c r="E21" s="7">
        <f>Tabelle!J39</f>
        <v>5000</v>
      </c>
      <c r="F21" s="7">
        <f>Tabelle!J13</f>
        <v>76.190000000000055</v>
      </c>
      <c r="G21" s="33"/>
      <c r="H21" s="50">
        <f>Tabelle!F113</f>
        <v>0.32679999999999998</v>
      </c>
      <c r="I21" s="36">
        <f t="shared" si="0"/>
        <v>24.898892000000018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20</v>
      </c>
      <c r="D22" s="7">
        <f>Tabelle!J27</f>
        <v>25.67</v>
      </c>
      <c r="E22" s="7">
        <f>Tabelle!J40</f>
        <v>18360</v>
      </c>
      <c r="F22" s="7">
        <f>Tabelle!J14</f>
        <v>293.54000000000002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20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20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20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glio12"/>
  <dimension ref="A1:K25"/>
  <sheetViews>
    <sheetView workbookViewId="0">
      <selection activeCell="F23" sqref="F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21</v>
      </c>
      <c r="D2" s="34">
        <v>101.86</v>
      </c>
      <c r="E2" s="34">
        <v>38280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21</v>
      </c>
      <c r="D3" s="34">
        <v>209.38</v>
      </c>
      <c r="E3" s="34">
        <v>52900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21</v>
      </c>
      <c r="D4" s="34">
        <v>38.6</v>
      </c>
      <c r="E4" s="34">
        <v>47680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21</v>
      </c>
      <c r="D5" s="34">
        <v>253.99</v>
      </c>
      <c r="E5" s="34">
        <v>21709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21</v>
      </c>
      <c r="D6" s="34">
        <v>160.65</v>
      </c>
      <c r="E6" s="34">
        <v>29355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21</v>
      </c>
      <c r="D7" s="34">
        <v>36.54</v>
      </c>
      <c r="E7" s="34">
        <v>20502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21</v>
      </c>
      <c r="D8" s="34">
        <v>0</v>
      </c>
      <c r="E8" s="34">
        <v>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21</v>
      </c>
      <c r="D9" s="34">
        <v>23.03</v>
      </c>
      <c r="E9" s="34">
        <v>10980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21</v>
      </c>
      <c r="D10" s="34">
        <v>51.57</v>
      </c>
      <c r="E10" s="34">
        <v>26298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21</v>
      </c>
      <c r="D11" s="34">
        <v>21.41</v>
      </c>
      <c r="E11" s="35">
        <v>4628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21</v>
      </c>
      <c r="D12" s="7">
        <f>Tabelle!K17</f>
        <v>55.1</v>
      </c>
      <c r="E12" s="34">
        <f>Tabelle!K30</f>
        <v>31023</v>
      </c>
      <c r="F12" s="7">
        <f>Tabelle!K4</f>
        <v>889.11</v>
      </c>
      <c r="G12" s="33"/>
      <c r="H12" s="50">
        <f>Tabelle!F104</f>
        <v>0.307</v>
      </c>
      <c r="I12" s="36">
        <f t="shared" ref="I12:I20" si="0">F12*H12</f>
        <v>272.95677000000001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21</v>
      </c>
      <c r="D13" s="7">
        <f>Tabelle!K18</f>
        <v>2.1</v>
      </c>
      <c r="E13" s="34">
        <f>Tabelle!K31</f>
        <v>2616</v>
      </c>
      <c r="F13" s="7">
        <f>Tabelle!K5</f>
        <v>289.65000000000009</v>
      </c>
      <c r="G13" s="33"/>
      <c r="H13" s="50">
        <f>Tabelle!F105</f>
        <v>0.33100000000000002</v>
      </c>
      <c r="I13" s="36">
        <f t="shared" si="0"/>
        <v>95.874150000000029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21</v>
      </c>
      <c r="D14" s="7">
        <f>Tabelle!K19</f>
        <v>31.5</v>
      </c>
      <c r="E14" s="34">
        <f>Tabelle!K32</f>
        <v>8619</v>
      </c>
      <c r="F14" s="7">
        <f>Tabelle!K6</f>
        <v>580.87999999999988</v>
      </c>
      <c r="G14" s="33"/>
      <c r="H14" s="50">
        <f>Tabelle!F106</f>
        <v>0.33500000000000002</v>
      </c>
      <c r="I14" s="36">
        <f t="shared" si="0"/>
        <v>194.59479999999996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21</v>
      </c>
      <c r="D15" s="7">
        <f>Tabelle!K20</f>
        <v>92.6</v>
      </c>
      <c r="E15" s="34">
        <f>Tabelle!K33</f>
        <v>29278</v>
      </c>
      <c r="F15" s="7">
        <f>Tabelle!K7</f>
        <v>920.21</v>
      </c>
      <c r="G15" s="33"/>
      <c r="H15" s="50">
        <f>Tabelle!F107</f>
        <v>0.33400000000000002</v>
      </c>
      <c r="I15" s="36">
        <f t="shared" si="0"/>
        <v>307.35014000000001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21</v>
      </c>
      <c r="D16" s="7">
        <f>Tabelle!K21</f>
        <v>79.900000000000006</v>
      </c>
      <c r="E16" s="34">
        <f>Tabelle!K34</f>
        <v>33501</v>
      </c>
      <c r="F16" s="7">
        <f>Tabelle!K8</f>
        <v>1017.880000000001</v>
      </c>
      <c r="G16" s="33"/>
      <c r="H16" s="50">
        <f>Tabelle!F108</f>
        <v>0.28599999999999998</v>
      </c>
      <c r="I16" s="36">
        <f t="shared" si="0"/>
        <v>291.11368000000027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21</v>
      </c>
      <c r="D17" s="7">
        <f>Tabelle!K22</f>
        <v>164.8</v>
      </c>
      <c r="E17" s="34">
        <f>Tabelle!K35</f>
        <v>70944</v>
      </c>
      <c r="F17" s="7">
        <f>Tabelle!K9</f>
        <v>1182.44</v>
      </c>
      <c r="G17" s="33"/>
      <c r="H17" s="50">
        <f>Tabelle!F109</f>
        <v>0.26550000000000001</v>
      </c>
      <c r="I17" s="36">
        <f t="shared" si="0"/>
        <v>313.93782000000004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21</v>
      </c>
      <c r="D18" s="7">
        <f>Tabelle!K23</f>
        <v>52.2</v>
      </c>
      <c r="E18" s="34">
        <f>Tabelle!K36</f>
        <v>29403</v>
      </c>
      <c r="F18" s="7">
        <f>Tabelle!K10</f>
        <v>610.52999999999975</v>
      </c>
      <c r="G18" s="33"/>
      <c r="H18" s="50">
        <f>Tabelle!F110</f>
        <v>0.25750000000000001</v>
      </c>
      <c r="I18" s="36">
        <f t="shared" si="0"/>
        <v>157.21147499999995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21</v>
      </c>
      <c r="D19" s="7">
        <f>Tabelle!K24</f>
        <v>6.5</v>
      </c>
      <c r="E19" s="34">
        <f>Tabelle!K37</f>
        <v>4800</v>
      </c>
      <c r="F19" s="7">
        <f>Tabelle!K11</f>
        <v>132.4800000000005</v>
      </c>
      <c r="G19" s="33"/>
      <c r="H19" s="50">
        <f>Tabelle!F111</f>
        <v>0.35499999999999998</v>
      </c>
      <c r="I19" s="36">
        <f t="shared" si="0"/>
        <v>47.030400000000178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21</v>
      </c>
      <c r="D20" s="7">
        <f>Tabelle!K25</f>
        <v>150.1</v>
      </c>
      <c r="E20" s="34">
        <f>Tabelle!K38</f>
        <v>33092</v>
      </c>
      <c r="F20" s="7">
        <f>Tabelle!K12</f>
        <v>905.02999999999975</v>
      </c>
      <c r="G20" s="33"/>
      <c r="H20" s="50">
        <f>Tabelle!F112</f>
        <v>0.29599999999999999</v>
      </c>
      <c r="I20" s="36">
        <f t="shared" si="0"/>
        <v>267.88887999999992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21</v>
      </c>
      <c r="D21" s="7">
        <f>Tabelle!K26</f>
        <v>0</v>
      </c>
      <c r="E21" s="34">
        <f>Tabelle!K39</f>
        <v>0</v>
      </c>
      <c r="F21" s="7">
        <f>Tabelle!K13</f>
        <v>8.8200000000006185</v>
      </c>
      <c r="G21" s="33"/>
      <c r="H21" s="50">
        <f>Tabelle!F113</f>
        <v>0.32679999999999998</v>
      </c>
      <c r="I21" s="33"/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21</v>
      </c>
      <c r="D22" s="7">
        <f>Tabelle!K27</f>
        <v>110.88</v>
      </c>
      <c r="E22" s="34">
        <f>Tabelle!K40</f>
        <v>11782</v>
      </c>
      <c r="F22" s="7">
        <f>Tabelle!K14</f>
        <v>553.54</v>
      </c>
      <c r="G22" s="33"/>
      <c r="H22" s="50">
        <f>Tabelle!F114</f>
        <v>0</v>
      </c>
      <c r="I22" s="33"/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21</v>
      </c>
      <c r="D23" s="7"/>
      <c r="E23" s="34"/>
      <c r="F23" s="7"/>
      <c r="G23" s="33"/>
      <c r="H23" s="50">
        <f>Tabelle!F115</f>
        <v>0</v>
      </c>
      <c r="I23" s="33"/>
      <c r="J23" s="34">
        <f>Tabelle!B115</f>
        <v>0</v>
      </c>
      <c r="K23" s="49">
        <f>Tabelle!G92</f>
        <v>0</v>
      </c>
    </row>
    <row r="24" spans="1:11" x14ac:dyDescent="0.25">
      <c r="A24" s="37">
        <v>2025</v>
      </c>
      <c r="B24" s="37">
        <v>11</v>
      </c>
      <c r="C24" s="33" t="s">
        <v>21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21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oglio13"/>
  <dimension ref="A1:K25"/>
  <sheetViews>
    <sheetView workbookViewId="0">
      <selection activeCell="D22" sqref="D22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22</v>
      </c>
      <c r="D2" s="34">
        <v>324.79000000000002</v>
      </c>
      <c r="E2" s="34">
        <v>140670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22</v>
      </c>
      <c r="D3" s="34">
        <v>80.13</v>
      </c>
      <c r="E3" s="34">
        <v>39140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22</v>
      </c>
      <c r="D4" s="34">
        <v>16.14</v>
      </c>
      <c r="E4" s="34">
        <v>8600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22</v>
      </c>
      <c r="D5" s="34">
        <v>18.04</v>
      </c>
      <c r="E5" s="34">
        <v>10000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22</v>
      </c>
      <c r="D6" s="34">
        <v>113.6</v>
      </c>
      <c r="E6" s="34">
        <v>68201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22</v>
      </c>
      <c r="D7" s="34">
        <v>89.83</v>
      </c>
      <c r="E7" s="34">
        <v>45462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22</v>
      </c>
      <c r="D8" s="34">
        <v>320.98</v>
      </c>
      <c r="E8" s="34">
        <v>135608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22</v>
      </c>
      <c r="D9" s="34">
        <v>138.87</v>
      </c>
      <c r="E9" s="34">
        <v>49569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22</v>
      </c>
      <c r="D10" s="34">
        <v>161.96</v>
      </c>
      <c r="E10" s="34">
        <v>58891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22</v>
      </c>
      <c r="D11" s="34">
        <v>324.95</v>
      </c>
      <c r="E11" s="35">
        <v>97270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22</v>
      </c>
      <c r="D12" s="7">
        <f>Tabelle!L17</f>
        <v>300.7</v>
      </c>
      <c r="E12" s="34">
        <f>Tabelle!L30</f>
        <v>119234</v>
      </c>
      <c r="F12" s="7">
        <f>Tabelle!L4</f>
        <v>686.8599999999999</v>
      </c>
      <c r="G12" s="33"/>
      <c r="H12" s="50">
        <f>Tabelle!F104</f>
        <v>0.307</v>
      </c>
      <c r="I12" s="36">
        <f t="shared" ref="I12:I20" si="0">F12*H12</f>
        <v>210.86601999999996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22</v>
      </c>
      <c r="D13" s="7">
        <f>Tabelle!L18</f>
        <v>120.3</v>
      </c>
      <c r="E13" s="34">
        <f>Tabelle!L31</f>
        <v>36466</v>
      </c>
      <c r="F13" s="7">
        <f>Tabelle!L5</f>
        <v>380.23</v>
      </c>
      <c r="G13" s="33"/>
      <c r="H13" s="50">
        <f>Tabelle!F105</f>
        <v>0.33100000000000002</v>
      </c>
      <c r="I13" s="36">
        <f t="shared" si="0"/>
        <v>125.85613000000001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22</v>
      </c>
      <c r="D14" s="7">
        <f>Tabelle!L19</f>
        <v>209.8</v>
      </c>
      <c r="E14" s="34">
        <f>Tabelle!L32</f>
        <v>62417</v>
      </c>
      <c r="F14" s="7">
        <f>Tabelle!L6</f>
        <v>485.73</v>
      </c>
      <c r="G14" s="33"/>
      <c r="H14" s="50">
        <f>Tabelle!F106</f>
        <v>0.33500000000000002</v>
      </c>
      <c r="I14" s="36">
        <f t="shared" si="0"/>
        <v>162.71955000000003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22</v>
      </c>
      <c r="D15" s="7">
        <f>Tabelle!L20</f>
        <v>277</v>
      </c>
      <c r="E15" s="34">
        <f>Tabelle!L33</f>
        <v>96598</v>
      </c>
      <c r="F15" s="7">
        <f>Tabelle!L7</f>
        <v>627.36999999999989</v>
      </c>
      <c r="G15" s="33"/>
      <c r="H15" s="50">
        <f>Tabelle!F107</f>
        <v>0.33400000000000002</v>
      </c>
      <c r="I15" s="36">
        <f t="shared" si="0"/>
        <v>209.54157999999998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22</v>
      </c>
      <c r="D16" s="7">
        <f>Tabelle!L21</f>
        <v>259.39999999999998</v>
      </c>
      <c r="E16" s="34">
        <f>Tabelle!L34</f>
        <v>83238</v>
      </c>
      <c r="F16" s="7">
        <f>Tabelle!L8</f>
        <v>650.34000000000015</v>
      </c>
      <c r="G16" s="33"/>
      <c r="H16" s="50">
        <f>Tabelle!F108</f>
        <v>0.28599999999999998</v>
      </c>
      <c r="I16" s="36">
        <f t="shared" si="0"/>
        <v>185.99724000000003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22</v>
      </c>
      <c r="D17" s="7">
        <f>Tabelle!L22</f>
        <v>243.6</v>
      </c>
      <c r="E17" s="34">
        <f>Tabelle!L35</f>
        <v>86947</v>
      </c>
      <c r="F17" s="7">
        <f>Tabelle!L9</f>
        <v>598.42999999999984</v>
      </c>
      <c r="G17" s="33"/>
      <c r="H17" s="50">
        <f>Tabelle!F109</f>
        <v>0.26550000000000001</v>
      </c>
      <c r="I17" s="36">
        <f t="shared" si="0"/>
        <v>158.88316499999996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22</v>
      </c>
      <c r="D18" s="7">
        <f>Tabelle!L23</f>
        <v>244.8</v>
      </c>
      <c r="E18" s="34">
        <f>Tabelle!L36</f>
        <v>72060</v>
      </c>
      <c r="F18" s="7">
        <f>Tabelle!L10</f>
        <v>484.79000000000042</v>
      </c>
      <c r="G18" s="33"/>
      <c r="H18" s="50">
        <f>Tabelle!F110</f>
        <v>0.25750000000000001</v>
      </c>
      <c r="I18" s="36">
        <f t="shared" si="0"/>
        <v>124.8334250000001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22</v>
      </c>
      <c r="D19" s="7">
        <f>Tabelle!L24</f>
        <v>239.3</v>
      </c>
      <c r="E19" s="34">
        <f>Tabelle!L37</f>
        <v>83892</v>
      </c>
      <c r="F19" s="7">
        <f>Tabelle!L11</f>
        <v>550.07999999999993</v>
      </c>
      <c r="G19" s="33"/>
      <c r="H19" s="50">
        <f>Tabelle!F111</f>
        <v>0.35499999999999998</v>
      </c>
      <c r="I19" s="36">
        <f t="shared" si="0"/>
        <v>195.27839999999998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22</v>
      </c>
      <c r="D20" s="7">
        <f>Tabelle!L25</f>
        <v>335.9</v>
      </c>
      <c r="E20" s="34">
        <f>Tabelle!L38</f>
        <v>114871</v>
      </c>
      <c r="F20" s="7">
        <f>Tabelle!L12</f>
        <v>770.29</v>
      </c>
      <c r="G20" s="33"/>
      <c r="H20" s="50">
        <f>Tabelle!F112</f>
        <v>0.29599999999999999</v>
      </c>
      <c r="I20" s="36">
        <f t="shared" si="0"/>
        <v>228.00583999999998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22</v>
      </c>
      <c r="D21" s="7">
        <f>Tabelle!L26</f>
        <v>43.05</v>
      </c>
      <c r="E21" s="34">
        <f>Tabelle!L39</f>
        <v>15723</v>
      </c>
      <c r="F21" s="7">
        <f>Tabelle!L13</f>
        <v>110.5700000000006</v>
      </c>
      <c r="G21" s="33"/>
      <c r="H21" s="50">
        <f>Tabelle!F113</f>
        <v>0.32679999999999998</v>
      </c>
      <c r="I21" s="33"/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22</v>
      </c>
      <c r="D22" s="7">
        <f>Tabelle!L27</f>
        <v>0</v>
      </c>
      <c r="E22" s="34">
        <f>Tabelle!L40</f>
        <v>0</v>
      </c>
      <c r="F22" s="7">
        <f>Tabelle!L14</f>
        <v>0</v>
      </c>
      <c r="G22" s="33"/>
      <c r="H22" s="50">
        <f>Tabelle!F114</f>
        <v>0</v>
      </c>
      <c r="I22" s="33"/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22</v>
      </c>
      <c r="D23" s="7"/>
      <c r="E23" s="34"/>
      <c r="F23" s="7"/>
      <c r="G23" s="33"/>
      <c r="H23" s="50">
        <f>Tabelle!F115</f>
        <v>0</v>
      </c>
      <c r="I23" s="33"/>
      <c r="J23" s="34">
        <f>Tabelle!B115</f>
        <v>0</v>
      </c>
      <c r="K23" s="49">
        <f>Tabelle!G92</f>
        <v>0</v>
      </c>
    </row>
    <row r="24" spans="1:11" x14ac:dyDescent="0.25">
      <c r="A24" s="37">
        <v>2025</v>
      </c>
      <c r="B24" s="37">
        <v>11</v>
      </c>
      <c r="C24" s="33" t="s">
        <v>22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22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oglio14"/>
  <dimension ref="A1:K25"/>
  <sheetViews>
    <sheetView workbookViewId="0">
      <selection activeCell="F29" sqref="F29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23</v>
      </c>
      <c r="D2" s="34">
        <v>19.89</v>
      </c>
      <c r="E2" s="34">
        <v>15714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23</v>
      </c>
      <c r="D3" s="34">
        <v>14.88</v>
      </c>
      <c r="E3" s="34">
        <v>12219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23</v>
      </c>
      <c r="D4" s="34">
        <v>26.77</v>
      </c>
      <c r="E4" s="34">
        <v>26114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23</v>
      </c>
      <c r="D5" s="34">
        <v>4.82</v>
      </c>
      <c r="E5" s="34">
        <v>3228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23</v>
      </c>
      <c r="D6" s="34">
        <v>0</v>
      </c>
      <c r="E6" s="34">
        <v>0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23</v>
      </c>
      <c r="D7" s="34">
        <v>8.49</v>
      </c>
      <c r="E7" s="34">
        <v>4882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23</v>
      </c>
      <c r="D8" s="34">
        <v>60.69</v>
      </c>
      <c r="E8" s="34">
        <v>39984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23</v>
      </c>
      <c r="D9" s="34">
        <v>43.39</v>
      </c>
      <c r="E9" s="34">
        <v>40507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23</v>
      </c>
      <c r="D10" s="34">
        <v>8.4</v>
      </c>
      <c r="E10" s="34">
        <v>8670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23</v>
      </c>
      <c r="D11" s="34">
        <v>37.130000000000003</v>
      </c>
      <c r="E11" s="35">
        <v>38444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23</v>
      </c>
      <c r="D12" s="7">
        <f>Tabelle!M17</f>
        <v>100.3</v>
      </c>
      <c r="E12" s="34">
        <f>Tabelle!M30</f>
        <v>80847</v>
      </c>
      <c r="F12" s="7">
        <f>Tabelle!M4</f>
        <v>199.43</v>
      </c>
      <c r="G12" s="33"/>
      <c r="H12" s="50">
        <f>Tabelle!F104</f>
        <v>0.307</v>
      </c>
      <c r="I12" s="36">
        <f t="shared" ref="I12:I20" si="0">F12*H12</f>
        <v>61.225010000000005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23</v>
      </c>
      <c r="D13" s="7">
        <f>Tabelle!M18</f>
        <v>29.1</v>
      </c>
      <c r="E13" s="34">
        <f>Tabelle!M31</f>
        <v>26098</v>
      </c>
      <c r="F13" s="7">
        <f>Tabelle!M5</f>
        <v>64.599999999999966</v>
      </c>
      <c r="G13" s="33"/>
      <c r="H13" s="50">
        <f>Tabelle!F105</f>
        <v>0.33100000000000002</v>
      </c>
      <c r="I13" s="36">
        <f t="shared" si="0"/>
        <v>21.382599999999989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23</v>
      </c>
      <c r="D14" s="7">
        <f>Tabelle!M19</f>
        <v>33.6</v>
      </c>
      <c r="E14" s="34">
        <f>Tabelle!M32</f>
        <v>36485</v>
      </c>
      <c r="F14" s="7">
        <f>Tabelle!M6</f>
        <v>85.990000000000009</v>
      </c>
      <c r="G14" s="33"/>
      <c r="H14" s="50">
        <f>Tabelle!F106</f>
        <v>0.33500000000000002</v>
      </c>
      <c r="I14" s="36">
        <f t="shared" si="0"/>
        <v>28.806650000000005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23</v>
      </c>
      <c r="D15" s="7">
        <f>Tabelle!M20</f>
        <v>20.399999999999999</v>
      </c>
      <c r="E15" s="34">
        <f>Tabelle!M33</f>
        <v>15760</v>
      </c>
      <c r="F15" s="7">
        <f>Tabelle!M7</f>
        <v>42.100000000000023</v>
      </c>
      <c r="G15" s="33"/>
      <c r="H15" s="50">
        <f>Tabelle!F107</f>
        <v>0.33400000000000002</v>
      </c>
      <c r="I15" s="36">
        <f t="shared" si="0"/>
        <v>14.061400000000008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23</v>
      </c>
      <c r="D16" s="7">
        <f>Tabelle!M21</f>
        <v>110.7</v>
      </c>
      <c r="E16" s="34">
        <f>Tabelle!M34</f>
        <v>86910</v>
      </c>
      <c r="F16" s="7">
        <f>Tabelle!M8</f>
        <v>112.05</v>
      </c>
      <c r="G16" s="33"/>
      <c r="H16" s="50">
        <f>Tabelle!F108</f>
        <v>0.28599999999999998</v>
      </c>
      <c r="I16" s="36">
        <f t="shared" si="0"/>
        <v>32.046299999999995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23</v>
      </c>
      <c r="D17" s="7">
        <f>Tabelle!M22</f>
        <v>105.6</v>
      </c>
      <c r="E17" s="34">
        <f>Tabelle!M35</f>
        <v>129675</v>
      </c>
      <c r="F17" s="7">
        <f>Tabelle!M9</f>
        <v>123.66</v>
      </c>
      <c r="G17" s="33"/>
      <c r="H17" s="50">
        <f>Tabelle!F109</f>
        <v>0.26550000000000001</v>
      </c>
      <c r="I17" s="36">
        <f t="shared" si="0"/>
        <v>32.83173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23</v>
      </c>
      <c r="D18" s="7">
        <f>Tabelle!M23</f>
        <v>31</v>
      </c>
      <c r="E18" s="34">
        <f>Tabelle!M36</f>
        <v>45169</v>
      </c>
      <c r="F18" s="7">
        <f>Tabelle!M10</f>
        <v>47.17999999999995</v>
      </c>
      <c r="G18" s="33"/>
      <c r="H18" s="50">
        <f>Tabelle!F110</f>
        <v>0.25750000000000001</v>
      </c>
      <c r="I18" s="36">
        <f t="shared" si="0"/>
        <v>12.148849999999987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23</v>
      </c>
      <c r="D19" s="7">
        <f>Tabelle!M24</f>
        <v>28.2</v>
      </c>
      <c r="E19" s="34">
        <f>Tabelle!M37</f>
        <v>29781</v>
      </c>
      <c r="F19" s="7">
        <f>Tabelle!M11</f>
        <v>62.420000000000073</v>
      </c>
      <c r="G19" s="33"/>
      <c r="H19" s="50">
        <f>Tabelle!F111</f>
        <v>0.35499999999999998</v>
      </c>
      <c r="I19" s="36">
        <f t="shared" si="0"/>
        <v>22.159100000000024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23</v>
      </c>
      <c r="D20" s="7">
        <f>Tabelle!M25</f>
        <v>145.4</v>
      </c>
      <c r="E20" s="34">
        <f>Tabelle!M38</f>
        <v>136744</v>
      </c>
      <c r="F20" s="7">
        <f>Tabelle!M12</f>
        <v>249.28000000000009</v>
      </c>
      <c r="G20" s="33"/>
      <c r="H20" s="50">
        <f>Tabelle!F112</f>
        <v>0.29599999999999999</v>
      </c>
      <c r="I20" s="36">
        <f t="shared" si="0"/>
        <v>73.786880000000025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23</v>
      </c>
      <c r="D21" s="7">
        <f>Tabelle!M26</f>
        <v>0</v>
      </c>
      <c r="E21" s="34">
        <f>Tabelle!M39</f>
        <v>0</v>
      </c>
      <c r="F21" s="7">
        <f>Tabelle!M13</f>
        <v>4.5</v>
      </c>
      <c r="G21" s="33"/>
      <c r="H21" s="50">
        <f>Tabelle!F113</f>
        <v>0.32679999999999998</v>
      </c>
      <c r="I21" s="33"/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23</v>
      </c>
      <c r="D22" s="7">
        <f>Tabelle!M27</f>
        <v>0</v>
      </c>
      <c r="E22" s="34">
        <f>Tabelle!M40</f>
        <v>0</v>
      </c>
      <c r="F22" s="7">
        <f>Tabelle!M14</f>
        <v>3.5299999999999732</v>
      </c>
      <c r="G22" s="33"/>
      <c r="H22" s="50">
        <f>Tabelle!F114</f>
        <v>0</v>
      </c>
      <c r="I22" s="33"/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23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23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23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oglio15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24</v>
      </c>
      <c r="D2" s="25">
        <v>0</v>
      </c>
      <c r="E2" s="25">
        <v>0</v>
      </c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24</v>
      </c>
      <c r="D3" s="25">
        <v>0</v>
      </c>
      <c r="E3" s="25">
        <v>0</v>
      </c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24</v>
      </c>
      <c r="D4" s="25">
        <v>0</v>
      </c>
      <c r="E4" s="25">
        <v>0</v>
      </c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24</v>
      </c>
      <c r="D5" s="25">
        <v>0</v>
      </c>
      <c r="E5" s="25">
        <v>0</v>
      </c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24</v>
      </c>
      <c r="D6" s="25">
        <v>0</v>
      </c>
      <c r="E6" s="25">
        <v>700</v>
      </c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24</v>
      </c>
      <c r="D7" s="25">
        <v>0</v>
      </c>
      <c r="E7" s="25">
        <v>0</v>
      </c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24</v>
      </c>
      <c r="D8" s="25">
        <v>0</v>
      </c>
      <c r="E8" s="25">
        <v>0</v>
      </c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24</v>
      </c>
      <c r="D9" s="25">
        <v>0</v>
      </c>
      <c r="E9" s="25">
        <v>0</v>
      </c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24</v>
      </c>
      <c r="D10" s="25">
        <v>0</v>
      </c>
      <c r="E10" s="25">
        <v>500</v>
      </c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24</v>
      </c>
      <c r="D11" s="25">
        <v>0</v>
      </c>
      <c r="E11" s="26">
        <v>0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24</v>
      </c>
      <c r="D12" s="25">
        <v>0</v>
      </c>
      <c r="E12" s="25">
        <v>264</v>
      </c>
      <c r="F12" s="7"/>
      <c r="G12" s="5"/>
      <c r="H12" s="52">
        <f>Tabelle!F104</f>
        <v>0.307</v>
      </c>
      <c r="I12" s="9">
        <f t="shared" ref="I12:I20" si="0">F12*H12</f>
        <v>0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24</v>
      </c>
      <c r="D13" s="25">
        <v>0</v>
      </c>
      <c r="E13" s="25">
        <v>0</v>
      </c>
      <c r="F13" s="7"/>
      <c r="G13" s="5"/>
      <c r="H13" s="52">
        <f>Tabelle!F105</f>
        <v>0.33100000000000002</v>
      </c>
      <c r="I13" s="9">
        <f t="shared" si="0"/>
        <v>0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24</v>
      </c>
      <c r="D14" s="25">
        <v>0</v>
      </c>
      <c r="E14" s="25">
        <v>0</v>
      </c>
      <c r="F14" s="7"/>
      <c r="G14" s="5"/>
      <c r="H14" s="52">
        <f>Tabelle!F106</f>
        <v>0.33500000000000002</v>
      </c>
      <c r="I14" s="9">
        <f t="shared" si="0"/>
        <v>0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24</v>
      </c>
      <c r="D15" s="25">
        <v>0</v>
      </c>
      <c r="E15" s="25">
        <v>0</v>
      </c>
      <c r="F15" s="7"/>
      <c r="G15" s="5"/>
      <c r="H15" s="52">
        <f>Tabelle!F107</f>
        <v>0.33400000000000002</v>
      </c>
      <c r="I15" s="9">
        <f t="shared" si="0"/>
        <v>0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24</v>
      </c>
      <c r="D16" s="25">
        <v>0</v>
      </c>
      <c r="E16" s="25">
        <v>0</v>
      </c>
      <c r="F16" s="7"/>
      <c r="G16" s="5"/>
      <c r="H16" s="52">
        <f>Tabelle!F108</f>
        <v>0.28599999999999998</v>
      </c>
      <c r="I16" s="9">
        <f t="shared" si="0"/>
        <v>0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24</v>
      </c>
      <c r="D17" s="25">
        <v>0</v>
      </c>
      <c r="E17" s="25">
        <v>0</v>
      </c>
      <c r="F17" s="7"/>
      <c r="G17" s="5"/>
      <c r="H17" s="52">
        <f>Tabelle!F109</f>
        <v>0.26550000000000001</v>
      </c>
      <c r="I17" s="9">
        <f t="shared" si="0"/>
        <v>0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24</v>
      </c>
      <c r="D18" s="25">
        <v>0</v>
      </c>
      <c r="E18" s="25">
        <v>0</v>
      </c>
      <c r="F18" s="7"/>
      <c r="G18" s="5"/>
      <c r="H18" s="52">
        <f>Tabelle!F110</f>
        <v>0.25750000000000001</v>
      </c>
      <c r="I18" s="9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24</v>
      </c>
      <c r="D19" s="25">
        <v>0</v>
      </c>
      <c r="E19" s="25">
        <v>0</v>
      </c>
      <c r="F19" s="7"/>
      <c r="G19" s="5"/>
      <c r="H19" s="52">
        <f>Tabelle!F111</f>
        <v>0.35499999999999998</v>
      </c>
      <c r="I19" s="9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24</v>
      </c>
      <c r="D20" s="25">
        <v>0</v>
      </c>
      <c r="E20" s="25">
        <v>0</v>
      </c>
      <c r="F20" s="7"/>
      <c r="G20" s="5"/>
      <c r="H20" s="52">
        <f>Tabelle!F112</f>
        <v>0.29599999999999999</v>
      </c>
      <c r="I20" s="9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24</v>
      </c>
      <c r="D21" s="25">
        <v>0</v>
      </c>
      <c r="E21" s="25">
        <v>0</v>
      </c>
      <c r="F21" s="5"/>
      <c r="G21" s="5"/>
      <c r="H21" s="52">
        <f>Tabelle!F113</f>
        <v>0.32679999999999998</v>
      </c>
      <c r="I21" s="5"/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24</v>
      </c>
      <c r="D22" s="25">
        <v>0</v>
      </c>
      <c r="E22" s="25">
        <v>0</v>
      </c>
      <c r="F22" s="5"/>
      <c r="G22" s="5"/>
      <c r="H22" s="52">
        <f>Tabelle!F114</f>
        <v>0</v>
      </c>
      <c r="I22" s="5"/>
      <c r="J22" s="34">
        <f>Tabelle!B114</f>
        <v>0</v>
      </c>
      <c r="K22" s="49">
        <f>Tabelle!G91</f>
        <v>0</v>
      </c>
    </row>
    <row r="23" spans="1:11" x14ac:dyDescent="0.25">
      <c r="A23" s="6">
        <v>2025</v>
      </c>
      <c r="B23" s="6">
        <v>10</v>
      </c>
      <c r="C23" s="5" t="s">
        <v>24</v>
      </c>
      <c r="D23" s="5"/>
      <c r="E23" s="5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24</v>
      </c>
      <c r="D24" s="5"/>
      <c r="E24" s="5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24</v>
      </c>
      <c r="D25" s="5"/>
      <c r="E25" s="5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oglio16"/>
  <dimension ref="A1:K25"/>
  <sheetViews>
    <sheetView workbookViewId="0">
      <selection activeCell="D23" sqref="D23"/>
    </sheetView>
  </sheetViews>
  <sheetFormatPr defaultRowHeight="15" x14ac:dyDescent="0.25"/>
  <cols>
    <col min="1" max="2" width="9.140625" style="44" customWidth="1"/>
    <col min="3" max="3" width="19.5703125" style="44" bestFit="1" customWidth="1"/>
    <col min="4" max="4" width="23.7109375" style="44" bestFit="1" customWidth="1"/>
    <col min="5" max="5" width="13.42578125" style="44" bestFit="1" customWidth="1"/>
    <col min="6" max="7" width="9.140625" style="44" customWidth="1"/>
    <col min="8" max="8" width="12.85546875" style="44" bestFit="1" customWidth="1"/>
    <col min="9" max="9" width="14.5703125" style="44" bestFit="1" customWidth="1"/>
    <col min="10" max="10" width="21.28515625" style="44" customWidth="1"/>
    <col min="11" max="11" width="24.140625" style="44" customWidth="1"/>
    <col min="12" max="15" width="9.140625" style="44" customWidth="1"/>
    <col min="16" max="16384" width="9.140625" style="44"/>
  </cols>
  <sheetData>
    <row r="1" spans="1:11" x14ac:dyDescent="0.25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</row>
    <row r="2" spans="1:11" x14ac:dyDescent="0.25">
      <c r="A2" s="45">
        <v>2024</v>
      </c>
      <c r="B2" s="45">
        <v>1</v>
      </c>
      <c r="C2" s="34" t="s">
        <v>25</v>
      </c>
      <c r="D2" s="34">
        <v>55.1</v>
      </c>
      <c r="E2" s="34">
        <v>45289</v>
      </c>
      <c r="F2" s="34"/>
      <c r="G2" s="34"/>
      <c r="H2" s="53">
        <f>Tabelle!F94</f>
        <v>0.25569999999999998</v>
      </c>
      <c r="I2" s="34"/>
      <c r="J2" s="34">
        <f>Tabelle!B94</f>
        <v>64934</v>
      </c>
      <c r="K2" s="49">
        <f>Tabelle!G71</f>
        <v>16601.39</v>
      </c>
    </row>
    <row r="3" spans="1:11" x14ac:dyDescent="0.25">
      <c r="A3" s="45">
        <v>2024</v>
      </c>
      <c r="B3" s="45">
        <v>2</v>
      </c>
      <c r="C3" s="34" t="s">
        <v>25</v>
      </c>
      <c r="D3" s="34">
        <v>12.43</v>
      </c>
      <c r="E3" s="34">
        <v>10870</v>
      </c>
      <c r="F3" s="34"/>
      <c r="G3" s="34"/>
      <c r="H3" s="53">
        <f>Tabelle!F95</f>
        <v>0.23780000000000001</v>
      </c>
      <c r="I3" s="34"/>
      <c r="J3" s="34">
        <f>Tabelle!B95</f>
        <v>71197</v>
      </c>
      <c r="K3" s="49">
        <f>Tabelle!G72</f>
        <v>16934</v>
      </c>
    </row>
    <row r="4" spans="1:11" x14ac:dyDescent="0.25">
      <c r="A4" s="45">
        <v>2024</v>
      </c>
      <c r="B4" s="45">
        <v>3</v>
      </c>
      <c r="C4" s="34" t="s">
        <v>25</v>
      </c>
      <c r="D4" s="34">
        <v>52.89</v>
      </c>
      <c r="E4" s="34">
        <v>50936</v>
      </c>
      <c r="F4" s="34"/>
      <c r="G4" s="34"/>
      <c r="H4" s="53">
        <f>Tabelle!F96</f>
        <v>0.24279999999999999</v>
      </c>
      <c r="I4" s="34"/>
      <c r="J4" s="34">
        <f>Tabelle!B96</f>
        <v>51152</v>
      </c>
      <c r="K4" s="49">
        <f>Tabelle!G73</f>
        <v>12419.74</v>
      </c>
    </row>
    <row r="5" spans="1:11" x14ac:dyDescent="0.25">
      <c r="A5" s="45">
        <v>2024</v>
      </c>
      <c r="B5" s="45">
        <v>4</v>
      </c>
      <c r="C5" s="34" t="s">
        <v>25</v>
      </c>
      <c r="D5" s="34">
        <v>53.8</v>
      </c>
      <c r="E5" s="34">
        <v>62133</v>
      </c>
      <c r="F5" s="34"/>
      <c r="G5" s="34"/>
      <c r="H5" s="53">
        <f>Tabelle!F97</f>
        <v>0.24160000000000001</v>
      </c>
      <c r="I5" s="34"/>
      <c r="J5" s="34">
        <f>Tabelle!B97</f>
        <v>45316</v>
      </c>
      <c r="K5" s="49">
        <f>Tabelle!G74</f>
        <v>10948.47</v>
      </c>
    </row>
    <row r="6" spans="1:11" x14ac:dyDescent="0.25">
      <c r="A6" s="45">
        <v>2024</v>
      </c>
      <c r="B6" s="45">
        <v>5</v>
      </c>
      <c r="C6" s="34" t="s">
        <v>25</v>
      </c>
      <c r="D6" s="34">
        <v>71.44</v>
      </c>
      <c r="E6" s="34">
        <v>78378</v>
      </c>
      <c r="F6" s="34"/>
      <c r="G6" s="34"/>
      <c r="H6" s="53">
        <f>Tabelle!F98</f>
        <v>0.25069999999999998</v>
      </c>
      <c r="I6" s="34"/>
      <c r="J6" s="34">
        <f>Tabelle!B98</f>
        <v>51330</v>
      </c>
      <c r="K6" s="49">
        <f>Tabelle!G75</f>
        <v>12868.58</v>
      </c>
    </row>
    <row r="7" spans="1:11" x14ac:dyDescent="0.25">
      <c r="A7" s="45">
        <v>2024</v>
      </c>
      <c r="B7" s="45">
        <v>6</v>
      </c>
      <c r="C7" s="34" t="s">
        <v>25</v>
      </c>
      <c r="D7" s="34">
        <v>103.25</v>
      </c>
      <c r="E7" s="34">
        <v>134713</v>
      </c>
      <c r="F7" s="34"/>
      <c r="G7" s="34"/>
      <c r="H7" s="53">
        <f>Tabelle!F99</f>
        <v>0.2722</v>
      </c>
      <c r="I7" s="34"/>
      <c r="J7" s="34">
        <f>Tabelle!B99</f>
        <v>42151</v>
      </c>
      <c r="K7" s="49">
        <f>Tabelle!G76</f>
        <v>11473.9</v>
      </c>
    </row>
    <row r="8" spans="1:11" x14ac:dyDescent="0.25">
      <c r="A8" s="45">
        <v>2024</v>
      </c>
      <c r="B8" s="45">
        <v>7</v>
      </c>
      <c r="C8" s="34" t="s">
        <v>25</v>
      </c>
      <c r="D8" s="34">
        <v>127.09</v>
      </c>
      <c r="E8" s="34">
        <v>110641</v>
      </c>
      <c r="F8" s="34"/>
      <c r="G8" s="34"/>
      <c r="H8" s="53">
        <f>Tabelle!F100</f>
        <v>0.28699999999999998</v>
      </c>
      <c r="I8" s="34"/>
      <c r="J8" s="34">
        <f>Tabelle!B100</f>
        <v>67581</v>
      </c>
      <c r="K8" s="49">
        <f>Tabelle!G77</f>
        <v>19396.73</v>
      </c>
    </row>
    <row r="9" spans="1:11" x14ac:dyDescent="0.25">
      <c r="A9" s="45">
        <v>2024</v>
      </c>
      <c r="B9" s="45">
        <v>8</v>
      </c>
      <c r="C9" s="34" t="s">
        <v>25</v>
      </c>
      <c r="D9" s="34">
        <v>33.31</v>
      </c>
      <c r="E9" s="34">
        <v>42210</v>
      </c>
      <c r="F9" s="34"/>
      <c r="G9" s="34"/>
      <c r="H9" s="53">
        <f>Tabelle!F101</f>
        <v>0.30470000000000003</v>
      </c>
      <c r="I9" s="34"/>
      <c r="J9" s="34">
        <f>Tabelle!B101</f>
        <v>44796</v>
      </c>
      <c r="K9" s="49">
        <f>Tabelle!G78</f>
        <v>13651.04</v>
      </c>
    </row>
    <row r="10" spans="1:11" x14ac:dyDescent="0.25">
      <c r="A10" s="45">
        <v>2024</v>
      </c>
      <c r="B10" s="45">
        <v>9</v>
      </c>
      <c r="C10" s="34" t="s">
        <v>25</v>
      </c>
      <c r="D10" s="34">
        <v>71.430000000000007</v>
      </c>
      <c r="E10" s="34">
        <v>74797</v>
      </c>
      <c r="F10" s="34"/>
      <c r="G10" s="34"/>
      <c r="H10" s="53">
        <f>Tabelle!F102</f>
        <v>0.29039999999999999</v>
      </c>
      <c r="I10" s="34"/>
      <c r="J10" s="34">
        <f>Tabelle!B102</f>
        <v>52599</v>
      </c>
      <c r="K10" s="49">
        <f>Tabelle!G79</f>
        <v>15277.15</v>
      </c>
    </row>
    <row r="11" spans="1:11" x14ac:dyDescent="0.25">
      <c r="A11" s="45">
        <v>2024</v>
      </c>
      <c r="B11" s="45">
        <v>10</v>
      </c>
      <c r="C11" s="34" t="s">
        <v>25</v>
      </c>
      <c r="D11" s="34">
        <v>128.34</v>
      </c>
      <c r="E11" s="35">
        <v>146262</v>
      </c>
      <c r="F11" s="34"/>
      <c r="G11" s="34"/>
      <c r="H11" s="53">
        <f>Tabelle!F103</f>
        <v>0.28560000000000002</v>
      </c>
      <c r="I11" s="34"/>
      <c r="J11" s="34">
        <f>Tabelle!B103</f>
        <v>54362</v>
      </c>
      <c r="K11" s="49">
        <f>Tabelle!G80</f>
        <v>15523.99</v>
      </c>
    </row>
    <row r="12" spans="1:11" x14ac:dyDescent="0.25">
      <c r="A12" s="45">
        <v>2024</v>
      </c>
      <c r="B12" s="45">
        <v>11</v>
      </c>
      <c r="C12" s="34" t="s">
        <v>25</v>
      </c>
      <c r="D12" s="27">
        <f>Tabelle!N17</f>
        <v>112.6</v>
      </c>
      <c r="E12" s="34">
        <f>Tabelle!N30</f>
        <v>151631</v>
      </c>
      <c r="F12" s="27">
        <f>Tabelle!N4</f>
        <v>1682.52</v>
      </c>
      <c r="G12" s="34"/>
      <c r="H12" s="53">
        <f>Tabelle!F104</f>
        <v>0.307</v>
      </c>
      <c r="I12" s="36">
        <f t="shared" ref="I12:I20" si="0">F12*H12</f>
        <v>516.53363999999999</v>
      </c>
      <c r="J12" s="34">
        <f>Tabelle!B104</f>
        <v>64157</v>
      </c>
      <c r="K12" s="49">
        <f>Tabelle!G81</f>
        <v>19751.41</v>
      </c>
    </row>
    <row r="13" spans="1:11" x14ac:dyDescent="0.25">
      <c r="A13" s="45">
        <v>2024</v>
      </c>
      <c r="B13" s="45">
        <v>12</v>
      </c>
      <c r="C13" s="34" t="s">
        <v>25</v>
      </c>
      <c r="D13" s="27">
        <f>Tabelle!N18</f>
        <v>48.2</v>
      </c>
      <c r="E13" s="34">
        <f>Tabelle!N31</f>
        <v>62172</v>
      </c>
      <c r="F13" s="27">
        <f>Tabelle!N5</f>
        <v>889.24000000000024</v>
      </c>
      <c r="G13" s="34"/>
      <c r="H13" s="53">
        <f>Tabelle!F105</f>
        <v>0.33100000000000002</v>
      </c>
      <c r="I13" s="36">
        <f t="shared" si="0"/>
        <v>294.33844000000011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46">
        <v>2025</v>
      </c>
      <c r="B14" s="46">
        <v>1</v>
      </c>
      <c r="C14" s="34" t="s">
        <v>25</v>
      </c>
      <c r="D14" s="27">
        <f>Tabelle!N19</f>
        <v>92.6</v>
      </c>
      <c r="E14" s="34">
        <f>Tabelle!N32</f>
        <v>122346</v>
      </c>
      <c r="F14" s="27">
        <f>Tabelle!N6</f>
        <v>917.49000000000024</v>
      </c>
      <c r="G14" s="34"/>
      <c r="H14" s="53">
        <f>Tabelle!F106</f>
        <v>0.33500000000000002</v>
      </c>
      <c r="I14" s="36">
        <f t="shared" si="0"/>
        <v>307.35915000000011</v>
      </c>
      <c r="J14" s="34">
        <f>Tabelle!B106</f>
        <v>61904</v>
      </c>
      <c r="K14" s="49">
        <f>Tabelle!G83</f>
        <v>20875.39</v>
      </c>
    </row>
    <row r="15" spans="1:11" x14ac:dyDescent="0.25">
      <c r="A15" s="46">
        <v>2025</v>
      </c>
      <c r="B15" s="46">
        <v>2</v>
      </c>
      <c r="C15" s="34" t="s">
        <v>25</v>
      </c>
      <c r="D15" s="27">
        <f>Tabelle!N20</f>
        <v>67.7</v>
      </c>
      <c r="E15" s="34">
        <f>Tabelle!N33</f>
        <v>80711</v>
      </c>
      <c r="F15" s="27">
        <f>Tabelle!N7</f>
        <v>810.10000000000036</v>
      </c>
      <c r="G15" s="34"/>
      <c r="H15" s="53">
        <f>Tabelle!F107</f>
        <v>0.33400000000000002</v>
      </c>
      <c r="I15" s="36">
        <f t="shared" si="0"/>
        <v>270.57340000000016</v>
      </c>
      <c r="J15" s="34">
        <f>Tabelle!B107</f>
        <v>60366</v>
      </c>
      <c r="K15" s="49">
        <f>Tabelle!G84</f>
        <v>20173.7</v>
      </c>
    </row>
    <row r="16" spans="1:11" x14ac:dyDescent="0.25">
      <c r="A16" s="46">
        <v>2025</v>
      </c>
      <c r="B16" s="46">
        <v>3</v>
      </c>
      <c r="C16" s="34" t="s">
        <v>25</v>
      </c>
      <c r="D16" s="27">
        <f>Tabelle!N21</f>
        <v>83.2</v>
      </c>
      <c r="E16" s="34">
        <f>Tabelle!N34</f>
        <v>99845</v>
      </c>
      <c r="F16" s="27">
        <f>Tabelle!N8</f>
        <v>1276.28</v>
      </c>
      <c r="G16" s="34"/>
      <c r="H16" s="53">
        <f>Tabelle!F108</f>
        <v>0.28599999999999998</v>
      </c>
      <c r="I16" s="36">
        <f t="shared" si="0"/>
        <v>365.01607999999999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46">
        <v>2025</v>
      </c>
      <c r="B17" s="46">
        <v>4</v>
      </c>
      <c r="C17" s="34" t="s">
        <v>25</v>
      </c>
      <c r="D17" s="27">
        <f>Tabelle!N22</f>
        <v>135.5</v>
      </c>
      <c r="E17" s="34">
        <f>Tabelle!N35</f>
        <v>72022</v>
      </c>
      <c r="F17" s="27">
        <f>Tabelle!N9</f>
        <v>1183.17</v>
      </c>
      <c r="G17" s="34"/>
      <c r="H17" s="53">
        <f>Tabelle!F109</f>
        <v>0.26550000000000001</v>
      </c>
      <c r="I17" s="36">
        <f t="shared" si="0"/>
        <v>314.13163500000002</v>
      </c>
      <c r="J17" s="34">
        <f>Tabelle!B109</f>
        <v>41269</v>
      </c>
      <c r="K17" s="49">
        <f>Tabelle!G86</f>
        <v>10956.7</v>
      </c>
    </row>
    <row r="18" spans="1:11" x14ac:dyDescent="0.25">
      <c r="A18" s="46">
        <v>2025</v>
      </c>
      <c r="B18" s="46">
        <v>5</v>
      </c>
      <c r="C18" s="34" t="s">
        <v>25</v>
      </c>
      <c r="D18" s="27">
        <f>Tabelle!N23</f>
        <v>38.5</v>
      </c>
      <c r="E18" s="34">
        <f>Tabelle!N36</f>
        <v>41672</v>
      </c>
      <c r="F18" s="27">
        <f>Tabelle!N10</f>
        <v>668.70000000000073</v>
      </c>
      <c r="G18" s="34"/>
      <c r="H18" s="53">
        <f>Tabelle!F110</f>
        <v>0.25750000000000001</v>
      </c>
      <c r="I18" s="36">
        <f t="shared" si="0"/>
        <v>172.19025000000019</v>
      </c>
      <c r="J18" s="34">
        <f>Tabelle!B110</f>
        <v>30809</v>
      </c>
      <c r="K18" s="49">
        <f>Tabelle!G87</f>
        <v>7932.95</v>
      </c>
    </row>
    <row r="19" spans="1:11" x14ac:dyDescent="0.25">
      <c r="A19" s="46">
        <v>2025</v>
      </c>
      <c r="B19" s="46">
        <v>6</v>
      </c>
      <c r="C19" s="34" t="s">
        <v>25</v>
      </c>
      <c r="D19" s="27">
        <f>Tabelle!N24</f>
        <v>45.6</v>
      </c>
      <c r="E19" s="34">
        <f>Tabelle!N37</f>
        <v>48181</v>
      </c>
      <c r="F19" s="27">
        <f>Tabelle!N11</f>
        <v>938.46999999999935</v>
      </c>
      <c r="G19" s="34"/>
      <c r="H19" s="53">
        <f>Tabelle!F111</f>
        <v>0.35499999999999998</v>
      </c>
      <c r="I19" s="36">
        <f t="shared" si="0"/>
        <v>333.15684999999974</v>
      </c>
      <c r="J19" s="34">
        <f>Tabelle!B111</f>
        <v>33644</v>
      </c>
      <c r="K19" s="49">
        <f>Tabelle!G88</f>
        <v>11949.42</v>
      </c>
    </row>
    <row r="20" spans="1:11" x14ac:dyDescent="0.25">
      <c r="A20" s="46">
        <v>2025</v>
      </c>
      <c r="B20" s="46">
        <v>7</v>
      </c>
      <c r="C20" s="34" t="s">
        <v>25</v>
      </c>
      <c r="D20" s="27">
        <f>Tabelle!N25</f>
        <v>50.6</v>
      </c>
      <c r="E20" s="34">
        <f>Tabelle!N38</f>
        <v>53004</v>
      </c>
      <c r="F20" s="27">
        <f>Tabelle!N12</f>
        <v>906.32000000000153</v>
      </c>
      <c r="G20" s="34"/>
      <c r="H20" s="53">
        <f>Tabelle!F112</f>
        <v>0.29599999999999999</v>
      </c>
      <c r="I20" s="36">
        <f t="shared" si="0"/>
        <v>268.27072000000044</v>
      </c>
      <c r="J20" s="34">
        <f>Tabelle!B112</f>
        <v>51483</v>
      </c>
      <c r="K20" s="49">
        <f>Tabelle!G89</f>
        <v>15262.33</v>
      </c>
    </row>
    <row r="21" spans="1:11" x14ac:dyDescent="0.25">
      <c r="A21" s="46">
        <v>2025</v>
      </c>
      <c r="B21" s="46">
        <v>8</v>
      </c>
      <c r="C21" s="34" t="s">
        <v>25</v>
      </c>
      <c r="D21" s="27">
        <f>Tabelle!N26</f>
        <v>14.56</v>
      </c>
      <c r="E21" s="34">
        <f>Tabelle!N39</f>
        <v>16100</v>
      </c>
      <c r="F21" s="27">
        <f>Tabelle!N13</f>
        <v>224.47999999999959</v>
      </c>
      <c r="G21" s="34"/>
      <c r="H21" s="53">
        <f>Tabelle!F113</f>
        <v>0.32679999999999998</v>
      </c>
      <c r="I21" s="34"/>
      <c r="J21" s="34">
        <f>Tabelle!B113</f>
        <v>17650</v>
      </c>
      <c r="K21" s="49">
        <f>Tabelle!G90</f>
        <v>5768.63</v>
      </c>
    </row>
    <row r="22" spans="1:11" x14ac:dyDescent="0.25">
      <c r="A22" s="46">
        <v>2025</v>
      </c>
      <c r="B22" s="46">
        <v>9</v>
      </c>
      <c r="C22" s="34" t="s">
        <v>25</v>
      </c>
      <c r="D22" s="27">
        <f>Tabelle!N27</f>
        <v>37.979999999999997</v>
      </c>
      <c r="E22" s="34">
        <f>Tabelle!N40</f>
        <v>39691</v>
      </c>
      <c r="F22" s="27">
        <f>Tabelle!N14</f>
        <v>676.05999999999949</v>
      </c>
      <c r="G22" s="34"/>
      <c r="H22" s="53">
        <f>Tabelle!F114</f>
        <v>0</v>
      </c>
      <c r="I22" s="34"/>
      <c r="J22" s="34">
        <f>Tabelle!B114</f>
        <v>0</v>
      </c>
      <c r="K22" s="49">
        <f>Tabelle!G91</f>
        <v>0</v>
      </c>
    </row>
    <row r="23" spans="1:11" x14ac:dyDescent="0.25">
      <c r="A23" s="46">
        <v>2025</v>
      </c>
      <c r="B23" s="46">
        <v>10</v>
      </c>
      <c r="C23" s="34" t="s">
        <v>25</v>
      </c>
      <c r="D23" s="34"/>
      <c r="E23" s="34"/>
      <c r="F23" s="34"/>
      <c r="G23" s="34"/>
      <c r="H23" s="53">
        <f>Tabelle!F115</f>
        <v>0</v>
      </c>
      <c r="I23" s="34"/>
      <c r="J23" s="34">
        <f>Tabelle!B115</f>
        <v>0</v>
      </c>
      <c r="K23" s="49">
        <f>Tabelle!G93</f>
        <v>0</v>
      </c>
    </row>
    <row r="24" spans="1:11" x14ac:dyDescent="0.25">
      <c r="A24" s="46">
        <v>2025</v>
      </c>
      <c r="B24" s="46">
        <v>11</v>
      </c>
      <c r="C24" s="34" t="s">
        <v>25</v>
      </c>
      <c r="D24" s="34"/>
      <c r="E24" s="34"/>
      <c r="F24" s="34"/>
      <c r="G24" s="34"/>
      <c r="H24" s="53">
        <f>Tabelle!F116</f>
        <v>0</v>
      </c>
      <c r="I24" s="34"/>
      <c r="J24" s="34">
        <f>Tabelle!B116</f>
        <v>0</v>
      </c>
      <c r="K24" s="49">
        <f>Tabelle!G94</f>
        <v>0</v>
      </c>
    </row>
    <row r="25" spans="1:11" x14ac:dyDescent="0.25">
      <c r="A25" s="46">
        <v>2025</v>
      </c>
      <c r="B25" s="46">
        <v>12</v>
      </c>
      <c r="C25" s="34" t="s">
        <v>25</v>
      </c>
      <c r="D25" s="34"/>
      <c r="E25" s="34"/>
      <c r="F25" s="34"/>
      <c r="G25" s="34"/>
      <c r="H25" s="53">
        <f>Tabelle!F117</f>
        <v>0</v>
      </c>
      <c r="I25" s="34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oglio17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26</v>
      </c>
      <c r="D2" s="25">
        <v>0</v>
      </c>
      <c r="E2" s="25">
        <v>744</v>
      </c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26</v>
      </c>
      <c r="D3" s="25">
        <v>0</v>
      </c>
      <c r="E3" s="25">
        <v>376</v>
      </c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26</v>
      </c>
      <c r="D4" s="25">
        <v>0</v>
      </c>
      <c r="E4" s="25">
        <v>0</v>
      </c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26</v>
      </c>
      <c r="D5" s="25">
        <v>0</v>
      </c>
      <c r="E5" s="25">
        <v>0</v>
      </c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26</v>
      </c>
      <c r="D6" s="25">
        <v>0</v>
      </c>
      <c r="E6" s="25">
        <v>576</v>
      </c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26</v>
      </c>
      <c r="D7" s="25">
        <v>0</v>
      </c>
      <c r="E7" s="25">
        <v>250</v>
      </c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26</v>
      </c>
      <c r="D8" s="25">
        <v>0</v>
      </c>
      <c r="E8" s="25">
        <v>15453</v>
      </c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26</v>
      </c>
      <c r="D9" s="25">
        <v>0</v>
      </c>
      <c r="E9" s="25">
        <v>0</v>
      </c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26</v>
      </c>
      <c r="D10" s="25">
        <v>0</v>
      </c>
      <c r="E10" s="25">
        <v>1834</v>
      </c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26</v>
      </c>
      <c r="D11" s="25">
        <v>0</v>
      </c>
      <c r="E11" s="26">
        <v>4112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26</v>
      </c>
      <c r="D12" s="27">
        <v>0</v>
      </c>
      <c r="E12" s="25">
        <v>4350</v>
      </c>
      <c r="F12" s="7"/>
      <c r="G12" s="5"/>
      <c r="H12" s="52">
        <f>Tabelle!F104</f>
        <v>0.307</v>
      </c>
      <c r="I12" s="9">
        <f t="shared" ref="I12:I20" si="0">F12*H12</f>
        <v>0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26</v>
      </c>
      <c r="D13" s="27">
        <v>0</v>
      </c>
      <c r="E13" s="27">
        <v>31394</v>
      </c>
      <c r="F13" s="7"/>
      <c r="G13" s="5"/>
      <c r="H13" s="52">
        <f>Tabelle!F105</f>
        <v>0.33100000000000002</v>
      </c>
      <c r="I13" s="9">
        <f t="shared" si="0"/>
        <v>0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26</v>
      </c>
      <c r="D14" s="27"/>
      <c r="E14" s="27"/>
      <c r="F14" s="7"/>
      <c r="G14" s="5"/>
      <c r="H14" s="52">
        <f>Tabelle!F106</f>
        <v>0.33500000000000002</v>
      </c>
      <c r="I14" s="9">
        <f t="shared" si="0"/>
        <v>0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26</v>
      </c>
      <c r="D15" s="27"/>
      <c r="E15" s="27"/>
      <c r="F15" s="7"/>
      <c r="G15" s="5"/>
      <c r="H15" s="52">
        <f>Tabelle!F107</f>
        <v>0.33400000000000002</v>
      </c>
      <c r="I15" s="9">
        <f t="shared" si="0"/>
        <v>0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26</v>
      </c>
      <c r="D16" s="27"/>
      <c r="E16" s="27"/>
      <c r="F16" s="7"/>
      <c r="G16" s="5"/>
      <c r="H16" s="52">
        <f>Tabelle!F108</f>
        <v>0.28599999999999998</v>
      </c>
      <c r="I16" s="9">
        <f t="shared" si="0"/>
        <v>0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26</v>
      </c>
      <c r="D17" s="27"/>
      <c r="E17" s="27"/>
      <c r="F17" s="7"/>
      <c r="G17" s="5"/>
      <c r="H17" s="52">
        <f>Tabelle!F109</f>
        <v>0.26550000000000001</v>
      </c>
      <c r="I17" s="9">
        <f t="shared" si="0"/>
        <v>0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26</v>
      </c>
      <c r="D18" s="27"/>
      <c r="E18" s="27"/>
      <c r="F18" s="7"/>
      <c r="G18" s="5"/>
      <c r="H18" s="52">
        <f>Tabelle!F110</f>
        <v>0.25750000000000001</v>
      </c>
      <c r="I18" s="9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26</v>
      </c>
      <c r="D19" s="27"/>
      <c r="E19" s="27"/>
      <c r="F19" s="7"/>
      <c r="G19" s="5"/>
      <c r="H19" s="52">
        <f>Tabelle!F111</f>
        <v>0.35499999999999998</v>
      </c>
      <c r="I19" s="9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26</v>
      </c>
      <c r="D20" s="27"/>
      <c r="E20" s="27"/>
      <c r="F20" s="7"/>
      <c r="G20" s="5"/>
      <c r="H20" s="52">
        <f>Tabelle!F112</f>
        <v>0.29599999999999999</v>
      </c>
      <c r="I20" s="9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26</v>
      </c>
      <c r="D21" s="25">
        <v>0</v>
      </c>
      <c r="E21" s="25">
        <v>11284</v>
      </c>
      <c r="F21" s="5"/>
      <c r="G21" s="5"/>
      <c r="H21" s="52">
        <f>Tabelle!F113</f>
        <v>0.32679999999999998</v>
      </c>
      <c r="I21" s="5"/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26</v>
      </c>
      <c r="D22" s="25">
        <v>0</v>
      </c>
      <c r="E22" s="25">
        <v>22523</v>
      </c>
      <c r="F22" s="5"/>
      <c r="G22" s="5"/>
      <c r="H22" s="52">
        <f>Tabelle!F114</f>
        <v>0</v>
      </c>
      <c r="I22" s="5"/>
      <c r="J22" s="34">
        <f>Tabelle!B114</f>
        <v>0</v>
      </c>
      <c r="K22" s="49">
        <f>Tabelle!G92</f>
        <v>0</v>
      </c>
    </row>
    <row r="23" spans="1:11" x14ac:dyDescent="0.25">
      <c r="A23" s="6">
        <v>2025</v>
      </c>
      <c r="B23" s="6">
        <v>10</v>
      </c>
      <c r="C23" s="5" t="s">
        <v>26</v>
      </c>
      <c r="D23" s="25"/>
      <c r="E23" s="25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26</v>
      </c>
      <c r="D24" s="25"/>
      <c r="E24" s="25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26</v>
      </c>
      <c r="D25" s="25"/>
      <c r="E25" s="25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oglio18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27</v>
      </c>
      <c r="D2" s="34">
        <v>44.22</v>
      </c>
      <c r="E2" s="34">
        <v>15977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27</v>
      </c>
      <c r="D3" s="34">
        <v>237.45</v>
      </c>
      <c r="E3" s="34">
        <v>80655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27</v>
      </c>
      <c r="D4" s="34">
        <v>230.27</v>
      </c>
      <c r="E4" s="34">
        <v>84827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27</v>
      </c>
      <c r="D5" s="34">
        <v>190.51</v>
      </c>
      <c r="E5" s="34">
        <v>47809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27</v>
      </c>
      <c r="D6" s="34">
        <v>100.88</v>
      </c>
      <c r="E6" s="34">
        <v>37786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27</v>
      </c>
      <c r="D7" s="34">
        <v>76.430000000000007</v>
      </c>
      <c r="E7" s="34">
        <v>29749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27</v>
      </c>
      <c r="D8" s="34">
        <v>4.8499999999999996</v>
      </c>
      <c r="E8" s="34">
        <v>1657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27</v>
      </c>
      <c r="D9" s="34">
        <v>43.96</v>
      </c>
      <c r="E9" s="34">
        <v>15795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27</v>
      </c>
      <c r="D10" s="34">
        <v>193.27</v>
      </c>
      <c r="E10" s="34">
        <v>93880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27</v>
      </c>
      <c r="D11" s="34">
        <v>77.08</v>
      </c>
      <c r="E11" s="35">
        <v>36904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27</v>
      </c>
      <c r="D12" s="7">
        <f>Tabelle!P17</f>
        <v>167</v>
      </c>
      <c r="E12" s="34">
        <f>Tabelle!P30</f>
        <v>39163</v>
      </c>
      <c r="F12" s="7">
        <f>Tabelle!P4</f>
        <v>300.96000000000282</v>
      </c>
      <c r="G12" s="33"/>
      <c r="H12" s="50">
        <f>Tabelle!F104</f>
        <v>0.307</v>
      </c>
      <c r="I12" s="36">
        <f t="shared" ref="I12:I22" si="0">F12*H12</f>
        <v>92.394720000000859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27</v>
      </c>
      <c r="D13" s="7">
        <f>Tabelle!P18</f>
        <v>313.3</v>
      </c>
      <c r="E13" s="34">
        <f>Tabelle!P31</f>
        <v>106394</v>
      </c>
      <c r="F13" s="7">
        <f>Tabelle!P5</f>
        <v>602.5</v>
      </c>
      <c r="G13" s="33"/>
      <c r="H13" s="50">
        <f>Tabelle!F105</f>
        <v>0.33100000000000002</v>
      </c>
      <c r="I13" s="36">
        <f t="shared" si="0"/>
        <v>199.42750000000001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27</v>
      </c>
      <c r="D14" s="7">
        <f>Tabelle!P19</f>
        <v>83.8</v>
      </c>
      <c r="E14" s="34">
        <f>Tabelle!P32</f>
        <v>33385</v>
      </c>
      <c r="F14" s="7">
        <f>Tabelle!P6</f>
        <v>255.7599999999984</v>
      </c>
      <c r="G14" s="33"/>
      <c r="H14" s="50">
        <f>Tabelle!F106</f>
        <v>0.33500000000000002</v>
      </c>
      <c r="I14" s="36">
        <f t="shared" si="0"/>
        <v>85.679599999999468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27</v>
      </c>
      <c r="D15" s="7">
        <f>Tabelle!P20</f>
        <v>164.4</v>
      </c>
      <c r="E15" s="34">
        <f>Tabelle!P33</f>
        <v>50236</v>
      </c>
      <c r="F15" s="7">
        <f>Tabelle!P7</f>
        <v>466.13000000000102</v>
      </c>
      <c r="G15" s="33"/>
      <c r="H15" s="50">
        <f>Tabelle!F107</f>
        <v>0.33400000000000002</v>
      </c>
      <c r="I15" s="36">
        <f t="shared" si="0"/>
        <v>155.68742000000034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27</v>
      </c>
      <c r="D16" s="7">
        <f>Tabelle!P21</f>
        <v>67.3</v>
      </c>
      <c r="E16" s="34">
        <f>Tabelle!P34</f>
        <v>21941</v>
      </c>
      <c r="F16" s="7">
        <f>Tabelle!P8</f>
        <v>325.22000000000122</v>
      </c>
      <c r="G16" s="33"/>
      <c r="H16" s="50">
        <f>Tabelle!F108</f>
        <v>0.28599999999999998</v>
      </c>
      <c r="I16" s="36">
        <f t="shared" si="0"/>
        <v>93.012920000000335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27</v>
      </c>
      <c r="D17" s="7">
        <f>Tabelle!P22</f>
        <v>26.5</v>
      </c>
      <c r="E17" s="34">
        <f>Tabelle!P35</f>
        <v>9251</v>
      </c>
      <c r="F17" s="7">
        <f>Tabelle!P9</f>
        <v>83.389999999999418</v>
      </c>
      <c r="G17" s="33"/>
      <c r="H17" s="50">
        <f>Tabelle!F109</f>
        <v>0.26550000000000001</v>
      </c>
      <c r="I17" s="36">
        <f t="shared" si="0"/>
        <v>22.140044999999848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27</v>
      </c>
      <c r="D18" s="7">
        <f>Tabelle!P23</f>
        <v>122.3</v>
      </c>
      <c r="E18" s="34">
        <f>Tabelle!P36</f>
        <v>49539</v>
      </c>
      <c r="F18" s="7">
        <f>Tabelle!P10</f>
        <v>382.11000000000058</v>
      </c>
      <c r="G18" s="33"/>
      <c r="H18" s="50">
        <f>Tabelle!F110</f>
        <v>0.25750000000000001</v>
      </c>
      <c r="I18" s="36">
        <f t="shared" si="0"/>
        <v>98.393325000000146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27</v>
      </c>
      <c r="D19" s="7">
        <f>Tabelle!P24</f>
        <v>257.3</v>
      </c>
      <c r="E19" s="34">
        <f>Tabelle!P37</f>
        <v>96390</v>
      </c>
      <c r="F19" s="7">
        <f>Tabelle!P11</f>
        <v>583.36000000000058</v>
      </c>
      <c r="G19" s="33"/>
      <c r="H19" s="50">
        <f>Tabelle!F111</f>
        <v>0.35499999999999998</v>
      </c>
      <c r="I19" s="36">
        <f t="shared" si="0"/>
        <v>207.09280000000021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27</v>
      </c>
      <c r="D20" s="7">
        <f>Tabelle!P25</f>
        <v>82</v>
      </c>
      <c r="E20" s="34">
        <f>Tabelle!P38</f>
        <v>24626</v>
      </c>
      <c r="F20" s="7">
        <f>Tabelle!P12</f>
        <v>296.83000000000169</v>
      </c>
      <c r="G20" s="33"/>
      <c r="H20" s="50">
        <f>Tabelle!F112</f>
        <v>0.29599999999999999</v>
      </c>
      <c r="I20" s="36">
        <f t="shared" si="0"/>
        <v>87.86168000000049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27</v>
      </c>
      <c r="D21" s="7">
        <f>Tabelle!P26</f>
        <v>58.05</v>
      </c>
      <c r="E21" s="34">
        <f>Tabelle!P39</f>
        <v>18480</v>
      </c>
      <c r="F21" s="7">
        <f>Tabelle!P13</f>
        <v>152.7900000000009</v>
      </c>
      <c r="G21" s="33"/>
      <c r="H21" s="50">
        <f>Tabelle!F113</f>
        <v>0.32679999999999998</v>
      </c>
      <c r="I21" s="36">
        <f t="shared" si="0"/>
        <v>49.931772000000294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27</v>
      </c>
      <c r="D22" s="7">
        <f>Tabelle!P27</f>
        <v>157.72</v>
      </c>
      <c r="E22" s="34">
        <f>Tabelle!P40</f>
        <v>48778</v>
      </c>
      <c r="F22" s="7">
        <f>Tabelle!P14</f>
        <v>450.65999999999991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27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27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27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oglio19"/>
  <dimension ref="A1:K25"/>
  <sheetViews>
    <sheetView workbookViewId="0">
      <selection activeCell="D23" sqref="D23"/>
    </sheetView>
  </sheetViews>
  <sheetFormatPr defaultRowHeight="15" x14ac:dyDescent="0.25"/>
  <cols>
    <col min="1" max="2" width="9.140625" style="44" customWidth="1"/>
    <col min="3" max="3" width="19.5703125" style="44" bestFit="1" customWidth="1"/>
    <col min="4" max="4" width="23.7109375" style="44" bestFit="1" customWidth="1"/>
    <col min="5" max="5" width="13.42578125" style="44" bestFit="1" customWidth="1"/>
    <col min="6" max="7" width="9.140625" style="44" customWidth="1"/>
    <col min="8" max="8" width="12.85546875" style="44" bestFit="1" customWidth="1"/>
    <col min="9" max="9" width="14.5703125" style="44" bestFit="1" customWidth="1"/>
    <col min="10" max="10" width="21.28515625" style="44" customWidth="1"/>
    <col min="11" max="11" width="24.140625" style="44" customWidth="1"/>
    <col min="12" max="15" width="9.140625" style="44" customWidth="1"/>
    <col min="16" max="16384" width="9.140625" style="44"/>
  </cols>
  <sheetData>
    <row r="1" spans="1:11" x14ac:dyDescent="0.25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</row>
    <row r="2" spans="1:11" x14ac:dyDescent="0.25">
      <c r="A2" s="45">
        <v>2024</v>
      </c>
      <c r="B2" s="45">
        <v>1</v>
      </c>
      <c r="C2" s="34" t="s">
        <v>28</v>
      </c>
      <c r="D2" s="34">
        <v>32.47</v>
      </c>
      <c r="E2" s="34">
        <v>11214</v>
      </c>
      <c r="F2" s="34"/>
      <c r="G2" s="34"/>
      <c r="H2" s="53">
        <f>Tabelle!F94</f>
        <v>0.25569999999999998</v>
      </c>
      <c r="I2" s="34"/>
      <c r="J2" s="34">
        <f>Tabelle!B94</f>
        <v>64934</v>
      </c>
      <c r="K2" s="49">
        <f>Tabelle!G71</f>
        <v>16601.39</v>
      </c>
    </row>
    <row r="3" spans="1:11" x14ac:dyDescent="0.25">
      <c r="A3" s="45">
        <v>2024</v>
      </c>
      <c r="B3" s="45">
        <v>2</v>
      </c>
      <c r="C3" s="34" t="s">
        <v>28</v>
      </c>
      <c r="D3" s="34">
        <v>89.87</v>
      </c>
      <c r="E3" s="34">
        <v>35840</v>
      </c>
      <c r="F3" s="34"/>
      <c r="G3" s="34"/>
      <c r="H3" s="53">
        <f>Tabelle!F95</f>
        <v>0.23780000000000001</v>
      </c>
      <c r="I3" s="34"/>
      <c r="J3" s="34">
        <f>Tabelle!B95</f>
        <v>71197</v>
      </c>
      <c r="K3" s="49">
        <f>Tabelle!G72</f>
        <v>16934</v>
      </c>
    </row>
    <row r="4" spans="1:11" x14ac:dyDescent="0.25">
      <c r="A4" s="45">
        <v>2024</v>
      </c>
      <c r="B4" s="45">
        <v>3</v>
      </c>
      <c r="C4" s="34" t="s">
        <v>28</v>
      </c>
      <c r="D4" s="34">
        <v>8.01</v>
      </c>
      <c r="E4" s="34">
        <v>5376</v>
      </c>
      <c r="F4" s="34"/>
      <c r="G4" s="34"/>
      <c r="H4" s="53">
        <f>Tabelle!F96</f>
        <v>0.24279999999999999</v>
      </c>
      <c r="I4" s="34"/>
      <c r="J4" s="34">
        <f>Tabelle!B96</f>
        <v>51152</v>
      </c>
      <c r="K4" s="49">
        <f>Tabelle!G73</f>
        <v>12419.74</v>
      </c>
    </row>
    <row r="5" spans="1:11" x14ac:dyDescent="0.25">
      <c r="A5" s="45">
        <v>2024</v>
      </c>
      <c r="B5" s="45">
        <v>4</v>
      </c>
      <c r="C5" s="34" t="s">
        <v>28</v>
      </c>
      <c r="D5" s="34">
        <v>60.16</v>
      </c>
      <c r="E5" s="34">
        <v>20237</v>
      </c>
      <c r="F5" s="34"/>
      <c r="G5" s="34"/>
      <c r="H5" s="53">
        <f>Tabelle!F97</f>
        <v>0.24160000000000001</v>
      </c>
      <c r="I5" s="34"/>
      <c r="J5" s="34">
        <f>Tabelle!B97</f>
        <v>45316</v>
      </c>
      <c r="K5" s="49">
        <f>Tabelle!G74</f>
        <v>10948.47</v>
      </c>
    </row>
    <row r="6" spans="1:11" x14ac:dyDescent="0.25">
      <c r="A6" s="45">
        <v>2024</v>
      </c>
      <c r="B6" s="45">
        <v>5</v>
      </c>
      <c r="C6" s="34" t="s">
        <v>28</v>
      </c>
      <c r="D6" s="34">
        <v>32.22</v>
      </c>
      <c r="E6" s="34">
        <v>12170</v>
      </c>
      <c r="F6" s="34"/>
      <c r="G6" s="34"/>
      <c r="H6" s="53">
        <f>Tabelle!F98</f>
        <v>0.25069999999999998</v>
      </c>
      <c r="I6" s="34"/>
      <c r="J6" s="34">
        <f>Tabelle!B98</f>
        <v>51330</v>
      </c>
      <c r="K6" s="49">
        <f>Tabelle!G75</f>
        <v>12868.58</v>
      </c>
    </row>
    <row r="7" spans="1:11" x14ac:dyDescent="0.25">
      <c r="A7" s="45">
        <v>2024</v>
      </c>
      <c r="B7" s="45">
        <v>6</v>
      </c>
      <c r="C7" s="34" t="s">
        <v>28</v>
      </c>
      <c r="D7" s="34">
        <v>27.62</v>
      </c>
      <c r="E7" s="34">
        <v>11200</v>
      </c>
      <c r="F7" s="34"/>
      <c r="G7" s="34"/>
      <c r="H7" s="53">
        <f>Tabelle!F99</f>
        <v>0.2722</v>
      </c>
      <c r="I7" s="34"/>
      <c r="J7" s="34">
        <f>Tabelle!B99</f>
        <v>42151</v>
      </c>
      <c r="K7" s="49">
        <f>Tabelle!G76</f>
        <v>11473.9</v>
      </c>
    </row>
    <row r="8" spans="1:11" x14ac:dyDescent="0.25">
      <c r="A8" s="45">
        <v>2024</v>
      </c>
      <c r="B8" s="45">
        <v>7</v>
      </c>
      <c r="C8" s="34" t="s">
        <v>28</v>
      </c>
      <c r="D8" s="34">
        <v>201.4</v>
      </c>
      <c r="E8" s="34">
        <v>81760</v>
      </c>
      <c r="F8" s="34"/>
      <c r="G8" s="34"/>
      <c r="H8" s="53">
        <f>Tabelle!F100</f>
        <v>0.28699999999999998</v>
      </c>
      <c r="I8" s="34"/>
      <c r="J8" s="34">
        <f>Tabelle!B100</f>
        <v>67581</v>
      </c>
      <c r="K8" s="49">
        <f>Tabelle!G77</f>
        <v>19396.73</v>
      </c>
    </row>
    <row r="9" spans="1:11" x14ac:dyDescent="0.25">
      <c r="A9" s="45">
        <v>2024</v>
      </c>
      <c r="B9" s="45">
        <v>8</v>
      </c>
      <c r="C9" s="34" t="s">
        <v>28</v>
      </c>
      <c r="D9" s="34">
        <v>149.69999999999999</v>
      </c>
      <c r="E9" s="34">
        <v>9756</v>
      </c>
      <c r="F9" s="34"/>
      <c r="G9" s="34"/>
      <c r="H9" s="53">
        <f>Tabelle!F101</f>
        <v>0.30470000000000003</v>
      </c>
      <c r="I9" s="34"/>
      <c r="J9" s="34">
        <f>Tabelle!B101</f>
        <v>44796</v>
      </c>
      <c r="K9" s="49">
        <f>Tabelle!G78</f>
        <v>13651.04</v>
      </c>
    </row>
    <row r="10" spans="1:11" x14ac:dyDescent="0.25">
      <c r="A10" s="45">
        <v>2024</v>
      </c>
      <c r="B10" s="45">
        <v>9</v>
      </c>
      <c r="C10" s="34" t="s">
        <v>28</v>
      </c>
      <c r="D10" s="34">
        <v>39.270000000000003</v>
      </c>
      <c r="E10" s="34">
        <v>10745</v>
      </c>
      <c r="F10" s="34"/>
      <c r="G10" s="34"/>
      <c r="H10" s="53">
        <f>Tabelle!F102</f>
        <v>0.29039999999999999</v>
      </c>
      <c r="I10" s="34"/>
      <c r="J10" s="34">
        <f>Tabelle!B102</f>
        <v>52599</v>
      </c>
      <c r="K10" s="49">
        <f>Tabelle!G79</f>
        <v>15277.15</v>
      </c>
    </row>
    <row r="11" spans="1:11" x14ac:dyDescent="0.25">
      <c r="A11" s="45">
        <v>2024</v>
      </c>
      <c r="B11" s="45">
        <v>10</v>
      </c>
      <c r="C11" s="34" t="s">
        <v>28</v>
      </c>
      <c r="D11" s="34">
        <v>105.75</v>
      </c>
      <c r="E11" s="35">
        <v>31310</v>
      </c>
      <c r="F11" s="34"/>
      <c r="G11" s="34"/>
      <c r="H11" s="53">
        <f>Tabelle!F103</f>
        <v>0.28560000000000002</v>
      </c>
      <c r="I11" s="34"/>
      <c r="J11" s="34">
        <f>Tabelle!B103</f>
        <v>54362</v>
      </c>
      <c r="K11" s="49">
        <f>Tabelle!G80</f>
        <v>15523.99</v>
      </c>
    </row>
    <row r="12" spans="1:11" x14ac:dyDescent="0.25">
      <c r="A12" s="45">
        <v>2024</v>
      </c>
      <c r="B12" s="45">
        <v>11</v>
      </c>
      <c r="C12" s="34" t="s">
        <v>28</v>
      </c>
      <c r="D12" s="27">
        <f>Tabelle!Q17</f>
        <v>170.5</v>
      </c>
      <c r="E12" s="34">
        <f>Tabelle!Q30</f>
        <v>20105</v>
      </c>
      <c r="F12" s="27">
        <f>Tabelle!Q4</f>
        <v>1071.04</v>
      </c>
      <c r="G12" s="34"/>
      <c r="H12" s="53">
        <f>Tabelle!F104</f>
        <v>0.307</v>
      </c>
      <c r="I12" s="36">
        <f t="shared" ref="I12:I20" si="0">F12*H12</f>
        <v>328.80928</v>
      </c>
      <c r="J12" s="34">
        <f>Tabelle!B104</f>
        <v>64157</v>
      </c>
      <c r="K12" s="49">
        <f>Tabelle!G81</f>
        <v>19751.41</v>
      </c>
    </row>
    <row r="13" spans="1:11" x14ac:dyDescent="0.25">
      <c r="A13" s="45">
        <v>2024</v>
      </c>
      <c r="B13" s="45">
        <v>12</v>
      </c>
      <c r="C13" s="34" t="s">
        <v>28</v>
      </c>
      <c r="D13" s="27">
        <f>Tabelle!Q18</f>
        <v>54.1</v>
      </c>
      <c r="E13" s="34">
        <f>Tabelle!Q31</f>
        <v>18252</v>
      </c>
      <c r="F13" s="27">
        <f>Tabelle!Q5</f>
        <v>888.67000000000007</v>
      </c>
      <c r="G13" s="34"/>
      <c r="H13" s="53">
        <f>Tabelle!F105</f>
        <v>0.33100000000000002</v>
      </c>
      <c r="I13" s="36">
        <f t="shared" si="0"/>
        <v>294.14977000000005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46">
        <v>2025</v>
      </c>
      <c r="B14" s="46">
        <v>1</v>
      </c>
      <c r="C14" s="34" t="s">
        <v>28</v>
      </c>
      <c r="D14" s="27">
        <f>Tabelle!Q19</f>
        <v>106.1</v>
      </c>
      <c r="E14" s="34">
        <f>Tabelle!Q32</f>
        <v>40745</v>
      </c>
      <c r="F14" s="27">
        <f>Tabelle!Q6</f>
        <v>1432.46</v>
      </c>
      <c r="G14" s="34"/>
      <c r="H14" s="53">
        <f>Tabelle!F106</f>
        <v>0.33500000000000002</v>
      </c>
      <c r="I14" s="36">
        <f t="shared" si="0"/>
        <v>479.87410000000006</v>
      </c>
      <c r="J14" s="34">
        <f>Tabelle!B106</f>
        <v>61904</v>
      </c>
      <c r="K14" s="49">
        <f>Tabelle!G83</f>
        <v>20875.39</v>
      </c>
    </row>
    <row r="15" spans="1:11" x14ac:dyDescent="0.25">
      <c r="A15" s="46">
        <v>2025</v>
      </c>
      <c r="B15" s="46">
        <v>2</v>
      </c>
      <c r="C15" s="34" t="s">
        <v>28</v>
      </c>
      <c r="D15" s="27">
        <f>Tabelle!Q20</f>
        <v>58.3</v>
      </c>
      <c r="E15" s="34">
        <f>Tabelle!Q33</f>
        <v>23470</v>
      </c>
      <c r="F15" s="27">
        <f>Tabelle!Q7</f>
        <v>1260.74</v>
      </c>
      <c r="G15" s="34"/>
      <c r="H15" s="53">
        <f>Tabelle!F107</f>
        <v>0.33400000000000002</v>
      </c>
      <c r="I15" s="36">
        <f t="shared" si="0"/>
        <v>421.08716000000004</v>
      </c>
      <c r="J15" s="34">
        <f>Tabelle!B107</f>
        <v>60366</v>
      </c>
      <c r="K15" s="49">
        <f>Tabelle!G84</f>
        <v>20173.7</v>
      </c>
    </row>
    <row r="16" spans="1:11" x14ac:dyDescent="0.25">
      <c r="A16" s="46">
        <v>2025</v>
      </c>
      <c r="B16" s="46">
        <v>3</v>
      </c>
      <c r="C16" s="34" t="s">
        <v>28</v>
      </c>
      <c r="D16" s="27">
        <f>Tabelle!Q21</f>
        <v>117</v>
      </c>
      <c r="E16" s="34">
        <f>Tabelle!Q34</f>
        <v>43809</v>
      </c>
      <c r="F16" s="27">
        <f>Tabelle!Q8</f>
        <v>1940.01</v>
      </c>
      <c r="G16" s="34"/>
      <c r="H16" s="53">
        <f>Tabelle!F108</f>
        <v>0.28599999999999998</v>
      </c>
      <c r="I16" s="36">
        <f t="shared" si="0"/>
        <v>554.84285999999997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46">
        <v>2025</v>
      </c>
      <c r="B17" s="46">
        <v>4</v>
      </c>
      <c r="C17" s="34" t="s">
        <v>28</v>
      </c>
      <c r="D17" s="27">
        <f>Tabelle!Q22</f>
        <v>80.900000000000006</v>
      </c>
      <c r="E17" s="34">
        <f>Tabelle!Q35</f>
        <v>26090</v>
      </c>
      <c r="F17" s="27">
        <f>Tabelle!Q9</f>
        <v>1086.83</v>
      </c>
      <c r="G17" s="34"/>
      <c r="H17" s="53">
        <f>Tabelle!F109</f>
        <v>0.26550000000000001</v>
      </c>
      <c r="I17" s="36">
        <f t="shared" si="0"/>
        <v>288.55336499999999</v>
      </c>
      <c r="J17" s="34">
        <f>Tabelle!B109</f>
        <v>41269</v>
      </c>
      <c r="K17" s="49">
        <f>Tabelle!G86</f>
        <v>10956.7</v>
      </c>
    </row>
    <row r="18" spans="1:11" x14ac:dyDescent="0.25">
      <c r="A18" s="46">
        <v>2025</v>
      </c>
      <c r="B18" s="46">
        <v>5</v>
      </c>
      <c r="C18" s="34" t="s">
        <v>28</v>
      </c>
      <c r="D18" s="27">
        <f>Tabelle!Q23</f>
        <v>61.4</v>
      </c>
      <c r="E18" s="34">
        <f>Tabelle!Q36</f>
        <v>22280</v>
      </c>
      <c r="F18" s="27">
        <f>Tabelle!Q10</f>
        <v>923.15999999999985</v>
      </c>
      <c r="G18" s="34"/>
      <c r="H18" s="53">
        <f>Tabelle!F110</f>
        <v>0.25750000000000001</v>
      </c>
      <c r="I18" s="36">
        <f t="shared" si="0"/>
        <v>237.71369999999996</v>
      </c>
      <c r="J18" s="34">
        <f>Tabelle!B110</f>
        <v>30809</v>
      </c>
      <c r="K18" s="49">
        <f>Tabelle!G87</f>
        <v>7932.95</v>
      </c>
    </row>
    <row r="19" spans="1:11" x14ac:dyDescent="0.25">
      <c r="A19" s="46">
        <v>2025</v>
      </c>
      <c r="B19" s="46">
        <v>6</v>
      </c>
      <c r="C19" s="34" t="s">
        <v>28</v>
      </c>
      <c r="D19" s="27">
        <f>Tabelle!Q24</f>
        <v>118.2</v>
      </c>
      <c r="E19" s="34">
        <f>Tabelle!Q37</f>
        <v>53907</v>
      </c>
      <c r="F19" s="27">
        <f>Tabelle!Q11</f>
        <v>1403.140000000001</v>
      </c>
      <c r="G19" s="34"/>
      <c r="H19" s="53">
        <f>Tabelle!F111</f>
        <v>0.35499999999999998</v>
      </c>
      <c r="I19" s="36">
        <f t="shared" si="0"/>
        <v>498.11470000000031</v>
      </c>
      <c r="J19" s="34">
        <f>Tabelle!B111</f>
        <v>33644</v>
      </c>
      <c r="K19" s="49">
        <f>Tabelle!G88</f>
        <v>11949.42</v>
      </c>
    </row>
    <row r="20" spans="1:11" x14ac:dyDescent="0.25">
      <c r="A20" s="46">
        <v>2025</v>
      </c>
      <c r="B20" s="46">
        <v>7</v>
      </c>
      <c r="C20" s="34" t="s">
        <v>28</v>
      </c>
      <c r="D20" s="27">
        <f>Tabelle!Q25</f>
        <v>107.8</v>
      </c>
      <c r="E20" s="34">
        <f>Tabelle!Q38</f>
        <v>41601</v>
      </c>
      <c r="F20" s="27">
        <f>Tabelle!Q12</f>
        <v>1518.73</v>
      </c>
      <c r="G20" s="34"/>
      <c r="H20" s="53">
        <f>Tabelle!F112</f>
        <v>0.29599999999999999</v>
      </c>
      <c r="I20" s="36">
        <f t="shared" si="0"/>
        <v>449.54408000000001</v>
      </c>
      <c r="J20" s="34">
        <f>Tabelle!B112</f>
        <v>51483</v>
      </c>
      <c r="K20" s="49">
        <f>Tabelle!G89</f>
        <v>15262.33</v>
      </c>
    </row>
    <row r="21" spans="1:11" x14ac:dyDescent="0.25">
      <c r="A21" s="46">
        <v>2025</v>
      </c>
      <c r="B21" s="46">
        <v>8</v>
      </c>
      <c r="C21" s="34" t="s">
        <v>28</v>
      </c>
      <c r="D21" s="27">
        <f>Tabelle!Q26</f>
        <v>70.040000000000006</v>
      </c>
      <c r="E21" s="34">
        <f>Tabelle!Q39</f>
        <v>32592</v>
      </c>
      <c r="F21" s="27">
        <f>Tabelle!Q13</f>
        <v>697.35000000000036</v>
      </c>
      <c r="G21" s="34"/>
      <c r="H21" s="53">
        <f>Tabelle!F113</f>
        <v>0.32679999999999998</v>
      </c>
      <c r="I21" s="34"/>
      <c r="J21" s="34">
        <f>Tabelle!B113</f>
        <v>17650</v>
      </c>
      <c r="K21" s="49">
        <f>Tabelle!G90</f>
        <v>5768.63</v>
      </c>
    </row>
    <row r="22" spans="1:11" x14ac:dyDescent="0.25">
      <c r="A22" s="46">
        <v>2025</v>
      </c>
      <c r="B22" s="46">
        <v>9</v>
      </c>
      <c r="C22" s="34" t="s">
        <v>28</v>
      </c>
      <c r="D22" s="27">
        <f>Tabelle!Q27</f>
        <v>245.35</v>
      </c>
      <c r="E22" s="34">
        <f>Tabelle!Q40</f>
        <v>114670</v>
      </c>
      <c r="F22" s="27">
        <f>Tabelle!Q14</f>
        <v>2729.5300000000011</v>
      </c>
      <c r="G22" s="34"/>
      <c r="H22" s="53">
        <f>Tabelle!F114</f>
        <v>0</v>
      </c>
      <c r="I22" s="34"/>
      <c r="J22" s="34">
        <f>Tabelle!B114</f>
        <v>0</v>
      </c>
      <c r="K22" s="49">
        <f>Tabelle!G91</f>
        <v>0</v>
      </c>
    </row>
    <row r="23" spans="1:11" x14ac:dyDescent="0.25">
      <c r="A23" s="46">
        <v>2025</v>
      </c>
      <c r="B23" s="46">
        <v>10</v>
      </c>
      <c r="C23" s="34" t="s">
        <v>28</v>
      </c>
      <c r="D23" s="34"/>
      <c r="E23" s="34"/>
      <c r="F23" s="34"/>
      <c r="G23" s="34"/>
      <c r="H23" s="53">
        <f>Tabelle!F115</f>
        <v>0</v>
      </c>
      <c r="I23" s="34"/>
      <c r="J23" s="34">
        <f>Tabelle!B115</f>
        <v>0</v>
      </c>
      <c r="K23" s="49">
        <f>Tabelle!G93</f>
        <v>0</v>
      </c>
    </row>
    <row r="24" spans="1:11" x14ac:dyDescent="0.25">
      <c r="A24" s="46">
        <v>2025</v>
      </c>
      <c r="B24" s="46">
        <v>11</v>
      </c>
      <c r="C24" s="34" t="s">
        <v>28</v>
      </c>
      <c r="D24" s="34"/>
      <c r="E24" s="34"/>
      <c r="F24" s="34"/>
      <c r="G24" s="34"/>
      <c r="H24" s="53">
        <f>Tabelle!F116</f>
        <v>0</v>
      </c>
      <c r="I24" s="34"/>
      <c r="J24" s="34">
        <f>Tabelle!B116</f>
        <v>0</v>
      </c>
      <c r="K24" s="49">
        <f>Tabelle!G94</f>
        <v>0</v>
      </c>
    </row>
    <row r="25" spans="1:11" x14ac:dyDescent="0.25">
      <c r="A25" s="46">
        <v>2025</v>
      </c>
      <c r="B25" s="46">
        <v>12</v>
      </c>
      <c r="C25" s="34" t="s">
        <v>28</v>
      </c>
      <c r="D25" s="34"/>
      <c r="E25" s="34"/>
      <c r="F25" s="34"/>
      <c r="G25" s="34"/>
      <c r="H25" s="53">
        <f>Tabelle!F117</f>
        <v>0</v>
      </c>
      <c r="I25" s="34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7" max="7" width="9.85546875" customWidth="1"/>
    <col min="8" max="8" width="15.5703125" customWidth="1"/>
    <col min="9" max="9" width="15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11</v>
      </c>
      <c r="D2" s="34">
        <v>151.33000000000001</v>
      </c>
      <c r="E2" s="34">
        <v>127305</v>
      </c>
      <c r="F2" s="33"/>
      <c r="G2" s="33"/>
      <c r="H2" s="51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11</v>
      </c>
      <c r="D3" s="34">
        <v>130.12</v>
      </c>
      <c r="E3" s="34">
        <v>117666</v>
      </c>
      <c r="F3" s="33"/>
      <c r="G3" s="33"/>
      <c r="H3" s="51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11</v>
      </c>
      <c r="D4" s="34">
        <v>80.25</v>
      </c>
      <c r="E4" s="34">
        <v>54604</v>
      </c>
      <c r="F4" s="33"/>
      <c r="G4" s="33"/>
      <c r="H4" s="51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11</v>
      </c>
      <c r="D5" s="34">
        <v>81.52</v>
      </c>
      <c r="E5" s="34">
        <v>59880</v>
      </c>
      <c r="F5" s="33"/>
      <c r="G5" s="33"/>
      <c r="H5" s="51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11</v>
      </c>
      <c r="D6" s="34">
        <v>124.43</v>
      </c>
      <c r="E6" s="34">
        <v>86479</v>
      </c>
      <c r="F6" s="33"/>
      <c r="G6" s="33"/>
      <c r="H6" s="51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11</v>
      </c>
      <c r="D7" s="34">
        <v>91.02</v>
      </c>
      <c r="E7" s="34">
        <v>76618</v>
      </c>
      <c r="F7" s="33"/>
      <c r="G7" s="33"/>
      <c r="H7" s="51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11</v>
      </c>
      <c r="D8" s="34">
        <v>88.15</v>
      </c>
      <c r="E8" s="34">
        <v>60539</v>
      </c>
      <c r="F8" s="33"/>
      <c r="G8" s="33"/>
      <c r="H8" s="51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11</v>
      </c>
      <c r="D9" s="34">
        <v>30.53</v>
      </c>
      <c r="E9" s="34">
        <v>20210</v>
      </c>
      <c r="F9" s="33"/>
      <c r="G9" s="33"/>
      <c r="H9" s="51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11</v>
      </c>
      <c r="D10" s="34">
        <v>69.319999999999993</v>
      </c>
      <c r="E10" s="34">
        <v>50341</v>
      </c>
      <c r="F10" s="33"/>
      <c r="G10" s="33"/>
      <c r="H10" s="51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11</v>
      </c>
      <c r="D11" s="34">
        <v>93.7</v>
      </c>
      <c r="E11" s="35">
        <v>68387</v>
      </c>
      <c r="F11" s="33"/>
      <c r="G11" s="33"/>
      <c r="H11" s="51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11</v>
      </c>
      <c r="D12" s="27">
        <f>Tabelle!Y17</f>
        <v>130.19999999999999</v>
      </c>
      <c r="E12" s="34">
        <f>Tabelle!Y30</f>
        <v>86845</v>
      </c>
      <c r="F12" s="7">
        <v>66.33</v>
      </c>
      <c r="G12" s="33"/>
      <c r="H12" s="51">
        <f>Tabelle!F104</f>
        <v>0.307</v>
      </c>
      <c r="I12" s="36">
        <f t="shared" ref="I12:I25" si="0">F12*H12</f>
        <v>20.363309999999998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11</v>
      </c>
      <c r="D13" s="27">
        <f>Tabelle!Y18</f>
        <v>70.150000000000006</v>
      </c>
      <c r="E13" s="34">
        <f>Tabelle!Y31</f>
        <v>37100</v>
      </c>
      <c r="F13" s="7">
        <v>38.64</v>
      </c>
      <c r="G13" s="33"/>
      <c r="H13" s="51">
        <f>Tabelle!F105</f>
        <v>0.33100000000000002</v>
      </c>
      <c r="I13" s="36">
        <f t="shared" si="0"/>
        <v>12.789840000000002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11</v>
      </c>
      <c r="D14" s="27">
        <f>Tabelle!Y19</f>
        <v>182.2</v>
      </c>
      <c r="E14" s="34">
        <f>Tabelle!Y32</f>
        <v>0</v>
      </c>
      <c r="F14" s="7">
        <v>55.34</v>
      </c>
      <c r="G14" s="33"/>
      <c r="H14" s="51">
        <f>Tabelle!F106</f>
        <v>0.33500000000000002</v>
      </c>
      <c r="I14" s="36">
        <f t="shared" si="0"/>
        <v>18.538900000000002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11</v>
      </c>
      <c r="D15" s="27">
        <f>Tabelle!Y20</f>
        <v>127.5</v>
      </c>
      <c r="E15" s="34">
        <f>Tabelle!Y33</f>
        <v>0</v>
      </c>
      <c r="F15" s="7">
        <v>64.140000000000015</v>
      </c>
      <c r="G15" s="33"/>
      <c r="H15" s="51">
        <f>Tabelle!F107</f>
        <v>0.33400000000000002</v>
      </c>
      <c r="I15" s="36">
        <f t="shared" si="0"/>
        <v>21.422760000000007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11</v>
      </c>
      <c r="D16" s="27">
        <f>Tabelle!Y21</f>
        <v>116.1</v>
      </c>
      <c r="E16" s="34">
        <f>Tabelle!Y34</f>
        <v>0</v>
      </c>
      <c r="F16" s="7">
        <v>52.569999999999993</v>
      </c>
      <c r="G16" s="33"/>
      <c r="H16" s="51">
        <f>Tabelle!F108</f>
        <v>0.28599999999999998</v>
      </c>
      <c r="I16" s="36">
        <f t="shared" si="0"/>
        <v>15.035019999999998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11</v>
      </c>
      <c r="D17" s="27">
        <f>Tabelle!Y22</f>
        <v>67.900000000000006</v>
      </c>
      <c r="E17" s="34">
        <f>Tabelle!Y35</f>
        <v>0</v>
      </c>
      <c r="F17" s="7">
        <v>35.269999999999982</v>
      </c>
      <c r="G17" s="33"/>
      <c r="H17" s="51">
        <f>Tabelle!F109</f>
        <v>0.26550000000000001</v>
      </c>
      <c r="I17" s="36">
        <f t="shared" si="0"/>
        <v>9.3641849999999955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11</v>
      </c>
      <c r="D18" s="27">
        <f>Tabelle!Y23</f>
        <v>74.400000000000006</v>
      </c>
      <c r="E18" s="34">
        <f>Tabelle!Y36</f>
        <v>0</v>
      </c>
      <c r="F18" s="7">
        <v>36.759999999999991</v>
      </c>
      <c r="G18" s="33"/>
      <c r="H18" s="51">
        <f>Tabelle!F110</f>
        <v>0.25750000000000001</v>
      </c>
      <c r="I18" s="36">
        <f t="shared" si="0"/>
        <v>9.4656999999999982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11</v>
      </c>
      <c r="D19" s="27">
        <f>Tabelle!Y24</f>
        <v>35</v>
      </c>
      <c r="E19" s="34">
        <f>Tabelle!Y37</f>
        <v>0</v>
      </c>
      <c r="F19" s="7">
        <v>0</v>
      </c>
      <c r="G19" s="33"/>
      <c r="H19" s="51">
        <f>Tabelle!F111</f>
        <v>0.35499999999999998</v>
      </c>
      <c r="I19" s="36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11</v>
      </c>
      <c r="D20" s="27">
        <f>Tabelle!Y25</f>
        <v>95.4</v>
      </c>
      <c r="E20" s="34">
        <f>Tabelle!Y38</f>
        <v>0</v>
      </c>
      <c r="F20" s="7">
        <v>0</v>
      </c>
      <c r="G20" s="33"/>
      <c r="H20" s="51">
        <f>Tabelle!F112</f>
        <v>0.29599999999999999</v>
      </c>
      <c r="I20" s="36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11</v>
      </c>
      <c r="D21" s="27">
        <f>Tabelle!Y26</f>
        <v>6.11</v>
      </c>
      <c r="E21" s="34">
        <f>Tabelle!Y39</f>
        <v>5236</v>
      </c>
      <c r="F21" s="7">
        <v>0</v>
      </c>
      <c r="G21" s="33"/>
      <c r="H21" s="51">
        <f>Tabelle!F113</f>
        <v>0.32679999999999998</v>
      </c>
      <c r="I21" s="36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11</v>
      </c>
      <c r="D22" s="27">
        <f>Tabelle!Y27</f>
        <v>128.79</v>
      </c>
      <c r="E22" s="34">
        <f>Tabelle!Y40</f>
        <v>96569</v>
      </c>
      <c r="F22" s="7">
        <v>1</v>
      </c>
      <c r="G22" s="33"/>
      <c r="H22" s="51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11</v>
      </c>
      <c r="D23" s="27"/>
      <c r="E23" s="34"/>
      <c r="F23" s="33"/>
      <c r="G23" s="33"/>
      <c r="H23" s="51">
        <f>Tabelle!F115</f>
        <v>0</v>
      </c>
      <c r="I23" s="36">
        <f t="shared" si="0"/>
        <v>0</v>
      </c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11</v>
      </c>
      <c r="D24" s="27"/>
      <c r="E24" s="34"/>
      <c r="F24" s="33"/>
      <c r="G24" s="33"/>
      <c r="H24" s="51">
        <f>Tabelle!F116</f>
        <v>0</v>
      </c>
      <c r="I24" s="36">
        <f t="shared" si="0"/>
        <v>0</v>
      </c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11</v>
      </c>
      <c r="D25" s="27"/>
      <c r="E25" s="34"/>
      <c r="F25" s="33"/>
      <c r="G25" s="33"/>
      <c r="H25" s="51">
        <f>Tabelle!F117</f>
        <v>0</v>
      </c>
      <c r="I25" s="36">
        <f t="shared" si="0"/>
        <v>0</v>
      </c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oglio20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29</v>
      </c>
      <c r="D2" s="34">
        <v>0</v>
      </c>
      <c r="E2" s="34">
        <v>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29</v>
      </c>
      <c r="D3" s="34">
        <v>107.8</v>
      </c>
      <c r="E3" s="34">
        <v>35872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29</v>
      </c>
      <c r="D4" s="34">
        <v>0</v>
      </c>
      <c r="E4" s="34">
        <v>1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29</v>
      </c>
      <c r="D5" s="34">
        <v>47.6</v>
      </c>
      <c r="E5" s="34">
        <v>10590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29</v>
      </c>
      <c r="D6" s="34">
        <v>122.14</v>
      </c>
      <c r="E6" s="34">
        <v>43830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29</v>
      </c>
      <c r="D7" s="34">
        <v>37.020000000000003</v>
      </c>
      <c r="E7" s="34">
        <v>11150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29</v>
      </c>
      <c r="D8" s="34">
        <v>30.45</v>
      </c>
      <c r="E8" s="34">
        <v>10071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29</v>
      </c>
      <c r="D9" s="34">
        <v>39.08</v>
      </c>
      <c r="E9" s="34">
        <v>14982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29</v>
      </c>
      <c r="D10" s="34">
        <v>30.35</v>
      </c>
      <c r="E10" s="34">
        <v>11340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29</v>
      </c>
      <c r="D11" s="34">
        <v>108.29</v>
      </c>
      <c r="E11" s="35">
        <v>53551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29</v>
      </c>
      <c r="D12" s="27">
        <f>Tabelle!R17</f>
        <v>45.7</v>
      </c>
      <c r="E12" s="34">
        <f>Tabelle!R30</f>
        <v>16163</v>
      </c>
      <c r="F12" s="7">
        <f>Tabelle!R4</f>
        <v>934.72</v>
      </c>
      <c r="G12" s="33"/>
      <c r="H12" s="50">
        <f>Tabelle!F104</f>
        <v>0.307</v>
      </c>
      <c r="I12" s="36">
        <f t="shared" ref="I12:I20" si="0">F12*H12</f>
        <v>286.95904000000002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29</v>
      </c>
      <c r="D13" s="27">
        <f>Tabelle!R18</f>
        <v>21.1</v>
      </c>
      <c r="E13" s="34">
        <f>Tabelle!R31</f>
        <v>9100</v>
      </c>
      <c r="F13" s="7">
        <f>Tabelle!R5</f>
        <v>395.78</v>
      </c>
      <c r="G13" s="33"/>
      <c r="H13" s="50">
        <f>Tabelle!F105</f>
        <v>0.33100000000000002</v>
      </c>
      <c r="I13" s="36">
        <f t="shared" si="0"/>
        <v>131.00317999999999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29</v>
      </c>
      <c r="D14" s="27">
        <f>Tabelle!R19</f>
        <v>72.599999999999994</v>
      </c>
      <c r="E14" s="34">
        <f>Tabelle!R32</f>
        <v>20219</v>
      </c>
      <c r="F14" s="7">
        <f>Tabelle!R6</f>
        <v>1069.29</v>
      </c>
      <c r="G14" s="33"/>
      <c r="H14" s="50">
        <f>Tabelle!F106</f>
        <v>0.33500000000000002</v>
      </c>
      <c r="I14" s="36">
        <f t="shared" si="0"/>
        <v>358.21215000000001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29</v>
      </c>
      <c r="D15" s="27">
        <f>Tabelle!R20</f>
        <v>180.6</v>
      </c>
      <c r="E15" s="34">
        <f>Tabelle!R33</f>
        <v>29367</v>
      </c>
      <c r="F15" s="7">
        <f>Tabelle!R7</f>
        <v>1530.02</v>
      </c>
      <c r="G15" s="33"/>
      <c r="H15" s="50">
        <f>Tabelle!F107</f>
        <v>0.33400000000000002</v>
      </c>
      <c r="I15" s="36">
        <f t="shared" si="0"/>
        <v>511.02668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29</v>
      </c>
      <c r="D16" s="27">
        <f>Tabelle!R21</f>
        <v>0</v>
      </c>
      <c r="E16" s="34">
        <f>Tabelle!R34</f>
        <v>0</v>
      </c>
      <c r="F16" s="7">
        <f>Tabelle!R8</f>
        <v>299.39999999999958</v>
      </c>
      <c r="G16" s="33"/>
      <c r="H16" s="50">
        <f>Tabelle!F108</f>
        <v>0.28599999999999998</v>
      </c>
      <c r="I16" s="36">
        <f t="shared" si="0"/>
        <v>85.628399999999871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29</v>
      </c>
      <c r="D17" s="27">
        <f>Tabelle!R22</f>
        <v>0</v>
      </c>
      <c r="E17" s="34">
        <f>Tabelle!R35</f>
        <v>0</v>
      </c>
      <c r="F17" s="7">
        <f>Tabelle!R9</f>
        <v>83.369999999999891</v>
      </c>
      <c r="G17" s="33"/>
      <c r="H17" s="50">
        <f>Tabelle!F109</f>
        <v>0.26550000000000001</v>
      </c>
      <c r="I17" s="36">
        <f t="shared" si="0"/>
        <v>22.134734999999971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29</v>
      </c>
      <c r="D18" s="27">
        <f>Tabelle!R23</f>
        <v>0</v>
      </c>
      <c r="E18" s="34">
        <f>Tabelle!R36</f>
        <v>0</v>
      </c>
      <c r="F18" s="7">
        <f>Tabelle!R10</f>
        <v>64.699999999999818</v>
      </c>
      <c r="G18" s="33"/>
      <c r="H18" s="50">
        <f>Tabelle!F110</f>
        <v>0.25750000000000001</v>
      </c>
      <c r="I18" s="36">
        <f t="shared" si="0"/>
        <v>16.660249999999955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29</v>
      </c>
      <c r="D19" s="27">
        <f>Tabelle!R24</f>
        <v>0</v>
      </c>
      <c r="E19" s="34">
        <f>Tabelle!R37</f>
        <v>0</v>
      </c>
      <c r="F19" s="7">
        <f>Tabelle!R11</f>
        <v>42.130000000000109</v>
      </c>
      <c r="G19" s="33"/>
      <c r="H19" s="50">
        <f>Tabelle!F111</f>
        <v>0.35499999999999998</v>
      </c>
      <c r="I19" s="36">
        <f t="shared" si="0"/>
        <v>14.956150000000038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29</v>
      </c>
      <c r="D20" s="27">
        <f>Tabelle!R25</f>
        <v>0</v>
      </c>
      <c r="E20" s="34">
        <f>Tabelle!R38</f>
        <v>0</v>
      </c>
      <c r="F20" s="7">
        <f>Tabelle!R12</f>
        <v>53.399999999999643</v>
      </c>
      <c r="G20" s="33"/>
      <c r="H20" s="50">
        <f>Tabelle!F112</f>
        <v>0.29599999999999999</v>
      </c>
      <c r="I20" s="36">
        <f t="shared" si="0"/>
        <v>15.806399999999893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29</v>
      </c>
      <c r="D21" s="27">
        <f>Tabelle!R26</f>
        <v>0</v>
      </c>
      <c r="E21" s="34">
        <f>Tabelle!R39</f>
        <v>0</v>
      </c>
      <c r="F21" s="7">
        <f>Tabelle!R13</f>
        <v>19.630000000000109</v>
      </c>
      <c r="G21" s="33"/>
      <c r="H21" s="50">
        <f>Tabelle!F113</f>
        <v>0.32679999999999998</v>
      </c>
      <c r="I21" s="33"/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29</v>
      </c>
      <c r="D22" s="27">
        <f>Tabelle!R27</f>
        <v>18.71</v>
      </c>
      <c r="E22" s="34">
        <f>Tabelle!R40</f>
        <v>5980</v>
      </c>
      <c r="F22" s="7">
        <f>Tabelle!R14</f>
        <v>533.6899999999996</v>
      </c>
      <c r="G22" s="33"/>
      <c r="H22" s="50">
        <f>Tabelle!F114</f>
        <v>0</v>
      </c>
      <c r="I22" s="33"/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29</v>
      </c>
      <c r="D23" s="34"/>
      <c r="E23" s="34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29</v>
      </c>
      <c r="D24" s="34"/>
      <c r="E24" s="34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29</v>
      </c>
      <c r="D25" s="34"/>
      <c r="E25" s="34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oglio21"/>
  <dimension ref="A1:K25"/>
  <sheetViews>
    <sheetView workbookViewId="0">
      <selection activeCell="D23" sqref="D23"/>
    </sheetView>
  </sheetViews>
  <sheetFormatPr defaultRowHeight="15" x14ac:dyDescent="0.25"/>
  <cols>
    <col min="1" max="2" width="9.140625" style="44" customWidth="1"/>
    <col min="3" max="3" width="19.5703125" style="44" bestFit="1" customWidth="1"/>
    <col min="4" max="4" width="23.7109375" style="44" bestFit="1" customWidth="1"/>
    <col min="5" max="5" width="13.42578125" style="44" bestFit="1" customWidth="1"/>
    <col min="6" max="7" width="9.140625" style="44" customWidth="1"/>
    <col min="8" max="8" width="12.85546875" style="44" bestFit="1" customWidth="1"/>
    <col min="9" max="9" width="14.5703125" style="44" bestFit="1" customWidth="1"/>
    <col min="10" max="10" width="21.28515625" style="44" customWidth="1"/>
    <col min="11" max="11" width="24.140625" style="44" customWidth="1"/>
    <col min="12" max="15" width="9.140625" style="44" customWidth="1"/>
    <col min="16" max="16384" width="9.140625" style="44"/>
  </cols>
  <sheetData>
    <row r="1" spans="1:11" x14ac:dyDescent="0.25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</row>
    <row r="2" spans="1:11" x14ac:dyDescent="0.25">
      <c r="A2" s="45">
        <v>2024</v>
      </c>
      <c r="B2" s="45">
        <v>1</v>
      </c>
      <c r="C2" s="34" t="s">
        <v>30</v>
      </c>
      <c r="D2" s="34">
        <v>0</v>
      </c>
      <c r="E2" s="34">
        <v>0</v>
      </c>
      <c r="F2" s="34"/>
      <c r="G2" s="34"/>
      <c r="H2" s="53">
        <f>Tabelle!F94</f>
        <v>0.25569999999999998</v>
      </c>
      <c r="I2" s="34"/>
      <c r="J2" s="34">
        <f>Tabelle!B94</f>
        <v>64934</v>
      </c>
      <c r="K2" s="49">
        <f>Tabelle!G71</f>
        <v>16601.39</v>
      </c>
    </row>
    <row r="3" spans="1:11" x14ac:dyDescent="0.25">
      <c r="A3" s="45">
        <v>2024</v>
      </c>
      <c r="B3" s="45">
        <v>2</v>
      </c>
      <c r="C3" s="34" t="s">
        <v>30</v>
      </c>
      <c r="D3" s="34">
        <v>25.11</v>
      </c>
      <c r="E3" s="34">
        <v>6018</v>
      </c>
      <c r="F3" s="34"/>
      <c r="G3" s="34"/>
      <c r="H3" s="53">
        <f>Tabelle!F95</f>
        <v>0.23780000000000001</v>
      </c>
      <c r="I3" s="34"/>
      <c r="J3" s="34">
        <f>Tabelle!B95</f>
        <v>71197</v>
      </c>
      <c r="K3" s="49">
        <f>Tabelle!G72</f>
        <v>16934</v>
      </c>
    </row>
    <row r="4" spans="1:11" x14ac:dyDescent="0.25">
      <c r="A4" s="45">
        <v>2024</v>
      </c>
      <c r="B4" s="45">
        <v>3</v>
      </c>
      <c r="C4" s="34" t="s">
        <v>30</v>
      </c>
      <c r="D4" s="34">
        <v>0</v>
      </c>
      <c r="E4" s="34">
        <v>0</v>
      </c>
      <c r="F4" s="34"/>
      <c r="G4" s="34"/>
      <c r="H4" s="53">
        <f>Tabelle!F96</f>
        <v>0.24279999999999999</v>
      </c>
      <c r="I4" s="34"/>
      <c r="J4" s="34">
        <f>Tabelle!B96</f>
        <v>51152</v>
      </c>
      <c r="K4" s="49">
        <f>Tabelle!G73</f>
        <v>12419.74</v>
      </c>
    </row>
    <row r="5" spans="1:11" x14ac:dyDescent="0.25">
      <c r="A5" s="45">
        <v>2024</v>
      </c>
      <c r="B5" s="45">
        <v>4</v>
      </c>
      <c r="C5" s="34" t="s">
        <v>30</v>
      </c>
      <c r="D5" s="34">
        <v>0</v>
      </c>
      <c r="E5" s="34">
        <v>180</v>
      </c>
      <c r="F5" s="34"/>
      <c r="G5" s="34"/>
      <c r="H5" s="53">
        <f>Tabelle!F97</f>
        <v>0.24160000000000001</v>
      </c>
      <c r="I5" s="34"/>
      <c r="J5" s="34">
        <f>Tabelle!B97</f>
        <v>45316</v>
      </c>
      <c r="K5" s="49">
        <f>Tabelle!G74</f>
        <v>10948.47</v>
      </c>
    </row>
    <row r="6" spans="1:11" x14ac:dyDescent="0.25">
      <c r="A6" s="45">
        <v>2024</v>
      </c>
      <c r="B6" s="45">
        <v>5</v>
      </c>
      <c r="C6" s="34" t="s">
        <v>30</v>
      </c>
      <c r="D6" s="34">
        <v>82.96</v>
      </c>
      <c r="E6" s="34">
        <v>16386</v>
      </c>
      <c r="F6" s="34"/>
      <c r="G6" s="34"/>
      <c r="H6" s="53">
        <f>Tabelle!F98</f>
        <v>0.25069999999999998</v>
      </c>
      <c r="I6" s="34"/>
      <c r="J6" s="34">
        <f>Tabelle!B98</f>
        <v>51330</v>
      </c>
      <c r="K6" s="49">
        <f>Tabelle!G75</f>
        <v>12868.58</v>
      </c>
    </row>
    <row r="7" spans="1:11" x14ac:dyDescent="0.25">
      <c r="A7" s="45">
        <v>2024</v>
      </c>
      <c r="B7" s="45">
        <v>6</v>
      </c>
      <c r="C7" s="34" t="s">
        <v>30</v>
      </c>
      <c r="D7" s="34">
        <v>62.68</v>
      </c>
      <c r="E7" s="34">
        <v>11200</v>
      </c>
      <c r="F7" s="34"/>
      <c r="G7" s="34"/>
      <c r="H7" s="53">
        <f>Tabelle!F99</f>
        <v>0.2722</v>
      </c>
      <c r="I7" s="34"/>
      <c r="J7" s="34">
        <f>Tabelle!B99</f>
        <v>42151</v>
      </c>
      <c r="K7" s="49">
        <f>Tabelle!G76</f>
        <v>11473.9</v>
      </c>
    </row>
    <row r="8" spans="1:11" x14ac:dyDescent="0.25">
      <c r="A8" s="45">
        <v>2024</v>
      </c>
      <c r="B8" s="45">
        <v>7</v>
      </c>
      <c r="C8" s="34" t="s">
        <v>30</v>
      </c>
      <c r="D8" s="34">
        <v>0</v>
      </c>
      <c r="E8" s="34">
        <v>30</v>
      </c>
      <c r="F8" s="34"/>
      <c r="G8" s="34"/>
      <c r="H8" s="53">
        <f>Tabelle!F100</f>
        <v>0.28699999999999998</v>
      </c>
      <c r="I8" s="34"/>
      <c r="J8" s="34">
        <f>Tabelle!B100</f>
        <v>67581</v>
      </c>
      <c r="K8" s="49">
        <f>Tabelle!G77</f>
        <v>19396.73</v>
      </c>
    </row>
    <row r="9" spans="1:11" x14ac:dyDescent="0.25">
      <c r="A9" s="45">
        <v>2024</v>
      </c>
      <c r="B9" s="45">
        <v>8</v>
      </c>
      <c r="C9" s="34" t="s">
        <v>30</v>
      </c>
      <c r="D9" s="34">
        <v>29.47</v>
      </c>
      <c r="E9" s="34">
        <v>6543</v>
      </c>
      <c r="F9" s="34"/>
      <c r="G9" s="34"/>
      <c r="H9" s="53">
        <f>Tabelle!F101</f>
        <v>0.30470000000000003</v>
      </c>
      <c r="I9" s="34"/>
      <c r="J9" s="34">
        <f>Tabelle!B101</f>
        <v>44796</v>
      </c>
      <c r="K9" s="49">
        <f>Tabelle!G78</f>
        <v>13651.04</v>
      </c>
    </row>
    <row r="10" spans="1:11" x14ac:dyDescent="0.25">
      <c r="A10" s="45">
        <v>2024</v>
      </c>
      <c r="B10" s="45">
        <v>9</v>
      </c>
      <c r="C10" s="34" t="s">
        <v>30</v>
      </c>
      <c r="D10" s="34">
        <v>38.6</v>
      </c>
      <c r="E10" s="34">
        <v>10129</v>
      </c>
      <c r="F10" s="34"/>
      <c r="G10" s="34"/>
      <c r="H10" s="53">
        <f>Tabelle!F102</f>
        <v>0.29039999999999999</v>
      </c>
      <c r="I10" s="34"/>
      <c r="J10" s="34">
        <f>Tabelle!B102</f>
        <v>52599</v>
      </c>
      <c r="K10" s="49">
        <f>Tabelle!G79</f>
        <v>15277.15</v>
      </c>
    </row>
    <row r="11" spans="1:11" x14ac:dyDescent="0.25">
      <c r="A11" s="45">
        <v>2024</v>
      </c>
      <c r="B11" s="45">
        <v>10</v>
      </c>
      <c r="C11" s="34" t="s">
        <v>30</v>
      </c>
      <c r="D11" s="34">
        <v>18.75</v>
      </c>
      <c r="E11" s="35">
        <v>4893</v>
      </c>
      <c r="F11" s="34"/>
      <c r="G11" s="34"/>
      <c r="H11" s="53">
        <f>Tabelle!F103</f>
        <v>0.28560000000000002</v>
      </c>
      <c r="I11" s="34"/>
      <c r="J11" s="34">
        <f>Tabelle!B103</f>
        <v>54362</v>
      </c>
      <c r="K11" s="49">
        <f>Tabelle!G80</f>
        <v>15523.99</v>
      </c>
    </row>
    <row r="12" spans="1:11" x14ac:dyDescent="0.25">
      <c r="A12" s="45">
        <v>2024</v>
      </c>
      <c r="B12" s="45">
        <v>11</v>
      </c>
      <c r="C12" s="34" t="s">
        <v>30</v>
      </c>
      <c r="D12" s="27">
        <f>Tabelle!S17</f>
        <v>59.8</v>
      </c>
      <c r="E12" s="34">
        <f>Tabelle!S30</f>
        <v>13260</v>
      </c>
      <c r="F12" s="27">
        <f>Tabelle!S4</f>
        <v>466.64</v>
      </c>
      <c r="G12" s="34"/>
      <c r="H12" s="53">
        <f>Tabelle!F104</f>
        <v>0.307</v>
      </c>
      <c r="I12" s="36">
        <f t="shared" ref="I12:I22" si="0">F12*H12</f>
        <v>143.25847999999999</v>
      </c>
      <c r="J12" s="34">
        <f>Tabelle!B104</f>
        <v>64157</v>
      </c>
      <c r="K12" s="49">
        <f>Tabelle!G81</f>
        <v>19751.41</v>
      </c>
    </row>
    <row r="13" spans="1:11" x14ac:dyDescent="0.25">
      <c r="A13" s="45">
        <v>2024</v>
      </c>
      <c r="B13" s="45">
        <v>12</v>
      </c>
      <c r="C13" s="34" t="s">
        <v>30</v>
      </c>
      <c r="D13" s="27">
        <f>Tabelle!S18</f>
        <v>28.8</v>
      </c>
      <c r="E13" s="34">
        <f>Tabelle!S31</f>
        <v>6188</v>
      </c>
      <c r="F13" s="27">
        <f>Tabelle!S5</f>
        <v>307.31</v>
      </c>
      <c r="G13" s="34"/>
      <c r="H13" s="53">
        <f>Tabelle!F105</f>
        <v>0.33100000000000002</v>
      </c>
      <c r="I13" s="36">
        <f t="shared" si="0"/>
        <v>101.71961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46">
        <v>2025</v>
      </c>
      <c r="B14" s="46">
        <v>1</v>
      </c>
      <c r="C14" s="34" t="s">
        <v>30</v>
      </c>
      <c r="D14" s="27">
        <f>Tabelle!S19</f>
        <v>111.7</v>
      </c>
      <c r="E14" s="34">
        <f>Tabelle!S32</f>
        <v>25438</v>
      </c>
      <c r="F14" s="27">
        <f>Tabelle!S6</f>
        <v>788.06</v>
      </c>
      <c r="G14" s="34"/>
      <c r="H14" s="53">
        <f>Tabelle!F106</f>
        <v>0.33500000000000002</v>
      </c>
      <c r="I14" s="36">
        <f t="shared" si="0"/>
        <v>264.00009999999997</v>
      </c>
      <c r="J14" s="34">
        <f>Tabelle!B106</f>
        <v>61904</v>
      </c>
      <c r="K14" s="49">
        <f>Tabelle!G83</f>
        <v>20875.39</v>
      </c>
    </row>
    <row r="15" spans="1:11" x14ac:dyDescent="0.25">
      <c r="A15" s="46">
        <v>2025</v>
      </c>
      <c r="B15" s="46">
        <v>2</v>
      </c>
      <c r="C15" s="34" t="s">
        <v>30</v>
      </c>
      <c r="D15" s="27">
        <f>Tabelle!S20</f>
        <v>18.100000000000001</v>
      </c>
      <c r="E15" s="34">
        <f>Tabelle!S33</f>
        <v>2223</v>
      </c>
      <c r="F15" s="27">
        <f>Tabelle!S7</f>
        <v>477.2199999999998</v>
      </c>
      <c r="G15" s="34"/>
      <c r="H15" s="53">
        <f>Tabelle!F107</f>
        <v>0.33400000000000002</v>
      </c>
      <c r="I15" s="36">
        <f t="shared" si="0"/>
        <v>159.39147999999994</v>
      </c>
      <c r="J15" s="34">
        <f>Tabelle!B107</f>
        <v>60366</v>
      </c>
      <c r="K15" s="49">
        <f>Tabelle!G84</f>
        <v>20173.7</v>
      </c>
    </row>
    <row r="16" spans="1:11" x14ac:dyDescent="0.25">
      <c r="A16" s="46">
        <v>2025</v>
      </c>
      <c r="B16" s="46">
        <v>3</v>
      </c>
      <c r="C16" s="34" t="s">
        <v>30</v>
      </c>
      <c r="D16" s="27">
        <f>Tabelle!S21</f>
        <v>78.5</v>
      </c>
      <c r="E16" s="34">
        <f>Tabelle!S34</f>
        <v>11680</v>
      </c>
      <c r="F16" s="27">
        <f>Tabelle!S8</f>
        <v>934.25999999999976</v>
      </c>
      <c r="G16" s="34"/>
      <c r="H16" s="53">
        <f>Tabelle!F108</f>
        <v>0.28599999999999998</v>
      </c>
      <c r="I16" s="36">
        <f t="shared" si="0"/>
        <v>267.19835999999992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46">
        <v>2025</v>
      </c>
      <c r="B17" s="46">
        <v>4</v>
      </c>
      <c r="C17" s="34" t="s">
        <v>30</v>
      </c>
      <c r="D17" s="27">
        <f>Tabelle!S22</f>
        <v>0</v>
      </c>
      <c r="E17" s="34">
        <f>Tabelle!S35</f>
        <v>1</v>
      </c>
      <c r="F17" s="27">
        <f>Tabelle!S9</f>
        <v>233.3600000000001</v>
      </c>
      <c r="G17" s="34"/>
      <c r="H17" s="53">
        <f>Tabelle!F109</f>
        <v>0.26550000000000001</v>
      </c>
      <c r="I17" s="36">
        <f t="shared" si="0"/>
        <v>61.957080000000026</v>
      </c>
      <c r="J17" s="34">
        <f>Tabelle!B109</f>
        <v>41269</v>
      </c>
      <c r="K17" s="49">
        <f>Tabelle!G86</f>
        <v>10956.7</v>
      </c>
    </row>
    <row r="18" spans="1:11" x14ac:dyDescent="0.25">
      <c r="A18" s="46">
        <v>2025</v>
      </c>
      <c r="B18" s="46">
        <v>5</v>
      </c>
      <c r="C18" s="34" t="s">
        <v>30</v>
      </c>
      <c r="D18" s="27">
        <f>Tabelle!S23</f>
        <v>53.8</v>
      </c>
      <c r="E18" s="34">
        <f>Tabelle!S36</f>
        <v>13306</v>
      </c>
      <c r="F18" s="27">
        <f>Tabelle!S10</f>
        <v>470.67000000000007</v>
      </c>
      <c r="G18" s="34"/>
      <c r="H18" s="53">
        <f>Tabelle!F110</f>
        <v>0.25750000000000001</v>
      </c>
      <c r="I18" s="36">
        <f t="shared" si="0"/>
        <v>121.19752500000003</v>
      </c>
      <c r="J18" s="34">
        <f>Tabelle!B110</f>
        <v>30809</v>
      </c>
      <c r="K18" s="49">
        <f>Tabelle!G87</f>
        <v>7932.95</v>
      </c>
    </row>
    <row r="19" spans="1:11" x14ac:dyDescent="0.25">
      <c r="A19" s="46">
        <v>2025</v>
      </c>
      <c r="B19" s="46">
        <v>6</v>
      </c>
      <c r="C19" s="34" t="s">
        <v>30</v>
      </c>
      <c r="D19" s="27">
        <f>Tabelle!S24</f>
        <v>10.6</v>
      </c>
      <c r="E19" s="34">
        <f>Tabelle!S37</f>
        <v>3176</v>
      </c>
      <c r="F19" s="27">
        <f>Tabelle!S11</f>
        <v>217.32000000000019</v>
      </c>
      <c r="G19" s="34"/>
      <c r="H19" s="53">
        <f>Tabelle!F111</f>
        <v>0.35499999999999998</v>
      </c>
      <c r="I19" s="36">
        <f t="shared" si="0"/>
        <v>77.148600000000059</v>
      </c>
      <c r="J19" s="34">
        <f>Tabelle!B111</f>
        <v>33644</v>
      </c>
      <c r="K19" s="49">
        <f>Tabelle!G88</f>
        <v>11949.42</v>
      </c>
    </row>
    <row r="20" spans="1:11" x14ac:dyDescent="0.25">
      <c r="A20" s="46">
        <v>2025</v>
      </c>
      <c r="B20" s="46">
        <v>7</v>
      </c>
      <c r="C20" s="34" t="s">
        <v>30</v>
      </c>
      <c r="D20" s="27">
        <f>Tabelle!S25</f>
        <v>52.3</v>
      </c>
      <c r="E20" s="34">
        <f>Tabelle!S38</f>
        <v>10511</v>
      </c>
      <c r="F20" s="27">
        <f>Tabelle!S12</f>
        <v>618.55000000000018</v>
      </c>
      <c r="G20" s="34"/>
      <c r="H20" s="53">
        <f>Tabelle!F112</f>
        <v>0.29599999999999999</v>
      </c>
      <c r="I20" s="36">
        <f t="shared" si="0"/>
        <v>183.09080000000006</v>
      </c>
      <c r="J20" s="34">
        <f>Tabelle!B112</f>
        <v>51483</v>
      </c>
      <c r="K20" s="49">
        <f>Tabelle!G89</f>
        <v>15262.33</v>
      </c>
    </row>
    <row r="21" spans="1:11" x14ac:dyDescent="0.25">
      <c r="A21" s="46">
        <v>2025</v>
      </c>
      <c r="B21" s="46">
        <v>8</v>
      </c>
      <c r="C21" s="34" t="s">
        <v>30</v>
      </c>
      <c r="D21" s="27">
        <f>Tabelle!S26</f>
        <v>32.94</v>
      </c>
      <c r="E21" s="34">
        <f>Tabelle!S39</f>
        <v>6472</v>
      </c>
      <c r="F21" s="27">
        <f>Tabelle!S13</f>
        <v>312.65999999999991</v>
      </c>
      <c r="G21" s="34"/>
      <c r="H21" s="53">
        <f>Tabelle!F113</f>
        <v>0.32679999999999998</v>
      </c>
      <c r="I21" s="36">
        <f t="shared" si="0"/>
        <v>102.17728799999996</v>
      </c>
      <c r="J21" s="34">
        <f>Tabelle!B113</f>
        <v>17650</v>
      </c>
      <c r="K21" s="49">
        <f>Tabelle!G90</f>
        <v>5768.63</v>
      </c>
    </row>
    <row r="22" spans="1:11" x14ac:dyDescent="0.25">
      <c r="A22" s="46">
        <v>2025</v>
      </c>
      <c r="B22" s="46">
        <v>9</v>
      </c>
      <c r="C22" s="34" t="s">
        <v>30</v>
      </c>
      <c r="D22" s="27">
        <f>Tabelle!S27</f>
        <v>87.86</v>
      </c>
      <c r="E22" s="34">
        <f>Tabelle!S40</f>
        <v>16889</v>
      </c>
      <c r="F22" s="27">
        <f>Tabelle!S14</f>
        <v>841.55000000000018</v>
      </c>
      <c r="G22" s="34"/>
      <c r="H22" s="53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46">
        <v>2025</v>
      </c>
      <c r="B23" s="46">
        <v>10</v>
      </c>
      <c r="C23" s="34" t="s">
        <v>30</v>
      </c>
      <c r="D23" s="34"/>
      <c r="E23" s="34"/>
      <c r="F23" s="34"/>
      <c r="G23" s="34"/>
      <c r="H23" s="53">
        <f>Tabelle!F115</f>
        <v>0</v>
      </c>
      <c r="I23" s="34"/>
      <c r="J23" s="34">
        <f>Tabelle!B115</f>
        <v>0</v>
      </c>
      <c r="K23" s="49">
        <f>Tabelle!G93</f>
        <v>0</v>
      </c>
    </row>
    <row r="24" spans="1:11" x14ac:dyDescent="0.25">
      <c r="A24" s="46">
        <v>2025</v>
      </c>
      <c r="B24" s="46">
        <v>11</v>
      </c>
      <c r="C24" s="34" t="s">
        <v>30</v>
      </c>
      <c r="D24" s="34"/>
      <c r="E24" s="34"/>
      <c r="F24" s="34"/>
      <c r="G24" s="34"/>
      <c r="H24" s="53">
        <f>Tabelle!F116</f>
        <v>0</v>
      </c>
      <c r="I24" s="34"/>
      <c r="J24" s="34">
        <f>Tabelle!B116</f>
        <v>0</v>
      </c>
      <c r="K24" s="49">
        <f>Tabelle!G94</f>
        <v>0</v>
      </c>
    </row>
    <row r="25" spans="1:11" x14ac:dyDescent="0.25">
      <c r="A25" s="46">
        <v>2025</v>
      </c>
      <c r="B25" s="46">
        <v>12</v>
      </c>
      <c r="C25" s="34" t="s">
        <v>30</v>
      </c>
      <c r="D25" s="34"/>
      <c r="E25" s="34"/>
      <c r="F25" s="34"/>
      <c r="G25" s="34"/>
      <c r="H25" s="53">
        <f>Tabelle!F117</f>
        <v>0</v>
      </c>
      <c r="I25" s="34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oglio22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31</v>
      </c>
      <c r="D2" s="34">
        <v>0</v>
      </c>
      <c r="E2" s="34">
        <v>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31</v>
      </c>
      <c r="D3" s="34">
        <v>0</v>
      </c>
      <c r="E3" s="34">
        <v>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31</v>
      </c>
      <c r="D4" s="34">
        <v>173.01</v>
      </c>
      <c r="E4" s="34">
        <v>23719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31</v>
      </c>
      <c r="D5" s="34">
        <v>106.12</v>
      </c>
      <c r="E5" s="34">
        <v>13699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31</v>
      </c>
      <c r="D6" s="34">
        <v>115.74</v>
      </c>
      <c r="E6" s="34">
        <v>16240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31</v>
      </c>
      <c r="D7" s="34">
        <v>90.61</v>
      </c>
      <c r="E7" s="34">
        <v>13345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31</v>
      </c>
      <c r="D8" s="34">
        <v>145.33000000000001</v>
      </c>
      <c r="E8" s="34">
        <v>22870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31</v>
      </c>
      <c r="D9" s="34">
        <v>21.28</v>
      </c>
      <c r="E9" s="34">
        <v>3600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31</v>
      </c>
      <c r="D10" s="34">
        <v>0</v>
      </c>
      <c r="E10" s="34">
        <v>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31</v>
      </c>
      <c r="D11" s="34">
        <v>67.45</v>
      </c>
      <c r="E11" s="35">
        <v>14522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31</v>
      </c>
      <c r="D12" s="7">
        <f>Tabelle!T17</f>
        <v>159.6</v>
      </c>
      <c r="E12" s="34">
        <f>Tabelle!T30</f>
        <v>18477</v>
      </c>
      <c r="F12" s="7">
        <f>Tabelle!T4</f>
        <v>1673.1</v>
      </c>
      <c r="G12" s="33"/>
      <c r="H12" s="50">
        <f>Tabelle!F104</f>
        <v>0.307</v>
      </c>
      <c r="I12" s="36">
        <f t="shared" ref="I12:I22" si="0">F12*H12</f>
        <v>513.64170000000001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31</v>
      </c>
      <c r="D13" s="7">
        <f>Tabelle!T18</f>
        <v>62.9</v>
      </c>
      <c r="E13" s="34">
        <f>Tabelle!T31</f>
        <v>21006</v>
      </c>
      <c r="F13" s="7">
        <f>Tabelle!T5</f>
        <v>892.36999999999989</v>
      </c>
      <c r="G13" s="33"/>
      <c r="H13" s="50">
        <f>Tabelle!F105</f>
        <v>0.33100000000000002</v>
      </c>
      <c r="I13" s="36">
        <f t="shared" si="0"/>
        <v>295.37446999999997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31</v>
      </c>
      <c r="D14" s="7">
        <f>Tabelle!T19</f>
        <v>141.19999999999999</v>
      </c>
      <c r="E14" s="34">
        <f>Tabelle!T32</f>
        <v>23440</v>
      </c>
      <c r="F14" s="7">
        <f>Tabelle!T6</f>
        <v>1509.09</v>
      </c>
      <c r="G14" s="33"/>
      <c r="H14" s="50">
        <f>Tabelle!F106</f>
        <v>0.33500000000000002</v>
      </c>
      <c r="I14" s="36">
        <f t="shared" si="0"/>
        <v>505.54514999999998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31</v>
      </c>
      <c r="D15" s="7">
        <f>Tabelle!T20</f>
        <v>202</v>
      </c>
      <c r="E15" s="34">
        <f>Tabelle!T33</f>
        <v>38160</v>
      </c>
      <c r="F15" s="7">
        <f>Tabelle!T7</f>
        <v>2323.88</v>
      </c>
      <c r="G15" s="33"/>
      <c r="H15" s="50">
        <f>Tabelle!F107</f>
        <v>0.33400000000000002</v>
      </c>
      <c r="I15" s="36">
        <f t="shared" si="0"/>
        <v>776.17592000000013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31</v>
      </c>
      <c r="D16" s="7">
        <f>Tabelle!T21</f>
        <v>115.5</v>
      </c>
      <c r="E16" s="34">
        <f>Tabelle!T34</f>
        <v>13390</v>
      </c>
      <c r="F16" s="7">
        <f>Tabelle!T8</f>
        <v>1366.1799999999989</v>
      </c>
      <c r="G16" s="33"/>
      <c r="H16" s="50">
        <f>Tabelle!F108</f>
        <v>0.28599999999999998</v>
      </c>
      <c r="I16" s="36">
        <f t="shared" si="0"/>
        <v>390.72747999999967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31</v>
      </c>
      <c r="D17" s="7">
        <f>Tabelle!T22</f>
        <v>48.3</v>
      </c>
      <c r="E17" s="34">
        <f>Tabelle!T35</f>
        <v>15990</v>
      </c>
      <c r="F17" s="7">
        <f>Tabelle!T9</f>
        <v>831.13000000000102</v>
      </c>
      <c r="G17" s="33"/>
      <c r="H17" s="50">
        <f>Tabelle!F109</f>
        <v>0.26550000000000001</v>
      </c>
      <c r="I17" s="36">
        <f t="shared" si="0"/>
        <v>220.6650150000003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31</v>
      </c>
      <c r="D18" s="7">
        <f>Tabelle!T23</f>
        <v>6.5</v>
      </c>
      <c r="E18" s="34">
        <f>Tabelle!T36</f>
        <v>6160</v>
      </c>
      <c r="F18" s="7">
        <f>Tabelle!T10</f>
        <v>320.40999999999991</v>
      </c>
      <c r="G18" s="33"/>
      <c r="H18" s="50">
        <f>Tabelle!F110</f>
        <v>0.25750000000000001</v>
      </c>
      <c r="I18" s="36">
        <f t="shared" si="0"/>
        <v>82.505574999999979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31</v>
      </c>
      <c r="D19" s="7">
        <f>Tabelle!T24</f>
        <v>0</v>
      </c>
      <c r="E19" s="34">
        <f>Tabelle!T37</f>
        <v>0</v>
      </c>
      <c r="F19" s="7">
        <f>Tabelle!T11</f>
        <v>473.18000000000029</v>
      </c>
      <c r="G19" s="33"/>
      <c r="H19" s="50">
        <f>Tabelle!F111</f>
        <v>0.35499999999999998</v>
      </c>
      <c r="I19" s="36">
        <f t="shared" si="0"/>
        <v>167.9789000000001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31</v>
      </c>
      <c r="D20" s="7">
        <f>Tabelle!T25</f>
        <v>0</v>
      </c>
      <c r="E20" s="34">
        <f>Tabelle!T38</f>
        <v>0</v>
      </c>
      <c r="F20" s="7">
        <f>Tabelle!T12</f>
        <v>27.590000000000149</v>
      </c>
      <c r="G20" s="33"/>
      <c r="H20" s="50">
        <f>Tabelle!F112</f>
        <v>0.29599999999999999</v>
      </c>
      <c r="I20" s="36">
        <f t="shared" si="0"/>
        <v>8.1666400000000436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31</v>
      </c>
      <c r="D21" s="7">
        <f>Tabelle!T26</f>
        <v>17.82</v>
      </c>
      <c r="E21" s="34">
        <f>Tabelle!T39</f>
        <v>2126</v>
      </c>
      <c r="F21" s="7">
        <f>Tabelle!T13</f>
        <v>130.53000000000071</v>
      </c>
      <c r="G21" s="33"/>
      <c r="H21" s="50">
        <f>Tabelle!F113</f>
        <v>0.32679999999999998</v>
      </c>
      <c r="I21" s="36">
        <f t="shared" si="0"/>
        <v>42.657204000000227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31</v>
      </c>
      <c r="D22" s="7">
        <f>Tabelle!T27</f>
        <v>68.19</v>
      </c>
      <c r="E22" s="34">
        <f>Tabelle!T40</f>
        <v>10152</v>
      </c>
      <c r="F22" s="7">
        <f>Tabelle!T14</f>
        <v>433.02999999999878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31</v>
      </c>
      <c r="D23" s="7"/>
      <c r="E23" s="34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31</v>
      </c>
      <c r="D24" s="7"/>
      <c r="E24" s="34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31</v>
      </c>
      <c r="D25" s="7"/>
      <c r="E25" s="34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oglio23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32</v>
      </c>
      <c r="D2" s="34">
        <v>43.99</v>
      </c>
      <c r="E2" s="34">
        <v>8052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32</v>
      </c>
      <c r="D3" s="34">
        <v>0</v>
      </c>
      <c r="E3" s="34">
        <v>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32</v>
      </c>
      <c r="D4" s="34">
        <v>30.36</v>
      </c>
      <c r="E4" s="34">
        <v>6072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32</v>
      </c>
      <c r="D5" s="34">
        <v>35.54</v>
      </c>
      <c r="E5" s="34">
        <v>6053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32</v>
      </c>
      <c r="D6" s="34">
        <v>48.19</v>
      </c>
      <c r="E6" s="34">
        <v>8980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32</v>
      </c>
      <c r="D7" s="34">
        <v>0</v>
      </c>
      <c r="E7" s="34">
        <v>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32</v>
      </c>
      <c r="D8" s="34">
        <v>0</v>
      </c>
      <c r="E8" s="34">
        <v>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32</v>
      </c>
      <c r="D9" s="34">
        <v>0</v>
      </c>
      <c r="E9" s="34">
        <v>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32</v>
      </c>
      <c r="D10" s="34">
        <v>0</v>
      </c>
      <c r="E10" s="34">
        <v>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32</v>
      </c>
      <c r="D11" s="34">
        <v>0</v>
      </c>
      <c r="E11" s="35">
        <v>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32</v>
      </c>
      <c r="D12" s="7">
        <f>Tabelle!U17</f>
        <v>0</v>
      </c>
      <c r="E12" s="34">
        <f>Tabelle!U30</f>
        <v>0</v>
      </c>
      <c r="F12" s="7">
        <f>Tabelle!U4</f>
        <v>64.75</v>
      </c>
      <c r="G12" s="33"/>
      <c r="H12" s="50">
        <f>Tabelle!F104</f>
        <v>0.307</v>
      </c>
      <c r="I12" s="40">
        <f t="shared" ref="I12:I22" si="0">F12*H12</f>
        <v>19.878250000000001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32</v>
      </c>
      <c r="D13" s="7">
        <f>Tabelle!U18</f>
        <v>0</v>
      </c>
      <c r="E13" s="34">
        <f>Tabelle!U31</f>
        <v>0</v>
      </c>
      <c r="F13" s="7">
        <f>Tabelle!U5</f>
        <v>36.83</v>
      </c>
      <c r="G13" s="33"/>
      <c r="H13" s="50">
        <f>Tabelle!F105</f>
        <v>0.33100000000000002</v>
      </c>
      <c r="I13" s="40">
        <f t="shared" si="0"/>
        <v>12.19073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32</v>
      </c>
      <c r="D14" s="7">
        <f>Tabelle!U19</f>
        <v>36.799999999999997</v>
      </c>
      <c r="E14" s="34">
        <f>Tabelle!U32</f>
        <v>16048</v>
      </c>
      <c r="F14" s="7">
        <f>Tabelle!U6</f>
        <v>1193.3800000000001</v>
      </c>
      <c r="G14" s="33"/>
      <c r="H14" s="50">
        <f>Tabelle!F106</f>
        <v>0.33500000000000002</v>
      </c>
      <c r="I14" s="40">
        <f t="shared" si="0"/>
        <v>399.78230000000008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32</v>
      </c>
      <c r="D15" s="7">
        <f>Tabelle!U20</f>
        <v>69.599999999999994</v>
      </c>
      <c r="E15" s="34">
        <f>Tabelle!U33</f>
        <v>28795</v>
      </c>
      <c r="F15" s="7">
        <f>Tabelle!U7</f>
        <v>1507.61</v>
      </c>
      <c r="G15" s="33"/>
      <c r="H15" s="50">
        <f>Tabelle!F107</f>
        <v>0.33400000000000002</v>
      </c>
      <c r="I15" s="40">
        <f t="shared" si="0"/>
        <v>503.54174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32</v>
      </c>
      <c r="D16" s="7">
        <f>Tabelle!U21</f>
        <v>0</v>
      </c>
      <c r="E16" s="34">
        <f>Tabelle!U34</f>
        <v>0</v>
      </c>
      <c r="F16" s="7">
        <f>Tabelle!U8</f>
        <v>0</v>
      </c>
      <c r="G16" s="33"/>
      <c r="H16" s="50">
        <f>Tabelle!F108</f>
        <v>0.28599999999999998</v>
      </c>
      <c r="I16" s="40">
        <f t="shared" si="0"/>
        <v>0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32</v>
      </c>
      <c r="D17" s="7">
        <f>Tabelle!U22</f>
        <v>0</v>
      </c>
      <c r="E17" s="34">
        <f>Tabelle!U35</f>
        <v>0</v>
      </c>
      <c r="F17" s="7">
        <f>Tabelle!U9</f>
        <v>0</v>
      </c>
      <c r="G17" s="33"/>
      <c r="H17" s="50">
        <f>Tabelle!F109</f>
        <v>0.26550000000000001</v>
      </c>
      <c r="I17" s="40">
        <f t="shared" si="0"/>
        <v>0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32</v>
      </c>
      <c r="D18" s="7">
        <f>Tabelle!U23</f>
        <v>0</v>
      </c>
      <c r="E18" s="34">
        <f>Tabelle!U36</f>
        <v>0</v>
      </c>
      <c r="F18" s="7">
        <f>Tabelle!U10</f>
        <v>0</v>
      </c>
      <c r="G18" s="33"/>
      <c r="H18" s="50">
        <f>Tabelle!F110</f>
        <v>0.25750000000000001</v>
      </c>
      <c r="I18" s="40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32</v>
      </c>
      <c r="D19" s="7">
        <f>Tabelle!U24</f>
        <v>0</v>
      </c>
      <c r="E19" s="34">
        <f>Tabelle!U37</f>
        <v>0</v>
      </c>
      <c r="F19" s="7">
        <f>Tabelle!U11</f>
        <v>0</v>
      </c>
      <c r="G19" s="33"/>
      <c r="H19" s="50">
        <f>Tabelle!F111</f>
        <v>0.35499999999999998</v>
      </c>
      <c r="I19" s="40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32</v>
      </c>
      <c r="D20" s="7">
        <f>Tabelle!U25</f>
        <v>0</v>
      </c>
      <c r="E20" s="34">
        <f>Tabelle!U38</f>
        <v>0</v>
      </c>
      <c r="F20" s="7">
        <f>Tabelle!U12</f>
        <v>0</v>
      </c>
      <c r="G20" s="33"/>
      <c r="H20" s="50">
        <f>Tabelle!F112</f>
        <v>0.29599999999999999</v>
      </c>
      <c r="I20" s="40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32</v>
      </c>
      <c r="D21" s="7">
        <f>Tabelle!U26</f>
        <v>0</v>
      </c>
      <c r="E21" s="34">
        <f>Tabelle!U39</f>
        <v>0</v>
      </c>
      <c r="F21" s="7">
        <f>Tabelle!U13</f>
        <v>0</v>
      </c>
      <c r="G21" s="33"/>
      <c r="H21" s="50">
        <f>Tabelle!F113</f>
        <v>0.32679999999999998</v>
      </c>
      <c r="I21" s="40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32</v>
      </c>
      <c r="D22" s="7">
        <f>Tabelle!U27</f>
        <v>0</v>
      </c>
      <c r="E22" s="34">
        <f>Tabelle!U40</f>
        <v>0</v>
      </c>
      <c r="F22" s="7">
        <f>Tabelle!U14</f>
        <v>0</v>
      </c>
      <c r="G22" s="33"/>
      <c r="H22" s="50">
        <f>Tabelle!F114</f>
        <v>0</v>
      </c>
      <c r="I22" s="40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32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32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32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oglio24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33</v>
      </c>
      <c r="D2" s="34">
        <v>24.19</v>
      </c>
      <c r="E2" s="34">
        <v>22000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33</v>
      </c>
      <c r="D3" s="34">
        <v>120.67</v>
      </c>
      <c r="E3" s="34">
        <v>80390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33</v>
      </c>
      <c r="D4" s="34">
        <v>108.02</v>
      </c>
      <c r="E4" s="34">
        <v>65908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33</v>
      </c>
      <c r="D5" s="34">
        <v>23.13</v>
      </c>
      <c r="E5" s="34">
        <v>14810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33</v>
      </c>
      <c r="D6" s="34">
        <v>27.31</v>
      </c>
      <c r="E6" s="34">
        <v>20716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33</v>
      </c>
      <c r="D7" s="34">
        <v>40.33</v>
      </c>
      <c r="E7" s="34">
        <v>31850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33</v>
      </c>
      <c r="D8" s="34">
        <v>62.54</v>
      </c>
      <c r="E8" s="34">
        <v>50800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33</v>
      </c>
      <c r="D9" s="34">
        <v>10.52</v>
      </c>
      <c r="E9" s="34">
        <v>7880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33</v>
      </c>
      <c r="D10" s="34">
        <v>149.08000000000001</v>
      </c>
      <c r="E10" s="34">
        <v>97414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33</v>
      </c>
      <c r="D11" s="34">
        <v>184.18</v>
      </c>
      <c r="E11" s="35">
        <v>155866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33</v>
      </c>
      <c r="D12" s="7">
        <f>Tabelle!V17</f>
        <v>219.3</v>
      </c>
      <c r="E12" s="34">
        <f>Tabelle!V30</f>
        <v>112802</v>
      </c>
      <c r="F12" s="7">
        <f>Tabelle!V4</f>
        <v>3279.01</v>
      </c>
      <c r="G12" s="33"/>
      <c r="H12" s="50">
        <f>Tabelle!F104</f>
        <v>0.307</v>
      </c>
      <c r="I12" s="36">
        <f t="shared" ref="I12:I22" si="0">F12*H12</f>
        <v>1006.65607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33</v>
      </c>
      <c r="D13" s="7">
        <f>Tabelle!V18</f>
        <v>34</v>
      </c>
      <c r="E13" s="34">
        <f>Tabelle!V31</f>
        <v>23098</v>
      </c>
      <c r="F13" s="7">
        <f>Tabelle!V5</f>
        <v>837.75</v>
      </c>
      <c r="G13" s="33"/>
      <c r="H13" s="50">
        <f>Tabelle!F105</f>
        <v>0.33100000000000002</v>
      </c>
      <c r="I13" s="36">
        <f t="shared" si="0"/>
        <v>277.29525000000001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33</v>
      </c>
      <c r="D14" s="7">
        <f>Tabelle!V19</f>
        <v>0</v>
      </c>
      <c r="E14" s="34">
        <f>Tabelle!V32</f>
        <v>0</v>
      </c>
      <c r="F14" s="7">
        <f>Tabelle!V6</f>
        <v>104.8900000000003</v>
      </c>
      <c r="G14" s="33"/>
      <c r="H14" s="50">
        <f>Tabelle!F106</f>
        <v>0.33500000000000002</v>
      </c>
      <c r="I14" s="36">
        <f t="shared" si="0"/>
        <v>35.138150000000103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33</v>
      </c>
      <c r="D15" s="7">
        <f>Tabelle!V20</f>
        <v>0</v>
      </c>
      <c r="E15" s="34">
        <f>Tabelle!V33</f>
        <v>0</v>
      </c>
      <c r="F15" s="7">
        <f>Tabelle!V7</f>
        <v>56.179999999999382</v>
      </c>
      <c r="G15" s="33"/>
      <c r="H15" s="50">
        <f>Tabelle!F107</f>
        <v>0.33400000000000002</v>
      </c>
      <c r="I15" s="36">
        <f t="shared" si="0"/>
        <v>18.764119999999796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33</v>
      </c>
      <c r="D16" s="7">
        <f>Tabelle!V21</f>
        <v>0</v>
      </c>
      <c r="E16" s="34">
        <f>Tabelle!V34</f>
        <v>0</v>
      </c>
      <c r="F16" s="7">
        <f>Tabelle!V8</f>
        <v>0.86999999999989086</v>
      </c>
      <c r="G16" s="33"/>
      <c r="H16" s="50">
        <f>Tabelle!F108</f>
        <v>0.28599999999999998</v>
      </c>
      <c r="I16" s="36">
        <f t="shared" si="0"/>
        <v>0.24881999999996876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33</v>
      </c>
      <c r="D17" s="7">
        <f>Tabelle!V22</f>
        <v>45.8</v>
      </c>
      <c r="E17" s="34">
        <f>Tabelle!V35</f>
        <v>25650</v>
      </c>
      <c r="F17" s="7">
        <f>Tabelle!V9</f>
        <v>1078.5</v>
      </c>
      <c r="G17" s="33"/>
      <c r="H17" s="50">
        <f>Tabelle!F109</f>
        <v>0.26550000000000001</v>
      </c>
      <c r="I17" s="36">
        <f t="shared" si="0"/>
        <v>286.34174999999999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33</v>
      </c>
      <c r="D18" s="7">
        <f>Tabelle!V23</f>
        <v>0</v>
      </c>
      <c r="E18" s="34">
        <f>Tabelle!V36</f>
        <v>0</v>
      </c>
      <c r="F18" s="7">
        <f>Tabelle!V10</f>
        <v>0</v>
      </c>
      <c r="G18" s="33"/>
      <c r="H18" s="50">
        <f>Tabelle!F110</f>
        <v>0.25750000000000001</v>
      </c>
      <c r="I18" s="36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33</v>
      </c>
      <c r="D19" s="7">
        <f>Tabelle!V24</f>
        <v>25.7</v>
      </c>
      <c r="E19" s="34">
        <f>Tabelle!V37</f>
        <v>16860</v>
      </c>
      <c r="F19" s="7">
        <f>Tabelle!V11</f>
        <v>825.58000000000084</v>
      </c>
      <c r="G19" s="33"/>
      <c r="H19" s="50">
        <f>Tabelle!F111</f>
        <v>0.35499999999999998</v>
      </c>
      <c r="I19" s="36">
        <f t="shared" si="0"/>
        <v>293.08090000000027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33</v>
      </c>
      <c r="D20" s="7">
        <f>Tabelle!V25</f>
        <v>67.3</v>
      </c>
      <c r="E20" s="34">
        <f>Tabelle!V38</f>
        <v>45000</v>
      </c>
      <c r="F20" s="7">
        <f>Tabelle!V12</f>
        <v>1413.66</v>
      </c>
      <c r="G20" s="33"/>
      <c r="H20" s="50">
        <f>Tabelle!F112</f>
        <v>0.29599999999999999</v>
      </c>
      <c r="I20" s="36">
        <f t="shared" si="0"/>
        <v>418.44335999999998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33</v>
      </c>
      <c r="D21" s="7">
        <f>Tabelle!V26</f>
        <v>0</v>
      </c>
      <c r="E21" s="34">
        <f>Tabelle!V39</f>
        <v>0</v>
      </c>
      <c r="F21" s="7">
        <f>Tabelle!V13</f>
        <v>0</v>
      </c>
      <c r="G21" s="33"/>
      <c r="H21" s="50">
        <f>Tabelle!F113</f>
        <v>0.32679999999999998</v>
      </c>
      <c r="I21" s="36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33</v>
      </c>
      <c r="D22" s="7">
        <f>Tabelle!V27</f>
        <v>22.11</v>
      </c>
      <c r="E22" s="34">
        <f>Tabelle!V40</f>
        <v>12791</v>
      </c>
      <c r="F22" s="7">
        <f>Tabelle!V14</f>
        <v>1235.629999999999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33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33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33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oglio25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34</v>
      </c>
      <c r="D2" s="34">
        <v>0</v>
      </c>
      <c r="E2" s="34">
        <v>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34</v>
      </c>
      <c r="D3" s="34">
        <v>61.58</v>
      </c>
      <c r="E3" s="34">
        <v>22568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34</v>
      </c>
      <c r="D4" s="34">
        <v>41.16</v>
      </c>
      <c r="E4" s="34">
        <v>16740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34</v>
      </c>
      <c r="D5" s="34">
        <v>397.27</v>
      </c>
      <c r="E5" s="34">
        <v>13662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34</v>
      </c>
      <c r="D6" s="34">
        <v>62.07</v>
      </c>
      <c r="E6" s="34">
        <v>24810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34</v>
      </c>
      <c r="D7" s="34">
        <v>6.62</v>
      </c>
      <c r="E7" s="34">
        <v>2300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34</v>
      </c>
      <c r="D8" s="34">
        <v>59.08</v>
      </c>
      <c r="E8" s="34">
        <v>24981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34</v>
      </c>
      <c r="D9" s="34">
        <v>12.04</v>
      </c>
      <c r="E9" s="34">
        <v>4397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34</v>
      </c>
      <c r="D10" s="34">
        <v>68.209999999999994</v>
      </c>
      <c r="E10" s="34">
        <v>33366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34</v>
      </c>
      <c r="D11" s="34">
        <v>65.069999999999993</v>
      </c>
      <c r="E11" s="35">
        <v>36002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34</v>
      </c>
      <c r="D12" s="7">
        <f>Tabelle!W17</f>
        <v>50.9</v>
      </c>
      <c r="E12" s="34">
        <f>Tabelle!W30</f>
        <v>13035</v>
      </c>
      <c r="F12" s="7">
        <f>Tabelle!W4</f>
        <v>907.7600000000001</v>
      </c>
      <c r="G12" s="33"/>
      <c r="H12" s="50">
        <f>Tabelle!F104</f>
        <v>0.307</v>
      </c>
      <c r="I12" s="36">
        <f t="shared" ref="I12:I22" si="0">F12*H12</f>
        <v>278.68232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34</v>
      </c>
      <c r="D13" s="7">
        <f>Tabelle!W18</f>
        <v>23.7</v>
      </c>
      <c r="E13" s="34">
        <f>Tabelle!W31</f>
        <v>10080</v>
      </c>
      <c r="F13" s="7">
        <f>Tabelle!W5</f>
        <v>499.04</v>
      </c>
      <c r="G13" s="33"/>
      <c r="H13" s="50">
        <f>Tabelle!F105</f>
        <v>0.33100000000000002</v>
      </c>
      <c r="I13" s="36">
        <f t="shared" si="0"/>
        <v>165.18224000000001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34</v>
      </c>
      <c r="D14" s="7">
        <f>Tabelle!W19</f>
        <v>11.9</v>
      </c>
      <c r="E14" s="34">
        <f>Tabelle!W32</f>
        <v>4740</v>
      </c>
      <c r="F14" s="7">
        <f>Tabelle!W6</f>
        <v>432.50999999999982</v>
      </c>
      <c r="G14" s="33"/>
      <c r="H14" s="50">
        <f>Tabelle!F106</f>
        <v>0.33500000000000002</v>
      </c>
      <c r="I14" s="36">
        <f t="shared" si="0"/>
        <v>144.89084999999994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34</v>
      </c>
      <c r="D15" s="7">
        <f>Tabelle!W20</f>
        <v>11.7</v>
      </c>
      <c r="E15" s="34">
        <f>Tabelle!W33</f>
        <v>3784</v>
      </c>
      <c r="F15" s="7">
        <f>Tabelle!W7</f>
        <v>47.150000000000091</v>
      </c>
      <c r="G15" s="33"/>
      <c r="H15" s="50">
        <f>Tabelle!F107</f>
        <v>0.33400000000000002</v>
      </c>
      <c r="I15" s="36">
        <f t="shared" si="0"/>
        <v>15.748100000000031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34</v>
      </c>
      <c r="D16" s="7">
        <f>Tabelle!W21</f>
        <v>82.1</v>
      </c>
      <c r="E16" s="34">
        <f>Tabelle!W34</f>
        <v>32736</v>
      </c>
      <c r="F16" s="7">
        <f>Tabelle!W8</f>
        <v>2041.06</v>
      </c>
      <c r="G16" s="33"/>
      <c r="H16" s="50">
        <f>Tabelle!F108</f>
        <v>0.28599999999999998</v>
      </c>
      <c r="I16" s="36">
        <f t="shared" si="0"/>
        <v>583.74315999999999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34</v>
      </c>
      <c r="D17" s="7">
        <f>Tabelle!W22</f>
        <v>95.1</v>
      </c>
      <c r="E17" s="34">
        <f>Tabelle!W35</f>
        <v>40772</v>
      </c>
      <c r="F17" s="7">
        <f>Tabelle!W9</f>
        <v>1771.95</v>
      </c>
      <c r="G17" s="33"/>
      <c r="H17" s="50">
        <f>Tabelle!F109</f>
        <v>0.26550000000000001</v>
      </c>
      <c r="I17" s="36">
        <f t="shared" si="0"/>
        <v>470.45272500000004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34</v>
      </c>
      <c r="D18" s="7">
        <f>Tabelle!W23</f>
        <v>62.5</v>
      </c>
      <c r="E18" s="34">
        <f>Tabelle!W36</f>
        <v>37888</v>
      </c>
      <c r="F18" s="7">
        <f>Tabelle!W10</f>
        <v>1398.26</v>
      </c>
      <c r="G18" s="33"/>
      <c r="H18" s="50">
        <f>Tabelle!F110</f>
        <v>0.25750000000000001</v>
      </c>
      <c r="I18" s="36">
        <f t="shared" si="0"/>
        <v>360.05195000000003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34</v>
      </c>
      <c r="D19" s="7">
        <f>Tabelle!W24</f>
        <v>0</v>
      </c>
      <c r="E19" s="34">
        <f>Tabelle!W37</f>
        <v>0</v>
      </c>
      <c r="F19" s="7">
        <f>Tabelle!W11</f>
        <v>0</v>
      </c>
      <c r="G19" s="33"/>
      <c r="H19" s="50">
        <f>Tabelle!F111</f>
        <v>0.35499999999999998</v>
      </c>
      <c r="I19" s="36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34</v>
      </c>
      <c r="D20" s="7">
        <f>Tabelle!W25</f>
        <v>0</v>
      </c>
      <c r="E20" s="34">
        <f>Tabelle!W38</f>
        <v>0</v>
      </c>
      <c r="F20" s="7">
        <f>Tabelle!W12</f>
        <v>0</v>
      </c>
      <c r="G20" s="33"/>
      <c r="H20" s="50">
        <f>Tabelle!F112</f>
        <v>0.29599999999999999</v>
      </c>
      <c r="I20" s="36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34</v>
      </c>
      <c r="D21" s="7">
        <f>Tabelle!W26</f>
        <v>0</v>
      </c>
      <c r="E21" s="34">
        <f>Tabelle!W39</f>
        <v>0</v>
      </c>
      <c r="F21" s="7">
        <f>Tabelle!W13</f>
        <v>0</v>
      </c>
      <c r="G21" s="33"/>
      <c r="H21" s="50">
        <f>Tabelle!F113</f>
        <v>0.32679999999999998</v>
      </c>
      <c r="I21" s="36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34</v>
      </c>
      <c r="D22" s="7">
        <f>Tabelle!W27</f>
        <v>0</v>
      </c>
      <c r="E22" s="34">
        <f>Tabelle!W40</f>
        <v>0</v>
      </c>
      <c r="F22" s="7">
        <f>Tabelle!W14</f>
        <v>0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34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34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34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Foglio26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35</v>
      </c>
      <c r="D2" s="34">
        <v>67.45</v>
      </c>
      <c r="E2" s="34">
        <v>27440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35</v>
      </c>
      <c r="D3" s="34">
        <v>76.260000000000005</v>
      </c>
      <c r="E3" s="34">
        <v>27066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35</v>
      </c>
      <c r="D4" s="34">
        <v>0</v>
      </c>
      <c r="E4" s="34">
        <v>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35</v>
      </c>
      <c r="D5" s="34">
        <v>66.19</v>
      </c>
      <c r="E5" s="34">
        <v>22850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35</v>
      </c>
      <c r="D6" s="34">
        <v>145.04</v>
      </c>
      <c r="E6" s="34">
        <v>54107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35</v>
      </c>
      <c r="D7" s="34">
        <v>71.97</v>
      </c>
      <c r="E7" s="34">
        <v>30860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35</v>
      </c>
      <c r="D8" s="34">
        <v>3.46</v>
      </c>
      <c r="E8" s="34">
        <v>1856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35</v>
      </c>
      <c r="D9" s="34">
        <v>76.2</v>
      </c>
      <c r="E9" s="34">
        <v>24832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35</v>
      </c>
      <c r="D10" s="34">
        <v>12.63</v>
      </c>
      <c r="E10" s="34">
        <v>5432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35</v>
      </c>
      <c r="D11" s="34">
        <v>60.25</v>
      </c>
      <c r="E11" s="35">
        <v>25350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35</v>
      </c>
      <c r="D12" s="7">
        <f>Tabelle!X17</f>
        <v>7.4</v>
      </c>
      <c r="E12" s="34">
        <f>Tabelle!X30</f>
        <v>3692</v>
      </c>
      <c r="F12" s="7">
        <f>Tabelle!X4</f>
        <v>366.4899999999999</v>
      </c>
      <c r="G12" s="33"/>
      <c r="H12" s="50">
        <f>Tabelle!F104</f>
        <v>0.307</v>
      </c>
      <c r="I12" s="36">
        <f t="shared" ref="I12:I22" si="0">F12*H12</f>
        <v>112.51242999999997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35</v>
      </c>
      <c r="D13" s="7">
        <f>Tabelle!X18</f>
        <v>65.2</v>
      </c>
      <c r="E13" s="34">
        <f>Tabelle!X31</f>
        <v>29070</v>
      </c>
      <c r="F13" s="7">
        <f>Tabelle!X5</f>
        <v>1437.77</v>
      </c>
      <c r="G13" s="33"/>
      <c r="H13" s="50">
        <f>Tabelle!F105</f>
        <v>0.33100000000000002</v>
      </c>
      <c r="I13" s="36">
        <f t="shared" si="0"/>
        <v>475.90187000000003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35</v>
      </c>
      <c r="D14" s="7">
        <f>Tabelle!X19</f>
        <v>71.8</v>
      </c>
      <c r="E14" s="34">
        <f>Tabelle!X32</f>
        <v>29246</v>
      </c>
      <c r="F14" s="7">
        <f>Tabelle!X6</f>
        <v>1463.98</v>
      </c>
      <c r="G14" s="33"/>
      <c r="H14" s="50">
        <f>Tabelle!F106</f>
        <v>0.33500000000000002</v>
      </c>
      <c r="I14" s="36">
        <f t="shared" si="0"/>
        <v>490.43330000000003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35</v>
      </c>
      <c r="D15" s="7">
        <f>Tabelle!X20</f>
        <v>70.5</v>
      </c>
      <c r="E15" s="34">
        <f>Tabelle!X33</f>
        <v>29300</v>
      </c>
      <c r="F15" s="7">
        <f>Tabelle!X7</f>
        <v>1474.88</v>
      </c>
      <c r="G15" s="33"/>
      <c r="H15" s="50">
        <f>Tabelle!F107</f>
        <v>0.33400000000000002</v>
      </c>
      <c r="I15" s="36">
        <f t="shared" si="0"/>
        <v>492.60992000000005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35</v>
      </c>
      <c r="D16" s="7">
        <f>Tabelle!X21</f>
        <v>116.5</v>
      </c>
      <c r="E16" s="34">
        <f>Tabelle!X34</f>
        <v>44827</v>
      </c>
      <c r="F16" s="7">
        <f>Tabelle!X8</f>
        <v>2375.7599999999989</v>
      </c>
      <c r="G16" s="33"/>
      <c r="H16" s="50">
        <f>Tabelle!F108</f>
        <v>0.28599999999999998</v>
      </c>
      <c r="I16" s="36">
        <f t="shared" si="0"/>
        <v>679.46735999999964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35</v>
      </c>
      <c r="D17" s="7">
        <f>Tabelle!X22</f>
        <v>76.7</v>
      </c>
      <c r="E17" s="34">
        <f>Tabelle!X35</f>
        <v>28171</v>
      </c>
      <c r="F17" s="7">
        <f>Tabelle!X9</f>
        <v>1423.9700000000009</v>
      </c>
      <c r="G17" s="33"/>
      <c r="H17" s="50">
        <f>Tabelle!F109</f>
        <v>0.26550000000000001</v>
      </c>
      <c r="I17" s="36">
        <f t="shared" si="0"/>
        <v>378.06403500000027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35</v>
      </c>
      <c r="D18" s="7">
        <f>Tabelle!X23</f>
        <v>0</v>
      </c>
      <c r="E18" s="34">
        <f>Tabelle!X36</f>
        <v>0</v>
      </c>
      <c r="F18" s="7">
        <f>Tabelle!X10</f>
        <v>0</v>
      </c>
      <c r="G18" s="33"/>
      <c r="H18" s="50">
        <f>Tabelle!F110</f>
        <v>0.25750000000000001</v>
      </c>
      <c r="I18" s="36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35</v>
      </c>
      <c r="D19" s="7">
        <f>Tabelle!X24</f>
        <v>0</v>
      </c>
      <c r="E19" s="34">
        <f>Tabelle!X37</f>
        <v>0</v>
      </c>
      <c r="F19" s="7">
        <f>Tabelle!X11</f>
        <v>0</v>
      </c>
      <c r="G19" s="33"/>
      <c r="H19" s="50">
        <f>Tabelle!F111</f>
        <v>0.35499999999999998</v>
      </c>
      <c r="I19" s="36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35</v>
      </c>
      <c r="D20" s="7">
        <f>Tabelle!X25</f>
        <v>0</v>
      </c>
      <c r="E20" s="34">
        <f>Tabelle!X38</f>
        <v>0</v>
      </c>
      <c r="F20" s="7">
        <f>Tabelle!X12</f>
        <v>0</v>
      </c>
      <c r="G20" s="33"/>
      <c r="H20" s="50">
        <f>Tabelle!F112</f>
        <v>0.29599999999999999</v>
      </c>
      <c r="I20" s="36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35</v>
      </c>
      <c r="D21" s="7">
        <f>Tabelle!X26</f>
        <v>0</v>
      </c>
      <c r="E21" s="34">
        <f>Tabelle!X39</f>
        <v>0</v>
      </c>
      <c r="F21" s="7">
        <f>Tabelle!X13</f>
        <v>0</v>
      </c>
      <c r="G21" s="33"/>
      <c r="H21" s="50">
        <f>Tabelle!F113</f>
        <v>0.32679999999999998</v>
      </c>
      <c r="I21" s="36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35</v>
      </c>
      <c r="D22" s="7">
        <f>Tabelle!X27</f>
        <v>0</v>
      </c>
      <c r="E22" s="34">
        <f>Tabelle!X40</f>
        <v>0</v>
      </c>
      <c r="F22" s="7">
        <f>Tabelle!X14</f>
        <v>0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35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35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35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oglio27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36</v>
      </c>
      <c r="D2" s="25"/>
      <c r="E2" s="25"/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36</v>
      </c>
      <c r="D3" s="25"/>
      <c r="E3" s="25"/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36</v>
      </c>
      <c r="D4" s="25"/>
      <c r="E4" s="25"/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36</v>
      </c>
      <c r="D5" s="25"/>
      <c r="E5" s="25"/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36</v>
      </c>
      <c r="D6" s="25"/>
      <c r="E6" s="25"/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36</v>
      </c>
      <c r="D7" s="25"/>
      <c r="E7" s="25"/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36</v>
      </c>
      <c r="D8" s="25"/>
      <c r="E8" s="25"/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36</v>
      </c>
      <c r="D9" s="25"/>
      <c r="E9" s="25"/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36</v>
      </c>
      <c r="D10" s="25"/>
      <c r="E10" s="25"/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36</v>
      </c>
      <c r="D11" s="25">
        <v>0.01</v>
      </c>
      <c r="E11" s="26">
        <v>7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36</v>
      </c>
      <c r="D12" s="27"/>
      <c r="E12" s="25"/>
      <c r="F12" s="7"/>
      <c r="G12" s="5"/>
      <c r="H12" s="52">
        <f>Tabelle!F104</f>
        <v>0.307</v>
      </c>
      <c r="I12" s="9">
        <f t="shared" ref="I12:I21" si="0">F12*H12</f>
        <v>0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36</v>
      </c>
      <c r="D13" s="27"/>
      <c r="E13" s="27"/>
      <c r="F13" s="7"/>
      <c r="G13" s="5"/>
      <c r="H13" s="52">
        <f>Tabelle!F105</f>
        <v>0.33100000000000002</v>
      </c>
      <c r="I13" s="9">
        <f t="shared" si="0"/>
        <v>0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36</v>
      </c>
      <c r="D14" s="27"/>
      <c r="E14" s="27"/>
      <c r="F14" s="7"/>
      <c r="G14" s="5"/>
      <c r="H14" s="52">
        <f>Tabelle!F106</f>
        <v>0.33500000000000002</v>
      </c>
      <c r="I14" s="9">
        <f t="shared" si="0"/>
        <v>0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36</v>
      </c>
      <c r="D15" s="27"/>
      <c r="E15" s="27"/>
      <c r="F15" s="7"/>
      <c r="G15" s="5"/>
      <c r="H15" s="52">
        <f>Tabelle!F107</f>
        <v>0.33400000000000002</v>
      </c>
      <c r="I15" s="9">
        <f t="shared" si="0"/>
        <v>0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36</v>
      </c>
      <c r="D16" s="27"/>
      <c r="E16" s="27"/>
      <c r="F16" s="7"/>
      <c r="G16" s="5"/>
      <c r="H16" s="52">
        <f>Tabelle!F108</f>
        <v>0.28599999999999998</v>
      </c>
      <c r="I16" s="9">
        <f t="shared" si="0"/>
        <v>0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36</v>
      </c>
      <c r="D17" s="27"/>
      <c r="E17" s="27"/>
      <c r="F17" s="7"/>
      <c r="G17" s="5"/>
      <c r="H17" s="52">
        <f>Tabelle!F109</f>
        <v>0.26550000000000001</v>
      </c>
      <c r="I17" s="9">
        <f t="shared" si="0"/>
        <v>0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36</v>
      </c>
      <c r="D18" s="27"/>
      <c r="E18" s="27"/>
      <c r="F18" s="7"/>
      <c r="G18" s="5"/>
      <c r="H18" s="52">
        <f>Tabelle!F110</f>
        <v>0.25750000000000001</v>
      </c>
      <c r="I18" s="9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36</v>
      </c>
      <c r="D19" s="27"/>
      <c r="E19" s="27"/>
      <c r="F19" s="7"/>
      <c r="G19" s="5"/>
      <c r="H19" s="52">
        <f>Tabelle!F111</f>
        <v>0.35499999999999998</v>
      </c>
      <c r="I19" s="9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36</v>
      </c>
      <c r="D20" s="27"/>
      <c r="E20" s="27"/>
      <c r="F20" s="7"/>
      <c r="G20" s="5"/>
      <c r="H20" s="52">
        <f>Tabelle!F112</f>
        <v>0.29599999999999999</v>
      </c>
      <c r="I20" s="9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36</v>
      </c>
      <c r="D21" s="25"/>
      <c r="E21" s="25"/>
      <c r="F21" s="5"/>
      <c r="G21" s="5"/>
      <c r="H21" s="52">
        <f>Tabelle!F113</f>
        <v>0.32679999999999998</v>
      </c>
      <c r="I21" s="9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36</v>
      </c>
      <c r="D22" s="25">
        <v>0</v>
      </c>
      <c r="E22" s="25">
        <v>0</v>
      </c>
      <c r="F22" s="5"/>
      <c r="G22" s="5"/>
      <c r="H22" s="52">
        <f>Tabelle!F114</f>
        <v>0</v>
      </c>
      <c r="I22" s="5"/>
      <c r="J22" s="34">
        <f>Tabelle!B114</f>
        <v>0</v>
      </c>
      <c r="K22" s="49">
        <f>Tabelle!G92</f>
        <v>0</v>
      </c>
    </row>
    <row r="23" spans="1:11" x14ac:dyDescent="0.25">
      <c r="A23" s="6">
        <v>2025</v>
      </c>
      <c r="B23" s="6">
        <v>10</v>
      </c>
      <c r="C23" s="5" t="s">
        <v>36</v>
      </c>
      <c r="D23" s="25"/>
      <c r="E23" s="25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36</v>
      </c>
      <c r="D24" s="25"/>
      <c r="E24" s="25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36</v>
      </c>
      <c r="D25" s="25"/>
      <c r="E25" s="25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oglio28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37</v>
      </c>
      <c r="D2" s="34">
        <v>39.270000000000003</v>
      </c>
      <c r="E2" s="34">
        <v>11077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37</v>
      </c>
      <c r="D3" s="34">
        <v>19</v>
      </c>
      <c r="E3" s="34">
        <v>5625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37</v>
      </c>
      <c r="D4" s="34">
        <v>157.46</v>
      </c>
      <c r="E4" s="34">
        <v>30131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37</v>
      </c>
      <c r="D5" s="34">
        <v>78.11</v>
      </c>
      <c r="E5" s="34">
        <v>25849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37</v>
      </c>
      <c r="D6" s="34">
        <v>178.81</v>
      </c>
      <c r="E6" s="34">
        <v>25824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37</v>
      </c>
      <c r="D7" s="34">
        <v>7.35</v>
      </c>
      <c r="E7" s="34">
        <v>2632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37</v>
      </c>
      <c r="D8" s="34">
        <v>112.09</v>
      </c>
      <c r="E8" s="34">
        <v>32609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37</v>
      </c>
      <c r="D9" s="34">
        <v>21.29</v>
      </c>
      <c r="E9" s="34">
        <v>3856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37</v>
      </c>
      <c r="D10" s="34">
        <v>0</v>
      </c>
      <c r="E10" s="34">
        <v>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37</v>
      </c>
      <c r="D11" s="34">
        <v>0</v>
      </c>
      <c r="E11" s="35">
        <v>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37</v>
      </c>
      <c r="D12" s="7">
        <f>Tabelle!Z17</f>
        <v>6.2</v>
      </c>
      <c r="E12" s="34">
        <f>Tabelle!Z30</f>
        <v>952</v>
      </c>
      <c r="F12" s="7">
        <f>Tabelle!Z4</f>
        <v>22.83</v>
      </c>
      <c r="G12" s="33"/>
      <c r="H12" s="50">
        <f>Tabelle!F104</f>
        <v>0.307</v>
      </c>
      <c r="I12" s="36">
        <f t="shared" ref="I12:I22" si="0">F12*H12</f>
        <v>7.0088099999999995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37</v>
      </c>
      <c r="D13" s="7">
        <f>Tabelle!Z18</f>
        <v>107.1</v>
      </c>
      <c r="E13" s="34">
        <f>Tabelle!Z31</f>
        <v>25238</v>
      </c>
      <c r="F13" s="7">
        <f>Tabelle!Z5</f>
        <v>28.35</v>
      </c>
      <c r="G13" s="33"/>
      <c r="H13" s="50">
        <f>Tabelle!F105</f>
        <v>0.33100000000000002</v>
      </c>
      <c r="I13" s="36">
        <f t="shared" si="0"/>
        <v>9.3838500000000007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37</v>
      </c>
      <c r="D14" s="7">
        <f>Tabelle!Z19</f>
        <v>0</v>
      </c>
      <c r="E14" s="34">
        <f>Tabelle!Z32</f>
        <v>0</v>
      </c>
      <c r="F14" s="7">
        <f>Tabelle!Z6</f>
        <v>1.740000000000002</v>
      </c>
      <c r="G14" s="33"/>
      <c r="H14" s="50">
        <f>Tabelle!F106</f>
        <v>0.33500000000000002</v>
      </c>
      <c r="I14" s="36">
        <f t="shared" si="0"/>
        <v>0.58290000000000075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37</v>
      </c>
      <c r="D15" s="7">
        <f>Tabelle!Z20</f>
        <v>0</v>
      </c>
      <c r="E15" s="34">
        <f>Tabelle!Z33</f>
        <v>0</v>
      </c>
      <c r="F15" s="7">
        <f>Tabelle!Z7</f>
        <v>1.6900000000000051</v>
      </c>
      <c r="G15" s="33"/>
      <c r="H15" s="50">
        <f>Tabelle!F107</f>
        <v>0.33400000000000002</v>
      </c>
      <c r="I15" s="36">
        <f t="shared" si="0"/>
        <v>0.56446000000000174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37</v>
      </c>
      <c r="D16" s="7">
        <f>Tabelle!Z21</f>
        <v>0</v>
      </c>
      <c r="E16" s="34">
        <f>Tabelle!Z34</f>
        <v>0</v>
      </c>
      <c r="F16" s="7">
        <f>Tabelle!Z8</f>
        <v>2.6999999999999962</v>
      </c>
      <c r="G16" s="33"/>
      <c r="H16" s="50">
        <f>Tabelle!F108</f>
        <v>0.28599999999999998</v>
      </c>
      <c r="I16" s="36">
        <f t="shared" si="0"/>
        <v>0.77219999999999889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37</v>
      </c>
      <c r="D17" s="7">
        <f>Tabelle!Z22</f>
        <v>40.4</v>
      </c>
      <c r="E17" s="34">
        <f>Tabelle!Z35</f>
        <v>5772</v>
      </c>
      <c r="F17" s="7">
        <f>Tabelle!Z9</f>
        <v>16.48</v>
      </c>
      <c r="G17" s="33"/>
      <c r="H17" s="50">
        <f>Tabelle!F109</f>
        <v>0.26550000000000001</v>
      </c>
      <c r="I17" s="36">
        <f t="shared" si="0"/>
        <v>4.3754400000000002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37</v>
      </c>
      <c r="D18" s="7">
        <f>Tabelle!Z23</f>
        <v>22.2</v>
      </c>
      <c r="E18" s="34">
        <f>Tabelle!Z36</f>
        <v>10809</v>
      </c>
      <c r="F18" s="7">
        <f>Tabelle!Z10</f>
        <v>7</v>
      </c>
      <c r="G18" s="33"/>
      <c r="H18" s="50">
        <f>Tabelle!F110</f>
        <v>0.25750000000000001</v>
      </c>
      <c r="I18" s="36">
        <f t="shared" si="0"/>
        <v>1.8025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37</v>
      </c>
      <c r="D19" s="7">
        <f>Tabelle!Z24</f>
        <v>0</v>
      </c>
      <c r="E19" s="34">
        <f>Tabelle!Z37</f>
        <v>0</v>
      </c>
      <c r="F19" s="7">
        <f>Tabelle!Z11</f>
        <v>1.640000000000001</v>
      </c>
      <c r="G19" s="33"/>
      <c r="H19" s="50">
        <f>Tabelle!F111</f>
        <v>0.35499999999999998</v>
      </c>
      <c r="I19" s="36">
        <f t="shared" si="0"/>
        <v>0.58220000000000038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37</v>
      </c>
      <c r="D20" s="7">
        <f>Tabelle!Z25</f>
        <v>0</v>
      </c>
      <c r="E20" s="34">
        <f>Tabelle!Z38</f>
        <v>0</v>
      </c>
      <c r="F20" s="7">
        <f>Tabelle!Z12</f>
        <v>2.0700000000000069</v>
      </c>
      <c r="G20" s="33"/>
      <c r="H20" s="50">
        <f>Tabelle!F112</f>
        <v>0.29599999999999999</v>
      </c>
      <c r="I20" s="36">
        <f t="shared" si="0"/>
        <v>0.61272000000000204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37</v>
      </c>
      <c r="D21" s="7">
        <f>Tabelle!Z26</f>
        <v>0</v>
      </c>
      <c r="E21" s="34">
        <f>Tabelle!Z39</f>
        <v>0</v>
      </c>
      <c r="F21" s="7">
        <f>Tabelle!Z13</f>
        <v>0.35999999999999938</v>
      </c>
      <c r="G21" s="33"/>
      <c r="H21" s="50">
        <f>Tabelle!F113</f>
        <v>0.32679999999999998</v>
      </c>
      <c r="I21" s="36">
        <f t="shared" si="0"/>
        <v>0.11764799999999979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37</v>
      </c>
      <c r="D22" s="7">
        <f>Tabelle!Z27</f>
        <v>0</v>
      </c>
      <c r="E22" s="34">
        <f>Tabelle!Z40</f>
        <v>0</v>
      </c>
      <c r="F22" s="7">
        <f>Tabelle!Z14</f>
        <v>1.539999999999992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37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37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37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oglio29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38</v>
      </c>
      <c r="D2" s="72">
        <v>0</v>
      </c>
      <c r="E2" s="25">
        <v>0</v>
      </c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38</v>
      </c>
      <c r="D3" s="72">
        <v>0</v>
      </c>
      <c r="E3" s="25">
        <v>0</v>
      </c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38</v>
      </c>
      <c r="D4" s="72">
        <v>31.5</v>
      </c>
      <c r="E4" s="25">
        <v>8776</v>
      </c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38</v>
      </c>
      <c r="D5" s="72">
        <v>59.14</v>
      </c>
      <c r="E5" s="25">
        <v>17533</v>
      </c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38</v>
      </c>
      <c r="D6" s="72">
        <v>0</v>
      </c>
      <c r="E6" s="25">
        <v>0</v>
      </c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38</v>
      </c>
      <c r="D7" s="72">
        <v>23.68</v>
      </c>
      <c r="E7" s="25">
        <v>8650</v>
      </c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38</v>
      </c>
      <c r="D8" s="72">
        <v>92.83</v>
      </c>
      <c r="E8" s="25">
        <v>33000</v>
      </c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38</v>
      </c>
      <c r="D9" s="72">
        <v>0</v>
      </c>
      <c r="E9" s="25">
        <v>0</v>
      </c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38</v>
      </c>
      <c r="D10" s="72">
        <v>20.83</v>
      </c>
      <c r="E10" s="25">
        <v>4500</v>
      </c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38</v>
      </c>
      <c r="D11" s="72">
        <v>5.2</v>
      </c>
      <c r="E11" s="26">
        <v>1970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38</v>
      </c>
      <c r="D12" s="7"/>
      <c r="E12" s="25"/>
      <c r="F12" s="7"/>
      <c r="G12" s="5"/>
      <c r="H12" s="52">
        <f>Tabelle!F104</f>
        <v>0.307</v>
      </c>
      <c r="I12" s="9">
        <f t="shared" ref="I12:I21" si="0">F12*H12</f>
        <v>0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38</v>
      </c>
      <c r="D13" s="7"/>
      <c r="E13" s="27"/>
      <c r="F13" s="7"/>
      <c r="G13" s="5"/>
      <c r="H13" s="52">
        <f>Tabelle!F105</f>
        <v>0.33100000000000002</v>
      </c>
      <c r="I13" s="9">
        <f t="shared" si="0"/>
        <v>0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38</v>
      </c>
      <c r="D14" s="7"/>
      <c r="E14" s="27"/>
      <c r="F14" s="7"/>
      <c r="G14" s="5"/>
      <c r="H14" s="52">
        <f>Tabelle!F106</f>
        <v>0.33500000000000002</v>
      </c>
      <c r="I14" s="9">
        <f t="shared" si="0"/>
        <v>0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38</v>
      </c>
      <c r="D15" s="7"/>
      <c r="E15" s="27"/>
      <c r="F15" s="7"/>
      <c r="G15" s="5"/>
      <c r="H15" s="52">
        <f>Tabelle!F107</f>
        <v>0.33400000000000002</v>
      </c>
      <c r="I15" s="9">
        <f t="shared" si="0"/>
        <v>0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38</v>
      </c>
      <c r="D16" s="7"/>
      <c r="E16" s="27"/>
      <c r="F16" s="7"/>
      <c r="G16" s="5"/>
      <c r="H16" s="52">
        <f>Tabelle!F108</f>
        <v>0.28599999999999998</v>
      </c>
      <c r="I16" s="9">
        <f t="shared" si="0"/>
        <v>0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38</v>
      </c>
      <c r="D17" s="7"/>
      <c r="E17" s="27"/>
      <c r="F17" s="7"/>
      <c r="G17" s="5"/>
      <c r="H17" s="52">
        <f>Tabelle!F109</f>
        <v>0.26550000000000001</v>
      </c>
      <c r="I17" s="9">
        <f t="shared" si="0"/>
        <v>0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38</v>
      </c>
      <c r="D18" s="7"/>
      <c r="E18" s="27"/>
      <c r="F18" s="7"/>
      <c r="G18" s="5"/>
      <c r="H18" s="52">
        <f>Tabelle!F110</f>
        <v>0.25750000000000001</v>
      </c>
      <c r="I18" s="9">
        <f t="shared" si="0"/>
        <v>0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38</v>
      </c>
      <c r="D19" s="7"/>
      <c r="E19" s="27"/>
      <c r="F19" s="7"/>
      <c r="G19" s="5"/>
      <c r="H19" s="52">
        <f>Tabelle!F111</f>
        <v>0.35499999999999998</v>
      </c>
      <c r="I19" s="9">
        <f t="shared" si="0"/>
        <v>0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38</v>
      </c>
      <c r="D20" s="7"/>
      <c r="E20" s="27"/>
      <c r="F20" s="7"/>
      <c r="G20" s="5"/>
      <c r="H20" s="52">
        <f>Tabelle!F112</f>
        <v>0.29599999999999999</v>
      </c>
      <c r="I20" s="9">
        <f t="shared" si="0"/>
        <v>0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38</v>
      </c>
      <c r="D21" s="72"/>
      <c r="E21" s="25"/>
      <c r="F21" s="5"/>
      <c r="G21" s="5"/>
      <c r="H21" s="52">
        <f>Tabelle!F113</f>
        <v>0.32679999999999998</v>
      </c>
      <c r="I21" s="9">
        <f t="shared" si="0"/>
        <v>0</v>
      </c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38</v>
      </c>
      <c r="D22" s="72">
        <v>0</v>
      </c>
      <c r="E22" s="25">
        <v>0</v>
      </c>
      <c r="F22" s="5"/>
      <c r="G22" s="5"/>
      <c r="H22" s="52">
        <f>Tabelle!F114</f>
        <v>0</v>
      </c>
      <c r="I22" s="5"/>
      <c r="J22" s="34">
        <f>Tabelle!B114</f>
        <v>0</v>
      </c>
      <c r="K22" s="49">
        <f>Tabelle!G92</f>
        <v>0</v>
      </c>
    </row>
    <row r="23" spans="1:11" x14ac:dyDescent="0.25">
      <c r="A23" s="6">
        <v>2025</v>
      </c>
      <c r="B23" s="6">
        <v>10</v>
      </c>
      <c r="C23" s="5" t="s">
        <v>38</v>
      </c>
      <c r="D23" s="72"/>
      <c r="E23" s="25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38</v>
      </c>
      <c r="D24" s="72"/>
      <c r="E24" s="25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38</v>
      </c>
      <c r="D25" s="72"/>
      <c r="E25" s="25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3"/>
  <dimension ref="A1:K25"/>
  <sheetViews>
    <sheetView workbookViewId="0">
      <selection activeCell="C32" sqref="C32"/>
    </sheetView>
  </sheetViews>
  <sheetFormatPr defaultRowHeight="15" x14ac:dyDescent="0.25"/>
  <cols>
    <col min="1" max="2" width="9.140625" style="39" customWidth="1"/>
    <col min="3" max="3" width="20.140625" style="39" bestFit="1" customWidth="1"/>
    <col min="4" max="4" width="23.7109375" style="39" bestFit="1" customWidth="1"/>
    <col min="5" max="5" width="13.28515625" style="39" customWidth="1"/>
    <col min="6" max="6" width="9.7109375" style="39" bestFit="1" customWidth="1"/>
    <col min="7" max="7" width="7.140625" style="39" bestFit="1" customWidth="1"/>
    <col min="8" max="8" width="12.85546875" style="39" bestFit="1" customWidth="1"/>
    <col min="9" max="9" width="15.28515625" style="39" bestFit="1" customWidth="1"/>
    <col min="10" max="10" width="19.42578125" style="54" bestFit="1" customWidth="1"/>
    <col min="11" max="11" width="13.28515625" style="56" bestFit="1" customWidth="1"/>
    <col min="12" max="15" width="9.140625" style="39" customWidth="1"/>
    <col min="16" max="16384" width="9.140625" style="39"/>
  </cols>
  <sheetData>
    <row r="1" spans="1:11" s="38" customFormat="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43" t="s">
        <v>9</v>
      </c>
      <c r="K1" s="55" t="s">
        <v>10</v>
      </c>
    </row>
    <row r="2" spans="1:11" x14ac:dyDescent="0.25">
      <c r="A2" s="32">
        <v>2024</v>
      </c>
      <c r="B2" s="32">
        <v>1</v>
      </c>
      <c r="C2" s="33" t="s">
        <v>12</v>
      </c>
      <c r="D2" s="34">
        <v>171.92</v>
      </c>
      <c r="E2" s="34">
        <v>143772</v>
      </c>
      <c r="F2" s="33"/>
      <c r="G2" s="33"/>
      <c r="H2" s="51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12</v>
      </c>
      <c r="D3" s="34">
        <v>119.51</v>
      </c>
      <c r="E3" s="34">
        <v>99614</v>
      </c>
      <c r="F3" s="33"/>
      <c r="G3" s="33"/>
      <c r="H3" s="51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12</v>
      </c>
      <c r="D4" s="34">
        <v>41.33</v>
      </c>
      <c r="E4" s="34">
        <v>30484</v>
      </c>
      <c r="F4" s="33"/>
      <c r="G4" s="33"/>
      <c r="H4" s="51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12</v>
      </c>
      <c r="D5" s="34">
        <v>12.44</v>
      </c>
      <c r="E5" s="34">
        <v>11700</v>
      </c>
      <c r="F5" s="33"/>
      <c r="G5" s="33"/>
      <c r="H5" s="51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12</v>
      </c>
      <c r="D6" s="34">
        <v>107.52</v>
      </c>
      <c r="E6" s="34">
        <v>106500</v>
      </c>
      <c r="F6" s="33"/>
      <c r="G6" s="33"/>
      <c r="H6" s="51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12</v>
      </c>
      <c r="D7" s="34">
        <v>90.79</v>
      </c>
      <c r="E7" s="34">
        <v>36912</v>
      </c>
      <c r="F7" s="33"/>
      <c r="G7" s="33"/>
      <c r="H7" s="51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12</v>
      </c>
      <c r="D8" s="34">
        <v>132.66</v>
      </c>
      <c r="E8" s="34">
        <v>20988</v>
      </c>
      <c r="F8" s="33"/>
      <c r="G8" s="33"/>
      <c r="H8" s="51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12</v>
      </c>
      <c r="D9" s="34">
        <v>33.49</v>
      </c>
      <c r="E9" s="34">
        <v>31135</v>
      </c>
      <c r="F9" s="33"/>
      <c r="G9" s="33"/>
      <c r="H9" s="51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12</v>
      </c>
      <c r="D10" s="34">
        <v>217.54</v>
      </c>
      <c r="E10" s="34">
        <v>65920</v>
      </c>
      <c r="F10" s="33"/>
      <c r="G10" s="33"/>
      <c r="H10" s="51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12</v>
      </c>
      <c r="D11" s="34">
        <v>96.65</v>
      </c>
      <c r="E11" s="34">
        <v>100508</v>
      </c>
      <c r="F11" s="33"/>
      <c r="G11" s="33"/>
      <c r="H11" s="51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12</v>
      </c>
      <c r="D12" s="7">
        <f>Tabelle!B17</f>
        <v>200</v>
      </c>
      <c r="E12" s="7">
        <f>Tabelle!B30</f>
        <v>85000</v>
      </c>
      <c r="F12" s="7">
        <f>Tabelle!B4</f>
        <v>745.92</v>
      </c>
      <c r="G12" s="33"/>
      <c r="H12" s="51">
        <f>Tabelle!F104</f>
        <v>0.307</v>
      </c>
      <c r="I12" s="36">
        <f t="shared" ref="I12:I22" si="0">F12*H12</f>
        <v>228.99743999999998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12</v>
      </c>
      <c r="D13" s="7">
        <f>Tabelle!B18</f>
        <v>59.3</v>
      </c>
      <c r="E13" s="7">
        <f>Tabelle!B31</f>
        <v>49458</v>
      </c>
      <c r="F13" s="7">
        <f>Tabelle!B5</f>
        <v>312.1400000000001</v>
      </c>
      <c r="G13" s="33"/>
      <c r="H13" s="51">
        <f>Tabelle!F105</f>
        <v>0.33100000000000002</v>
      </c>
      <c r="I13" s="36">
        <f t="shared" si="0"/>
        <v>103.31834000000003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12</v>
      </c>
      <c r="D14" s="7">
        <f>Tabelle!B19</f>
        <v>129.80000000000001</v>
      </c>
      <c r="E14" s="7">
        <f>Tabelle!B32</f>
        <v>81089</v>
      </c>
      <c r="F14" s="7">
        <f>Tabelle!B6</f>
        <v>428.88999999999987</v>
      </c>
      <c r="G14" s="33"/>
      <c r="H14" s="51">
        <f>Tabelle!F106</f>
        <v>0.33500000000000002</v>
      </c>
      <c r="I14" s="36">
        <f t="shared" si="0"/>
        <v>143.67814999999996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12</v>
      </c>
      <c r="D15" s="7">
        <f>Tabelle!B20</f>
        <v>153.80000000000001</v>
      </c>
      <c r="E15" s="7">
        <f>Tabelle!B33</f>
        <v>90790</v>
      </c>
      <c r="F15" s="7">
        <f>Tabelle!B7</f>
        <v>492.7800000000002</v>
      </c>
      <c r="G15" s="33"/>
      <c r="H15" s="51">
        <f>Tabelle!F107</f>
        <v>0.33400000000000002</v>
      </c>
      <c r="I15" s="36">
        <f t="shared" si="0"/>
        <v>164.58852000000007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12</v>
      </c>
      <c r="D16" s="7">
        <f>Tabelle!B21</f>
        <v>94.6</v>
      </c>
      <c r="E16" s="7">
        <f>Tabelle!B34</f>
        <v>82524</v>
      </c>
      <c r="F16" s="7">
        <f>Tabelle!B8</f>
        <v>407.33000000000038</v>
      </c>
      <c r="G16" s="33"/>
      <c r="H16" s="51">
        <f>Tabelle!F108</f>
        <v>0.28599999999999998</v>
      </c>
      <c r="I16" s="36">
        <f t="shared" si="0"/>
        <v>116.4963800000001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12</v>
      </c>
      <c r="D17" s="7">
        <f>Tabelle!B22</f>
        <v>84.6</v>
      </c>
      <c r="E17" s="7">
        <f>Tabelle!B35</f>
        <v>89516</v>
      </c>
      <c r="F17" s="7">
        <f>Tabelle!B9</f>
        <v>339.17999999999978</v>
      </c>
      <c r="G17" s="33"/>
      <c r="H17" s="51">
        <f>Tabelle!F109</f>
        <v>0.26550000000000001</v>
      </c>
      <c r="I17" s="36">
        <f t="shared" si="0"/>
        <v>90.052289999999942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12</v>
      </c>
      <c r="D18" s="7">
        <f>Tabelle!B23</f>
        <v>135.19999999999999</v>
      </c>
      <c r="E18" s="7">
        <f>Tabelle!B36</f>
        <v>36500</v>
      </c>
      <c r="F18" s="7">
        <f>Tabelle!B10</f>
        <v>253.4699999999998</v>
      </c>
      <c r="G18" s="33"/>
      <c r="H18" s="51">
        <f>Tabelle!F110</f>
        <v>0.25750000000000001</v>
      </c>
      <c r="I18" s="36">
        <f t="shared" si="0"/>
        <v>65.268524999999954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12</v>
      </c>
      <c r="D19" s="7">
        <f>Tabelle!B24</f>
        <v>18.2</v>
      </c>
      <c r="E19" s="7">
        <f>Tabelle!B37</f>
        <v>20900</v>
      </c>
      <c r="F19" s="7">
        <f>Tabelle!B11</f>
        <v>97.440000000000055</v>
      </c>
      <c r="G19" s="33"/>
      <c r="H19" s="51">
        <f>Tabelle!F111</f>
        <v>0.35499999999999998</v>
      </c>
      <c r="I19" s="36">
        <f t="shared" si="0"/>
        <v>34.591200000000015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12</v>
      </c>
      <c r="D20" s="7">
        <f>Tabelle!B25</f>
        <v>173.2</v>
      </c>
      <c r="E20" s="7">
        <f>Tabelle!B38</f>
        <v>197200</v>
      </c>
      <c r="F20" s="7">
        <f>Tabelle!B12</f>
        <v>448.60000000000042</v>
      </c>
      <c r="G20" s="33"/>
      <c r="H20" s="51">
        <f>Tabelle!F112</f>
        <v>0.29599999999999999</v>
      </c>
      <c r="I20" s="36">
        <f t="shared" si="0"/>
        <v>132.78560000000013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12</v>
      </c>
      <c r="D21" s="7">
        <f>Tabelle!B26</f>
        <v>0</v>
      </c>
      <c r="E21" s="7">
        <f>Tabelle!B39</f>
        <v>0</v>
      </c>
      <c r="F21" s="7">
        <f>Tabelle!B13</f>
        <v>4.0499999999997272</v>
      </c>
      <c r="G21" s="33"/>
      <c r="H21" s="51">
        <f>Tabelle!F113</f>
        <v>0.32679999999999998</v>
      </c>
      <c r="I21" s="36">
        <f t="shared" si="0"/>
        <v>1.3235399999999107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12</v>
      </c>
      <c r="D22" s="7">
        <f>Tabelle!B27</f>
        <v>40.049999999999997</v>
      </c>
      <c r="E22" s="7">
        <f>Tabelle!B40</f>
        <v>16300</v>
      </c>
      <c r="F22" s="7">
        <f>Tabelle!B14</f>
        <v>179.22000000000031</v>
      </c>
      <c r="G22" s="33"/>
      <c r="H22" s="51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12</v>
      </c>
      <c r="D23" s="33"/>
      <c r="E23" s="33"/>
      <c r="F23" s="33"/>
      <c r="G23" s="33"/>
      <c r="H23" s="33"/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12</v>
      </c>
      <c r="D24" s="33"/>
      <c r="E24" s="33"/>
      <c r="F24" s="33"/>
      <c r="G24" s="33"/>
      <c r="H24" s="33"/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12</v>
      </c>
      <c r="D25" s="33"/>
      <c r="E25" s="33"/>
      <c r="F25" s="33"/>
      <c r="G25" s="33"/>
      <c r="H25" s="33"/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oglio30"/>
  <dimension ref="A1:K25"/>
  <sheetViews>
    <sheetView workbookViewId="0">
      <selection activeCell="J22" sqref="J22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2.85546875" bestFit="1" customWidth="1"/>
    <col min="9" max="9" width="14.5703125" bestFit="1" customWidth="1"/>
    <col min="10" max="10" width="21.28515625" customWidth="1"/>
    <col min="11" max="11" width="24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39</v>
      </c>
      <c r="D2" s="34">
        <v>29.92</v>
      </c>
      <c r="E2" s="34">
        <v>4000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39</v>
      </c>
      <c r="D3" s="34">
        <v>43</v>
      </c>
      <c r="E3" s="34">
        <v>51840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39</v>
      </c>
      <c r="D4" s="34">
        <v>171.23</v>
      </c>
      <c r="E4" s="34">
        <v>45252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39</v>
      </c>
      <c r="D5" s="34">
        <v>196.26</v>
      </c>
      <c r="E5" s="34">
        <v>92812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39</v>
      </c>
      <c r="D6" s="34">
        <v>172.31</v>
      </c>
      <c r="E6" s="34">
        <v>116091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39</v>
      </c>
      <c r="D7" s="34">
        <v>77.91</v>
      </c>
      <c r="E7" s="34">
        <v>53400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39</v>
      </c>
      <c r="D8" s="34">
        <v>148.85</v>
      </c>
      <c r="E8" s="34">
        <v>62642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39</v>
      </c>
      <c r="D9" s="34">
        <v>111.53</v>
      </c>
      <c r="E9" s="34">
        <v>68332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39</v>
      </c>
      <c r="D10" s="34">
        <v>43.69</v>
      </c>
      <c r="E10" s="34">
        <v>23528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39</v>
      </c>
      <c r="D11" s="34">
        <v>91.06</v>
      </c>
      <c r="E11" s="35">
        <v>52681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39</v>
      </c>
      <c r="D12" s="7">
        <f>Tabelle!AB17</f>
        <v>96.7</v>
      </c>
      <c r="E12" s="34">
        <f>Tabelle!AB30</f>
        <v>62726</v>
      </c>
      <c r="F12" s="7">
        <f>Tabelle!AB4</f>
        <v>534.46</v>
      </c>
      <c r="G12" s="33"/>
      <c r="H12" s="50">
        <f>Tabelle!F104</f>
        <v>0.307</v>
      </c>
      <c r="I12" s="36">
        <f t="shared" ref="I12:I25" si="0">F12*H12</f>
        <v>164.07922000000002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39</v>
      </c>
      <c r="D13" s="7">
        <f>Tabelle!AB18</f>
        <v>72.099999999999994</v>
      </c>
      <c r="E13" s="34">
        <f>Tabelle!AB31</f>
        <v>30052</v>
      </c>
      <c r="F13" s="7">
        <f>Tabelle!AB5</f>
        <v>365.86</v>
      </c>
      <c r="G13" s="33"/>
      <c r="H13" s="50">
        <f>Tabelle!F105</f>
        <v>0.33100000000000002</v>
      </c>
      <c r="I13" s="36">
        <f t="shared" si="0"/>
        <v>121.09966000000001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39</v>
      </c>
      <c r="D14" s="7">
        <f>Tabelle!AB19</f>
        <v>60.2</v>
      </c>
      <c r="E14" s="34">
        <f>Tabelle!AB32</f>
        <v>33464</v>
      </c>
      <c r="F14" s="7">
        <f>Tabelle!AB6</f>
        <v>354.55</v>
      </c>
      <c r="G14" s="33"/>
      <c r="H14" s="50">
        <f>Tabelle!F106</f>
        <v>0.33500000000000002</v>
      </c>
      <c r="I14" s="36">
        <f t="shared" si="0"/>
        <v>118.77425000000001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39</v>
      </c>
      <c r="D15" s="7">
        <f>Tabelle!AB20</f>
        <v>87.3</v>
      </c>
      <c r="E15" s="34">
        <f>Tabelle!AB33</f>
        <v>49428</v>
      </c>
      <c r="F15" s="7">
        <f>Tabelle!AB7</f>
        <v>478.04000000000019</v>
      </c>
      <c r="G15" s="33"/>
      <c r="H15" s="50">
        <f>Tabelle!F107</f>
        <v>0.33400000000000002</v>
      </c>
      <c r="I15" s="36">
        <f t="shared" si="0"/>
        <v>159.66536000000008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39</v>
      </c>
      <c r="D16" s="7">
        <f>Tabelle!AB21</f>
        <v>83.4</v>
      </c>
      <c r="E16" s="34">
        <f>Tabelle!AB34</f>
        <v>54715</v>
      </c>
      <c r="F16" s="7">
        <f>Tabelle!AB8</f>
        <v>491.07000000000022</v>
      </c>
      <c r="G16" s="33"/>
      <c r="H16" s="50">
        <f>Tabelle!F108</f>
        <v>0.28599999999999998</v>
      </c>
      <c r="I16" s="36">
        <f t="shared" si="0"/>
        <v>140.44602000000006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39</v>
      </c>
      <c r="D17" s="7">
        <f>Tabelle!AB22</f>
        <v>93.2</v>
      </c>
      <c r="E17" s="34">
        <f>Tabelle!AB35</f>
        <v>66697</v>
      </c>
      <c r="F17" s="7">
        <f>Tabelle!AB9</f>
        <v>526.97999999999956</v>
      </c>
      <c r="G17" s="33"/>
      <c r="H17" s="50">
        <f>Tabelle!F109</f>
        <v>0.26550000000000001</v>
      </c>
      <c r="I17" s="36">
        <f t="shared" si="0"/>
        <v>139.9131899999999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39</v>
      </c>
      <c r="D18" s="7">
        <f>Tabelle!AB23</f>
        <v>68.5</v>
      </c>
      <c r="E18" s="34">
        <f>Tabelle!AB36</f>
        <v>28642</v>
      </c>
      <c r="F18" s="7">
        <f>Tabelle!AB10</f>
        <v>288.94000000000011</v>
      </c>
      <c r="G18" s="33"/>
      <c r="H18" s="50">
        <f>Tabelle!F110</f>
        <v>0.25750000000000001</v>
      </c>
      <c r="I18" s="36">
        <f t="shared" si="0"/>
        <v>74.402050000000031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39</v>
      </c>
      <c r="D19" s="7">
        <f>Tabelle!AB24</f>
        <v>367.4</v>
      </c>
      <c r="E19" s="34">
        <f>Tabelle!AB37</f>
        <v>7844</v>
      </c>
      <c r="F19" s="7">
        <f>Tabelle!AB11</f>
        <v>72.519999999999982</v>
      </c>
      <c r="G19" s="33"/>
      <c r="H19" s="50">
        <f>Tabelle!F111</f>
        <v>0.35499999999999998</v>
      </c>
      <c r="I19" s="36">
        <f t="shared" si="0"/>
        <v>25.744599999999991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39</v>
      </c>
      <c r="D20" s="7">
        <f>Tabelle!AB25</f>
        <v>5.2</v>
      </c>
      <c r="E20" s="34">
        <f>Tabelle!AB38</f>
        <v>2000</v>
      </c>
      <c r="F20" s="7">
        <f>Tabelle!AB12</f>
        <v>45.5300000000002</v>
      </c>
      <c r="G20" s="33"/>
      <c r="H20" s="50">
        <f>Tabelle!F112</f>
        <v>0.29599999999999999</v>
      </c>
      <c r="I20" s="36">
        <f t="shared" si="0"/>
        <v>13.476880000000058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39</v>
      </c>
      <c r="D21" s="7">
        <f>Tabelle!AB26</f>
        <v>2.83</v>
      </c>
      <c r="E21" s="34">
        <f>Tabelle!AB39</f>
        <v>2266</v>
      </c>
      <c r="F21" s="7">
        <f>Tabelle!AB13</f>
        <v>16.059999999999949</v>
      </c>
      <c r="G21" s="33"/>
      <c r="H21" s="50">
        <f>Tabelle!F113</f>
        <v>0.32679999999999998</v>
      </c>
      <c r="I21" s="36">
        <f t="shared" si="0"/>
        <v>5.2484079999999826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39</v>
      </c>
      <c r="D22" s="7">
        <f>Tabelle!AB27</f>
        <v>9.0299999999999994</v>
      </c>
      <c r="E22" s="34">
        <f>Tabelle!AB40</f>
        <v>5308</v>
      </c>
      <c r="F22" s="7">
        <f>Tabelle!AB14</f>
        <v>113.23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Tabelle!G92</f>
        <v>0</v>
      </c>
    </row>
    <row r="23" spans="1:11" x14ac:dyDescent="0.25">
      <c r="A23" s="37">
        <v>2025</v>
      </c>
      <c r="B23" s="37">
        <v>10</v>
      </c>
      <c r="C23" s="33" t="s">
        <v>39</v>
      </c>
      <c r="D23" s="33"/>
      <c r="E23" s="33"/>
      <c r="F23" s="33"/>
      <c r="G23" s="33"/>
      <c r="H23" s="50">
        <f>Tabelle!F115</f>
        <v>0</v>
      </c>
      <c r="I23" s="36">
        <f t="shared" si="0"/>
        <v>0</v>
      </c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39</v>
      </c>
      <c r="D24" s="33"/>
      <c r="E24" s="33"/>
      <c r="F24" s="33"/>
      <c r="G24" s="33"/>
      <c r="H24" s="50">
        <f>Tabelle!F116</f>
        <v>0</v>
      </c>
      <c r="I24" s="36">
        <f t="shared" si="0"/>
        <v>0</v>
      </c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39</v>
      </c>
      <c r="D25" s="33"/>
      <c r="E25" s="33"/>
      <c r="F25" s="33"/>
      <c r="G25" s="33"/>
      <c r="H25" s="50">
        <f>Tabelle!F117</f>
        <v>0</v>
      </c>
      <c r="I25" s="36">
        <f t="shared" si="0"/>
        <v>0</v>
      </c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oglio31"/>
  <dimension ref="A1:L25"/>
  <sheetViews>
    <sheetView workbookViewId="0">
      <selection activeCell="E23" sqref="E23"/>
    </sheetView>
  </sheetViews>
  <sheetFormatPr defaultRowHeight="15" x14ac:dyDescent="0.25"/>
  <cols>
    <col min="3" max="3" width="19.85546875" bestFit="1" customWidth="1"/>
    <col min="4" max="4" width="24" bestFit="1" customWidth="1"/>
    <col min="5" max="5" width="13.42578125" bestFit="1" customWidth="1"/>
    <col min="6" max="6" width="9.7109375" bestFit="1" customWidth="1"/>
    <col min="7" max="7" width="14" customWidth="1"/>
    <col min="8" max="8" width="13.28515625" bestFit="1" customWidth="1"/>
    <col min="9" max="9" width="15.140625" bestFit="1" customWidth="1"/>
    <col min="10" max="10" width="19.5703125" bestFit="1" customWidth="1"/>
    <col min="11" max="11" width="13.85546875" bestFit="1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40</v>
      </c>
      <c r="D2" s="34"/>
      <c r="E2" s="34"/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40</v>
      </c>
      <c r="D3" s="34"/>
      <c r="E3" s="34"/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40</v>
      </c>
      <c r="D4" s="34"/>
      <c r="E4" s="34"/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40</v>
      </c>
      <c r="D5" s="34"/>
      <c r="E5" s="34"/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40</v>
      </c>
      <c r="D6" s="34"/>
      <c r="E6" s="34"/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40</v>
      </c>
      <c r="D7" s="34"/>
      <c r="E7" s="34"/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40</v>
      </c>
      <c r="D8" s="34"/>
      <c r="E8" s="34"/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40</v>
      </c>
      <c r="D9" s="34"/>
      <c r="E9" s="34"/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40</v>
      </c>
      <c r="D10" s="34"/>
      <c r="E10" s="34"/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40</v>
      </c>
      <c r="D11" s="34"/>
      <c r="E11" s="35"/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40</v>
      </c>
      <c r="D12" s="7"/>
      <c r="E12" s="34"/>
      <c r="F12" s="27">
        <v>10989.38</v>
      </c>
      <c r="G12" s="73">
        <v>10989.38</v>
      </c>
      <c r="H12" s="50">
        <f>Tabelle!F104</f>
        <v>0.307</v>
      </c>
      <c r="I12" s="36">
        <f t="shared" ref="I12:I22" si="0">G12*H12</f>
        <v>3373.7396599999997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40</v>
      </c>
      <c r="D13" s="7"/>
      <c r="E13" s="34"/>
      <c r="F13" s="27">
        <v>8629.26</v>
      </c>
      <c r="G13" s="73">
        <v>8629.26</v>
      </c>
      <c r="H13" s="50">
        <f>Tabelle!F105</f>
        <v>0.33100000000000002</v>
      </c>
      <c r="I13" s="36">
        <f t="shared" si="0"/>
        <v>2856.2850600000002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40</v>
      </c>
      <c r="D14" s="7"/>
      <c r="E14" s="34"/>
      <c r="F14" s="27">
        <v>8829.1299999999992</v>
      </c>
      <c r="G14" s="73">
        <v>8829.1299999999992</v>
      </c>
      <c r="H14" s="50">
        <f>Tabelle!F106</f>
        <v>0.33500000000000002</v>
      </c>
      <c r="I14" s="36">
        <f t="shared" si="0"/>
        <v>2957.75855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40</v>
      </c>
      <c r="D15" s="7"/>
      <c r="E15" s="34"/>
      <c r="F15" s="27">
        <v>9123.83</v>
      </c>
      <c r="G15" s="73">
        <v>9123.83</v>
      </c>
      <c r="H15" s="50">
        <f>Tabelle!F107</f>
        <v>0.33400000000000002</v>
      </c>
      <c r="I15" s="36">
        <f t="shared" si="0"/>
        <v>3047.3592200000003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40</v>
      </c>
      <c r="D16" s="7"/>
      <c r="E16" s="34"/>
      <c r="F16" s="27">
        <v>10190.92</v>
      </c>
      <c r="G16" s="73">
        <v>10190.92</v>
      </c>
      <c r="H16" s="50">
        <f>Tabelle!F108</f>
        <v>0.28599999999999998</v>
      </c>
      <c r="I16" s="36">
        <f t="shared" si="0"/>
        <v>2914.6031199999998</v>
      </c>
      <c r="J16" s="34">
        <f>Tabelle!B108</f>
        <v>58209</v>
      </c>
      <c r="K16" s="49">
        <f>Tabelle!G85</f>
        <v>16648.580000000002</v>
      </c>
    </row>
    <row r="17" spans="1:12" x14ac:dyDescent="0.25">
      <c r="A17" s="37">
        <v>2025</v>
      </c>
      <c r="B17" s="37">
        <v>4</v>
      </c>
      <c r="C17" s="33" t="s">
        <v>40</v>
      </c>
      <c r="D17" s="7"/>
      <c r="E17" s="34"/>
      <c r="F17" s="27">
        <v>8605.77</v>
      </c>
      <c r="G17" s="73">
        <v>8605.77</v>
      </c>
      <c r="H17" s="50">
        <f>Tabelle!F109</f>
        <v>0.26550000000000001</v>
      </c>
      <c r="I17" s="36">
        <f t="shared" si="0"/>
        <v>2284.8319350000002</v>
      </c>
      <c r="J17" s="34">
        <f>Tabelle!B109</f>
        <v>41269</v>
      </c>
      <c r="K17" s="49">
        <f>Tabelle!G86</f>
        <v>10956.7</v>
      </c>
    </row>
    <row r="18" spans="1:12" x14ac:dyDescent="0.25">
      <c r="A18" s="37">
        <v>2025</v>
      </c>
      <c r="B18" s="37">
        <v>5</v>
      </c>
      <c r="C18" s="33" t="s">
        <v>40</v>
      </c>
      <c r="D18" s="7"/>
      <c r="E18" s="34"/>
      <c r="F18" s="27">
        <v>5978.01</v>
      </c>
      <c r="G18" s="73">
        <v>5978.01</v>
      </c>
      <c r="H18" s="50">
        <f>Tabelle!F110</f>
        <v>0.25750000000000001</v>
      </c>
      <c r="I18" s="36">
        <f t="shared" si="0"/>
        <v>1539.337575</v>
      </c>
      <c r="J18" s="34">
        <f>Tabelle!B110</f>
        <v>30809</v>
      </c>
      <c r="K18" s="49">
        <f>Tabelle!G87</f>
        <v>7932.95</v>
      </c>
    </row>
    <row r="19" spans="1:12" x14ac:dyDescent="0.25">
      <c r="A19" s="37">
        <v>2025</v>
      </c>
      <c r="B19" s="37">
        <v>6</v>
      </c>
      <c r="C19" s="33" t="s">
        <v>40</v>
      </c>
      <c r="D19" s="7"/>
      <c r="E19" s="34"/>
      <c r="F19" s="27">
        <v>6205.54</v>
      </c>
      <c r="G19" s="73">
        <v>6205.54</v>
      </c>
      <c r="H19" s="50">
        <f>Tabelle!F111</f>
        <v>0.35499999999999998</v>
      </c>
      <c r="I19" s="36">
        <f t="shared" si="0"/>
        <v>2202.9666999999999</v>
      </c>
      <c r="J19" s="34">
        <f>Tabelle!B111</f>
        <v>33644</v>
      </c>
      <c r="K19" s="49">
        <f>Tabelle!G88</f>
        <v>11949.42</v>
      </c>
    </row>
    <row r="20" spans="1:12" x14ac:dyDescent="0.25">
      <c r="A20" s="37">
        <v>2025</v>
      </c>
      <c r="B20" s="37">
        <v>7</v>
      </c>
      <c r="C20" s="33" t="s">
        <v>40</v>
      </c>
      <c r="D20" s="7"/>
      <c r="E20" s="34"/>
      <c r="F20" s="27">
        <v>6000</v>
      </c>
      <c r="G20" s="73">
        <v>6000</v>
      </c>
      <c r="H20" s="50">
        <f>Tabelle!F112</f>
        <v>0.29599999999999999</v>
      </c>
      <c r="I20" s="36">
        <f t="shared" si="0"/>
        <v>1776</v>
      </c>
      <c r="J20" s="34">
        <f>Tabelle!B112</f>
        <v>51483</v>
      </c>
      <c r="K20" s="49">
        <f>Tabelle!G89</f>
        <v>15262.33</v>
      </c>
      <c r="L20" t="s">
        <v>41</v>
      </c>
    </row>
    <row r="21" spans="1:12" x14ac:dyDescent="0.25">
      <c r="A21" s="37">
        <v>2025</v>
      </c>
      <c r="B21" s="37">
        <v>8</v>
      </c>
      <c r="C21" s="33" t="s">
        <v>40</v>
      </c>
      <c r="D21" s="33"/>
      <c r="E21" s="33"/>
      <c r="F21" s="34">
        <v>6000</v>
      </c>
      <c r="G21" s="73">
        <v>6000</v>
      </c>
      <c r="H21" s="50">
        <f>Tabelle!F113</f>
        <v>0.32679999999999998</v>
      </c>
      <c r="I21" s="33">
        <f t="shared" si="0"/>
        <v>1960.8</v>
      </c>
      <c r="J21" s="34">
        <f>Tabelle!B113</f>
        <v>17650</v>
      </c>
      <c r="K21" s="49">
        <f>Tabelle!G90</f>
        <v>5768.63</v>
      </c>
    </row>
    <row r="22" spans="1:12" x14ac:dyDescent="0.25">
      <c r="A22" s="37">
        <v>2025</v>
      </c>
      <c r="B22" s="37">
        <v>9</v>
      </c>
      <c r="C22" s="33" t="s">
        <v>40</v>
      </c>
      <c r="D22" s="33"/>
      <c r="E22" s="33"/>
      <c r="F22" s="34">
        <v>6000</v>
      </c>
      <c r="G22" s="73">
        <v>6000</v>
      </c>
      <c r="H22" s="50">
        <f>Tabelle!F114</f>
        <v>0</v>
      </c>
      <c r="I22" s="33">
        <f t="shared" si="0"/>
        <v>0</v>
      </c>
      <c r="J22" s="34">
        <f>Tabelle!B114</f>
        <v>0</v>
      </c>
      <c r="K22" s="49">
        <f>Tabelle!G92</f>
        <v>0</v>
      </c>
    </row>
    <row r="23" spans="1:12" x14ac:dyDescent="0.25">
      <c r="A23" s="37">
        <v>2025</v>
      </c>
      <c r="B23" s="37">
        <v>10</v>
      </c>
      <c r="C23" s="33" t="s">
        <v>40</v>
      </c>
      <c r="D23" s="33"/>
      <c r="E23" s="33"/>
      <c r="F23" s="34"/>
      <c r="G23" s="7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2" x14ac:dyDescent="0.25">
      <c r="A24" s="37">
        <v>2025</v>
      </c>
      <c r="B24" s="37">
        <v>11</v>
      </c>
      <c r="C24" s="33" t="s">
        <v>40</v>
      </c>
      <c r="D24" s="33"/>
      <c r="E24" s="33"/>
      <c r="F24" s="34"/>
      <c r="G24" s="7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2" x14ac:dyDescent="0.25">
      <c r="A25" s="37">
        <v>2025</v>
      </c>
      <c r="B25" s="37">
        <v>12</v>
      </c>
      <c r="C25" s="33" t="s">
        <v>40</v>
      </c>
      <c r="D25" s="33"/>
      <c r="E25" s="33"/>
      <c r="F25" s="34"/>
      <c r="G25" s="7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oglio32"/>
  <dimension ref="A1:AG136"/>
  <sheetViews>
    <sheetView topLeftCell="A2" workbookViewId="0">
      <selection activeCell="G39" sqref="G39"/>
    </sheetView>
  </sheetViews>
  <sheetFormatPr defaultRowHeight="14.25" customHeight="1" x14ac:dyDescent="0.25"/>
  <cols>
    <col min="1" max="1" width="35.7109375" customWidth="1"/>
    <col min="2" max="6" width="10.28515625" customWidth="1"/>
    <col min="7" max="7" width="11.140625" customWidth="1"/>
    <col min="8" max="28" width="10.28515625" customWidth="1"/>
  </cols>
  <sheetData>
    <row r="1" spans="1:33" ht="28.5" customHeight="1" x14ac:dyDescent="0.35">
      <c r="A1" s="13" t="s">
        <v>42</v>
      </c>
    </row>
    <row r="2" spans="1:33" ht="14.25" customHeight="1" x14ac:dyDescent="0.25">
      <c r="A2" s="14"/>
      <c r="AC2" s="14"/>
      <c r="AD2" s="14"/>
      <c r="AE2" s="14"/>
      <c r="AF2" s="14"/>
      <c r="AG2" s="14"/>
    </row>
    <row r="3" spans="1:33" ht="14.25" customHeight="1" x14ac:dyDescent="0.25">
      <c r="A3" s="61" t="s">
        <v>43</v>
      </c>
      <c r="B3" s="59" t="s">
        <v>12</v>
      </c>
      <c r="C3" s="59" t="s">
        <v>13</v>
      </c>
      <c r="D3" s="59" t="s">
        <v>14</v>
      </c>
      <c r="E3" s="59" t="s">
        <v>15</v>
      </c>
      <c r="F3" s="59" t="s">
        <v>16</v>
      </c>
      <c r="G3" s="59" t="s">
        <v>17</v>
      </c>
      <c r="H3" s="59" t="s">
        <v>18</v>
      </c>
      <c r="I3" s="59" t="s">
        <v>19</v>
      </c>
      <c r="J3" s="59" t="s">
        <v>20</v>
      </c>
      <c r="K3" s="59" t="s">
        <v>21</v>
      </c>
      <c r="L3" s="59" t="s">
        <v>22</v>
      </c>
      <c r="M3" s="59" t="s">
        <v>23</v>
      </c>
      <c r="N3" s="59" t="s">
        <v>25</v>
      </c>
      <c r="O3" s="59" t="s">
        <v>44</v>
      </c>
      <c r="P3" s="59" t="s">
        <v>27</v>
      </c>
      <c r="Q3" s="59" t="s">
        <v>28</v>
      </c>
      <c r="R3" s="59" t="s">
        <v>29</v>
      </c>
      <c r="S3" s="59" t="s">
        <v>30</v>
      </c>
      <c r="T3" s="59" t="s">
        <v>31</v>
      </c>
      <c r="U3" s="59" t="s">
        <v>32</v>
      </c>
      <c r="V3" s="59" t="s">
        <v>33</v>
      </c>
      <c r="W3" s="59" t="s">
        <v>34</v>
      </c>
      <c r="X3" s="59" t="s">
        <v>35</v>
      </c>
      <c r="Y3" s="59" t="s">
        <v>45</v>
      </c>
      <c r="Z3" s="59" t="s">
        <v>46</v>
      </c>
      <c r="AA3" s="59" t="s">
        <v>47</v>
      </c>
      <c r="AB3" s="59" t="s">
        <v>39</v>
      </c>
      <c r="AC3" s="14"/>
      <c r="AD3" s="14"/>
      <c r="AE3" s="14"/>
      <c r="AF3" s="14"/>
      <c r="AG3" s="14"/>
    </row>
    <row r="4" spans="1:33" ht="14.25" customHeight="1" x14ac:dyDescent="0.25">
      <c r="A4" s="58">
        <v>45597</v>
      </c>
      <c r="B4" s="7">
        <v>745.92</v>
      </c>
      <c r="C4" s="7">
        <v>511.15</v>
      </c>
      <c r="D4" s="7">
        <v>931.35000000000014</v>
      </c>
      <c r="E4" s="7">
        <v>243.96999999998661</v>
      </c>
      <c r="F4" s="7">
        <v>1109.48</v>
      </c>
      <c r="G4" s="7">
        <v>1373.24</v>
      </c>
      <c r="H4" s="7">
        <v>1496.8</v>
      </c>
      <c r="I4" s="7">
        <v>835.76999999999987</v>
      </c>
      <c r="J4" s="7">
        <v>449.71</v>
      </c>
      <c r="K4" s="7">
        <v>889.11</v>
      </c>
      <c r="L4" s="7">
        <v>686.8599999999999</v>
      </c>
      <c r="M4" s="7">
        <v>199.43</v>
      </c>
      <c r="N4" s="7">
        <v>1682.52</v>
      </c>
      <c r="O4" s="7">
        <v>1.54</v>
      </c>
      <c r="P4" s="7">
        <v>300.96000000000282</v>
      </c>
      <c r="Q4" s="7">
        <v>1071.04</v>
      </c>
      <c r="R4" s="7">
        <v>934.72</v>
      </c>
      <c r="S4" s="7">
        <v>466.64</v>
      </c>
      <c r="T4" s="7">
        <v>1673.1</v>
      </c>
      <c r="U4" s="7">
        <v>64.75</v>
      </c>
      <c r="V4" s="7">
        <v>3279.01</v>
      </c>
      <c r="W4" s="7">
        <v>907.7600000000001</v>
      </c>
      <c r="X4" s="7">
        <v>366.4899999999999</v>
      </c>
      <c r="Y4" s="7">
        <v>66.330000000000013</v>
      </c>
      <c r="Z4" s="7">
        <v>22.83</v>
      </c>
      <c r="AA4" s="7">
        <v>0.01</v>
      </c>
      <c r="AB4" s="7">
        <v>534.46</v>
      </c>
      <c r="AC4" s="14"/>
      <c r="AD4" s="14"/>
      <c r="AE4" s="14"/>
      <c r="AF4" s="14"/>
      <c r="AG4" s="14"/>
    </row>
    <row r="5" spans="1:33" ht="14.25" customHeight="1" x14ac:dyDescent="0.25">
      <c r="A5" s="58">
        <v>45627</v>
      </c>
      <c r="B5" s="7">
        <v>312.1400000000001</v>
      </c>
      <c r="C5" s="7">
        <v>357.13000000000011</v>
      </c>
      <c r="D5" s="7">
        <v>138.45999999999981</v>
      </c>
      <c r="E5" s="7">
        <v>836.26999999998952</v>
      </c>
      <c r="F5" s="7">
        <v>727.98999999999978</v>
      </c>
      <c r="G5" s="7">
        <v>597.14999999999986</v>
      </c>
      <c r="H5" s="7">
        <v>1222.8399999999999</v>
      </c>
      <c r="I5" s="7">
        <v>578.66999999999985</v>
      </c>
      <c r="J5" s="7">
        <v>164.26</v>
      </c>
      <c r="K5" s="7">
        <v>289.65000000000009</v>
      </c>
      <c r="L5" s="7">
        <v>380.23</v>
      </c>
      <c r="M5" s="7">
        <v>64.599999999999966</v>
      </c>
      <c r="N5" s="7">
        <v>889.24000000000024</v>
      </c>
      <c r="O5" s="7">
        <v>1.84</v>
      </c>
      <c r="P5" s="7">
        <v>602.5</v>
      </c>
      <c r="Q5" s="7">
        <v>888.67000000000007</v>
      </c>
      <c r="R5" s="7">
        <v>395.78</v>
      </c>
      <c r="S5" s="7">
        <v>307.31</v>
      </c>
      <c r="T5" s="7">
        <v>892.36999999999989</v>
      </c>
      <c r="U5" s="7">
        <v>36.83</v>
      </c>
      <c r="V5" s="7">
        <v>837.75</v>
      </c>
      <c r="W5" s="7">
        <v>499.04</v>
      </c>
      <c r="X5" s="7">
        <v>1437.77</v>
      </c>
      <c r="Y5" s="7">
        <v>38.639999999999993</v>
      </c>
      <c r="Z5" s="7">
        <v>28.35</v>
      </c>
      <c r="AA5" s="7">
        <v>0</v>
      </c>
      <c r="AB5" s="7">
        <v>365.86</v>
      </c>
      <c r="AC5" s="14"/>
      <c r="AD5" s="14"/>
      <c r="AE5" s="14"/>
      <c r="AF5" s="14"/>
      <c r="AG5" s="14"/>
    </row>
    <row r="6" spans="1:33" ht="14.25" customHeight="1" x14ac:dyDescent="0.25">
      <c r="A6" s="58">
        <v>45658</v>
      </c>
      <c r="B6" s="7">
        <v>428.88999999999987</v>
      </c>
      <c r="C6" s="7">
        <v>502.77</v>
      </c>
      <c r="D6" s="7">
        <v>562.68000000000006</v>
      </c>
      <c r="E6" s="7">
        <v>1220.5</v>
      </c>
      <c r="F6" s="7">
        <v>966.36999999999989</v>
      </c>
      <c r="G6" s="7">
        <v>824.66000000000031</v>
      </c>
      <c r="H6" s="7">
        <v>828.5600000000004</v>
      </c>
      <c r="I6" s="7">
        <v>910.71000000000026</v>
      </c>
      <c r="J6" s="7">
        <v>135.30000000000001</v>
      </c>
      <c r="K6" s="7">
        <v>580.87999999999988</v>
      </c>
      <c r="L6" s="7">
        <v>485.73</v>
      </c>
      <c r="M6" s="7">
        <v>85.990000000000009</v>
      </c>
      <c r="N6" s="7">
        <v>917.49000000000024</v>
      </c>
      <c r="O6" s="7">
        <v>0</v>
      </c>
      <c r="P6" s="7">
        <v>255.7599999999984</v>
      </c>
      <c r="Q6" s="7">
        <v>1432.46</v>
      </c>
      <c r="R6" s="7">
        <v>1069.29</v>
      </c>
      <c r="S6" s="7">
        <v>788.06</v>
      </c>
      <c r="T6" s="7">
        <v>1509.09</v>
      </c>
      <c r="U6" s="7">
        <v>1193.3800000000001</v>
      </c>
      <c r="V6" s="7">
        <v>104.8900000000003</v>
      </c>
      <c r="W6" s="7">
        <v>432.50999999999982</v>
      </c>
      <c r="X6" s="7">
        <v>1463.98</v>
      </c>
      <c r="Y6" s="7">
        <v>55.34</v>
      </c>
      <c r="Z6" s="7">
        <v>1.740000000000002</v>
      </c>
      <c r="AA6" s="7">
        <v>0.73</v>
      </c>
      <c r="AB6" s="7">
        <v>354.55</v>
      </c>
    </row>
    <row r="7" spans="1:33" ht="14.25" customHeight="1" x14ac:dyDescent="0.25">
      <c r="A7" s="58">
        <v>45689</v>
      </c>
      <c r="B7" s="7">
        <v>492.7800000000002</v>
      </c>
      <c r="C7" s="7">
        <v>286.43999999999983</v>
      </c>
      <c r="D7" s="7">
        <v>838.12999999999988</v>
      </c>
      <c r="E7" s="7">
        <v>838.9600000000064</v>
      </c>
      <c r="F7" s="7">
        <v>768.65000000000055</v>
      </c>
      <c r="G7" s="7">
        <v>747.67999999999984</v>
      </c>
      <c r="H7" s="7">
        <v>644.72000000000025</v>
      </c>
      <c r="I7" s="7">
        <v>770.34999999999991</v>
      </c>
      <c r="J7" s="7">
        <v>341.6400000000001</v>
      </c>
      <c r="K7" s="7">
        <v>920.21</v>
      </c>
      <c r="L7" s="7">
        <v>627.36999999999989</v>
      </c>
      <c r="M7" s="7">
        <v>42.100000000000023</v>
      </c>
      <c r="N7" s="7">
        <v>810.10000000000036</v>
      </c>
      <c r="O7" s="7">
        <v>0</v>
      </c>
      <c r="P7" s="7">
        <v>466.13000000000102</v>
      </c>
      <c r="Q7" s="7">
        <v>1260.74</v>
      </c>
      <c r="R7" s="7">
        <v>1530.02</v>
      </c>
      <c r="S7" s="7">
        <v>477.2199999999998</v>
      </c>
      <c r="T7" s="7">
        <v>2323.88</v>
      </c>
      <c r="U7" s="7">
        <v>1507.61</v>
      </c>
      <c r="V7" s="7">
        <v>56.179999999999382</v>
      </c>
      <c r="W7" s="7">
        <v>47.150000000000091</v>
      </c>
      <c r="X7" s="7">
        <v>1474.88</v>
      </c>
      <c r="Y7" s="7">
        <v>64.140000000000015</v>
      </c>
      <c r="Z7" s="7">
        <v>1.6900000000000051</v>
      </c>
      <c r="AA7" s="7">
        <v>0</v>
      </c>
      <c r="AB7" s="7">
        <v>478.04000000000019</v>
      </c>
    </row>
    <row r="8" spans="1:33" ht="14.25" customHeight="1" x14ac:dyDescent="0.25">
      <c r="A8" s="58">
        <v>45717</v>
      </c>
      <c r="B8" s="7">
        <v>407.33000000000038</v>
      </c>
      <c r="C8" s="7">
        <v>402.31999999999971</v>
      </c>
      <c r="D8" s="7">
        <v>740.02</v>
      </c>
      <c r="E8" s="7">
        <v>1330.610000000001</v>
      </c>
      <c r="F8" s="7">
        <v>1248.2400000000009</v>
      </c>
      <c r="G8" s="7">
        <v>1177.48</v>
      </c>
      <c r="H8" s="7">
        <v>1169.04</v>
      </c>
      <c r="I8" s="7">
        <v>1060.23</v>
      </c>
      <c r="J8" s="7">
        <v>401.27</v>
      </c>
      <c r="K8" s="7">
        <v>1017.880000000001</v>
      </c>
      <c r="L8" s="7">
        <v>650.34000000000015</v>
      </c>
      <c r="M8" s="7">
        <v>112.05</v>
      </c>
      <c r="N8" s="7">
        <v>1276.28</v>
      </c>
      <c r="O8" s="7">
        <v>0</v>
      </c>
      <c r="P8" s="7">
        <v>325.22000000000122</v>
      </c>
      <c r="Q8" s="7">
        <v>1940.01</v>
      </c>
      <c r="R8" s="7">
        <v>299.39999999999958</v>
      </c>
      <c r="S8" s="7">
        <v>934.25999999999976</v>
      </c>
      <c r="T8" s="7">
        <v>1366.1799999999989</v>
      </c>
      <c r="U8" s="7">
        <v>0</v>
      </c>
      <c r="V8" s="7">
        <v>0.86999999999989086</v>
      </c>
      <c r="W8" s="7">
        <v>2041.06</v>
      </c>
      <c r="X8" s="7">
        <v>2375.7599999999989</v>
      </c>
      <c r="Y8" s="7">
        <v>52.569999999999993</v>
      </c>
      <c r="Z8" s="7">
        <v>2.6999999999999962</v>
      </c>
      <c r="AA8" s="7">
        <v>0</v>
      </c>
      <c r="AB8" s="7">
        <v>491.07000000000022</v>
      </c>
    </row>
    <row r="9" spans="1:33" ht="14.25" customHeight="1" x14ac:dyDescent="0.25">
      <c r="A9" s="58">
        <v>45748</v>
      </c>
      <c r="B9" s="7">
        <v>339.17999999999978</v>
      </c>
      <c r="C9" s="7">
        <v>398.69000000000011</v>
      </c>
      <c r="D9" s="7">
        <v>742.47000000000025</v>
      </c>
      <c r="E9" s="7">
        <v>566.88999999999942</v>
      </c>
      <c r="F9" s="7">
        <v>1022.11</v>
      </c>
      <c r="G9" s="7">
        <v>728.78000000000065</v>
      </c>
      <c r="H9" s="7">
        <v>911.75999999999931</v>
      </c>
      <c r="I9" s="7">
        <v>824.3100000000004</v>
      </c>
      <c r="J9" s="7">
        <v>375.3900000000001</v>
      </c>
      <c r="K9" s="7">
        <v>1182.44</v>
      </c>
      <c r="L9" s="7">
        <v>598.42999999999984</v>
      </c>
      <c r="M9" s="7">
        <v>123.66</v>
      </c>
      <c r="N9" s="7">
        <v>1183.17</v>
      </c>
      <c r="O9" s="7">
        <v>25.71</v>
      </c>
      <c r="P9" s="7">
        <v>83.389999999999418</v>
      </c>
      <c r="Q9" s="7">
        <v>1086.83</v>
      </c>
      <c r="R9" s="7">
        <v>83.369999999999891</v>
      </c>
      <c r="S9" s="7">
        <v>233.3600000000001</v>
      </c>
      <c r="T9" s="7">
        <v>831.13000000000102</v>
      </c>
      <c r="U9" s="7">
        <v>0</v>
      </c>
      <c r="V9" s="7">
        <v>1078.5</v>
      </c>
      <c r="W9" s="7">
        <v>1771.95</v>
      </c>
      <c r="X9" s="7">
        <v>1423.9700000000009</v>
      </c>
      <c r="Y9" s="7">
        <v>35.269999999999982</v>
      </c>
      <c r="Z9" s="7">
        <v>16.48</v>
      </c>
      <c r="AA9" s="7">
        <v>0</v>
      </c>
      <c r="AB9" s="7">
        <v>526.97999999999956</v>
      </c>
    </row>
    <row r="10" spans="1:33" ht="14.25" customHeight="1" x14ac:dyDescent="0.25">
      <c r="A10" s="58">
        <v>45778</v>
      </c>
      <c r="B10" s="7">
        <v>253.4699999999998</v>
      </c>
      <c r="C10" s="7">
        <v>66.400000000000091</v>
      </c>
      <c r="D10" s="7">
        <v>78.849999999999454</v>
      </c>
      <c r="E10" s="7">
        <v>460.45999999999191</v>
      </c>
      <c r="F10" s="7">
        <v>1035.31</v>
      </c>
      <c r="G10" s="7">
        <v>1032.1199999999999</v>
      </c>
      <c r="H10" s="7">
        <v>341.74000000000069</v>
      </c>
      <c r="I10" s="7">
        <v>586.48000000000047</v>
      </c>
      <c r="J10" s="7">
        <v>23.599999999999909</v>
      </c>
      <c r="K10" s="7">
        <v>610.52999999999975</v>
      </c>
      <c r="L10" s="7">
        <v>484.79000000000042</v>
      </c>
      <c r="M10" s="7">
        <v>47.17999999999995</v>
      </c>
      <c r="N10" s="7">
        <v>668.70000000000073</v>
      </c>
      <c r="O10" s="7">
        <v>18.309999999999999</v>
      </c>
      <c r="P10" s="7">
        <v>382.11000000000058</v>
      </c>
      <c r="Q10" s="7">
        <v>923.15999999999985</v>
      </c>
      <c r="R10" s="7">
        <v>64.699999999999818</v>
      </c>
      <c r="S10" s="7">
        <v>470.67000000000007</v>
      </c>
      <c r="T10" s="7">
        <v>320.40999999999991</v>
      </c>
      <c r="U10" s="7">
        <v>0</v>
      </c>
      <c r="V10" s="7">
        <v>0</v>
      </c>
      <c r="W10" s="7">
        <v>1398.26</v>
      </c>
      <c r="X10" s="7">
        <v>0</v>
      </c>
      <c r="Y10" s="7">
        <v>36.759999999999991</v>
      </c>
      <c r="Z10" s="7">
        <v>7</v>
      </c>
      <c r="AA10" s="7">
        <v>0</v>
      </c>
      <c r="AB10" s="7">
        <v>288.94000000000011</v>
      </c>
    </row>
    <row r="11" spans="1:33" ht="14.25" customHeight="1" x14ac:dyDescent="0.25">
      <c r="A11" s="58">
        <v>45809</v>
      </c>
      <c r="B11" s="7">
        <v>97.440000000000055</v>
      </c>
      <c r="C11" s="7">
        <v>146.0300000000002</v>
      </c>
      <c r="D11" s="7">
        <v>99.570000000000618</v>
      </c>
      <c r="E11" s="7">
        <v>1011.510000000009</v>
      </c>
      <c r="F11" s="7">
        <v>658.18999999999869</v>
      </c>
      <c r="G11" s="7">
        <v>551.60999999999967</v>
      </c>
      <c r="H11" s="7">
        <v>711.02999999999975</v>
      </c>
      <c r="I11" s="7">
        <v>840.05999999999949</v>
      </c>
      <c r="J11" s="7">
        <v>159.25</v>
      </c>
      <c r="K11" s="7">
        <v>132.4800000000005</v>
      </c>
      <c r="L11" s="7">
        <v>550.07999999999993</v>
      </c>
      <c r="M11" s="7">
        <v>62.420000000000073</v>
      </c>
      <c r="N11" s="7">
        <v>938.46999999999935</v>
      </c>
      <c r="O11" s="7">
        <v>0</v>
      </c>
      <c r="P11" s="7">
        <v>583.36000000000058</v>
      </c>
      <c r="Q11" s="7">
        <v>1403.140000000001</v>
      </c>
      <c r="R11" s="7">
        <v>42.130000000000109</v>
      </c>
      <c r="S11" s="7">
        <v>217.32000000000019</v>
      </c>
      <c r="T11" s="7">
        <v>473.18000000000029</v>
      </c>
      <c r="U11" s="7">
        <v>0</v>
      </c>
      <c r="V11" s="7">
        <v>825.58000000000084</v>
      </c>
      <c r="W11" s="7">
        <v>0</v>
      </c>
      <c r="X11" s="7">
        <v>0</v>
      </c>
      <c r="Y11" s="7">
        <v>0</v>
      </c>
      <c r="Z11" s="7">
        <v>1.640000000000001</v>
      </c>
      <c r="AA11" s="7">
        <v>0</v>
      </c>
      <c r="AB11" s="7">
        <v>72.519999999999982</v>
      </c>
    </row>
    <row r="12" spans="1:33" ht="14.25" customHeight="1" x14ac:dyDescent="0.25">
      <c r="A12" s="58">
        <v>45839</v>
      </c>
      <c r="B12" s="7">
        <v>448.60000000000042</v>
      </c>
      <c r="C12" s="7">
        <v>538.77</v>
      </c>
      <c r="D12" s="7">
        <v>622.53000000000065</v>
      </c>
      <c r="E12" s="7">
        <v>1784</v>
      </c>
      <c r="F12" s="7">
        <v>1172.0999999999999</v>
      </c>
      <c r="G12" s="7">
        <v>446.96</v>
      </c>
      <c r="H12" s="7">
        <v>601.34000000000015</v>
      </c>
      <c r="I12" s="7">
        <v>1044.72</v>
      </c>
      <c r="J12" s="7">
        <v>262.42000000000007</v>
      </c>
      <c r="K12" s="7">
        <v>905.02999999999975</v>
      </c>
      <c r="L12" s="7">
        <v>770.29</v>
      </c>
      <c r="M12" s="7">
        <v>249.28000000000009</v>
      </c>
      <c r="N12" s="7">
        <v>906.32000000000153</v>
      </c>
      <c r="O12" s="7">
        <v>0</v>
      </c>
      <c r="P12" s="7">
        <v>296.83000000000169</v>
      </c>
      <c r="Q12" s="7">
        <v>1518.73</v>
      </c>
      <c r="R12" s="7">
        <v>53.399999999999643</v>
      </c>
      <c r="S12" s="7">
        <v>618.55000000000018</v>
      </c>
      <c r="T12" s="7">
        <v>27.590000000000149</v>
      </c>
      <c r="U12" s="7">
        <v>0</v>
      </c>
      <c r="V12" s="7">
        <v>1413.66</v>
      </c>
      <c r="W12" s="7">
        <v>0</v>
      </c>
      <c r="X12" s="7">
        <v>0</v>
      </c>
      <c r="Y12" s="7">
        <v>0</v>
      </c>
      <c r="Z12" s="7">
        <v>2.0700000000000069</v>
      </c>
      <c r="AA12" s="7">
        <v>40.43</v>
      </c>
      <c r="AB12" s="7">
        <v>45.5300000000002</v>
      </c>
    </row>
    <row r="13" spans="1:33" ht="14.25" customHeight="1" x14ac:dyDescent="0.25">
      <c r="A13" s="58">
        <v>45870</v>
      </c>
      <c r="B13" s="7">
        <v>4.0499999999997272</v>
      </c>
      <c r="C13" s="7">
        <v>163.19999999999979</v>
      </c>
      <c r="D13" s="7">
        <v>24.929999999999382</v>
      </c>
      <c r="E13" s="7">
        <v>363.2899999999936</v>
      </c>
      <c r="F13" s="7">
        <v>211.5799999999999</v>
      </c>
      <c r="G13" s="7">
        <v>113.3600000000006</v>
      </c>
      <c r="H13" s="7">
        <v>238.85000000000039</v>
      </c>
      <c r="I13" s="7">
        <v>7.1799999999993824</v>
      </c>
      <c r="J13" s="7">
        <v>76.190000000000055</v>
      </c>
      <c r="K13" s="7">
        <v>8.8200000000006185</v>
      </c>
      <c r="L13" s="7">
        <v>110.5700000000006</v>
      </c>
      <c r="M13" s="7">
        <v>4.5</v>
      </c>
      <c r="N13" s="7">
        <v>224.47999999999959</v>
      </c>
      <c r="O13" s="7">
        <v>0</v>
      </c>
      <c r="P13" s="7">
        <v>152.7900000000009</v>
      </c>
      <c r="Q13" s="7">
        <v>697.35000000000036</v>
      </c>
      <c r="R13" s="7">
        <v>19.630000000000109</v>
      </c>
      <c r="S13" s="7">
        <v>312.65999999999991</v>
      </c>
      <c r="T13" s="7">
        <v>130.53000000000071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0.35999999999999938</v>
      </c>
      <c r="AA13" s="7">
        <v>6.8700000000000054</v>
      </c>
      <c r="AB13" s="7">
        <v>16.059999999999949</v>
      </c>
    </row>
    <row r="14" spans="1:33" ht="14.25" customHeight="1" x14ac:dyDescent="0.25">
      <c r="A14" s="58">
        <v>45901</v>
      </c>
      <c r="B14" s="7">
        <v>179.22000000000031</v>
      </c>
      <c r="C14" s="7">
        <v>746.39999999999964</v>
      </c>
      <c r="D14" s="7">
        <v>786.97000000000025</v>
      </c>
      <c r="E14" s="7">
        <v>752.91999999999825</v>
      </c>
      <c r="F14" s="7">
        <v>1024.98</v>
      </c>
      <c r="G14" s="7">
        <v>672.85000000000036</v>
      </c>
      <c r="H14" s="7">
        <v>1110.879999999999</v>
      </c>
      <c r="I14" s="7">
        <v>0</v>
      </c>
      <c r="J14" s="7">
        <v>293.54000000000002</v>
      </c>
      <c r="K14" s="7">
        <v>553.54</v>
      </c>
      <c r="L14" s="7">
        <v>0</v>
      </c>
      <c r="M14" s="7">
        <v>3.5299999999999732</v>
      </c>
      <c r="N14" s="7">
        <v>676.05999999999949</v>
      </c>
      <c r="O14" s="7">
        <v>0</v>
      </c>
      <c r="P14" s="7">
        <v>450.65999999999991</v>
      </c>
      <c r="Q14" s="7">
        <v>2729.5300000000011</v>
      </c>
      <c r="R14" s="7">
        <v>533.6899999999996</v>
      </c>
      <c r="S14" s="7">
        <v>841.55000000000018</v>
      </c>
      <c r="T14" s="7">
        <v>433.02999999999878</v>
      </c>
      <c r="U14" s="7">
        <v>0</v>
      </c>
      <c r="V14" s="7">
        <v>1235.629999999999</v>
      </c>
      <c r="W14" s="7">
        <v>0</v>
      </c>
      <c r="X14" s="7">
        <v>0</v>
      </c>
      <c r="Y14" s="7">
        <v>66.990000000000066</v>
      </c>
      <c r="Z14" s="7">
        <v>1.539999999999992</v>
      </c>
      <c r="AA14" s="7">
        <v>21.86</v>
      </c>
      <c r="AB14" s="7">
        <v>113.23</v>
      </c>
    </row>
    <row r="15" spans="1:33" ht="14.25" customHeight="1" x14ac:dyDescent="0.25">
      <c r="A15" s="14"/>
    </row>
    <row r="16" spans="1:33" ht="14.25" customHeight="1" x14ac:dyDescent="0.25">
      <c r="A16" s="61" t="s">
        <v>48</v>
      </c>
      <c r="B16" s="59" t="s">
        <v>12</v>
      </c>
      <c r="C16" s="59" t="s">
        <v>13</v>
      </c>
      <c r="D16" s="59" t="s">
        <v>14</v>
      </c>
      <c r="E16" s="59" t="s">
        <v>15</v>
      </c>
      <c r="F16" s="59" t="s">
        <v>16</v>
      </c>
      <c r="G16" s="59" t="s">
        <v>17</v>
      </c>
      <c r="H16" s="59" t="s">
        <v>18</v>
      </c>
      <c r="I16" s="59" t="s">
        <v>19</v>
      </c>
      <c r="J16" s="59" t="s">
        <v>20</v>
      </c>
      <c r="K16" s="59" t="s">
        <v>21</v>
      </c>
      <c r="L16" s="59" t="s">
        <v>22</v>
      </c>
      <c r="M16" s="59" t="s">
        <v>23</v>
      </c>
      <c r="N16" s="59" t="s">
        <v>25</v>
      </c>
      <c r="O16" s="59" t="s">
        <v>44</v>
      </c>
      <c r="P16" s="59" t="s">
        <v>27</v>
      </c>
      <c r="Q16" s="59" t="s">
        <v>28</v>
      </c>
      <c r="R16" s="59" t="s">
        <v>29</v>
      </c>
      <c r="S16" s="59" t="s">
        <v>30</v>
      </c>
      <c r="T16" s="59" t="s">
        <v>31</v>
      </c>
      <c r="U16" s="59" t="s">
        <v>32</v>
      </c>
      <c r="V16" s="59" t="s">
        <v>33</v>
      </c>
      <c r="W16" s="59" t="s">
        <v>34</v>
      </c>
      <c r="X16" s="59" t="s">
        <v>35</v>
      </c>
      <c r="Y16" s="59" t="s">
        <v>45</v>
      </c>
      <c r="Z16" s="59" t="s">
        <v>46</v>
      </c>
      <c r="AA16" s="59" t="s">
        <v>47</v>
      </c>
      <c r="AB16" s="59" t="s">
        <v>39</v>
      </c>
    </row>
    <row r="17" spans="1:28" ht="14.25" customHeight="1" x14ac:dyDescent="0.25">
      <c r="A17" s="60">
        <v>45597</v>
      </c>
      <c r="B17" s="47">
        <v>200</v>
      </c>
      <c r="C17" s="47">
        <v>103.3</v>
      </c>
      <c r="D17" s="47">
        <v>100.6</v>
      </c>
      <c r="E17" s="47">
        <v>9.6</v>
      </c>
      <c r="F17" s="47">
        <v>86.7</v>
      </c>
      <c r="G17" s="47">
        <v>145.9</v>
      </c>
      <c r="H17" s="47">
        <v>175.2</v>
      </c>
      <c r="I17" s="47">
        <v>121.9</v>
      </c>
      <c r="J17" s="47">
        <v>50.7</v>
      </c>
      <c r="K17" s="47">
        <v>55.1</v>
      </c>
      <c r="L17" s="47">
        <v>300.7</v>
      </c>
      <c r="M17" s="47">
        <v>100.3</v>
      </c>
      <c r="N17" s="47">
        <v>112.6</v>
      </c>
      <c r="O17" s="47">
        <v>0</v>
      </c>
      <c r="P17" s="47">
        <v>167</v>
      </c>
      <c r="Q17" s="47">
        <v>170.5</v>
      </c>
      <c r="R17" s="47">
        <v>45.7</v>
      </c>
      <c r="S17" s="47">
        <v>59.8</v>
      </c>
      <c r="T17" s="47">
        <v>159.6</v>
      </c>
      <c r="U17" s="47">
        <v>0</v>
      </c>
      <c r="V17" s="47">
        <v>219.3</v>
      </c>
      <c r="W17" s="47">
        <v>50.9</v>
      </c>
      <c r="X17" s="47">
        <v>7.4</v>
      </c>
      <c r="Y17" s="47">
        <v>130.19999999999999</v>
      </c>
      <c r="Z17" s="47">
        <v>6.2</v>
      </c>
      <c r="AA17" s="47">
        <v>0</v>
      </c>
      <c r="AB17" s="47">
        <v>96.7</v>
      </c>
    </row>
    <row r="18" spans="1:28" ht="14.25" customHeight="1" x14ac:dyDescent="0.25">
      <c r="A18" s="60">
        <v>45627</v>
      </c>
      <c r="B18" s="7">
        <v>59.3</v>
      </c>
      <c r="C18" s="7">
        <v>89.7</v>
      </c>
      <c r="D18" s="7">
        <v>18.7</v>
      </c>
      <c r="E18" s="7">
        <v>99.3</v>
      </c>
      <c r="F18" s="7">
        <v>49.9</v>
      </c>
      <c r="G18" s="7">
        <v>61</v>
      </c>
      <c r="H18" s="7">
        <v>103.7</v>
      </c>
      <c r="I18" s="7">
        <v>72</v>
      </c>
      <c r="J18" s="7">
        <v>12.4</v>
      </c>
      <c r="K18" s="7">
        <v>2.1</v>
      </c>
      <c r="L18" s="7">
        <v>120.3</v>
      </c>
      <c r="M18" s="7">
        <v>29.1</v>
      </c>
      <c r="N18" s="7">
        <v>48.2</v>
      </c>
      <c r="O18" s="7">
        <v>0</v>
      </c>
      <c r="P18" s="7">
        <v>313.3</v>
      </c>
      <c r="Q18" s="7">
        <v>54.1</v>
      </c>
      <c r="R18" s="7">
        <v>21.1</v>
      </c>
      <c r="S18" s="7">
        <v>28.8</v>
      </c>
      <c r="T18" s="7">
        <v>62.9</v>
      </c>
      <c r="U18" s="7">
        <v>0</v>
      </c>
      <c r="V18" s="7">
        <v>34</v>
      </c>
      <c r="W18" s="7">
        <v>23.7</v>
      </c>
      <c r="X18" s="7">
        <v>65.2</v>
      </c>
      <c r="Y18" s="7">
        <v>70.150000000000006</v>
      </c>
      <c r="Z18" s="7">
        <v>107.1</v>
      </c>
      <c r="AA18" s="7">
        <v>0</v>
      </c>
      <c r="AB18" s="7">
        <v>72.099999999999994</v>
      </c>
    </row>
    <row r="19" spans="1:28" ht="14.25" customHeight="1" x14ac:dyDescent="0.25">
      <c r="A19" s="60">
        <v>45658</v>
      </c>
      <c r="B19" s="7">
        <v>129.80000000000001</v>
      </c>
      <c r="C19" s="7">
        <v>99.7</v>
      </c>
      <c r="D19" s="7">
        <v>112.5</v>
      </c>
      <c r="E19" s="7">
        <v>112.9</v>
      </c>
      <c r="F19" s="7">
        <v>50.2</v>
      </c>
      <c r="G19" s="7">
        <v>96</v>
      </c>
      <c r="H19" s="7">
        <v>130.69999999999999</v>
      </c>
      <c r="I19" s="7">
        <v>147.6</v>
      </c>
      <c r="J19" s="7">
        <v>2.2999999999999998</v>
      </c>
      <c r="K19" s="7">
        <v>31.5</v>
      </c>
      <c r="L19" s="7">
        <v>209.8</v>
      </c>
      <c r="M19" s="7">
        <v>33.6</v>
      </c>
      <c r="N19" s="7">
        <v>92.6</v>
      </c>
      <c r="O19" s="7">
        <v>0</v>
      </c>
      <c r="P19" s="7">
        <v>83.8</v>
      </c>
      <c r="Q19" s="7">
        <v>106.1</v>
      </c>
      <c r="R19" s="7">
        <v>72.599999999999994</v>
      </c>
      <c r="S19" s="7">
        <v>111.7</v>
      </c>
      <c r="T19" s="7">
        <v>141.19999999999999</v>
      </c>
      <c r="U19" s="7">
        <v>36.799999999999997</v>
      </c>
      <c r="V19" s="7">
        <v>0</v>
      </c>
      <c r="W19" s="7">
        <v>11.9</v>
      </c>
      <c r="X19" s="7">
        <v>71.8</v>
      </c>
      <c r="Y19" s="7">
        <v>182.2</v>
      </c>
      <c r="Z19" s="7">
        <v>0</v>
      </c>
      <c r="AA19" s="7">
        <v>0</v>
      </c>
      <c r="AB19" s="7">
        <v>60.2</v>
      </c>
    </row>
    <row r="20" spans="1:28" ht="14.25" customHeight="1" x14ac:dyDescent="0.25">
      <c r="A20" s="60">
        <v>45689</v>
      </c>
      <c r="B20" s="7">
        <v>153.80000000000001</v>
      </c>
      <c r="C20" s="7">
        <v>77.599999999999994</v>
      </c>
      <c r="D20" s="7">
        <v>137.80000000000001</v>
      </c>
      <c r="E20" s="7">
        <v>129</v>
      </c>
      <c r="F20" s="7">
        <v>214.2</v>
      </c>
      <c r="G20" s="7">
        <v>66.900000000000006</v>
      </c>
      <c r="H20" s="7">
        <v>39.5</v>
      </c>
      <c r="I20" s="7">
        <v>37.1</v>
      </c>
      <c r="J20" s="7">
        <v>64.099999999999994</v>
      </c>
      <c r="K20" s="7">
        <v>92.6</v>
      </c>
      <c r="L20" s="7">
        <v>277</v>
      </c>
      <c r="M20" s="7">
        <v>20.399999999999999</v>
      </c>
      <c r="N20" s="7">
        <v>67.7</v>
      </c>
      <c r="O20" s="7">
        <v>0</v>
      </c>
      <c r="P20" s="7">
        <v>164.4</v>
      </c>
      <c r="Q20" s="7">
        <v>58.3</v>
      </c>
      <c r="R20" s="7">
        <v>180.6</v>
      </c>
      <c r="S20" s="7">
        <v>18.100000000000001</v>
      </c>
      <c r="T20" s="7">
        <v>202</v>
      </c>
      <c r="U20" s="7">
        <v>69.599999999999994</v>
      </c>
      <c r="V20" s="7">
        <v>0</v>
      </c>
      <c r="W20" s="7">
        <v>11.7</v>
      </c>
      <c r="X20" s="7">
        <v>70.5</v>
      </c>
      <c r="Y20" s="7">
        <v>127.5</v>
      </c>
      <c r="Z20" s="7">
        <v>0</v>
      </c>
      <c r="AA20" s="7">
        <v>0</v>
      </c>
      <c r="AB20" s="7">
        <v>87.3</v>
      </c>
    </row>
    <row r="21" spans="1:28" ht="14.25" customHeight="1" x14ac:dyDescent="0.25">
      <c r="A21" s="60">
        <v>45717</v>
      </c>
      <c r="B21" s="7">
        <v>94.6</v>
      </c>
      <c r="C21" s="7">
        <v>53.7</v>
      </c>
      <c r="D21" s="7">
        <v>80.099999999999994</v>
      </c>
      <c r="E21" s="7">
        <v>193.5</v>
      </c>
      <c r="F21" s="7">
        <v>278.10000000000002</v>
      </c>
      <c r="G21" s="7">
        <v>202.5</v>
      </c>
      <c r="H21" s="7">
        <v>74.3</v>
      </c>
      <c r="I21" s="7">
        <v>77.5</v>
      </c>
      <c r="J21" s="7">
        <v>99.4</v>
      </c>
      <c r="K21" s="7">
        <v>79.900000000000006</v>
      </c>
      <c r="L21" s="7">
        <v>259.39999999999998</v>
      </c>
      <c r="M21" s="7">
        <v>110.7</v>
      </c>
      <c r="N21" s="7">
        <v>83.2</v>
      </c>
      <c r="O21" s="7">
        <v>0</v>
      </c>
      <c r="P21" s="7">
        <v>67.3</v>
      </c>
      <c r="Q21" s="7">
        <v>117</v>
      </c>
      <c r="R21" s="7">
        <v>0</v>
      </c>
      <c r="S21" s="7">
        <v>78.5</v>
      </c>
      <c r="T21" s="7">
        <v>115.5</v>
      </c>
      <c r="U21" s="7">
        <v>0</v>
      </c>
      <c r="V21" s="7">
        <v>0</v>
      </c>
      <c r="W21" s="7">
        <v>82.1</v>
      </c>
      <c r="X21" s="7">
        <v>116.5</v>
      </c>
      <c r="Y21" s="7">
        <v>116.1</v>
      </c>
      <c r="Z21" s="7">
        <v>0</v>
      </c>
      <c r="AA21" s="7">
        <v>0</v>
      </c>
      <c r="AB21" s="7">
        <v>83.4</v>
      </c>
    </row>
    <row r="22" spans="1:28" ht="14.25" customHeight="1" x14ac:dyDescent="0.25">
      <c r="A22" s="60">
        <v>45748</v>
      </c>
      <c r="B22" s="7">
        <v>84.6</v>
      </c>
      <c r="C22" s="7">
        <v>108.4</v>
      </c>
      <c r="D22" s="7">
        <v>167.4</v>
      </c>
      <c r="E22" s="7">
        <v>27.1</v>
      </c>
      <c r="F22" s="7">
        <v>43</v>
      </c>
      <c r="G22" s="7">
        <v>124.6</v>
      </c>
      <c r="H22" s="7">
        <v>47.6</v>
      </c>
      <c r="I22" s="7">
        <v>70.599999999999994</v>
      </c>
      <c r="J22" s="7">
        <v>66</v>
      </c>
      <c r="K22" s="7">
        <v>164.8</v>
      </c>
      <c r="L22" s="7">
        <v>243.6</v>
      </c>
      <c r="M22" s="7">
        <v>105.6</v>
      </c>
      <c r="N22" s="7">
        <v>135.5</v>
      </c>
      <c r="O22" s="7">
        <v>0</v>
      </c>
      <c r="P22" s="7">
        <v>26.5</v>
      </c>
      <c r="Q22" s="7">
        <v>80.900000000000006</v>
      </c>
      <c r="R22" s="7">
        <v>0</v>
      </c>
      <c r="S22" s="7">
        <v>0</v>
      </c>
      <c r="T22" s="7">
        <v>48.3</v>
      </c>
      <c r="U22" s="7">
        <v>0</v>
      </c>
      <c r="V22" s="7">
        <v>45.8</v>
      </c>
      <c r="W22" s="7">
        <v>95.1</v>
      </c>
      <c r="X22" s="7">
        <v>76.7</v>
      </c>
      <c r="Y22" s="7">
        <v>67.900000000000006</v>
      </c>
      <c r="Z22" s="7">
        <v>40.4</v>
      </c>
      <c r="AA22" s="7">
        <v>0</v>
      </c>
      <c r="AB22" s="7">
        <v>93.2</v>
      </c>
    </row>
    <row r="23" spans="1:28" ht="14.25" customHeight="1" x14ac:dyDescent="0.25">
      <c r="A23" s="60">
        <v>45778</v>
      </c>
      <c r="B23" s="7">
        <v>135.19999999999999</v>
      </c>
      <c r="C23" s="7">
        <v>2.2000000000000002</v>
      </c>
      <c r="D23" s="7">
        <v>4.4000000000000004</v>
      </c>
      <c r="E23" s="7">
        <v>22.7</v>
      </c>
      <c r="F23" s="7">
        <v>66</v>
      </c>
      <c r="G23" s="7">
        <v>116.7</v>
      </c>
      <c r="H23" s="7">
        <v>0</v>
      </c>
      <c r="I23" s="7">
        <v>58.7</v>
      </c>
      <c r="J23" s="7">
        <v>0</v>
      </c>
      <c r="K23" s="7">
        <v>52.2</v>
      </c>
      <c r="L23" s="7">
        <v>244.8</v>
      </c>
      <c r="M23" s="7">
        <v>31</v>
      </c>
      <c r="N23" s="7">
        <v>38.5</v>
      </c>
      <c r="O23" s="7">
        <v>0</v>
      </c>
      <c r="P23" s="7">
        <v>122.3</v>
      </c>
      <c r="Q23" s="7">
        <v>61.4</v>
      </c>
      <c r="R23" s="7">
        <v>0</v>
      </c>
      <c r="S23" s="7">
        <v>53.8</v>
      </c>
      <c r="T23" s="7">
        <v>6.5</v>
      </c>
      <c r="U23" s="7">
        <v>0</v>
      </c>
      <c r="V23" s="7">
        <v>0</v>
      </c>
      <c r="W23" s="7">
        <v>62.5</v>
      </c>
      <c r="X23" s="7">
        <v>0</v>
      </c>
      <c r="Y23" s="7">
        <v>74.400000000000006</v>
      </c>
      <c r="Z23" s="7">
        <v>22.2</v>
      </c>
      <c r="AA23" s="7">
        <v>0</v>
      </c>
      <c r="AB23" s="7">
        <v>68.5</v>
      </c>
    </row>
    <row r="24" spans="1:28" ht="14.25" customHeight="1" x14ac:dyDescent="0.25">
      <c r="A24" s="60">
        <v>45809</v>
      </c>
      <c r="B24" s="7">
        <v>18.2</v>
      </c>
      <c r="C24" s="7">
        <v>15.8</v>
      </c>
      <c r="D24" s="7">
        <v>21.1</v>
      </c>
      <c r="E24" s="7">
        <v>66.8</v>
      </c>
      <c r="F24" s="7">
        <v>30.6</v>
      </c>
      <c r="G24" s="7">
        <v>51.6</v>
      </c>
      <c r="H24" s="7">
        <v>47.1</v>
      </c>
      <c r="I24" s="7">
        <v>83.5</v>
      </c>
      <c r="J24" s="7">
        <v>19.5</v>
      </c>
      <c r="K24" s="7">
        <v>6.5</v>
      </c>
      <c r="L24" s="7">
        <v>239.3</v>
      </c>
      <c r="M24" s="7">
        <v>28.2</v>
      </c>
      <c r="N24" s="7">
        <v>45.6</v>
      </c>
      <c r="O24" s="7">
        <v>0</v>
      </c>
      <c r="P24" s="7">
        <v>257.3</v>
      </c>
      <c r="Q24" s="7">
        <v>118.2</v>
      </c>
      <c r="R24" s="7">
        <v>0</v>
      </c>
      <c r="S24" s="7">
        <v>10.6</v>
      </c>
      <c r="T24" s="7">
        <v>0</v>
      </c>
      <c r="U24" s="7">
        <v>0</v>
      </c>
      <c r="V24" s="7">
        <v>25.7</v>
      </c>
      <c r="W24" s="7">
        <v>0</v>
      </c>
      <c r="X24" s="7">
        <v>0</v>
      </c>
      <c r="Y24" s="7">
        <v>35</v>
      </c>
      <c r="Z24" s="7">
        <v>0</v>
      </c>
      <c r="AA24" s="7">
        <v>0</v>
      </c>
      <c r="AB24" s="7">
        <v>367.4</v>
      </c>
    </row>
    <row r="25" spans="1:28" ht="14.25" customHeight="1" x14ac:dyDescent="0.25">
      <c r="A25" s="60">
        <v>45839</v>
      </c>
      <c r="B25" s="7">
        <v>173.2</v>
      </c>
      <c r="C25" s="7">
        <v>115.1</v>
      </c>
      <c r="D25" s="7">
        <v>113</v>
      </c>
      <c r="E25" s="7">
        <v>201.7</v>
      </c>
      <c r="F25" s="7">
        <v>72.5</v>
      </c>
      <c r="G25" s="7">
        <v>32.6</v>
      </c>
      <c r="H25" s="7">
        <v>56.1</v>
      </c>
      <c r="I25" s="7">
        <v>131.1</v>
      </c>
      <c r="J25" s="7">
        <v>57.8</v>
      </c>
      <c r="K25" s="7">
        <v>150.1</v>
      </c>
      <c r="L25" s="7">
        <v>335.9</v>
      </c>
      <c r="M25" s="7">
        <v>145.4</v>
      </c>
      <c r="N25" s="7">
        <v>50.6</v>
      </c>
      <c r="O25" s="7">
        <v>0</v>
      </c>
      <c r="P25" s="7">
        <v>82</v>
      </c>
      <c r="Q25" s="7">
        <v>107.8</v>
      </c>
      <c r="R25" s="7">
        <v>0</v>
      </c>
      <c r="S25" s="7">
        <v>52.3</v>
      </c>
      <c r="T25" s="7">
        <v>0</v>
      </c>
      <c r="U25" s="7">
        <v>0</v>
      </c>
      <c r="V25" s="7">
        <v>67.3</v>
      </c>
      <c r="W25" s="7">
        <v>0</v>
      </c>
      <c r="X25" s="7">
        <v>0</v>
      </c>
      <c r="Y25" s="7">
        <v>95.4</v>
      </c>
      <c r="Z25" s="7">
        <v>0</v>
      </c>
      <c r="AA25" s="7">
        <v>0</v>
      </c>
      <c r="AB25" s="7">
        <v>5.2</v>
      </c>
    </row>
    <row r="26" spans="1:28" ht="14.25" customHeight="1" x14ac:dyDescent="0.25">
      <c r="A26" s="60">
        <v>45870</v>
      </c>
      <c r="B26" s="7">
        <v>0</v>
      </c>
      <c r="C26" s="7">
        <v>59.62</v>
      </c>
      <c r="D26" s="7">
        <v>0</v>
      </c>
      <c r="E26" s="7">
        <v>18.37</v>
      </c>
      <c r="F26" s="7">
        <v>20.61</v>
      </c>
      <c r="G26" s="7">
        <v>2.08</v>
      </c>
      <c r="H26" s="7">
        <v>53.68</v>
      </c>
      <c r="I26" s="7">
        <v>0</v>
      </c>
      <c r="J26" s="7">
        <v>8.56</v>
      </c>
      <c r="K26" s="7">
        <v>0</v>
      </c>
      <c r="L26" s="7">
        <v>43.05</v>
      </c>
      <c r="M26" s="7">
        <v>0</v>
      </c>
      <c r="N26" s="7">
        <v>14.56</v>
      </c>
      <c r="O26" s="7">
        <v>0</v>
      </c>
      <c r="P26" s="7">
        <v>58.05</v>
      </c>
      <c r="Q26" s="7">
        <v>70.040000000000006</v>
      </c>
      <c r="R26" s="7">
        <v>0</v>
      </c>
      <c r="S26" s="7">
        <v>32.94</v>
      </c>
      <c r="T26" s="7">
        <v>17.82</v>
      </c>
      <c r="U26" s="7">
        <v>0</v>
      </c>
      <c r="V26" s="7">
        <v>0</v>
      </c>
      <c r="W26" s="7">
        <v>0</v>
      </c>
      <c r="X26" s="7">
        <v>0</v>
      </c>
      <c r="Y26" s="7">
        <v>6.11</v>
      </c>
      <c r="Z26" s="7">
        <v>0</v>
      </c>
      <c r="AA26" s="7">
        <v>0</v>
      </c>
      <c r="AB26" s="7">
        <v>2.83</v>
      </c>
    </row>
    <row r="27" spans="1:28" ht="14.25" customHeight="1" x14ac:dyDescent="0.25">
      <c r="A27" s="60">
        <v>45901</v>
      </c>
      <c r="B27" s="7">
        <v>40.049999999999997</v>
      </c>
      <c r="C27" s="7">
        <v>287.77</v>
      </c>
      <c r="D27" s="7">
        <v>115.01</v>
      </c>
      <c r="E27" s="7">
        <v>53.02</v>
      </c>
      <c r="F27" s="7">
        <v>30.81</v>
      </c>
      <c r="G27" s="7">
        <v>78.239999999999995</v>
      </c>
      <c r="H27" s="7">
        <v>220.84</v>
      </c>
      <c r="I27" s="7">
        <v>0</v>
      </c>
      <c r="J27" s="7">
        <v>25.67</v>
      </c>
      <c r="K27" s="7">
        <v>110.88</v>
      </c>
      <c r="L27" s="7">
        <v>0</v>
      </c>
      <c r="M27" s="7">
        <v>0</v>
      </c>
      <c r="N27" s="7">
        <v>37.979999999999997</v>
      </c>
      <c r="O27" s="7">
        <v>0</v>
      </c>
      <c r="P27" s="7">
        <v>157.72</v>
      </c>
      <c r="Q27" s="7">
        <v>245.35</v>
      </c>
      <c r="R27" s="7">
        <v>18.71</v>
      </c>
      <c r="S27" s="7">
        <v>87.86</v>
      </c>
      <c r="T27" s="7">
        <v>68.19</v>
      </c>
      <c r="U27" s="7">
        <v>0</v>
      </c>
      <c r="V27" s="7">
        <v>22.11</v>
      </c>
      <c r="W27" s="7">
        <v>0</v>
      </c>
      <c r="X27" s="7">
        <v>0</v>
      </c>
      <c r="Y27" s="7">
        <v>128.79</v>
      </c>
      <c r="Z27" s="7">
        <v>0</v>
      </c>
      <c r="AA27" s="7">
        <v>0</v>
      </c>
      <c r="AB27" s="7">
        <v>9.0299999999999994</v>
      </c>
    </row>
    <row r="28" spans="1:28" ht="14.25" customHeight="1" x14ac:dyDescent="0.25">
      <c r="A28" s="14"/>
    </row>
    <row r="29" spans="1:28" ht="14.25" customHeight="1" x14ac:dyDescent="0.25">
      <c r="A29" s="61" t="s">
        <v>49</v>
      </c>
      <c r="B29" s="59" t="s">
        <v>12</v>
      </c>
      <c r="C29" s="59" t="s">
        <v>13</v>
      </c>
      <c r="D29" s="59" t="s">
        <v>14</v>
      </c>
      <c r="E29" s="59" t="s">
        <v>15</v>
      </c>
      <c r="F29" s="59" t="s">
        <v>16</v>
      </c>
      <c r="G29" s="59" t="s">
        <v>17</v>
      </c>
      <c r="H29" s="59" t="s">
        <v>18</v>
      </c>
      <c r="I29" s="59" t="s">
        <v>19</v>
      </c>
      <c r="J29" s="59" t="s">
        <v>20</v>
      </c>
      <c r="K29" s="59" t="s">
        <v>21</v>
      </c>
      <c r="L29" s="59" t="s">
        <v>22</v>
      </c>
      <c r="M29" s="59" t="s">
        <v>23</v>
      </c>
      <c r="N29" s="59" t="s">
        <v>25</v>
      </c>
      <c r="O29" s="59" t="s">
        <v>44</v>
      </c>
      <c r="P29" s="59" t="s">
        <v>27</v>
      </c>
      <c r="Q29" s="59" t="s">
        <v>28</v>
      </c>
      <c r="R29" s="59" t="s">
        <v>29</v>
      </c>
      <c r="S29" s="59" t="s">
        <v>30</v>
      </c>
      <c r="T29" s="59" t="s">
        <v>31</v>
      </c>
      <c r="U29" s="59" t="s">
        <v>32</v>
      </c>
      <c r="V29" s="59" t="s">
        <v>33</v>
      </c>
      <c r="W29" s="59" t="s">
        <v>34</v>
      </c>
      <c r="X29" s="59" t="s">
        <v>35</v>
      </c>
      <c r="Y29" s="59" t="s">
        <v>45</v>
      </c>
      <c r="Z29" s="59" t="s">
        <v>46</v>
      </c>
      <c r="AA29" s="59" t="s">
        <v>47</v>
      </c>
      <c r="AB29" s="59" t="s">
        <v>39</v>
      </c>
    </row>
    <row r="30" spans="1:28" ht="14.25" customHeight="1" x14ac:dyDescent="0.25">
      <c r="A30" s="60">
        <v>45597</v>
      </c>
      <c r="B30" s="47">
        <v>85000</v>
      </c>
      <c r="C30" s="47">
        <v>15405</v>
      </c>
      <c r="D30" s="47">
        <v>71217</v>
      </c>
      <c r="E30" s="47">
        <v>6000</v>
      </c>
      <c r="F30" s="47">
        <v>80240</v>
      </c>
      <c r="G30" s="47">
        <v>67158</v>
      </c>
      <c r="H30" s="47">
        <v>86620</v>
      </c>
      <c r="I30" s="47">
        <v>31407</v>
      </c>
      <c r="J30" s="47">
        <v>23463</v>
      </c>
      <c r="K30" s="47">
        <v>31023</v>
      </c>
      <c r="L30" s="47">
        <v>119234</v>
      </c>
      <c r="M30" s="47">
        <v>80847</v>
      </c>
      <c r="N30" s="47">
        <v>151631</v>
      </c>
      <c r="O30" s="47">
        <v>0</v>
      </c>
      <c r="P30" s="47">
        <v>39163</v>
      </c>
      <c r="Q30" s="47">
        <v>20105</v>
      </c>
      <c r="R30" s="47">
        <v>16163</v>
      </c>
      <c r="S30" s="47">
        <v>13260</v>
      </c>
      <c r="T30" s="47">
        <v>18477</v>
      </c>
      <c r="U30" s="47">
        <v>0</v>
      </c>
      <c r="V30" s="47">
        <v>112802</v>
      </c>
      <c r="W30" s="47">
        <v>13035</v>
      </c>
      <c r="X30" s="47">
        <v>3692</v>
      </c>
      <c r="Y30" s="47">
        <v>86845</v>
      </c>
      <c r="Z30" s="47">
        <v>952</v>
      </c>
      <c r="AA30" s="47">
        <v>17994</v>
      </c>
      <c r="AB30" s="47">
        <v>62726</v>
      </c>
    </row>
    <row r="31" spans="1:28" ht="14.25" customHeight="1" x14ac:dyDescent="0.25">
      <c r="A31" s="60">
        <v>45627</v>
      </c>
      <c r="B31" s="7">
        <v>49458</v>
      </c>
      <c r="C31" s="7">
        <v>100138</v>
      </c>
      <c r="D31" s="7">
        <v>7167</v>
      </c>
      <c r="E31" s="7">
        <v>50921</v>
      </c>
      <c r="F31" s="7">
        <v>62800</v>
      </c>
      <c r="G31" s="7">
        <v>26980</v>
      </c>
      <c r="H31" s="7">
        <v>60888</v>
      </c>
      <c r="I31" s="7">
        <v>48221</v>
      </c>
      <c r="J31" s="7">
        <v>3993</v>
      </c>
      <c r="K31" s="7">
        <v>2616</v>
      </c>
      <c r="L31" s="7">
        <v>36466</v>
      </c>
      <c r="M31" s="7">
        <v>26098</v>
      </c>
      <c r="N31" s="7">
        <v>62172</v>
      </c>
      <c r="O31" s="7">
        <v>0</v>
      </c>
      <c r="P31" s="7">
        <v>106394</v>
      </c>
      <c r="Q31" s="7">
        <v>18252</v>
      </c>
      <c r="R31" s="7">
        <v>9100</v>
      </c>
      <c r="S31" s="7">
        <v>6188</v>
      </c>
      <c r="T31" s="7">
        <v>21006</v>
      </c>
      <c r="U31" s="7">
        <v>0</v>
      </c>
      <c r="V31" s="7">
        <v>23098</v>
      </c>
      <c r="W31" s="7">
        <v>10080</v>
      </c>
      <c r="X31" s="7">
        <v>29070</v>
      </c>
      <c r="Y31" s="7">
        <v>37100</v>
      </c>
      <c r="Z31" s="7">
        <v>25238</v>
      </c>
      <c r="AA31" s="7">
        <v>3994</v>
      </c>
      <c r="AB31" s="7">
        <v>30052</v>
      </c>
    </row>
    <row r="32" spans="1:28" ht="14.25" customHeight="1" x14ac:dyDescent="0.25">
      <c r="A32" s="60">
        <v>45658</v>
      </c>
      <c r="B32" s="7">
        <v>81089</v>
      </c>
      <c r="C32" s="7">
        <v>6278</v>
      </c>
      <c r="D32" s="7">
        <v>32200</v>
      </c>
      <c r="E32" s="7">
        <v>99119</v>
      </c>
      <c r="F32" s="7">
        <v>56800</v>
      </c>
      <c r="G32" s="7">
        <v>41000</v>
      </c>
      <c r="H32" s="7">
        <v>35268</v>
      </c>
      <c r="I32" s="7">
        <v>67400</v>
      </c>
      <c r="J32" s="7">
        <v>9</v>
      </c>
      <c r="K32" s="7">
        <v>8619</v>
      </c>
      <c r="L32" s="7">
        <v>62417</v>
      </c>
      <c r="M32" s="7">
        <v>36485</v>
      </c>
      <c r="N32" s="7">
        <v>122346</v>
      </c>
      <c r="O32" s="7">
        <v>0</v>
      </c>
      <c r="P32" s="7">
        <v>33385</v>
      </c>
      <c r="Q32" s="7">
        <v>40745</v>
      </c>
      <c r="R32" s="7">
        <v>20219</v>
      </c>
      <c r="S32" s="7">
        <v>25438</v>
      </c>
      <c r="T32" s="7">
        <v>23440</v>
      </c>
      <c r="U32" s="7">
        <v>16048</v>
      </c>
      <c r="V32" s="7">
        <v>0</v>
      </c>
      <c r="W32" s="7">
        <v>4740</v>
      </c>
      <c r="X32" s="7">
        <v>29246</v>
      </c>
      <c r="Y32" s="7">
        <v>0</v>
      </c>
      <c r="Z32" s="7">
        <v>0</v>
      </c>
      <c r="AA32" s="7">
        <v>0</v>
      </c>
      <c r="AB32" s="7">
        <v>33464</v>
      </c>
    </row>
    <row r="33" spans="1:28" ht="14.25" customHeight="1" x14ac:dyDescent="0.25">
      <c r="A33" s="60">
        <v>45689</v>
      </c>
      <c r="B33" s="7">
        <v>90790</v>
      </c>
      <c r="C33" s="7">
        <v>41985</v>
      </c>
      <c r="D33" s="7">
        <v>57200</v>
      </c>
      <c r="E33" s="7">
        <v>90878</v>
      </c>
      <c r="F33" s="7">
        <v>7216</v>
      </c>
      <c r="G33" s="7">
        <v>21616</v>
      </c>
      <c r="H33" s="7">
        <v>10207</v>
      </c>
      <c r="I33" s="7">
        <v>23510</v>
      </c>
      <c r="J33" s="7">
        <v>36009</v>
      </c>
      <c r="K33" s="7">
        <v>29278</v>
      </c>
      <c r="L33" s="7">
        <v>96598</v>
      </c>
      <c r="M33" s="7">
        <v>15760</v>
      </c>
      <c r="N33" s="7">
        <v>80711</v>
      </c>
      <c r="O33" s="7">
        <v>0</v>
      </c>
      <c r="P33" s="7">
        <v>50236</v>
      </c>
      <c r="Q33" s="7">
        <v>23470</v>
      </c>
      <c r="R33" s="7">
        <v>29367</v>
      </c>
      <c r="S33" s="7">
        <v>2223</v>
      </c>
      <c r="T33" s="7">
        <v>38160</v>
      </c>
      <c r="U33" s="7">
        <v>28795</v>
      </c>
      <c r="V33" s="7">
        <v>0</v>
      </c>
      <c r="W33" s="7">
        <v>3784</v>
      </c>
      <c r="X33" s="7">
        <v>29300</v>
      </c>
      <c r="Y33" s="7">
        <v>0</v>
      </c>
      <c r="Z33" s="7">
        <v>0</v>
      </c>
      <c r="AA33" s="7">
        <v>0</v>
      </c>
      <c r="AB33" s="7">
        <v>49428</v>
      </c>
    </row>
    <row r="34" spans="1:28" ht="14.25" customHeight="1" x14ac:dyDescent="0.25">
      <c r="A34" s="60">
        <v>45717</v>
      </c>
      <c r="B34" s="7">
        <v>82524</v>
      </c>
      <c r="C34" s="7">
        <v>36925</v>
      </c>
      <c r="D34" s="7">
        <v>46789</v>
      </c>
      <c r="E34" s="7">
        <v>182385</v>
      </c>
      <c r="F34" s="7">
        <v>66544</v>
      </c>
      <c r="G34" s="7">
        <v>40006</v>
      </c>
      <c r="H34" s="7">
        <v>36000</v>
      </c>
      <c r="I34" s="7">
        <v>11300</v>
      </c>
      <c r="J34" s="7">
        <v>22178</v>
      </c>
      <c r="K34" s="7">
        <v>33501</v>
      </c>
      <c r="L34" s="7">
        <v>83238</v>
      </c>
      <c r="M34" s="7">
        <v>86910</v>
      </c>
      <c r="N34" s="7">
        <v>99845</v>
      </c>
      <c r="O34" s="7">
        <v>0</v>
      </c>
      <c r="P34" s="7">
        <v>21941</v>
      </c>
      <c r="Q34" s="7">
        <v>43809</v>
      </c>
      <c r="R34" s="7">
        <v>0</v>
      </c>
      <c r="S34" s="7">
        <v>11680</v>
      </c>
      <c r="T34" s="7">
        <v>13390</v>
      </c>
      <c r="U34" s="7">
        <v>0</v>
      </c>
      <c r="V34" s="7">
        <v>0</v>
      </c>
      <c r="W34" s="7">
        <v>32736</v>
      </c>
      <c r="X34" s="7">
        <v>44827</v>
      </c>
      <c r="Y34" s="7">
        <v>0</v>
      </c>
      <c r="Z34" s="7">
        <v>0</v>
      </c>
      <c r="AA34" s="7">
        <v>0</v>
      </c>
      <c r="AB34" s="7">
        <v>54715</v>
      </c>
    </row>
    <row r="35" spans="1:28" ht="14.25" customHeight="1" x14ac:dyDescent="0.25">
      <c r="A35" s="60">
        <v>45748</v>
      </c>
      <c r="B35" s="7">
        <v>89516</v>
      </c>
      <c r="C35" s="7">
        <v>19510</v>
      </c>
      <c r="D35" s="7">
        <v>36400</v>
      </c>
      <c r="E35" s="7">
        <v>22558</v>
      </c>
      <c r="F35" s="7">
        <v>44400</v>
      </c>
      <c r="G35" s="7">
        <v>22826</v>
      </c>
      <c r="H35" s="7">
        <v>26552</v>
      </c>
      <c r="I35" s="7">
        <v>15552</v>
      </c>
      <c r="J35" s="7">
        <v>16806</v>
      </c>
      <c r="K35" s="7">
        <v>70944</v>
      </c>
      <c r="L35" s="7">
        <v>86947</v>
      </c>
      <c r="M35" s="7">
        <v>129675</v>
      </c>
      <c r="N35" s="7">
        <v>72022</v>
      </c>
      <c r="O35" s="7">
        <v>0</v>
      </c>
      <c r="P35" s="7">
        <v>9251</v>
      </c>
      <c r="Q35" s="7">
        <v>26090</v>
      </c>
      <c r="R35" s="7">
        <v>0</v>
      </c>
      <c r="S35" s="7">
        <v>1</v>
      </c>
      <c r="T35" s="7">
        <v>15990</v>
      </c>
      <c r="U35" s="7">
        <v>0</v>
      </c>
      <c r="V35" s="7">
        <v>25650</v>
      </c>
      <c r="W35" s="7">
        <v>40772</v>
      </c>
      <c r="X35" s="7">
        <v>28171</v>
      </c>
      <c r="Y35" s="7">
        <v>0</v>
      </c>
      <c r="Z35" s="7">
        <v>5772</v>
      </c>
      <c r="AA35" s="7">
        <v>13268</v>
      </c>
      <c r="AB35" s="7">
        <v>66697</v>
      </c>
    </row>
    <row r="36" spans="1:28" ht="14.25" customHeight="1" x14ac:dyDescent="0.25">
      <c r="A36" s="60">
        <v>45778</v>
      </c>
      <c r="B36" s="7">
        <v>36500</v>
      </c>
      <c r="C36" s="7">
        <v>500</v>
      </c>
      <c r="D36" s="7">
        <v>1303</v>
      </c>
      <c r="E36" s="7">
        <v>13000</v>
      </c>
      <c r="F36" s="7">
        <v>45988</v>
      </c>
      <c r="G36" s="7">
        <v>44200</v>
      </c>
      <c r="H36" s="7">
        <v>0</v>
      </c>
      <c r="I36" s="7">
        <v>11985</v>
      </c>
      <c r="J36" s="7"/>
      <c r="K36" s="7">
        <v>29403</v>
      </c>
      <c r="L36" s="7">
        <v>72060</v>
      </c>
      <c r="M36" s="7">
        <v>45169</v>
      </c>
      <c r="N36" s="7">
        <v>41672</v>
      </c>
      <c r="O36" s="7">
        <v>0</v>
      </c>
      <c r="P36" s="7">
        <v>49539</v>
      </c>
      <c r="Q36" s="7">
        <v>22280</v>
      </c>
      <c r="R36" s="7">
        <v>0</v>
      </c>
      <c r="S36" s="7">
        <v>13306</v>
      </c>
      <c r="T36" s="7">
        <v>6160</v>
      </c>
      <c r="U36" s="7">
        <v>0</v>
      </c>
      <c r="V36" s="7">
        <v>0</v>
      </c>
      <c r="W36" s="7">
        <v>37888</v>
      </c>
      <c r="X36" s="7">
        <v>0</v>
      </c>
      <c r="Y36" s="7">
        <v>0</v>
      </c>
      <c r="Z36" s="7">
        <v>10809</v>
      </c>
      <c r="AA36" s="7">
        <v>0</v>
      </c>
      <c r="AB36" s="7">
        <v>28642</v>
      </c>
    </row>
    <row r="37" spans="1:28" ht="14.25" customHeight="1" x14ac:dyDescent="0.25">
      <c r="A37" s="60">
        <v>45809</v>
      </c>
      <c r="B37" s="7">
        <v>20900</v>
      </c>
      <c r="C37" s="7">
        <v>4484</v>
      </c>
      <c r="D37" s="7">
        <v>12400</v>
      </c>
      <c r="E37" s="7">
        <v>36424</v>
      </c>
      <c r="F37" s="7">
        <v>25456</v>
      </c>
      <c r="G37" s="7">
        <v>33550</v>
      </c>
      <c r="H37" s="7">
        <v>14836</v>
      </c>
      <c r="I37" s="7">
        <v>14828</v>
      </c>
      <c r="J37" s="7">
        <v>13125</v>
      </c>
      <c r="K37" s="7">
        <v>4800</v>
      </c>
      <c r="L37" s="7">
        <v>83892</v>
      </c>
      <c r="M37" s="7">
        <v>29781</v>
      </c>
      <c r="N37" s="7">
        <v>48181</v>
      </c>
      <c r="O37" s="7">
        <v>0</v>
      </c>
      <c r="P37" s="7">
        <v>96390</v>
      </c>
      <c r="Q37" s="7">
        <v>53907</v>
      </c>
      <c r="R37" s="7">
        <v>0</v>
      </c>
      <c r="S37" s="7">
        <v>3176</v>
      </c>
      <c r="T37" s="7">
        <v>0</v>
      </c>
      <c r="U37" s="7">
        <v>0</v>
      </c>
      <c r="V37" s="7">
        <v>16860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7844</v>
      </c>
    </row>
    <row r="38" spans="1:28" ht="14.25" customHeight="1" x14ac:dyDescent="0.25">
      <c r="A38" s="60">
        <v>45839</v>
      </c>
      <c r="B38" s="7">
        <v>197200</v>
      </c>
      <c r="C38" s="7">
        <v>51000</v>
      </c>
      <c r="D38" s="7">
        <v>79954</v>
      </c>
      <c r="E38" s="7">
        <v>124631</v>
      </c>
      <c r="F38" s="7">
        <v>85935</v>
      </c>
      <c r="G38" s="7">
        <v>41334</v>
      </c>
      <c r="H38" s="7">
        <v>46226</v>
      </c>
      <c r="I38" s="7">
        <v>115922</v>
      </c>
      <c r="J38" s="7">
        <v>18000</v>
      </c>
      <c r="K38" s="7">
        <v>33092</v>
      </c>
      <c r="L38" s="7">
        <v>114871</v>
      </c>
      <c r="M38" s="7">
        <v>136744</v>
      </c>
      <c r="N38" s="7">
        <v>53004</v>
      </c>
      <c r="O38" s="7">
        <v>0</v>
      </c>
      <c r="P38" s="7">
        <v>24626</v>
      </c>
      <c r="Q38" s="7">
        <v>41601</v>
      </c>
      <c r="R38" s="7">
        <v>0</v>
      </c>
      <c r="S38" s="7">
        <v>10511</v>
      </c>
      <c r="T38" s="7">
        <v>0</v>
      </c>
      <c r="U38" s="7">
        <v>0</v>
      </c>
      <c r="V38" s="7">
        <v>45000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2000</v>
      </c>
    </row>
    <row r="39" spans="1:28" ht="14.25" customHeight="1" x14ac:dyDescent="0.25">
      <c r="A39" s="60">
        <v>45870</v>
      </c>
      <c r="B39" s="7">
        <v>0</v>
      </c>
      <c r="C39" s="7">
        <v>35441</v>
      </c>
      <c r="D39" s="7">
        <v>0</v>
      </c>
      <c r="E39" s="7">
        <v>9065</v>
      </c>
      <c r="F39" s="7">
        <v>18480</v>
      </c>
      <c r="G39" s="7">
        <v>200</v>
      </c>
      <c r="H39" s="7">
        <v>51700</v>
      </c>
      <c r="I39" s="7">
        <v>0</v>
      </c>
      <c r="J39" s="7">
        <v>5000</v>
      </c>
      <c r="K39" s="7">
        <v>0</v>
      </c>
      <c r="L39" s="7">
        <v>15723</v>
      </c>
      <c r="M39" s="7">
        <v>0</v>
      </c>
      <c r="N39" s="7">
        <v>16100</v>
      </c>
      <c r="O39" s="7">
        <v>0</v>
      </c>
      <c r="P39" s="7">
        <v>18480</v>
      </c>
      <c r="Q39" s="7">
        <v>32592</v>
      </c>
      <c r="R39" s="7">
        <v>0</v>
      </c>
      <c r="S39" s="7">
        <v>6472</v>
      </c>
      <c r="T39" s="7">
        <v>2126</v>
      </c>
      <c r="U39" s="7">
        <v>0</v>
      </c>
      <c r="V39" s="7">
        <v>0</v>
      </c>
      <c r="W39" s="7">
        <v>0</v>
      </c>
      <c r="X39" s="7">
        <v>0</v>
      </c>
      <c r="Y39" s="7">
        <v>5236</v>
      </c>
      <c r="Z39" s="7">
        <v>0</v>
      </c>
      <c r="AA39" s="7">
        <v>0</v>
      </c>
      <c r="AB39" s="7">
        <v>2266</v>
      </c>
    </row>
    <row r="40" spans="1:28" ht="14.25" customHeight="1" x14ac:dyDescent="0.25">
      <c r="A40" s="60">
        <v>45901</v>
      </c>
      <c r="B40" s="7">
        <v>16300</v>
      </c>
      <c r="C40" s="7">
        <v>112280</v>
      </c>
      <c r="D40" s="7">
        <v>88600</v>
      </c>
      <c r="E40" s="7">
        <v>44000</v>
      </c>
      <c r="F40" s="7">
        <v>33648</v>
      </c>
      <c r="G40" s="7">
        <v>52692</v>
      </c>
      <c r="H40" s="7">
        <v>174681</v>
      </c>
      <c r="I40" s="7">
        <v>0</v>
      </c>
      <c r="J40" s="7">
        <v>18360</v>
      </c>
      <c r="K40" s="7">
        <v>11782</v>
      </c>
      <c r="L40" s="7">
        <v>0</v>
      </c>
      <c r="M40" s="7">
        <v>0</v>
      </c>
      <c r="N40" s="7">
        <v>39691</v>
      </c>
      <c r="O40" s="7">
        <v>0</v>
      </c>
      <c r="P40" s="7">
        <v>48778</v>
      </c>
      <c r="Q40" s="7">
        <v>114670</v>
      </c>
      <c r="R40" s="7">
        <v>5980</v>
      </c>
      <c r="S40" s="7">
        <v>16889</v>
      </c>
      <c r="T40" s="7">
        <v>10152</v>
      </c>
      <c r="U40" s="7">
        <v>0</v>
      </c>
      <c r="V40" s="7">
        <v>12791</v>
      </c>
      <c r="W40" s="7">
        <v>0</v>
      </c>
      <c r="X40" s="7">
        <v>0</v>
      </c>
      <c r="Y40" s="7">
        <v>96569</v>
      </c>
      <c r="Z40" s="7">
        <v>0</v>
      </c>
      <c r="AA40" s="7">
        <v>0</v>
      </c>
      <c r="AB40" s="7">
        <v>5308</v>
      </c>
    </row>
    <row r="41" spans="1:28" ht="14.25" customHeight="1" x14ac:dyDescent="0.25">
      <c r="A41" s="14"/>
    </row>
    <row r="42" spans="1:28" ht="14.25" customHeight="1" x14ac:dyDescent="0.25">
      <c r="A42" s="14"/>
    </row>
    <row r="43" spans="1:28" ht="14.25" customHeight="1" x14ac:dyDescent="0.25">
      <c r="C43" s="81" t="s">
        <v>50</v>
      </c>
      <c r="E43" s="74" t="s">
        <v>51</v>
      </c>
      <c r="F43" s="78" t="s">
        <v>52</v>
      </c>
      <c r="G43" s="78" t="s">
        <v>53</v>
      </c>
      <c r="H43" s="74" t="s">
        <v>40</v>
      </c>
      <c r="I43" s="78" t="s">
        <v>54</v>
      </c>
      <c r="J43" s="84" t="s">
        <v>55</v>
      </c>
      <c r="K43" s="80" t="s">
        <v>56</v>
      </c>
    </row>
    <row r="44" spans="1:28" ht="14.25" customHeight="1" x14ac:dyDescent="0.25">
      <c r="A44" s="16" t="s">
        <v>57</v>
      </c>
      <c r="B44" s="15"/>
      <c r="C44" s="77"/>
      <c r="E44" s="75"/>
      <c r="F44" s="75"/>
      <c r="G44" s="75"/>
      <c r="H44" s="75"/>
      <c r="I44" s="75"/>
      <c r="J44" s="75"/>
      <c r="K44" s="75"/>
    </row>
    <row r="45" spans="1:28" ht="14.25" customHeight="1" x14ac:dyDescent="0.25">
      <c r="A45" t="s">
        <v>58</v>
      </c>
      <c r="B45">
        <f t="shared" ref="B45:B55" si="0">SUM(B4:AB4)</f>
        <v>20844.949999999993</v>
      </c>
      <c r="D45" s="17">
        <v>45597</v>
      </c>
      <c r="E45" s="8">
        <f t="shared" ref="E45:E55" si="1">B104*F104</f>
        <v>19696.199000000001</v>
      </c>
      <c r="F45" s="8">
        <f>ICOPOWER!F3*Tabelle!F104</f>
        <v>19136.333333333332</v>
      </c>
      <c r="G45" s="8">
        <f t="shared" ref="G45:G55" si="2">E45-F45</f>
        <v>559.8656666666684</v>
      </c>
      <c r="H45" s="8">
        <f t="shared" ref="H45:H55" si="3">B58*F104</f>
        <v>3373.7396599999997</v>
      </c>
      <c r="I45" s="8">
        <f t="shared" ref="I45:I55" si="4">F45-H45</f>
        <v>15762.593673333333</v>
      </c>
      <c r="J45" s="8">
        <f t="shared" ref="J45:J55" si="5">B45*F104</f>
        <v>6399.3996499999976</v>
      </c>
      <c r="K45" s="8">
        <f t="shared" ref="K45:K55" si="6">E45-H45-J45</f>
        <v>9923.0596900000037</v>
      </c>
    </row>
    <row r="46" spans="1:28" ht="14.25" customHeight="1" x14ac:dyDescent="0.25">
      <c r="A46" t="s">
        <v>59</v>
      </c>
      <c r="B46">
        <f t="shared" si="0"/>
        <v>12891.339999999993</v>
      </c>
      <c r="D46" s="17">
        <v>45627</v>
      </c>
      <c r="E46" s="8">
        <f t="shared" si="1"/>
        <v>17077.282999999999</v>
      </c>
      <c r="F46" s="8">
        <f>ICOPOWER!F4*Tabelle!F105</f>
        <v>14034.400000000001</v>
      </c>
      <c r="G46" s="8">
        <f t="shared" si="2"/>
        <v>3042.882999999998</v>
      </c>
      <c r="H46" s="8">
        <f t="shared" si="3"/>
        <v>2856.2850600000002</v>
      </c>
      <c r="I46" s="8">
        <f t="shared" si="4"/>
        <v>11178.114940000001</v>
      </c>
      <c r="J46" s="8">
        <f t="shared" si="5"/>
        <v>4267.0335399999976</v>
      </c>
      <c r="K46" s="8">
        <f t="shared" si="6"/>
        <v>9953.9644000000008</v>
      </c>
    </row>
    <row r="47" spans="1:28" ht="14.25" customHeight="1" x14ac:dyDescent="0.25">
      <c r="A47" t="s">
        <v>60</v>
      </c>
      <c r="B47">
        <f t="shared" si="0"/>
        <v>17112.310000000001</v>
      </c>
      <c r="D47" s="17">
        <v>45658</v>
      </c>
      <c r="E47" s="8">
        <f t="shared" si="1"/>
        <v>20737.84</v>
      </c>
      <c r="F47" s="8">
        <f>ICOPOWER!F5*Tabelle!F106</f>
        <v>9867.4250000000011</v>
      </c>
      <c r="G47" s="8">
        <f t="shared" si="2"/>
        <v>10870.414999999999</v>
      </c>
      <c r="H47" s="8">
        <f t="shared" si="3"/>
        <v>2957.75855</v>
      </c>
      <c r="I47" s="8">
        <f t="shared" si="4"/>
        <v>6909.6664500000006</v>
      </c>
      <c r="J47" s="8">
        <f t="shared" si="5"/>
        <v>5732.6238500000009</v>
      </c>
      <c r="K47" s="8">
        <f t="shared" si="6"/>
        <v>12047.457600000002</v>
      </c>
    </row>
    <row r="48" spans="1:28" ht="14.25" customHeight="1" x14ac:dyDescent="0.25">
      <c r="A48" t="s">
        <v>61</v>
      </c>
      <c r="B48">
        <f t="shared" si="0"/>
        <v>17816.810000000009</v>
      </c>
      <c r="D48" s="17">
        <v>45689</v>
      </c>
      <c r="E48" s="8">
        <f t="shared" si="1"/>
        <v>20162.244000000002</v>
      </c>
      <c r="F48" s="8">
        <f>ICOPOWER!F6*Tabelle!F107</f>
        <v>17514.292000000001</v>
      </c>
      <c r="G48" s="8">
        <f t="shared" si="2"/>
        <v>2647.9520000000011</v>
      </c>
      <c r="H48" s="8">
        <f t="shared" si="3"/>
        <v>3047.3592200000003</v>
      </c>
      <c r="I48" s="8">
        <f t="shared" si="4"/>
        <v>14466.932780000001</v>
      </c>
      <c r="J48" s="8">
        <f t="shared" si="5"/>
        <v>5950.814540000003</v>
      </c>
      <c r="K48" s="8">
        <f t="shared" si="6"/>
        <v>11164.070239999997</v>
      </c>
    </row>
    <row r="49" spans="1:11" ht="14.25" customHeight="1" x14ac:dyDescent="0.25">
      <c r="A49" t="s">
        <v>62</v>
      </c>
      <c r="B49">
        <f t="shared" si="0"/>
        <v>20822.190000000002</v>
      </c>
      <c r="D49" s="17">
        <v>45717</v>
      </c>
      <c r="E49" s="8">
        <f t="shared" si="1"/>
        <v>16647.773999999998</v>
      </c>
      <c r="F49" s="8">
        <f>ICOPOWER!F7*Tabelle!F108</f>
        <v>14098.083999999999</v>
      </c>
      <c r="G49" s="8">
        <f t="shared" si="2"/>
        <v>2549.6899999999987</v>
      </c>
      <c r="H49" s="8">
        <f t="shared" si="3"/>
        <v>2914.6031199999998</v>
      </c>
      <c r="I49" s="8">
        <f t="shared" si="4"/>
        <v>11183.480879999999</v>
      </c>
      <c r="J49" s="8">
        <f t="shared" si="5"/>
        <v>5955.1463400000002</v>
      </c>
      <c r="K49" s="8">
        <f t="shared" si="6"/>
        <v>7778.0245399999976</v>
      </c>
    </row>
    <row r="50" spans="1:11" ht="14.25" customHeight="1" x14ac:dyDescent="0.25">
      <c r="A50" t="s">
        <v>63</v>
      </c>
      <c r="B50">
        <f t="shared" si="0"/>
        <v>16194.220000000001</v>
      </c>
      <c r="D50" s="17">
        <v>45748</v>
      </c>
      <c r="E50" s="8">
        <f t="shared" si="1"/>
        <v>10956.9195</v>
      </c>
      <c r="F50" s="8">
        <f>ICOPOWER!F8*Tabelle!F109</f>
        <v>8853.8940000000002</v>
      </c>
      <c r="G50" s="8">
        <f t="shared" si="2"/>
        <v>2103.0254999999997</v>
      </c>
      <c r="H50" s="8">
        <f t="shared" si="3"/>
        <v>2284.8319350000002</v>
      </c>
      <c r="I50" s="8">
        <f t="shared" si="4"/>
        <v>6569.0620650000001</v>
      </c>
      <c r="J50" s="8">
        <f t="shared" si="5"/>
        <v>4299.5654100000002</v>
      </c>
      <c r="K50" s="8">
        <f t="shared" si="6"/>
        <v>4372.5221549999997</v>
      </c>
    </row>
    <row r="51" spans="1:11" ht="14.25" customHeight="1" x14ac:dyDescent="0.25">
      <c r="A51" t="s">
        <v>64</v>
      </c>
      <c r="B51">
        <f t="shared" si="0"/>
        <v>9599.9499999999953</v>
      </c>
      <c r="D51" s="18">
        <v>45778</v>
      </c>
      <c r="E51" s="8">
        <f t="shared" si="1"/>
        <v>7933.3175000000001</v>
      </c>
      <c r="F51" s="8">
        <f>ICOPOWER!F9*Tabelle!F110</f>
        <v>6186.9525000000003</v>
      </c>
      <c r="G51" s="8">
        <f t="shared" si="2"/>
        <v>1746.3649999999998</v>
      </c>
      <c r="H51" s="8">
        <f t="shared" si="3"/>
        <v>1539.337575</v>
      </c>
      <c r="I51" s="8">
        <f t="shared" si="4"/>
        <v>4647.6149249999999</v>
      </c>
      <c r="J51" s="8">
        <f t="shared" si="5"/>
        <v>2471.9871249999987</v>
      </c>
      <c r="K51" s="8">
        <f t="shared" si="6"/>
        <v>3921.9928000000009</v>
      </c>
    </row>
    <row r="52" spans="1:11" ht="14.25" customHeight="1" x14ac:dyDescent="0.25">
      <c r="A52" t="s">
        <v>65</v>
      </c>
      <c r="B52">
        <f t="shared" si="0"/>
        <v>9577.0100000000093</v>
      </c>
      <c r="D52" s="18">
        <v>45809</v>
      </c>
      <c r="E52" s="8">
        <f t="shared" si="1"/>
        <v>11943.619999999999</v>
      </c>
      <c r="F52" s="8">
        <f>ICOPOWER!F10*Tabelle!F111</f>
        <v>11949.654999999999</v>
      </c>
      <c r="G52" s="8">
        <f t="shared" si="2"/>
        <v>-6.0349999999998545</v>
      </c>
      <c r="H52" s="8">
        <f t="shared" si="3"/>
        <v>2202.9666999999999</v>
      </c>
      <c r="I52" s="8">
        <f t="shared" si="4"/>
        <v>9746.688299999998</v>
      </c>
      <c r="J52" s="8">
        <f t="shared" si="5"/>
        <v>3399.8385500000031</v>
      </c>
      <c r="K52" s="8">
        <f t="shared" si="6"/>
        <v>6340.814749999995</v>
      </c>
    </row>
    <row r="53" spans="1:11" ht="14.25" customHeight="1" x14ac:dyDescent="0.25">
      <c r="A53" t="s">
        <v>66</v>
      </c>
      <c r="B53">
        <f t="shared" si="0"/>
        <v>13769.150000000007</v>
      </c>
      <c r="D53" s="18">
        <v>45839</v>
      </c>
      <c r="E53" s="8">
        <f t="shared" si="1"/>
        <v>15238.967999999999</v>
      </c>
      <c r="F53" s="8">
        <f>ICOPOWER!F11*Tabelle!F112</f>
        <v>12477.88</v>
      </c>
      <c r="G53" s="8">
        <f t="shared" si="2"/>
        <v>2761.0879999999997</v>
      </c>
      <c r="H53" s="19">
        <f t="shared" si="3"/>
        <v>1776</v>
      </c>
      <c r="I53" s="8">
        <f t="shared" si="4"/>
        <v>10701.88</v>
      </c>
      <c r="J53" s="8">
        <f t="shared" si="5"/>
        <v>4075.6684000000018</v>
      </c>
      <c r="K53" s="8">
        <f t="shared" si="6"/>
        <v>9387.2995999999966</v>
      </c>
    </row>
    <row r="54" spans="1:11" ht="14.25" customHeight="1" x14ac:dyDescent="0.25">
      <c r="A54" t="s">
        <v>67</v>
      </c>
      <c r="B54">
        <f t="shared" si="0"/>
        <v>2887.2499999999955</v>
      </c>
      <c r="D54" s="18">
        <v>45870</v>
      </c>
      <c r="E54" s="8">
        <f t="shared" si="1"/>
        <v>5768.0199999999995</v>
      </c>
      <c r="F54" s="8">
        <f>ICOPOWER!F12*Tabelle!F113</f>
        <v>4442.8459999999995</v>
      </c>
      <c r="G54" s="8">
        <f t="shared" si="2"/>
        <v>1325.174</v>
      </c>
      <c r="H54" s="19">
        <f t="shared" si="3"/>
        <v>1960.8</v>
      </c>
      <c r="I54" s="8">
        <f t="shared" si="4"/>
        <v>2482.0459999999994</v>
      </c>
      <c r="J54" s="8">
        <f t="shared" si="5"/>
        <v>943.55329999999844</v>
      </c>
      <c r="K54" s="8">
        <f t="shared" si="6"/>
        <v>2863.6667000000007</v>
      </c>
    </row>
    <row r="55" spans="1:11" ht="14.25" customHeight="1" x14ac:dyDescent="0.25">
      <c r="A55" t="s">
        <v>68</v>
      </c>
      <c r="B55">
        <f t="shared" si="0"/>
        <v>13228.599999999995</v>
      </c>
      <c r="D55" s="18">
        <v>45901</v>
      </c>
      <c r="E55" s="8">
        <f t="shared" si="1"/>
        <v>0</v>
      </c>
      <c r="F55" s="8">
        <f>ICOPOWER!F13*Tabelle!F114</f>
        <v>0</v>
      </c>
      <c r="G55" s="8">
        <f t="shared" si="2"/>
        <v>0</v>
      </c>
      <c r="H55" s="19">
        <f t="shared" si="3"/>
        <v>0</v>
      </c>
      <c r="I55" s="8">
        <f t="shared" si="4"/>
        <v>0</v>
      </c>
      <c r="J55" s="8">
        <f t="shared" si="5"/>
        <v>0</v>
      </c>
      <c r="K55" s="8">
        <f t="shared" si="6"/>
        <v>0</v>
      </c>
    </row>
    <row r="56" spans="1:11" ht="14.25" customHeight="1" x14ac:dyDescent="0.25">
      <c r="D56" s="20"/>
      <c r="E56" s="12"/>
      <c r="F56" s="12"/>
      <c r="G56" s="12"/>
      <c r="H56" s="12"/>
      <c r="I56" s="12"/>
      <c r="J56" s="12"/>
      <c r="K56" s="12"/>
    </row>
    <row r="57" spans="1:11" ht="14.25" customHeight="1" x14ac:dyDescent="0.25">
      <c r="A57" s="21" t="s">
        <v>69</v>
      </c>
      <c r="B57" s="21"/>
      <c r="D57" s="82" t="s">
        <v>70</v>
      </c>
      <c r="E57" s="77"/>
      <c r="F57" s="77"/>
      <c r="G57" s="77"/>
    </row>
    <row r="58" spans="1:11" ht="14.25" customHeight="1" x14ac:dyDescent="0.25">
      <c r="A58" s="10">
        <v>45597</v>
      </c>
      <c r="B58">
        <v>10989.38</v>
      </c>
      <c r="D58" s="79">
        <v>45597</v>
      </c>
      <c r="E58" s="77"/>
      <c r="F58" s="77"/>
      <c r="G58" s="12">
        <f t="shared" ref="G58:G68" si="7">B58*F104</f>
        <v>3373.7396599999997</v>
      </c>
    </row>
    <row r="59" spans="1:11" ht="14.25" customHeight="1" x14ac:dyDescent="0.25">
      <c r="A59" s="10">
        <v>45627</v>
      </c>
      <c r="B59">
        <v>8629.26</v>
      </c>
      <c r="D59" s="79">
        <v>45627</v>
      </c>
      <c r="E59" s="77"/>
      <c r="F59" s="77"/>
      <c r="G59" s="12">
        <f t="shared" si="7"/>
        <v>2856.2850600000002</v>
      </c>
    </row>
    <row r="60" spans="1:11" ht="14.25" customHeight="1" x14ac:dyDescent="0.25">
      <c r="A60" s="10">
        <v>45658</v>
      </c>
      <c r="B60">
        <v>8829.1299999999992</v>
      </c>
      <c r="D60" s="79">
        <v>45658</v>
      </c>
      <c r="E60" s="77"/>
      <c r="F60" s="77"/>
      <c r="G60" s="12">
        <f t="shared" si="7"/>
        <v>2957.75855</v>
      </c>
    </row>
    <row r="61" spans="1:11" ht="14.25" customHeight="1" x14ac:dyDescent="0.25">
      <c r="A61" s="10">
        <v>45689</v>
      </c>
      <c r="B61">
        <v>9123.83</v>
      </c>
      <c r="D61" s="79">
        <v>45689</v>
      </c>
      <c r="E61" s="77"/>
      <c r="F61" s="77"/>
      <c r="G61" s="12">
        <f t="shared" si="7"/>
        <v>3047.3592200000003</v>
      </c>
    </row>
    <row r="62" spans="1:11" ht="14.25" customHeight="1" x14ac:dyDescent="0.25">
      <c r="A62" s="10">
        <v>45717</v>
      </c>
      <c r="B62">
        <v>10190.92</v>
      </c>
      <c r="D62" s="79">
        <v>45717</v>
      </c>
      <c r="E62" s="77"/>
      <c r="F62" s="77"/>
      <c r="G62" s="12">
        <f t="shared" si="7"/>
        <v>2914.6031199999998</v>
      </c>
    </row>
    <row r="63" spans="1:11" ht="14.25" customHeight="1" x14ac:dyDescent="0.25">
      <c r="A63" s="10">
        <v>45748</v>
      </c>
      <c r="B63">
        <v>8605.77</v>
      </c>
      <c r="D63" s="79">
        <v>45748</v>
      </c>
      <c r="E63" s="77"/>
      <c r="F63" s="77"/>
      <c r="G63" s="12">
        <f t="shared" si="7"/>
        <v>2284.8319350000002</v>
      </c>
    </row>
    <row r="64" spans="1:11" ht="14.25" customHeight="1" x14ac:dyDescent="0.25">
      <c r="A64" s="10">
        <v>45778</v>
      </c>
      <c r="B64">
        <v>5978.01</v>
      </c>
      <c r="D64" s="79">
        <v>45778</v>
      </c>
      <c r="E64" s="77"/>
      <c r="F64" s="77"/>
      <c r="G64" s="12">
        <f t="shared" si="7"/>
        <v>1539.337575</v>
      </c>
    </row>
    <row r="65" spans="1:7" ht="14.25" customHeight="1" x14ac:dyDescent="0.25">
      <c r="A65" s="10">
        <v>45809</v>
      </c>
      <c r="B65">
        <v>6205.54</v>
      </c>
      <c r="D65" s="79">
        <v>45809</v>
      </c>
      <c r="E65" s="77"/>
      <c r="F65" s="77"/>
      <c r="G65" s="12">
        <f t="shared" si="7"/>
        <v>2202.9666999999999</v>
      </c>
    </row>
    <row r="66" spans="1:7" ht="14.25" customHeight="1" x14ac:dyDescent="0.25">
      <c r="A66" s="10">
        <v>45839</v>
      </c>
      <c r="B66" s="23">
        <v>6000</v>
      </c>
      <c r="C66" t="s">
        <v>71</v>
      </c>
      <c r="D66" s="79">
        <v>45839</v>
      </c>
      <c r="E66" s="77"/>
      <c r="F66" s="77"/>
      <c r="G66" s="12">
        <f t="shared" si="7"/>
        <v>1776</v>
      </c>
    </row>
    <row r="67" spans="1:7" ht="14.25" customHeight="1" x14ac:dyDescent="0.25">
      <c r="A67" s="10">
        <v>45870</v>
      </c>
      <c r="B67" s="23">
        <v>6000</v>
      </c>
      <c r="D67" s="79">
        <v>45870</v>
      </c>
      <c r="E67" s="77"/>
      <c r="F67" s="77"/>
      <c r="G67" s="12">
        <f t="shared" si="7"/>
        <v>1960.8</v>
      </c>
    </row>
    <row r="68" spans="1:7" ht="14.25" customHeight="1" x14ac:dyDescent="0.25">
      <c r="A68" s="10">
        <v>45901</v>
      </c>
      <c r="B68" s="23">
        <v>6000</v>
      </c>
      <c r="D68" s="79">
        <v>45901</v>
      </c>
      <c r="E68" s="77"/>
      <c r="F68" s="77"/>
      <c r="G68" s="12">
        <f t="shared" si="7"/>
        <v>0</v>
      </c>
    </row>
    <row r="69" spans="1:7" ht="14.25" customHeight="1" x14ac:dyDescent="0.25">
      <c r="D69" s="83"/>
      <c r="E69" s="77"/>
      <c r="F69" s="77"/>
    </row>
    <row r="70" spans="1:7" ht="14.25" customHeight="1" x14ac:dyDescent="0.25">
      <c r="A70" s="21" t="s">
        <v>72</v>
      </c>
      <c r="B70" s="21"/>
      <c r="D70" s="82" t="s">
        <v>73</v>
      </c>
      <c r="E70" s="77"/>
      <c r="F70" s="77"/>
      <c r="G70" s="77"/>
    </row>
    <row r="71" spans="1:7" ht="14.25" customHeight="1" x14ac:dyDescent="0.25">
      <c r="A71" s="22">
        <v>45292</v>
      </c>
      <c r="D71" s="76">
        <v>45292</v>
      </c>
      <c r="E71" s="77"/>
      <c r="F71" s="77"/>
      <c r="G71" s="12">
        <v>16601.39</v>
      </c>
    </row>
    <row r="72" spans="1:7" ht="14.25" customHeight="1" x14ac:dyDescent="0.25">
      <c r="A72" s="22">
        <v>45323</v>
      </c>
      <c r="D72" s="76">
        <v>45323</v>
      </c>
      <c r="E72" s="77"/>
      <c r="F72" s="77"/>
      <c r="G72" s="12">
        <v>16934</v>
      </c>
    </row>
    <row r="73" spans="1:7" ht="14.25" customHeight="1" x14ac:dyDescent="0.25">
      <c r="A73" s="22">
        <v>45352</v>
      </c>
      <c r="D73" s="76">
        <v>45352</v>
      </c>
      <c r="E73" s="77"/>
      <c r="F73" s="77"/>
      <c r="G73" s="12">
        <v>12419.74</v>
      </c>
    </row>
    <row r="74" spans="1:7" ht="14.25" customHeight="1" x14ac:dyDescent="0.25">
      <c r="A74" s="22">
        <v>45383</v>
      </c>
      <c r="D74" s="76">
        <v>45383</v>
      </c>
      <c r="E74" s="77"/>
      <c r="F74" s="77"/>
      <c r="G74" s="12">
        <v>10948.47</v>
      </c>
    </row>
    <row r="75" spans="1:7" ht="14.25" customHeight="1" x14ac:dyDescent="0.25">
      <c r="A75" s="22">
        <v>45413</v>
      </c>
      <c r="D75" s="76">
        <v>45413</v>
      </c>
      <c r="E75" s="77"/>
      <c r="F75" s="77"/>
      <c r="G75" s="12">
        <v>12868.58</v>
      </c>
    </row>
    <row r="76" spans="1:7" ht="14.25" customHeight="1" x14ac:dyDescent="0.25">
      <c r="A76" s="22">
        <v>45444</v>
      </c>
      <c r="D76" s="76">
        <v>45444</v>
      </c>
      <c r="E76" s="77"/>
      <c r="F76" s="77"/>
      <c r="G76" s="12">
        <v>11473.9</v>
      </c>
    </row>
    <row r="77" spans="1:7" ht="14.25" customHeight="1" x14ac:dyDescent="0.25">
      <c r="A77" s="22">
        <v>45474</v>
      </c>
      <c r="D77" s="76">
        <v>45474</v>
      </c>
      <c r="E77" s="77"/>
      <c r="F77" s="77"/>
      <c r="G77" s="12">
        <v>19396.73</v>
      </c>
    </row>
    <row r="78" spans="1:7" ht="14.25" customHeight="1" x14ac:dyDescent="0.25">
      <c r="A78" s="22">
        <v>45505</v>
      </c>
      <c r="D78" s="76">
        <v>45505</v>
      </c>
      <c r="E78" s="77"/>
      <c r="F78" s="77"/>
      <c r="G78" s="12">
        <v>13651.04</v>
      </c>
    </row>
    <row r="79" spans="1:7" ht="14.25" customHeight="1" x14ac:dyDescent="0.25">
      <c r="A79" s="22">
        <v>45536</v>
      </c>
      <c r="D79" s="76">
        <v>45536</v>
      </c>
      <c r="E79" s="77"/>
      <c r="F79" s="77"/>
      <c r="G79" s="12">
        <v>15277.15</v>
      </c>
    </row>
    <row r="80" spans="1:7" ht="14.25" customHeight="1" x14ac:dyDescent="0.25">
      <c r="A80" s="22">
        <v>45566</v>
      </c>
      <c r="D80" s="76">
        <v>45566</v>
      </c>
      <c r="E80" s="77"/>
      <c r="F80" s="77"/>
      <c r="G80" s="12">
        <v>15523.99</v>
      </c>
    </row>
    <row r="81" spans="1:7" ht="14.25" customHeight="1" x14ac:dyDescent="0.25">
      <c r="A81" s="22">
        <v>45597</v>
      </c>
      <c r="B81" s="12">
        <f t="shared" ref="B81:B90" si="8">B45*F104</f>
        <v>6399.3996499999976</v>
      </c>
      <c r="D81" s="76">
        <v>45597</v>
      </c>
      <c r="E81" s="77"/>
      <c r="F81" s="77"/>
      <c r="G81" s="12">
        <v>19751.41</v>
      </c>
    </row>
    <row r="82" spans="1:7" ht="14.25" customHeight="1" x14ac:dyDescent="0.25">
      <c r="A82" s="22">
        <v>45627</v>
      </c>
      <c r="B82" s="12">
        <f t="shared" si="8"/>
        <v>4267.0335399999976</v>
      </c>
      <c r="D82" s="76">
        <v>45627</v>
      </c>
      <c r="E82" s="77"/>
      <c r="F82" s="77"/>
      <c r="G82" s="12">
        <v>17063.939999999999</v>
      </c>
    </row>
    <row r="83" spans="1:7" ht="14.25" customHeight="1" x14ac:dyDescent="0.25">
      <c r="A83" s="22">
        <v>45658</v>
      </c>
      <c r="B83" s="12">
        <f t="shared" si="8"/>
        <v>5732.6238500000009</v>
      </c>
      <c r="D83" s="76">
        <v>45658</v>
      </c>
      <c r="E83" s="77"/>
      <c r="F83" s="77"/>
      <c r="G83" s="12">
        <v>20875.39</v>
      </c>
    </row>
    <row r="84" spans="1:7" ht="14.25" customHeight="1" x14ac:dyDescent="0.25">
      <c r="A84" s="22">
        <v>45689</v>
      </c>
      <c r="B84" s="12">
        <f t="shared" si="8"/>
        <v>5950.814540000003</v>
      </c>
      <c r="D84" s="76">
        <v>45689</v>
      </c>
      <c r="E84" s="77"/>
      <c r="F84" s="77"/>
      <c r="G84" s="12">
        <v>20173.7</v>
      </c>
    </row>
    <row r="85" spans="1:7" ht="14.25" customHeight="1" x14ac:dyDescent="0.25">
      <c r="A85" s="22">
        <v>45717</v>
      </c>
      <c r="B85" s="12">
        <f t="shared" si="8"/>
        <v>5955.1463400000002</v>
      </c>
      <c r="D85" s="76">
        <v>45717</v>
      </c>
      <c r="E85" s="77"/>
      <c r="F85" s="77"/>
      <c r="G85" s="12">
        <v>16648.580000000002</v>
      </c>
    </row>
    <row r="86" spans="1:7" ht="14.25" customHeight="1" x14ac:dyDescent="0.25">
      <c r="A86" s="22">
        <v>45748</v>
      </c>
      <c r="B86" s="12">
        <f t="shared" si="8"/>
        <v>4299.5654100000002</v>
      </c>
      <c r="D86" s="76">
        <v>45748</v>
      </c>
      <c r="E86" s="77"/>
      <c r="F86" s="77"/>
      <c r="G86" s="12">
        <v>10956.7</v>
      </c>
    </row>
    <row r="87" spans="1:7" ht="14.25" customHeight="1" x14ac:dyDescent="0.25">
      <c r="A87" s="22">
        <v>45778</v>
      </c>
      <c r="B87" s="12">
        <f t="shared" si="8"/>
        <v>2471.9871249999987</v>
      </c>
      <c r="D87" s="76">
        <v>45778</v>
      </c>
      <c r="E87" s="77"/>
      <c r="F87" s="77"/>
      <c r="G87" s="12">
        <v>7932.95</v>
      </c>
    </row>
    <row r="88" spans="1:7" ht="14.25" customHeight="1" x14ac:dyDescent="0.25">
      <c r="A88" s="22">
        <v>45809</v>
      </c>
      <c r="B88" s="12">
        <f t="shared" si="8"/>
        <v>3399.8385500000031</v>
      </c>
      <c r="D88" s="76">
        <v>45809</v>
      </c>
      <c r="E88" s="77"/>
      <c r="F88" s="77"/>
      <c r="G88" s="12">
        <v>11949.42</v>
      </c>
    </row>
    <row r="89" spans="1:7" ht="14.25" customHeight="1" x14ac:dyDescent="0.25">
      <c r="A89" s="22">
        <v>45839</v>
      </c>
      <c r="B89" s="12">
        <f t="shared" si="8"/>
        <v>4075.6684000000018</v>
      </c>
      <c r="D89" s="76">
        <v>45839</v>
      </c>
      <c r="E89" s="77"/>
      <c r="F89" s="77"/>
      <c r="G89" s="12">
        <v>15262.33</v>
      </c>
    </row>
    <row r="90" spans="1:7" ht="14.25" customHeight="1" x14ac:dyDescent="0.25">
      <c r="A90" s="22">
        <v>45870</v>
      </c>
      <c r="B90" s="12">
        <f t="shared" si="8"/>
        <v>943.55329999999844</v>
      </c>
      <c r="D90" s="76">
        <v>45870</v>
      </c>
      <c r="E90" s="77"/>
      <c r="F90" s="77"/>
      <c r="G90" s="12">
        <v>5768.63</v>
      </c>
    </row>
    <row r="91" spans="1:7" ht="14.25" customHeight="1" x14ac:dyDescent="0.25">
      <c r="A91" s="22">
        <v>45901</v>
      </c>
      <c r="B91" s="24"/>
      <c r="D91" s="76">
        <v>45901</v>
      </c>
      <c r="E91" s="77"/>
      <c r="F91" s="77"/>
      <c r="G91" s="24"/>
    </row>
    <row r="92" spans="1:7" ht="14.25" customHeight="1" x14ac:dyDescent="0.25">
      <c r="A92" s="14"/>
      <c r="B92" s="12"/>
    </row>
    <row r="93" spans="1:7" ht="14.25" customHeight="1" x14ac:dyDescent="0.25">
      <c r="A93" s="85" t="s">
        <v>74</v>
      </c>
      <c r="B93" s="77"/>
      <c r="D93" s="85" t="s">
        <v>75</v>
      </c>
      <c r="E93" s="77"/>
      <c r="F93" s="77"/>
      <c r="G93" s="77"/>
    </row>
    <row r="94" spans="1:7" ht="14.25" customHeight="1" x14ac:dyDescent="0.25">
      <c r="A94" s="10">
        <v>45292</v>
      </c>
      <c r="B94">
        <v>64934</v>
      </c>
      <c r="D94" s="10">
        <v>45292</v>
      </c>
      <c r="F94" s="48">
        <v>0.25569999999999998</v>
      </c>
    </row>
    <row r="95" spans="1:7" ht="14.25" customHeight="1" x14ac:dyDescent="0.25">
      <c r="A95" s="10">
        <v>45323</v>
      </c>
      <c r="B95">
        <v>71197</v>
      </c>
      <c r="D95" s="10">
        <v>45323</v>
      </c>
      <c r="F95" s="48">
        <v>0.23780000000000001</v>
      </c>
    </row>
    <row r="96" spans="1:7" ht="14.25" customHeight="1" x14ac:dyDescent="0.25">
      <c r="A96" s="10">
        <v>45352</v>
      </c>
      <c r="B96">
        <v>51152</v>
      </c>
      <c r="D96" s="10">
        <v>45352</v>
      </c>
      <c r="F96" s="48">
        <v>0.24279999999999999</v>
      </c>
    </row>
    <row r="97" spans="1:13" ht="14.25" customHeight="1" x14ac:dyDescent="0.25">
      <c r="A97" s="10">
        <v>45383</v>
      </c>
      <c r="B97">
        <v>45316</v>
      </c>
      <c r="D97" s="10">
        <v>45383</v>
      </c>
      <c r="F97" s="48">
        <v>0.24160000000000001</v>
      </c>
    </row>
    <row r="98" spans="1:13" ht="14.25" customHeight="1" x14ac:dyDescent="0.25">
      <c r="A98" s="10">
        <v>45413</v>
      </c>
      <c r="B98">
        <v>51330</v>
      </c>
      <c r="D98" s="10">
        <v>45413</v>
      </c>
      <c r="F98" s="48">
        <v>0.25069999999999998</v>
      </c>
    </row>
    <row r="99" spans="1:13" ht="14.25" customHeight="1" x14ac:dyDescent="0.25">
      <c r="A99" s="10">
        <v>45444</v>
      </c>
      <c r="B99">
        <v>42151</v>
      </c>
      <c r="D99" s="10">
        <v>45444</v>
      </c>
      <c r="F99" s="48">
        <v>0.2722</v>
      </c>
    </row>
    <row r="100" spans="1:13" ht="14.25" customHeight="1" x14ac:dyDescent="0.25">
      <c r="A100" s="10">
        <v>45474</v>
      </c>
      <c r="B100">
        <v>67581</v>
      </c>
      <c r="D100" s="10">
        <v>45474</v>
      </c>
      <c r="F100" s="48">
        <v>0.28699999999999998</v>
      </c>
    </row>
    <row r="101" spans="1:13" ht="14.25" customHeight="1" x14ac:dyDescent="0.25">
      <c r="A101" s="10">
        <v>45505</v>
      </c>
      <c r="B101">
        <v>44796</v>
      </c>
      <c r="D101" s="10">
        <v>45505</v>
      </c>
      <c r="F101" s="48">
        <v>0.30470000000000003</v>
      </c>
    </row>
    <row r="102" spans="1:13" ht="14.25" customHeight="1" x14ac:dyDescent="0.25">
      <c r="A102" s="10">
        <v>45536</v>
      </c>
      <c r="B102">
        <v>52599</v>
      </c>
      <c r="D102" s="10">
        <v>45536</v>
      </c>
      <c r="F102" s="48">
        <v>0.29039999999999999</v>
      </c>
    </row>
    <row r="103" spans="1:13" ht="14.25" customHeight="1" x14ac:dyDescent="0.25">
      <c r="A103" s="10">
        <v>45566</v>
      </c>
      <c r="B103">
        <v>54362</v>
      </c>
      <c r="D103" s="10">
        <v>45566</v>
      </c>
      <c r="F103" s="48">
        <v>0.28560000000000002</v>
      </c>
    </row>
    <row r="104" spans="1:13" ht="14.25" customHeight="1" x14ac:dyDescent="0.25">
      <c r="A104" s="10">
        <v>45597</v>
      </c>
      <c r="B104">
        <v>64157</v>
      </c>
      <c r="D104" s="10">
        <v>45597</v>
      </c>
      <c r="F104" s="48">
        <v>0.307</v>
      </c>
    </row>
    <row r="105" spans="1:13" ht="14.25" customHeight="1" x14ac:dyDescent="0.25">
      <c r="A105" s="10">
        <v>45627</v>
      </c>
      <c r="B105">
        <v>51593</v>
      </c>
      <c r="D105" s="10">
        <v>45627</v>
      </c>
      <c r="F105" s="48">
        <v>0.33100000000000002</v>
      </c>
      <c r="L105" s="12"/>
      <c r="M105" s="12"/>
    </row>
    <row r="106" spans="1:13" ht="14.25" customHeight="1" x14ac:dyDescent="0.25">
      <c r="A106" s="10">
        <v>45658</v>
      </c>
      <c r="B106">
        <v>61904</v>
      </c>
      <c r="D106" s="10">
        <v>45658</v>
      </c>
      <c r="F106" s="48">
        <v>0.33500000000000002</v>
      </c>
    </row>
    <row r="107" spans="1:13" ht="14.25" customHeight="1" x14ac:dyDescent="0.25">
      <c r="A107" s="10">
        <v>45689</v>
      </c>
      <c r="B107">
        <v>60366</v>
      </c>
      <c r="D107" s="10">
        <v>45689</v>
      </c>
      <c r="F107" s="48">
        <v>0.33400000000000002</v>
      </c>
    </row>
    <row r="108" spans="1:13" ht="14.25" customHeight="1" x14ac:dyDescent="0.25">
      <c r="A108" s="10">
        <v>45717</v>
      </c>
      <c r="B108">
        <v>58209</v>
      </c>
      <c r="D108" s="10">
        <v>45717</v>
      </c>
      <c r="F108" s="48">
        <v>0.28599999999999998</v>
      </c>
      <c r="G108" s="11"/>
    </row>
    <row r="109" spans="1:13" ht="14.25" customHeight="1" x14ac:dyDescent="0.25">
      <c r="A109" s="10">
        <v>45748</v>
      </c>
      <c r="B109">
        <v>41269</v>
      </c>
      <c r="D109" s="10">
        <v>45748</v>
      </c>
      <c r="F109" s="48">
        <v>0.26550000000000001</v>
      </c>
      <c r="G109" s="11"/>
    </row>
    <row r="110" spans="1:13" ht="14.25" customHeight="1" x14ac:dyDescent="0.25">
      <c r="A110" s="10">
        <v>45778</v>
      </c>
      <c r="B110">
        <v>30809</v>
      </c>
      <c r="D110" s="10">
        <v>45778</v>
      </c>
      <c r="F110" s="48">
        <v>0.25750000000000001</v>
      </c>
      <c r="G110" s="11"/>
    </row>
    <row r="111" spans="1:13" ht="14.25" customHeight="1" x14ac:dyDescent="0.25">
      <c r="A111" s="10">
        <v>45809</v>
      </c>
      <c r="B111">
        <v>33644</v>
      </c>
      <c r="D111" s="10">
        <v>45809</v>
      </c>
      <c r="F111" s="48">
        <v>0.35499999999999998</v>
      </c>
      <c r="G111" s="11"/>
    </row>
    <row r="112" spans="1:13" ht="14.25" customHeight="1" x14ac:dyDescent="0.25">
      <c r="A112" s="10">
        <v>45839</v>
      </c>
      <c r="B112">
        <v>51483</v>
      </c>
      <c r="D112" s="10">
        <v>45839</v>
      </c>
      <c r="F112" s="48">
        <v>0.29599999999999999</v>
      </c>
      <c r="G112" s="11"/>
    </row>
    <row r="113" spans="1:11" ht="14.25" customHeight="1" x14ac:dyDescent="0.25">
      <c r="A113" s="10">
        <v>45870</v>
      </c>
      <c r="B113">
        <v>17650</v>
      </c>
      <c r="D113" s="10">
        <v>45870</v>
      </c>
      <c r="F113" s="48">
        <v>0.32679999999999998</v>
      </c>
    </row>
    <row r="114" spans="1:11" ht="14.25" customHeight="1" x14ac:dyDescent="0.25">
      <c r="A114" s="10">
        <v>45901</v>
      </c>
      <c r="B114" s="23"/>
      <c r="D114" s="10">
        <v>45901</v>
      </c>
      <c r="F114" s="57"/>
      <c r="G114" s="12"/>
      <c r="H114" s="12"/>
      <c r="I114" s="12"/>
      <c r="J114" s="12"/>
      <c r="K114" s="12"/>
    </row>
    <row r="115" spans="1:11" ht="14.25" customHeight="1" x14ac:dyDescent="0.25">
      <c r="C115" s="11"/>
      <c r="D115" s="20"/>
      <c r="E115" s="12"/>
      <c r="F115" s="12"/>
      <c r="G115" s="12"/>
      <c r="H115" s="12"/>
      <c r="I115" s="12"/>
      <c r="J115" s="12"/>
      <c r="K115" s="12"/>
    </row>
    <row r="116" spans="1:11" ht="14.25" customHeight="1" x14ac:dyDescent="0.25">
      <c r="C116" s="11"/>
      <c r="D116" s="14"/>
      <c r="E116" s="12"/>
    </row>
    <row r="117" spans="1:11" ht="14.25" customHeight="1" x14ac:dyDescent="0.25">
      <c r="C117" s="11"/>
      <c r="D117" s="14"/>
      <c r="E117" s="12"/>
    </row>
    <row r="118" spans="1:11" ht="14.25" customHeight="1" x14ac:dyDescent="0.25">
      <c r="C118" s="11"/>
      <c r="D118" s="14"/>
      <c r="E118" s="12"/>
    </row>
    <row r="119" spans="1:11" ht="14.25" customHeight="1" x14ac:dyDescent="0.25">
      <c r="C119" s="11"/>
      <c r="D119" s="14"/>
      <c r="E119" s="12"/>
    </row>
    <row r="120" spans="1:11" ht="14.25" customHeight="1" x14ac:dyDescent="0.25">
      <c r="C120" s="11"/>
      <c r="D120" s="14"/>
      <c r="E120" s="12"/>
    </row>
    <row r="121" spans="1:11" ht="14.25" customHeight="1" x14ac:dyDescent="0.25">
      <c r="C121" s="11"/>
      <c r="D121" s="14"/>
      <c r="E121" s="12"/>
    </row>
    <row r="122" spans="1:11" ht="14.25" customHeight="1" x14ac:dyDescent="0.25">
      <c r="C122" s="11"/>
      <c r="D122" s="14"/>
      <c r="E122" s="12"/>
    </row>
    <row r="123" spans="1:11" ht="14.25" customHeight="1" x14ac:dyDescent="0.25">
      <c r="C123" s="11"/>
      <c r="D123" s="14"/>
      <c r="E123" s="12"/>
    </row>
    <row r="135" spans="5:5" ht="14.25" customHeight="1" x14ac:dyDescent="0.25">
      <c r="E135" s="12"/>
    </row>
    <row r="136" spans="5:5" ht="14.25" customHeight="1" x14ac:dyDescent="0.25">
      <c r="E136" s="12"/>
    </row>
  </sheetData>
  <mergeCells count="45">
    <mergeCell ref="A93:B93"/>
    <mergeCell ref="D86:F86"/>
    <mergeCell ref="D77:F77"/>
    <mergeCell ref="D93:G93"/>
    <mergeCell ref="C43:C44"/>
    <mergeCell ref="D89:F89"/>
    <mergeCell ref="D67:F67"/>
    <mergeCell ref="F43:F44"/>
    <mergeCell ref="D79:F79"/>
    <mergeCell ref="D85:F85"/>
    <mergeCell ref="D88:F88"/>
    <mergeCell ref="D60:F60"/>
    <mergeCell ref="D59:F59"/>
    <mergeCell ref="D57:G57"/>
    <mergeCell ref="D69:F69"/>
    <mergeCell ref="D63:F63"/>
    <mergeCell ref="D81:F81"/>
    <mergeCell ref="D70:G70"/>
    <mergeCell ref="D80:F80"/>
    <mergeCell ref="D84:F84"/>
    <mergeCell ref="I43:I44"/>
    <mergeCell ref="D73:F73"/>
    <mergeCell ref="K43:K44"/>
    <mergeCell ref="D64:F64"/>
    <mergeCell ref="D82:F82"/>
    <mergeCell ref="J43:J44"/>
    <mergeCell ref="D65:F65"/>
    <mergeCell ref="D91:F91"/>
    <mergeCell ref="D78:F78"/>
    <mergeCell ref="D87:F87"/>
    <mergeCell ref="D72:F72"/>
    <mergeCell ref="D71:F71"/>
    <mergeCell ref="D74:F74"/>
    <mergeCell ref="D83:F83"/>
    <mergeCell ref="D90:F90"/>
    <mergeCell ref="E43:E44"/>
    <mergeCell ref="D76:F76"/>
    <mergeCell ref="G43:G44"/>
    <mergeCell ref="H43:H44"/>
    <mergeCell ref="D61:F61"/>
    <mergeCell ref="D66:F66"/>
    <mergeCell ref="D75:F75"/>
    <mergeCell ref="D62:F62"/>
    <mergeCell ref="D58:F58"/>
    <mergeCell ref="D68:F68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F13"/>
  <sheetViews>
    <sheetView workbookViewId="0">
      <selection activeCell="G17" sqref="G17"/>
    </sheetView>
  </sheetViews>
  <sheetFormatPr defaultRowHeight="15" x14ac:dyDescent="0.25"/>
  <cols>
    <col min="6" max="6" width="21" customWidth="1"/>
  </cols>
  <sheetData>
    <row r="1" spans="2:6" ht="15.75" customHeight="1" thickBot="1" x14ac:dyDescent="0.3"/>
    <row r="2" spans="2:6" ht="15.75" customHeight="1" thickBot="1" x14ac:dyDescent="0.3">
      <c r="B2" s="62" t="s">
        <v>76</v>
      </c>
      <c r="C2" s="63" t="s">
        <v>77</v>
      </c>
      <c r="D2" s="63" t="s">
        <v>78</v>
      </c>
      <c r="E2" s="63" t="s">
        <v>79</v>
      </c>
      <c r="F2" s="64" t="s">
        <v>80</v>
      </c>
    </row>
    <row r="3" spans="2:6" x14ac:dyDescent="0.25">
      <c r="B3" s="65" t="s">
        <v>81</v>
      </c>
      <c r="C3">
        <v>187</v>
      </c>
      <c r="D3">
        <v>18</v>
      </c>
      <c r="E3" s="66">
        <f>C3/18*30</f>
        <v>311.66666666666669</v>
      </c>
      <c r="F3" s="67">
        <f>E3*200</f>
        <v>62333.333333333336</v>
      </c>
    </row>
    <row r="4" spans="2:6" ht="15.75" customHeight="1" thickBot="1" x14ac:dyDescent="0.3">
      <c r="B4" s="68" t="s">
        <v>82</v>
      </c>
      <c r="C4" s="69">
        <v>212</v>
      </c>
      <c r="D4" s="69">
        <v>31</v>
      </c>
      <c r="E4" s="70">
        <v>212</v>
      </c>
      <c r="F4" s="71">
        <f>E4*200</f>
        <v>42400</v>
      </c>
    </row>
    <row r="5" spans="2:6" ht="15.75" customHeight="1" thickBot="1" x14ac:dyDescent="0.3">
      <c r="B5" s="68" t="s">
        <v>83</v>
      </c>
      <c r="C5" s="69">
        <v>212</v>
      </c>
      <c r="D5" s="69">
        <v>31</v>
      </c>
      <c r="E5" s="70"/>
      <c r="F5" s="71">
        <v>29455</v>
      </c>
    </row>
    <row r="6" spans="2:6" ht="15.75" customHeight="1" thickBot="1" x14ac:dyDescent="0.3">
      <c r="B6" s="68" t="s">
        <v>84</v>
      </c>
      <c r="C6" s="69"/>
      <c r="D6" s="69"/>
      <c r="E6" s="70"/>
      <c r="F6" s="71">
        <v>52438</v>
      </c>
    </row>
    <row r="7" spans="2:6" ht="15.75" customHeight="1" thickBot="1" x14ac:dyDescent="0.3">
      <c r="B7" s="68" t="s">
        <v>85</v>
      </c>
      <c r="C7" s="69"/>
      <c r="D7" s="69"/>
      <c r="E7" s="70"/>
      <c r="F7" s="71">
        <v>49294</v>
      </c>
    </row>
    <row r="8" spans="2:6" ht="15.75" customHeight="1" thickBot="1" x14ac:dyDescent="0.3">
      <c r="B8" s="68" t="s">
        <v>86</v>
      </c>
      <c r="C8" s="69"/>
      <c r="D8" s="69"/>
      <c r="E8" s="70"/>
      <c r="F8" s="71">
        <v>33348</v>
      </c>
    </row>
    <row r="9" spans="2:6" ht="15.75" customHeight="1" thickBot="1" x14ac:dyDescent="0.3">
      <c r="B9" s="68" t="s">
        <v>87</v>
      </c>
      <c r="C9" s="69"/>
      <c r="D9" s="69"/>
      <c r="E9" s="70"/>
      <c r="F9" s="71">
        <v>24027</v>
      </c>
    </row>
    <row r="10" spans="2:6" ht="15.75" customHeight="1" thickBot="1" x14ac:dyDescent="0.3">
      <c r="B10" s="68" t="s">
        <v>88</v>
      </c>
      <c r="C10" s="69"/>
      <c r="D10" s="69"/>
      <c r="E10" s="70"/>
      <c r="F10" s="71">
        <v>33661</v>
      </c>
    </row>
    <row r="11" spans="2:6" ht="15.75" customHeight="1" thickBot="1" x14ac:dyDescent="0.3">
      <c r="B11" s="68" t="s">
        <v>89</v>
      </c>
      <c r="C11" s="69"/>
      <c r="D11" s="69"/>
      <c r="E11" s="70"/>
      <c r="F11" s="71">
        <v>42155</v>
      </c>
    </row>
    <row r="12" spans="2:6" ht="15.75" customHeight="1" thickBot="1" x14ac:dyDescent="0.3">
      <c r="B12" s="68" t="s">
        <v>90</v>
      </c>
      <c r="C12" s="69"/>
      <c r="D12" s="69"/>
      <c r="E12" s="70"/>
      <c r="F12" s="71">
        <v>13595</v>
      </c>
    </row>
    <row r="13" spans="2:6" ht="15.75" customHeight="1" thickBot="1" x14ac:dyDescent="0.3">
      <c r="B13" s="68" t="s">
        <v>91</v>
      </c>
      <c r="C13" s="69"/>
      <c r="D13" s="69"/>
      <c r="E13" s="70"/>
      <c r="F13" s="71">
        <v>38632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7.140625" customWidth="1"/>
    <col min="9" max="9" width="15.42578125" customWidth="1"/>
    <col min="10" max="10" width="17.5703125" customWidth="1"/>
    <col min="11" max="11" width="18.710937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13</v>
      </c>
      <c r="D2" s="34">
        <v>141.59</v>
      </c>
      <c r="E2" s="34">
        <v>74096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13</v>
      </c>
      <c r="D3" s="34">
        <v>211.19</v>
      </c>
      <c r="E3" s="34">
        <v>76550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13</v>
      </c>
      <c r="D4" s="34">
        <v>83.45</v>
      </c>
      <c r="E4" s="34">
        <v>47000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13</v>
      </c>
      <c r="D5" s="34">
        <v>0</v>
      </c>
      <c r="E5" s="34">
        <v>10860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13</v>
      </c>
      <c r="D6" s="34">
        <v>69.22</v>
      </c>
      <c r="E6" s="34">
        <v>13432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13</v>
      </c>
      <c r="D7" s="34">
        <v>62.19</v>
      </c>
      <c r="E7" s="34">
        <v>36744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13</v>
      </c>
      <c r="D8" s="34">
        <v>59.82</v>
      </c>
      <c r="E8" s="34">
        <v>18500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13</v>
      </c>
      <c r="D9" s="34">
        <v>45.05</v>
      </c>
      <c r="E9" s="34">
        <v>17088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13</v>
      </c>
      <c r="D10" s="34">
        <v>84.73</v>
      </c>
      <c r="E10" s="34">
        <v>13260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13</v>
      </c>
      <c r="D11" s="34">
        <v>45.11</v>
      </c>
      <c r="E11" s="34">
        <v>4700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13</v>
      </c>
      <c r="D12" s="7">
        <f>Tabelle!C17</f>
        <v>103.3</v>
      </c>
      <c r="E12" s="7">
        <f>Tabelle!C30</f>
        <v>15405</v>
      </c>
      <c r="F12" s="7">
        <f>Tabelle!C4</f>
        <v>511.15</v>
      </c>
      <c r="G12" s="33"/>
      <c r="H12" s="50">
        <f>Tabelle!F104</f>
        <v>0.307</v>
      </c>
      <c r="I12" s="36">
        <f t="shared" ref="I12:I22" si="0">F12*H12</f>
        <v>156.92304999999999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13</v>
      </c>
      <c r="D13" s="7">
        <f>Tabelle!C18</f>
        <v>89.7</v>
      </c>
      <c r="E13" s="7">
        <f>Tabelle!C31</f>
        <v>100138</v>
      </c>
      <c r="F13" s="7">
        <f>Tabelle!C5</f>
        <v>357.13000000000011</v>
      </c>
      <c r="G13" s="33"/>
      <c r="H13" s="50">
        <f>Tabelle!F105</f>
        <v>0.33100000000000002</v>
      </c>
      <c r="I13" s="36">
        <f t="shared" si="0"/>
        <v>118.21003000000005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13</v>
      </c>
      <c r="D14" s="7">
        <f>Tabelle!C19</f>
        <v>99.7</v>
      </c>
      <c r="E14" s="7">
        <f>Tabelle!C32</f>
        <v>6278</v>
      </c>
      <c r="F14" s="7">
        <f>Tabelle!C6</f>
        <v>502.77</v>
      </c>
      <c r="G14" s="33"/>
      <c r="H14" s="50">
        <f>Tabelle!F106</f>
        <v>0.33500000000000002</v>
      </c>
      <c r="I14" s="36">
        <f t="shared" si="0"/>
        <v>168.42795000000001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13</v>
      </c>
      <c r="D15" s="7">
        <f>Tabelle!C20</f>
        <v>77.599999999999994</v>
      </c>
      <c r="E15" s="7">
        <f>Tabelle!C33</f>
        <v>41985</v>
      </c>
      <c r="F15" s="7">
        <f>Tabelle!C7</f>
        <v>286.43999999999983</v>
      </c>
      <c r="G15" s="33"/>
      <c r="H15" s="50">
        <f>Tabelle!F107</f>
        <v>0.33400000000000002</v>
      </c>
      <c r="I15" s="36">
        <f t="shared" si="0"/>
        <v>95.670959999999951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13</v>
      </c>
      <c r="D16" s="7">
        <f>Tabelle!C21</f>
        <v>53.7</v>
      </c>
      <c r="E16" s="7">
        <f>Tabelle!C34</f>
        <v>36925</v>
      </c>
      <c r="F16" s="7">
        <f>Tabelle!C8</f>
        <v>402.31999999999971</v>
      </c>
      <c r="G16" s="33"/>
      <c r="H16" s="50">
        <f>Tabelle!F108</f>
        <v>0.28599999999999998</v>
      </c>
      <c r="I16" s="36">
        <f t="shared" si="0"/>
        <v>115.06351999999991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13</v>
      </c>
      <c r="D17" s="7">
        <f>Tabelle!C22</f>
        <v>108.4</v>
      </c>
      <c r="E17" s="7">
        <f>Tabelle!C35</f>
        <v>19510</v>
      </c>
      <c r="F17" s="7">
        <f>Tabelle!C9</f>
        <v>398.69000000000011</v>
      </c>
      <c r="G17" s="33"/>
      <c r="H17" s="50">
        <f>Tabelle!F109</f>
        <v>0.26550000000000001</v>
      </c>
      <c r="I17" s="36">
        <f t="shared" si="0"/>
        <v>105.85219500000004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13</v>
      </c>
      <c r="D18" s="7">
        <f>Tabelle!C23</f>
        <v>2.2000000000000002</v>
      </c>
      <c r="E18" s="7">
        <f>Tabelle!C36</f>
        <v>500</v>
      </c>
      <c r="F18" s="7">
        <f>Tabelle!C10</f>
        <v>66.400000000000091</v>
      </c>
      <c r="G18" s="33"/>
      <c r="H18" s="50">
        <f>Tabelle!F110</f>
        <v>0.25750000000000001</v>
      </c>
      <c r="I18" s="36">
        <f t="shared" si="0"/>
        <v>17.098000000000024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13</v>
      </c>
      <c r="D19" s="7">
        <f>Tabelle!C24</f>
        <v>15.8</v>
      </c>
      <c r="E19" s="7">
        <f>Tabelle!C37</f>
        <v>4484</v>
      </c>
      <c r="F19" s="7">
        <f>Tabelle!C11</f>
        <v>146.0300000000002</v>
      </c>
      <c r="G19" s="33"/>
      <c r="H19" s="50">
        <f>Tabelle!F111</f>
        <v>0.35499999999999998</v>
      </c>
      <c r="I19" s="36">
        <f t="shared" si="0"/>
        <v>51.840650000000068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13</v>
      </c>
      <c r="D20" s="7">
        <f>Tabelle!C25</f>
        <v>115.1</v>
      </c>
      <c r="E20" s="7">
        <f>Tabelle!C38</f>
        <v>51000</v>
      </c>
      <c r="F20" s="7">
        <f>Tabelle!C12</f>
        <v>538.77</v>
      </c>
      <c r="G20" s="33"/>
      <c r="H20" s="50">
        <f>Tabelle!F112</f>
        <v>0.29599999999999999</v>
      </c>
      <c r="I20" s="36">
        <f t="shared" si="0"/>
        <v>159.47591999999997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13</v>
      </c>
      <c r="D21" s="7">
        <f>Tabelle!C26</f>
        <v>59.62</v>
      </c>
      <c r="E21" s="7">
        <f>Tabelle!C39</f>
        <v>35441</v>
      </c>
      <c r="F21" s="7">
        <f>Tabelle!C13</f>
        <v>163.19999999999979</v>
      </c>
      <c r="G21" s="33"/>
      <c r="H21" s="50">
        <f>Tabelle!F113</f>
        <v>0.32679999999999998</v>
      </c>
      <c r="I21" s="36">
        <f t="shared" si="0"/>
        <v>53.333759999999927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13</v>
      </c>
      <c r="D22" s="7">
        <f>Tabelle!C27</f>
        <v>287.77</v>
      </c>
      <c r="E22" s="7">
        <f>Tabelle!C40</f>
        <v>112280</v>
      </c>
      <c r="F22" s="7">
        <f>Tabelle!C14</f>
        <v>746.39999999999964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13</v>
      </c>
      <c r="D23" s="33"/>
      <c r="E23" s="33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13</v>
      </c>
      <c r="D24" s="33"/>
      <c r="E24" s="33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13</v>
      </c>
      <c r="D25" s="33"/>
      <c r="E25" s="33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5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6" customWidth="1"/>
    <col min="9" max="10" width="18.5703125" customWidth="1"/>
    <col min="11" max="11" width="21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14</v>
      </c>
      <c r="D2" s="34">
        <v>181.16</v>
      </c>
      <c r="E2" s="34">
        <v>157102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14</v>
      </c>
      <c r="D3" s="34">
        <v>228.07</v>
      </c>
      <c r="E3" s="34">
        <v>144108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14</v>
      </c>
      <c r="D4" s="34">
        <v>14.89</v>
      </c>
      <c r="E4" s="34">
        <v>11200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14</v>
      </c>
      <c r="D5" s="34">
        <v>12.3</v>
      </c>
      <c r="E5" s="34">
        <v>4860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14</v>
      </c>
      <c r="D6" s="34">
        <v>133.93</v>
      </c>
      <c r="E6" s="34">
        <v>75309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14</v>
      </c>
      <c r="D7" s="34">
        <v>9.27</v>
      </c>
      <c r="E7" s="34">
        <v>3083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14</v>
      </c>
      <c r="D8" s="34">
        <v>93.51</v>
      </c>
      <c r="E8" s="34">
        <v>68064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14</v>
      </c>
      <c r="D9" s="34">
        <v>130.57</v>
      </c>
      <c r="E9" s="34">
        <v>106836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14</v>
      </c>
      <c r="D10" s="34">
        <v>51.16</v>
      </c>
      <c r="E10" s="34">
        <v>37600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14</v>
      </c>
      <c r="D11" s="34">
        <v>66.319999999999993</v>
      </c>
      <c r="E11" s="34">
        <v>48808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14</v>
      </c>
      <c r="D12" s="7">
        <f>Tabelle!D17</f>
        <v>100.6</v>
      </c>
      <c r="E12" s="7">
        <f>Tabelle!D30</f>
        <v>71217</v>
      </c>
      <c r="F12" s="7">
        <f>Tabelle!D4</f>
        <v>931.35000000000014</v>
      </c>
      <c r="G12" s="33"/>
      <c r="H12" s="50">
        <f>Tabelle!F104</f>
        <v>0.307</v>
      </c>
      <c r="I12" s="36">
        <f t="shared" ref="I12:I22" si="0">F12*H12</f>
        <v>285.92445000000004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14</v>
      </c>
      <c r="D13" s="7">
        <f>Tabelle!D18</f>
        <v>18.7</v>
      </c>
      <c r="E13" s="7">
        <f>Tabelle!D31</f>
        <v>7167</v>
      </c>
      <c r="F13" s="7">
        <f>Tabelle!D5</f>
        <v>138.45999999999981</v>
      </c>
      <c r="G13" s="33"/>
      <c r="H13" s="50">
        <f>Tabelle!F105</f>
        <v>0.33100000000000002</v>
      </c>
      <c r="I13" s="36">
        <f t="shared" si="0"/>
        <v>45.830259999999939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14</v>
      </c>
      <c r="D14" s="7">
        <f>Tabelle!D19</f>
        <v>112.5</v>
      </c>
      <c r="E14" s="7">
        <f>Tabelle!D32</f>
        <v>32200</v>
      </c>
      <c r="F14" s="7">
        <f>Tabelle!D6</f>
        <v>562.68000000000006</v>
      </c>
      <c r="G14" s="33"/>
      <c r="H14" s="50">
        <f>Tabelle!F106</f>
        <v>0.33500000000000002</v>
      </c>
      <c r="I14" s="36">
        <f t="shared" si="0"/>
        <v>188.49780000000004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14</v>
      </c>
      <c r="D15" s="7">
        <f>Tabelle!D20</f>
        <v>137.80000000000001</v>
      </c>
      <c r="E15" s="7">
        <f>Tabelle!D33</f>
        <v>57200</v>
      </c>
      <c r="F15" s="7">
        <f>Tabelle!D7</f>
        <v>838.12999999999988</v>
      </c>
      <c r="G15" s="33"/>
      <c r="H15" s="50">
        <f>Tabelle!F107</f>
        <v>0.33400000000000002</v>
      </c>
      <c r="I15" s="36">
        <f t="shared" si="0"/>
        <v>279.93541999999997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14</v>
      </c>
      <c r="D16" s="7">
        <f>Tabelle!D21</f>
        <v>80.099999999999994</v>
      </c>
      <c r="E16" s="7">
        <f>Tabelle!D34</f>
        <v>46789</v>
      </c>
      <c r="F16" s="7">
        <f>Tabelle!D8</f>
        <v>740.02</v>
      </c>
      <c r="G16" s="33"/>
      <c r="H16" s="50">
        <f>Tabelle!F108</f>
        <v>0.28599999999999998</v>
      </c>
      <c r="I16" s="36">
        <f t="shared" si="0"/>
        <v>211.64571999999998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14</v>
      </c>
      <c r="D17" s="7">
        <f>Tabelle!D22</f>
        <v>167.4</v>
      </c>
      <c r="E17" s="7">
        <f>Tabelle!D35</f>
        <v>36400</v>
      </c>
      <c r="F17" s="7">
        <f>Tabelle!D9</f>
        <v>742.47000000000025</v>
      </c>
      <c r="G17" s="33"/>
      <c r="H17" s="50">
        <f>Tabelle!F109</f>
        <v>0.26550000000000001</v>
      </c>
      <c r="I17" s="36">
        <f t="shared" si="0"/>
        <v>197.12578500000006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14</v>
      </c>
      <c r="D18" s="7">
        <f>Tabelle!D23</f>
        <v>4.4000000000000004</v>
      </c>
      <c r="E18" s="7">
        <f>Tabelle!D36</f>
        <v>1303</v>
      </c>
      <c r="F18" s="7">
        <f>Tabelle!D10</f>
        <v>78.849999999999454</v>
      </c>
      <c r="G18" s="33"/>
      <c r="H18" s="50">
        <f>Tabelle!F110</f>
        <v>0.25750000000000001</v>
      </c>
      <c r="I18" s="36">
        <f t="shared" si="0"/>
        <v>20.303874999999859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14</v>
      </c>
      <c r="D19" s="7">
        <f>Tabelle!D24</f>
        <v>21.1</v>
      </c>
      <c r="E19" s="7">
        <f>Tabelle!D37</f>
        <v>12400</v>
      </c>
      <c r="F19" s="7">
        <f>Tabelle!D11</f>
        <v>99.570000000000618</v>
      </c>
      <c r="G19" s="33"/>
      <c r="H19" s="50">
        <f>Tabelle!F111</f>
        <v>0.35499999999999998</v>
      </c>
      <c r="I19" s="36">
        <f t="shared" si="0"/>
        <v>35.347350000000219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14</v>
      </c>
      <c r="D20" s="7">
        <f>Tabelle!D25</f>
        <v>113</v>
      </c>
      <c r="E20" s="7">
        <f>Tabelle!D38</f>
        <v>79954</v>
      </c>
      <c r="F20" s="7">
        <f>Tabelle!D12</f>
        <v>622.53000000000065</v>
      </c>
      <c r="G20" s="33"/>
      <c r="H20" s="50">
        <f>Tabelle!F112</f>
        <v>0.29599999999999999</v>
      </c>
      <c r="I20" s="36">
        <f t="shared" si="0"/>
        <v>184.26888000000019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14</v>
      </c>
      <c r="D21" s="7">
        <f>Tabelle!D26</f>
        <v>0</v>
      </c>
      <c r="E21" s="7">
        <f>Tabelle!D39</f>
        <v>0</v>
      </c>
      <c r="F21" s="7">
        <f>Tabelle!D13</f>
        <v>24.929999999999382</v>
      </c>
      <c r="G21" s="33"/>
      <c r="H21" s="50">
        <f>Tabelle!F113</f>
        <v>0.32679999999999998</v>
      </c>
      <c r="I21" s="36">
        <f t="shared" si="0"/>
        <v>8.1471239999997973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14</v>
      </c>
      <c r="D22" s="7">
        <f>Tabelle!D27</f>
        <v>115.01</v>
      </c>
      <c r="E22" s="7">
        <f>Tabelle!D40</f>
        <v>88600</v>
      </c>
      <c r="F22" s="7">
        <f>Tabelle!D14</f>
        <v>786.97000000000025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14</v>
      </c>
      <c r="D23" s="7"/>
      <c r="E23" s="7"/>
      <c r="F23" s="33"/>
      <c r="G23" s="33"/>
      <c r="H23" s="50">
        <f>Tabelle!F115</f>
        <v>0</v>
      </c>
      <c r="I23" s="33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14</v>
      </c>
      <c r="D24" s="7"/>
      <c r="E24" s="7"/>
      <c r="F24" s="33"/>
      <c r="G24" s="33"/>
      <c r="H24" s="50">
        <f>Tabelle!F116</f>
        <v>0</v>
      </c>
      <c r="I24" s="33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14</v>
      </c>
      <c r="D25" s="7"/>
      <c r="E25" s="7"/>
      <c r="F25" s="33"/>
      <c r="G25" s="33"/>
      <c r="H25" s="50">
        <f>Tabelle!F117</f>
        <v>0</v>
      </c>
      <c r="I25" s="33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6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6.85546875" customWidth="1"/>
    <col min="9" max="9" width="16.28515625" customWidth="1"/>
    <col min="10" max="10" width="16.5703125" customWidth="1"/>
    <col min="11" max="11" width="18.140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15</v>
      </c>
      <c r="D2" s="34">
        <v>127.93</v>
      </c>
      <c r="E2" s="34">
        <v>172860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15</v>
      </c>
      <c r="D3" s="34">
        <v>102.95</v>
      </c>
      <c r="E3" s="34">
        <v>61844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15</v>
      </c>
      <c r="D4" s="34">
        <v>7.27</v>
      </c>
      <c r="E4" s="34">
        <v>6400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15</v>
      </c>
      <c r="D5" s="34">
        <v>48.6</v>
      </c>
      <c r="E5" s="34">
        <v>81568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15</v>
      </c>
      <c r="D6" s="34">
        <v>20.81</v>
      </c>
      <c r="E6" s="34">
        <v>11408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15</v>
      </c>
      <c r="D7" s="34">
        <v>63.95</v>
      </c>
      <c r="E7" s="34">
        <v>28352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15</v>
      </c>
      <c r="D8" s="34">
        <v>87.18</v>
      </c>
      <c r="E8" s="34">
        <v>60676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15</v>
      </c>
      <c r="D9" s="34">
        <v>64.86</v>
      </c>
      <c r="E9" s="34">
        <v>20800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15</v>
      </c>
      <c r="D10" s="34">
        <v>49.66</v>
      </c>
      <c r="E10" s="34">
        <v>19730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15</v>
      </c>
      <c r="D11" s="34">
        <v>162.34</v>
      </c>
      <c r="E11" s="34">
        <v>151024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15</v>
      </c>
      <c r="D12" s="7">
        <f>Tabelle!E17</f>
        <v>9.6</v>
      </c>
      <c r="E12" s="7">
        <f>Tabelle!E30</f>
        <v>6000</v>
      </c>
      <c r="F12" s="7">
        <f>Tabelle!E4</f>
        <v>243.96999999998661</v>
      </c>
      <c r="G12" s="33"/>
      <c r="H12" s="50">
        <f>Tabelle!F104</f>
        <v>0.307</v>
      </c>
      <c r="I12" s="36">
        <f t="shared" ref="I12:I25" si="0">F12*H12</f>
        <v>74.898789999995884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15</v>
      </c>
      <c r="D13" s="7">
        <f>Tabelle!E18</f>
        <v>99.3</v>
      </c>
      <c r="E13" s="7">
        <f>Tabelle!E31</f>
        <v>50921</v>
      </c>
      <c r="F13" s="7">
        <f>Tabelle!E5</f>
        <v>836.26999999998952</v>
      </c>
      <c r="G13" s="33"/>
      <c r="H13" s="50">
        <f>Tabelle!F105</f>
        <v>0.33100000000000002</v>
      </c>
      <c r="I13" s="36">
        <f t="shared" si="0"/>
        <v>276.80536999999657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15</v>
      </c>
      <c r="D14" s="7">
        <f>Tabelle!E19</f>
        <v>112.9</v>
      </c>
      <c r="E14" s="7">
        <f>Tabelle!E32</f>
        <v>99119</v>
      </c>
      <c r="F14" s="7">
        <f>Tabelle!E6</f>
        <v>1220.5</v>
      </c>
      <c r="G14" s="33"/>
      <c r="H14" s="50">
        <f>Tabelle!F106</f>
        <v>0.33500000000000002</v>
      </c>
      <c r="I14" s="36">
        <f t="shared" si="0"/>
        <v>408.86750000000001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15</v>
      </c>
      <c r="D15" s="7">
        <f>Tabelle!E20</f>
        <v>129</v>
      </c>
      <c r="E15" s="7">
        <f>Tabelle!E33</f>
        <v>90878</v>
      </c>
      <c r="F15" s="7">
        <f>Tabelle!E7</f>
        <v>838.9600000000064</v>
      </c>
      <c r="G15" s="33"/>
      <c r="H15" s="50">
        <f>Tabelle!F107</f>
        <v>0.33400000000000002</v>
      </c>
      <c r="I15" s="36">
        <f t="shared" si="0"/>
        <v>280.21264000000218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15</v>
      </c>
      <c r="D16" s="7">
        <f>Tabelle!E21</f>
        <v>193.5</v>
      </c>
      <c r="E16" s="7">
        <f>Tabelle!E34</f>
        <v>182385</v>
      </c>
      <c r="F16" s="7">
        <f>Tabelle!E8</f>
        <v>1330.610000000001</v>
      </c>
      <c r="G16" s="33"/>
      <c r="H16" s="50">
        <f>Tabelle!F108</f>
        <v>0.28599999999999998</v>
      </c>
      <c r="I16" s="36">
        <f t="shared" si="0"/>
        <v>380.55446000000029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15</v>
      </c>
      <c r="D17" s="7">
        <f>Tabelle!E22</f>
        <v>27.1</v>
      </c>
      <c r="E17" s="7">
        <f>Tabelle!E35</f>
        <v>22558</v>
      </c>
      <c r="F17" s="7">
        <f>Tabelle!E9</f>
        <v>566.88999999999942</v>
      </c>
      <c r="G17" s="33"/>
      <c r="H17" s="50">
        <f>Tabelle!F109</f>
        <v>0.26550000000000001</v>
      </c>
      <c r="I17" s="36">
        <f t="shared" si="0"/>
        <v>150.50929499999987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15</v>
      </c>
      <c r="D18" s="7">
        <f>Tabelle!E23</f>
        <v>22.7</v>
      </c>
      <c r="E18" s="7">
        <f>Tabelle!E36</f>
        <v>13000</v>
      </c>
      <c r="F18" s="7">
        <f>Tabelle!E10</f>
        <v>460.45999999999191</v>
      </c>
      <c r="G18" s="33"/>
      <c r="H18" s="50">
        <f>Tabelle!F110</f>
        <v>0.25750000000000001</v>
      </c>
      <c r="I18" s="36">
        <f t="shared" si="0"/>
        <v>118.56844999999792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15</v>
      </c>
      <c r="D19" s="7">
        <f>Tabelle!E24</f>
        <v>66.8</v>
      </c>
      <c r="E19" s="7">
        <f>Tabelle!E37</f>
        <v>36424</v>
      </c>
      <c r="F19" s="7">
        <f>Tabelle!E11</f>
        <v>1011.510000000009</v>
      </c>
      <c r="G19" s="33"/>
      <c r="H19" s="50">
        <f>Tabelle!F111</f>
        <v>0.35499999999999998</v>
      </c>
      <c r="I19" s="36">
        <f t="shared" si="0"/>
        <v>359.08605000000318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15</v>
      </c>
      <c r="D20" s="7">
        <f>Tabelle!E25</f>
        <v>201.7</v>
      </c>
      <c r="E20" s="7">
        <f>Tabelle!E38</f>
        <v>124631</v>
      </c>
      <c r="F20" s="7">
        <f>Tabelle!E12</f>
        <v>1784</v>
      </c>
      <c r="G20" s="33"/>
      <c r="H20" s="50">
        <f>Tabelle!F112</f>
        <v>0.29599999999999999</v>
      </c>
      <c r="I20" s="36">
        <f t="shared" si="0"/>
        <v>528.06399999999996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15</v>
      </c>
      <c r="D21" s="7">
        <f>Tabelle!E26</f>
        <v>18.37</v>
      </c>
      <c r="E21" s="7">
        <f>Tabelle!E39</f>
        <v>9065</v>
      </c>
      <c r="F21" s="7">
        <f>Tabelle!E13</f>
        <v>363.2899999999936</v>
      </c>
      <c r="G21" s="33"/>
      <c r="H21" s="50">
        <f>Tabelle!F113</f>
        <v>0.32679999999999998</v>
      </c>
      <c r="I21" s="36">
        <f t="shared" si="0"/>
        <v>118.7231719999979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15</v>
      </c>
      <c r="D22" s="7">
        <f>Tabelle!E27</f>
        <v>53.02</v>
      </c>
      <c r="E22" s="7">
        <f>Tabelle!E40</f>
        <v>44000</v>
      </c>
      <c r="F22" s="7">
        <f>Tabelle!E14</f>
        <v>752.91999999999825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15</v>
      </c>
      <c r="D23" s="7"/>
      <c r="E23" s="7"/>
      <c r="F23" s="33"/>
      <c r="G23" s="33"/>
      <c r="H23" s="50">
        <f>Tabelle!F115</f>
        <v>0</v>
      </c>
      <c r="I23" s="36">
        <f t="shared" si="0"/>
        <v>0</v>
      </c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15</v>
      </c>
      <c r="D24" s="7"/>
      <c r="E24" s="7"/>
      <c r="F24" s="33"/>
      <c r="G24" s="33"/>
      <c r="H24" s="50">
        <f>Tabelle!F116</f>
        <v>0</v>
      </c>
      <c r="I24" s="36">
        <f t="shared" si="0"/>
        <v>0</v>
      </c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15</v>
      </c>
      <c r="D25" s="7"/>
      <c r="E25" s="7"/>
      <c r="F25" s="33"/>
      <c r="G25" s="33"/>
      <c r="H25" s="50">
        <f>Tabelle!F117</f>
        <v>0</v>
      </c>
      <c r="I25" s="36">
        <f t="shared" si="0"/>
        <v>0</v>
      </c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7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9" width="19.7109375" customWidth="1"/>
    <col min="10" max="10" width="22.85546875" customWidth="1"/>
    <col min="11" max="11" width="19.28515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1" t="s">
        <v>10</v>
      </c>
    </row>
    <row r="2" spans="1:11" x14ac:dyDescent="0.25">
      <c r="A2" s="32">
        <v>2024</v>
      </c>
      <c r="B2" s="32">
        <v>1</v>
      </c>
      <c r="C2" s="33" t="s">
        <v>16</v>
      </c>
      <c r="D2" s="34">
        <v>53.21</v>
      </c>
      <c r="E2" s="34">
        <v>71235</v>
      </c>
      <c r="F2" s="33"/>
      <c r="G2" s="33"/>
      <c r="H2" s="50">
        <f>Tabelle!F94</f>
        <v>0.25569999999999998</v>
      </c>
      <c r="I2" s="33"/>
      <c r="J2" s="34">
        <f>Tabelle!B94</f>
        <v>64934</v>
      </c>
      <c r="K2" s="49">
        <f>Tabelle!G71</f>
        <v>16601.39</v>
      </c>
    </row>
    <row r="3" spans="1:11" x14ac:dyDescent="0.25">
      <c r="A3" s="32">
        <v>2024</v>
      </c>
      <c r="B3" s="32">
        <v>2</v>
      </c>
      <c r="C3" s="33" t="s">
        <v>16</v>
      </c>
      <c r="D3" s="34">
        <v>7.77</v>
      </c>
      <c r="E3" s="34">
        <v>11620</v>
      </c>
      <c r="F3" s="33"/>
      <c r="G3" s="33"/>
      <c r="H3" s="50">
        <f>Tabelle!F95</f>
        <v>0.23780000000000001</v>
      </c>
      <c r="I3" s="33"/>
      <c r="J3" s="34">
        <f>Tabelle!B95</f>
        <v>71197</v>
      </c>
      <c r="K3" s="49">
        <f>Tabelle!G72</f>
        <v>16934</v>
      </c>
    </row>
    <row r="4" spans="1:11" x14ac:dyDescent="0.25">
      <c r="A4" s="32">
        <v>2024</v>
      </c>
      <c r="B4" s="32">
        <v>3</v>
      </c>
      <c r="C4" s="33" t="s">
        <v>16</v>
      </c>
      <c r="D4" s="34">
        <v>101.11</v>
      </c>
      <c r="E4" s="34">
        <v>77660</v>
      </c>
      <c r="F4" s="33"/>
      <c r="G4" s="33"/>
      <c r="H4" s="50">
        <f>Tabelle!F96</f>
        <v>0.24279999999999999</v>
      </c>
      <c r="I4" s="33"/>
      <c r="J4" s="34">
        <f>Tabelle!B96</f>
        <v>51152</v>
      </c>
      <c r="K4" s="49">
        <f>Tabelle!G73</f>
        <v>12419.74</v>
      </c>
    </row>
    <row r="5" spans="1:11" x14ac:dyDescent="0.25">
      <c r="A5" s="32">
        <v>2024</v>
      </c>
      <c r="B5" s="32">
        <v>4</v>
      </c>
      <c r="C5" s="33" t="s">
        <v>16</v>
      </c>
      <c r="D5" s="34">
        <v>40.97</v>
      </c>
      <c r="E5" s="34">
        <v>60016</v>
      </c>
      <c r="F5" s="33"/>
      <c r="G5" s="33"/>
      <c r="H5" s="50">
        <f>Tabelle!F97</f>
        <v>0.24160000000000001</v>
      </c>
      <c r="I5" s="33"/>
      <c r="J5" s="34">
        <f>Tabelle!B97</f>
        <v>45316</v>
      </c>
      <c r="K5" s="49">
        <f>Tabelle!G74</f>
        <v>10948.47</v>
      </c>
    </row>
    <row r="6" spans="1:11" x14ac:dyDescent="0.25">
      <c r="A6" s="32">
        <v>2024</v>
      </c>
      <c r="B6" s="32">
        <v>5</v>
      </c>
      <c r="C6" s="33" t="s">
        <v>16</v>
      </c>
      <c r="D6" s="34">
        <v>176.24</v>
      </c>
      <c r="E6" s="34">
        <v>58884</v>
      </c>
      <c r="F6" s="33"/>
      <c r="G6" s="33"/>
      <c r="H6" s="50">
        <f>Tabelle!F98</f>
        <v>0.25069999999999998</v>
      </c>
      <c r="I6" s="33"/>
      <c r="J6" s="34">
        <f>Tabelle!B98</f>
        <v>51330</v>
      </c>
      <c r="K6" s="49">
        <f>Tabelle!G75</f>
        <v>12868.58</v>
      </c>
    </row>
    <row r="7" spans="1:11" x14ac:dyDescent="0.25">
      <c r="A7" s="32">
        <v>2024</v>
      </c>
      <c r="B7" s="32">
        <v>6</v>
      </c>
      <c r="C7" s="33" t="s">
        <v>16</v>
      </c>
      <c r="D7" s="34">
        <v>43.78</v>
      </c>
      <c r="E7" s="34">
        <v>33600</v>
      </c>
      <c r="F7" s="33"/>
      <c r="G7" s="33"/>
      <c r="H7" s="50">
        <f>Tabelle!F99</f>
        <v>0.2722</v>
      </c>
      <c r="I7" s="33"/>
      <c r="J7" s="34">
        <f>Tabelle!B99</f>
        <v>42151</v>
      </c>
      <c r="K7" s="49">
        <f>Tabelle!G76</f>
        <v>11473.9</v>
      </c>
    </row>
    <row r="8" spans="1:11" x14ac:dyDescent="0.25">
      <c r="A8" s="32">
        <v>2024</v>
      </c>
      <c r="B8" s="32">
        <v>7</v>
      </c>
      <c r="C8" s="33" t="s">
        <v>16</v>
      </c>
      <c r="D8" s="34">
        <v>102.16</v>
      </c>
      <c r="E8" s="34">
        <v>81250</v>
      </c>
      <c r="F8" s="33"/>
      <c r="G8" s="33"/>
      <c r="H8" s="50">
        <f>Tabelle!F100</f>
        <v>0.28699999999999998</v>
      </c>
      <c r="I8" s="33"/>
      <c r="J8" s="34">
        <f>Tabelle!B100</f>
        <v>67581</v>
      </c>
      <c r="K8" s="49">
        <f>Tabelle!G77</f>
        <v>19396.73</v>
      </c>
    </row>
    <row r="9" spans="1:11" x14ac:dyDescent="0.25">
      <c r="A9" s="32">
        <v>2024</v>
      </c>
      <c r="B9" s="32">
        <v>8</v>
      </c>
      <c r="C9" s="33" t="s">
        <v>16</v>
      </c>
      <c r="D9" s="34">
        <v>16.37</v>
      </c>
      <c r="E9" s="34">
        <v>13900</v>
      </c>
      <c r="F9" s="33"/>
      <c r="G9" s="33"/>
      <c r="H9" s="50">
        <f>Tabelle!F101</f>
        <v>0.30470000000000003</v>
      </c>
      <c r="I9" s="33"/>
      <c r="J9" s="34">
        <f>Tabelle!B101</f>
        <v>44796</v>
      </c>
      <c r="K9" s="49">
        <f>Tabelle!G78</f>
        <v>13651.04</v>
      </c>
    </row>
    <row r="10" spans="1:11" x14ac:dyDescent="0.25">
      <c r="A10" s="32">
        <v>2024</v>
      </c>
      <c r="B10" s="32">
        <v>9</v>
      </c>
      <c r="C10" s="33" t="s">
        <v>16</v>
      </c>
      <c r="D10" s="34">
        <v>27.76</v>
      </c>
      <c r="E10" s="34">
        <v>35916</v>
      </c>
      <c r="F10" s="33"/>
      <c r="G10" s="33"/>
      <c r="H10" s="50">
        <f>Tabelle!F102</f>
        <v>0.29039999999999999</v>
      </c>
      <c r="I10" s="33"/>
      <c r="J10" s="34">
        <f>Tabelle!B102</f>
        <v>52599</v>
      </c>
      <c r="K10" s="49">
        <f>Tabelle!G79</f>
        <v>15277.15</v>
      </c>
    </row>
    <row r="11" spans="1:11" x14ac:dyDescent="0.25">
      <c r="A11" s="32">
        <v>2024</v>
      </c>
      <c r="B11" s="32">
        <v>10</v>
      </c>
      <c r="C11" s="33" t="s">
        <v>16</v>
      </c>
      <c r="D11" s="34">
        <v>135.31</v>
      </c>
      <c r="E11" s="34">
        <v>182384</v>
      </c>
      <c r="F11" s="33"/>
      <c r="G11" s="33"/>
      <c r="H11" s="50">
        <f>Tabelle!F103</f>
        <v>0.28560000000000002</v>
      </c>
      <c r="I11" s="33"/>
      <c r="J11" s="34">
        <f>Tabelle!B103</f>
        <v>54362</v>
      </c>
      <c r="K11" s="49">
        <f>Tabelle!G80</f>
        <v>15523.99</v>
      </c>
    </row>
    <row r="12" spans="1:11" x14ac:dyDescent="0.25">
      <c r="A12" s="32">
        <v>2024</v>
      </c>
      <c r="B12" s="32">
        <v>11</v>
      </c>
      <c r="C12" s="33" t="s">
        <v>16</v>
      </c>
      <c r="D12" s="7">
        <f>Tabelle!F17</f>
        <v>86.7</v>
      </c>
      <c r="E12" s="7">
        <f>Tabelle!F30</f>
        <v>80240</v>
      </c>
      <c r="F12" s="7">
        <f>Tabelle!F4</f>
        <v>1109.48</v>
      </c>
      <c r="G12" s="33"/>
      <c r="H12" s="50">
        <f>Tabelle!F104</f>
        <v>0.307</v>
      </c>
      <c r="I12" s="36">
        <f t="shared" ref="I12:I22" si="0">F12*H12</f>
        <v>340.61036000000001</v>
      </c>
      <c r="J12" s="34">
        <f>Tabelle!B104</f>
        <v>64157</v>
      </c>
      <c r="K12" s="49">
        <f>Tabelle!G81</f>
        <v>19751.41</v>
      </c>
    </row>
    <row r="13" spans="1:11" x14ac:dyDescent="0.25">
      <c r="A13" s="32">
        <v>2024</v>
      </c>
      <c r="B13" s="32">
        <v>12</v>
      </c>
      <c r="C13" s="33" t="s">
        <v>16</v>
      </c>
      <c r="D13" s="7">
        <f>Tabelle!F18</f>
        <v>49.9</v>
      </c>
      <c r="E13" s="7">
        <f>Tabelle!F31</f>
        <v>62800</v>
      </c>
      <c r="F13" s="7">
        <f>Tabelle!F5</f>
        <v>727.98999999999978</v>
      </c>
      <c r="G13" s="33"/>
      <c r="H13" s="50">
        <f>Tabelle!F105</f>
        <v>0.33100000000000002</v>
      </c>
      <c r="I13" s="36">
        <f t="shared" si="0"/>
        <v>240.96468999999993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37">
        <v>2025</v>
      </c>
      <c r="B14" s="37">
        <v>1</v>
      </c>
      <c r="C14" s="33" t="s">
        <v>16</v>
      </c>
      <c r="D14" s="7">
        <f>Tabelle!F19</f>
        <v>50.2</v>
      </c>
      <c r="E14" s="7">
        <f>Tabelle!F32</f>
        <v>56800</v>
      </c>
      <c r="F14" s="7">
        <f>Tabelle!F6</f>
        <v>966.36999999999989</v>
      </c>
      <c r="G14" s="33"/>
      <c r="H14" s="50">
        <f>Tabelle!F106</f>
        <v>0.33500000000000002</v>
      </c>
      <c r="I14" s="36">
        <f t="shared" si="0"/>
        <v>323.73394999999999</v>
      </c>
      <c r="J14" s="34">
        <f>Tabelle!B106</f>
        <v>61904</v>
      </c>
      <c r="K14" s="49">
        <f>Tabelle!G83</f>
        <v>20875.39</v>
      </c>
    </row>
    <row r="15" spans="1:11" x14ac:dyDescent="0.25">
      <c r="A15" s="37">
        <v>2025</v>
      </c>
      <c r="B15" s="37">
        <v>2</v>
      </c>
      <c r="C15" s="33" t="s">
        <v>16</v>
      </c>
      <c r="D15" s="7">
        <f>Tabelle!F20</f>
        <v>214.2</v>
      </c>
      <c r="E15" s="7">
        <f>Tabelle!F33</f>
        <v>7216</v>
      </c>
      <c r="F15" s="7">
        <f>Tabelle!F7</f>
        <v>768.65000000000055</v>
      </c>
      <c r="G15" s="33"/>
      <c r="H15" s="50">
        <f>Tabelle!F107</f>
        <v>0.33400000000000002</v>
      </c>
      <c r="I15" s="36">
        <f t="shared" si="0"/>
        <v>256.72910000000019</v>
      </c>
      <c r="J15" s="34">
        <f>Tabelle!B107</f>
        <v>60366</v>
      </c>
      <c r="K15" s="49">
        <f>Tabelle!G84</f>
        <v>20173.7</v>
      </c>
    </row>
    <row r="16" spans="1:11" x14ac:dyDescent="0.25">
      <c r="A16" s="37">
        <v>2025</v>
      </c>
      <c r="B16" s="37">
        <v>3</v>
      </c>
      <c r="C16" s="33" t="s">
        <v>16</v>
      </c>
      <c r="D16" s="7">
        <f>Tabelle!F21</f>
        <v>278.10000000000002</v>
      </c>
      <c r="E16" s="7">
        <f>Tabelle!F34</f>
        <v>66544</v>
      </c>
      <c r="F16" s="7">
        <f>Tabelle!F8</f>
        <v>1248.2400000000009</v>
      </c>
      <c r="G16" s="33"/>
      <c r="H16" s="50">
        <f>Tabelle!F108</f>
        <v>0.28599999999999998</v>
      </c>
      <c r="I16" s="36">
        <f t="shared" si="0"/>
        <v>356.99664000000024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37">
        <v>2025</v>
      </c>
      <c r="B17" s="37">
        <v>4</v>
      </c>
      <c r="C17" s="33" t="s">
        <v>16</v>
      </c>
      <c r="D17" s="7">
        <f>Tabelle!F22</f>
        <v>43</v>
      </c>
      <c r="E17" s="7">
        <f>Tabelle!F35</f>
        <v>44400</v>
      </c>
      <c r="F17" s="7">
        <f>Tabelle!F9</f>
        <v>1022.11</v>
      </c>
      <c r="G17" s="33"/>
      <c r="H17" s="50">
        <f>Tabelle!F109</f>
        <v>0.26550000000000001</v>
      </c>
      <c r="I17" s="36">
        <f t="shared" si="0"/>
        <v>271.370205</v>
      </c>
      <c r="J17" s="34">
        <f>Tabelle!B109</f>
        <v>41269</v>
      </c>
      <c r="K17" s="49">
        <f>Tabelle!G86</f>
        <v>10956.7</v>
      </c>
    </row>
    <row r="18" spans="1:11" x14ac:dyDescent="0.25">
      <c r="A18" s="37">
        <v>2025</v>
      </c>
      <c r="B18" s="37">
        <v>5</v>
      </c>
      <c r="C18" s="33" t="s">
        <v>16</v>
      </c>
      <c r="D18" s="7">
        <f>Tabelle!F23</f>
        <v>66</v>
      </c>
      <c r="E18" s="7">
        <f>Tabelle!F36</f>
        <v>45988</v>
      </c>
      <c r="F18" s="7">
        <f>Tabelle!F10</f>
        <v>1035.31</v>
      </c>
      <c r="G18" s="33"/>
      <c r="H18" s="50">
        <f>Tabelle!F110</f>
        <v>0.25750000000000001</v>
      </c>
      <c r="I18" s="36">
        <f t="shared" si="0"/>
        <v>266.59232500000002</v>
      </c>
      <c r="J18" s="34">
        <f>Tabelle!B110</f>
        <v>30809</v>
      </c>
      <c r="K18" s="49">
        <f>Tabelle!G87</f>
        <v>7932.95</v>
      </c>
    </row>
    <row r="19" spans="1:11" x14ac:dyDescent="0.25">
      <c r="A19" s="37">
        <v>2025</v>
      </c>
      <c r="B19" s="37">
        <v>6</v>
      </c>
      <c r="C19" s="33" t="s">
        <v>16</v>
      </c>
      <c r="D19" s="7">
        <f>Tabelle!F24</f>
        <v>30.6</v>
      </c>
      <c r="E19" s="7">
        <f>Tabelle!F37</f>
        <v>25456</v>
      </c>
      <c r="F19" s="7">
        <f>Tabelle!F11</f>
        <v>658.18999999999869</v>
      </c>
      <c r="G19" s="33"/>
      <c r="H19" s="50">
        <f>Tabelle!F111</f>
        <v>0.35499999999999998</v>
      </c>
      <c r="I19" s="36">
        <f t="shared" si="0"/>
        <v>233.65744999999953</v>
      </c>
      <c r="J19" s="34">
        <f>Tabelle!B111</f>
        <v>33644</v>
      </c>
      <c r="K19" s="49">
        <f>Tabelle!G88</f>
        <v>11949.42</v>
      </c>
    </row>
    <row r="20" spans="1:11" x14ac:dyDescent="0.25">
      <c r="A20" s="37">
        <v>2025</v>
      </c>
      <c r="B20" s="37">
        <v>7</v>
      </c>
      <c r="C20" s="33" t="s">
        <v>16</v>
      </c>
      <c r="D20" s="7">
        <f>Tabelle!F25</f>
        <v>72.5</v>
      </c>
      <c r="E20" s="7">
        <f>Tabelle!F38</f>
        <v>85935</v>
      </c>
      <c r="F20" s="7">
        <f>Tabelle!F12</f>
        <v>1172.0999999999999</v>
      </c>
      <c r="G20" s="33"/>
      <c r="H20" s="50">
        <f>Tabelle!F112</f>
        <v>0.29599999999999999</v>
      </c>
      <c r="I20" s="36">
        <f t="shared" si="0"/>
        <v>346.94159999999994</v>
      </c>
      <c r="J20" s="34">
        <f>Tabelle!B112</f>
        <v>51483</v>
      </c>
      <c r="K20" s="49">
        <f>Tabelle!G89</f>
        <v>15262.33</v>
      </c>
    </row>
    <row r="21" spans="1:11" x14ac:dyDescent="0.25">
      <c r="A21" s="37">
        <v>2025</v>
      </c>
      <c r="B21" s="37">
        <v>8</v>
      </c>
      <c r="C21" s="33" t="s">
        <v>16</v>
      </c>
      <c r="D21" s="7">
        <f>Tabelle!F26</f>
        <v>20.61</v>
      </c>
      <c r="E21" s="7">
        <f>Tabelle!F39</f>
        <v>18480</v>
      </c>
      <c r="F21" s="7">
        <f>Tabelle!F13</f>
        <v>211.5799999999999</v>
      </c>
      <c r="G21" s="33"/>
      <c r="H21" s="50">
        <f>Tabelle!F113</f>
        <v>0.32679999999999998</v>
      </c>
      <c r="I21" s="36">
        <f t="shared" si="0"/>
        <v>69.144343999999961</v>
      </c>
      <c r="J21" s="34">
        <f>Tabelle!B113</f>
        <v>17650</v>
      </c>
      <c r="K21" s="49">
        <f>Tabelle!G90</f>
        <v>5768.63</v>
      </c>
    </row>
    <row r="22" spans="1:11" x14ac:dyDescent="0.25">
      <c r="A22" s="37">
        <v>2025</v>
      </c>
      <c r="B22" s="37">
        <v>9</v>
      </c>
      <c r="C22" s="33" t="s">
        <v>16</v>
      </c>
      <c r="D22" s="7">
        <f>Tabelle!F27</f>
        <v>30.81</v>
      </c>
      <c r="E22" s="7">
        <f>Tabelle!F40</f>
        <v>33648</v>
      </c>
      <c r="F22" s="7">
        <f>Tabelle!F14</f>
        <v>1024.98</v>
      </c>
      <c r="G22" s="33"/>
      <c r="H22" s="50">
        <f>Tabelle!F114</f>
        <v>0</v>
      </c>
      <c r="I22" s="36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37">
        <v>2025</v>
      </c>
      <c r="B23" s="37">
        <v>10</v>
      </c>
      <c r="C23" s="33" t="s">
        <v>16</v>
      </c>
      <c r="D23" s="33"/>
      <c r="E23" s="33"/>
      <c r="F23" s="33"/>
      <c r="G23" s="33"/>
      <c r="H23" s="50">
        <f>Tabelle!F115</f>
        <v>0</v>
      </c>
      <c r="I23" s="34"/>
      <c r="J23" s="34">
        <f>Tabelle!B115</f>
        <v>0</v>
      </c>
      <c r="K23" s="49">
        <f>Tabelle!G93</f>
        <v>0</v>
      </c>
    </row>
    <row r="24" spans="1:11" x14ac:dyDescent="0.25">
      <c r="A24" s="37">
        <v>2025</v>
      </c>
      <c r="B24" s="37">
        <v>11</v>
      </c>
      <c r="C24" s="33" t="s">
        <v>16</v>
      </c>
      <c r="D24" s="33"/>
      <c r="E24" s="33"/>
      <c r="F24" s="33"/>
      <c r="G24" s="33"/>
      <c r="H24" s="50">
        <f>Tabelle!F116</f>
        <v>0</v>
      </c>
      <c r="I24" s="34"/>
      <c r="J24" s="34">
        <f>Tabelle!B116</f>
        <v>0</v>
      </c>
      <c r="K24" s="49">
        <f>Tabelle!G94</f>
        <v>0</v>
      </c>
    </row>
    <row r="25" spans="1:11" x14ac:dyDescent="0.25">
      <c r="A25" s="37">
        <v>2025</v>
      </c>
      <c r="B25" s="37">
        <v>12</v>
      </c>
      <c r="C25" s="33" t="s">
        <v>16</v>
      </c>
      <c r="D25" s="33"/>
      <c r="E25" s="33"/>
      <c r="F25" s="33"/>
      <c r="G25" s="33"/>
      <c r="H25" s="50">
        <f>Tabelle!F117</f>
        <v>0</v>
      </c>
      <c r="I25" s="34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8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7.5703125" customWidth="1"/>
    <col min="9" max="9" width="22.5703125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17</v>
      </c>
      <c r="D2" s="25">
        <v>117.3</v>
      </c>
      <c r="E2" s="25">
        <v>54560</v>
      </c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17</v>
      </c>
      <c r="D3" s="25">
        <v>187.55</v>
      </c>
      <c r="E3" s="25">
        <v>82968</v>
      </c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17</v>
      </c>
      <c r="D4" s="25">
        <v>3.82</v>
      </c>
      <c r="E4" s="25">
        <v>1872</v>
      </c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17</v>
      </c>
      <c r="D5" s="25">
        <v>41.12</v>
      </c>
      <c r="E5" s="25">
        <v>3948</v>
      </c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17</v>
      </c>
      <c r="D6" s="25">
        <v>243.62</v>
      </c>
      <c r="E6" s="25">
        <v>23364</v>
      </c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17</v>
      </c>
      <c r="D7" s="25">
        <v>22.67</v>
      </c>
      <c r="E7" s="25">
        <v>8150</v>
      </c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17</v>
      </c>
      <c r="D8" s="25">
        <v>198.35</v>
      </c>
      <c r="E8" s="25">
        <v>47590</v>
      </c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17</v>
      </c>
      <c r="D9" s="25">
        <v>35.06</v>
      </c>
      <c r="E9" s="25">
        <v>17544</v>
      </c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17</v>
      </c>
      <c r="D10" s="25">
        <v>66.39</v>
      </c>
      <c r="E10" s="25">
        <v>29790</v>
      </c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17</v>
      </c>
      <c r="D11" s="25">
        <v>0</v>
      </c>
      <c r="E11" s="25">
        <v>0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17</v>
      </c>
      <c r="D12" s="7">
        <f>Tabelle!G17</f>
        <v>145.9</v>
      </c>
      <c r="E12" s="7">
        <f>Tabelle!G30</f>
        <v>67158</v>
      </c>
      <c r="F12" s="7">
        <f>Tabelle!G4</f>
        <v>1373.24</v>
      </c>
      <c r="G12" s="5"/>
      <c r="H12" s="52">
        <f>Tabelle!F104</f>
        <v>0.307</v>
      </c>
      <c r="I12" s="28">
        <f t="shared" ref="I12:I22" si="0">F12*H12</f>
        <v>421.58467999999999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17</v>
      </c>
      <c r="D13" s="7">
        <f>Tabelle!G18</f>
        <v>61</v>
      </c>
      <c r="E13" s="7">
        <f>Tabelle!G31</f>
        <v>26980</v>
      </c>
      <c r="F13" s="7">
        <f>Tabelle!G5</f>
        <v>597.14999999999986</v>
      </c>
      <c r="G13" s="5"/>
      <c r="H13" s="52">
        <f>Tabelle!F105</f>
        <v>0.33100000000000002</v>
      </c>
      <c r="I13" s="28">
        <f t="shared" si="0"/>
        <v>197.65664999999996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17</v>
      </c>
      <c r="D14" s="7">
        <f>Tabelle!G19</f>
        <v>96</v>
      </c>
      <c r="E14" s="7">
        <f>Tabelle!G32</f>
        <v>41000</v>
      </c>
      <c r="F14" s="7">
        <f>Tabelle!G6</f>
        <v>824.66000000000031</v>
      </c>
      <c r="G14" s="5"/>
      <c r="H14" s="52">
        <f>Tabelle!F106</f>
        <v>0.33500000000000002</v>
      </c>
      <c r="I14" s="28">
        <f t="shared" si="0"/>
        <v>276.26110000000011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17</v>
      </c>
      <c r="D15" s="7">
        <f>Tabelle!G20</f>
        <v>66.900000000000006</v>
      </c>
      <c r="E15" s="7">
        <f>Tabelle!G33</f>
        <v>21616</v>
      </c>
      <c r="F15" s="7">
        <f>Tabelle!G7</f>
        <v>747.67999999999984</v>
      </c>
      <c r="G15" s="5"/>
      <c r="H15" s="52">
        <f>Tabelle!F107</f>
        <v>0.33400000000000002</v>
      </c>
      <c r="I15" s="28">
        <f t="shared" si="0"/>
        <v>249.72511999999995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17</v>
      </c>
      <c r="D16" s="7">
        <f>Tabelle!G21</f>
        <v>202.5</v>
      </c>
      <c r="E16" s="7">
        <f>Tabelle!G34</f>
        <v>40006</v>
      </c>
      <c r="F16" s="7">
        <f>Tabelle!G8</f>
        <v>1177.48</v>
      </c>
      <c r="G16" s="5"/>
      <c r="H16" s="52">
        <f>Tabelle!F108</f>
        <v>0.28599999999999998</v>
      </c>
      <c r="I16" s="28">
        <f t="shared" si="0"/>
        <v>336.75927999999999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17</v>
      </c>
      <c r="D17" s="7">
        <f>Tabelle!G22</f>
        <v>124.6</v>
      </c>
      <c r="E17" s="7">
        <f>Tabelle!G35</f>
        <v>22826</v>
      </c>
      <c r="F17" s="7">
        <f>Tabelle!G9</f>
        <v>728.78000000000065</v>
      </c>
      <c r="G17" s="5"/>
      <c r="H17" s="52">
        <f>Tabelle!F109</f>
        <v>0.26550000000000001</v>
      </c>
      <c r="I17" s="28">
        <f t="shared" si="0"/>
        <v>193.49109000000018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17</v>
      </c>
      <c r="D18" s="7">
        <f>Tabelle!G23</f>
        <v>116.7</v>
      </c>
      <c r="E18" s="7">
        <f>Tabelle!G36</f>
        <v>44200</v>
      </c>
      <c r="F18" s="7">
        <f>Tabelle!G10</f>
        <v>1032.1199999999999</v>
      </c>
      <c r="G18" s="5"/>
      <c r="H18" s="52">
        <f>Tabelle!F110</f>
        <v>0.25750000000000001</v>
      </c>
      <c r="I18" s="28">
        <f t="shared" si="0"/>
        <v>265.77089999999998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17</v>
      </c>
      <c r="D19" s="7">
        <f>Tabelle!G24</f>
        <v>51.6</v>
      </c>
      <c r="E19" s="7">
        <f>Tabelle!G37</f>
        <v>33550</v>
      </c>
      <c r="F19" s="7">
        <f>Tabelle!G11</f>
        <v>551.60999999999967</v>
      </c>
      <c r="G19" s="5"/>
      <c r="H19" s="52">
        <f>Tabelle!F111</f>
        <v>0.35499999999999998</v>
      </c>
      <c r="I19" s="28">
        <f t="shared" si="0"/>
        <v>195.82154999999986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17</v>
      </c>
      <c r="D20" s="7">
        <f>Tabelle!G25</f>
        <v>32.6</v>
      </c>
      <c r="E20" s="7">
        <f>Tabelle!G38</f>
        <v>41334</v>
      </c>
      <c r="F20" s="7">
        <f>Tabelle!G12</f>
        <v>446.96</v>
      </c>
      <c r="G20" s="5"/>
      <c r="H20" s="52">
        <f>Tabelle!F112</f>
        <v>0.29599999999999999</v>
      </c>
      <c r="I20" s="28">
        <f t="shared" si="0"/>
        <v>132.30015999999998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17</v>
      </c>
      <c r="D21" s="7">
        <f>Tabelle!G26</f>
        <v>2.08</v>
      </c>
      <c r="E21" s="7">
        <f>Tabelle!G39</f>
        <v>200</v>
      </c>
      <c r="F21" s="7">
        <f>Tabelle!G13</f>
        <v>113.3600000000006</v>
      </c>
      <c r="G21" s="5"/>
      <c r="H21" s="52">
        <f>Tabelle!F113</f>
        <v>0.32679999999999998</v>
      </c>
      <c r="I21" s="28">
        <f t="shared" si="0"/>
        <v>37.046048000000191</v>
      </c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17</v>
      </c>
      <c r="D22" s="7">
        <f>Tabelle!G27</f>
        <v>78.239999999999995</v>
      </c>
      <c r="E22" s="7">
        <f>Tabelle!G40</f>
        <v>52692</v>
      </c>
      <c r="F22" s="7">
        <f>Tabelle!G14</f>
        <v>672.85000000000036</v>
      </c>
      <c r="G22" s="5"/>
      <c r="H22" s="52">
        <f>Tabelle!F114</f>
        <v>0</v>
      </c>
      <c r="I22" s="28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6">
        <v>2025</v>
      </c>
      <c r="B23" s="6">
        <v>10</v>
      </c>
      <c r="C23" s="5" t="s">
        <v>17</v>
      </c>
      <c r="D23" s="5"/>
      <c r="E23" s="5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17</v>
      </c>
      <c r="D24" s="5"/>
      <c r="E24" s="5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17</v>
      </c>
      <c r="D25" s="5"/>
      <c r="E25" s="5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9"/>
  <dimension ref="A1:K25"/>
  <sheetViews>
    <sheetView workbookViewId="0">
      <selection activeCell="D23" sqref="D23"/>
    </sheetView>
  </sheetViews>
  <sheetFormatPr defaultRowHeight="15" x14ac:dyDescent="0.25"/>
  <cols>
    <col min="3" max="3" width="19.5703125" bestFit="1" customWidth="1"/>
    <col min="4" max="4" width="23.7109375" bestFit="1" customWidth="1"/>
    <col min="5" max="5" width="13.42578125" bestFit="1" customWidth="1"/>
    <col min="8" max="8" width="15.85546875" customWidth="1"/>
    <col min="9" max="9" width="18.5703125" customWidth="1"/>
    <col min="10" max="10" width="21.28515625" customWidth="1"/>
    <col min="11" max="11" width="2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A2" s="4">
        <v>2024</v>
      </c>
      <c r="B2" s="4">
        <v>1</v>
      </c>
      <c r="C2" s="5" t="s">
        <v>18</v>
      </c>
      <c r="D2" s="25">
        <v>129.86000000000001</v>
      </c>
      <c r="E2" s="25">
        <v>145474</v>
      </c>
      <c r="F2" s="5"/>
      <c r="G2" s="5"/>
      <c r="H2" s="52">
        <f>Tabelle!F94</f>
        <v>0.25569999999999998</v>
      </c>
      <c r="I2" s="5"/>
      <c r="J2" s="34">
        <f>Tabelle!B94</f>
        <v>64934</v>
      </c>
      <c r="K2" s="49">
        <f>Tabelle!G71</f>
        <v>16601.39</v>
      </c>
    </row>
    <row r="3" spans="1:11" x14ac:dyDescent="0.25">
      <c r="A3" s="4">
        <v>2024</v>
      </c>
      <c r="B3" s="4">
        <v>2</v>
      </c>
      <c r="C3" s="5" t="s">
        <v>18</v>
      </c>
      <c r="D3" s="25">
        <v>52.81</v>
      </c>
      <c r="E3" s="25">
        <v>53208</v>
      </c>
      <c r="F3" s="5"/>
      <c r="G3" s="5"/>
      <c r="H3" s="52">
        <f>Tabelle!F95</f>
        <v>0.23780000000000001</v>
      </c>
      <c r="I3" s="5"/>
      <c r="J3" s="34">
        <f>Tabelle!B95</f>
        <v>71197</v>
      </c>
      <c r="K3" s="49">
        <f>Tabelle!G72</f>
        <v>16934</v>
      </c>
    </row>
    <row r="4" spans="1:11" x14ac:dyDescent="0.25">
      <c r="A4" s="4">
        <v>2024</v>
      </c>
      <c r="B4" s="4">
        <v>3</v>
      </c>
      <c r="C4" s="5" t="s">
        <v>18</v>
      </c>
      <c r="D4" s="25">
        <v>172.01</v>
      </c>
      <c r="E4" s="25">
        <v>61792</v>
      </c>
      <c r="F4" s="5"/>
      <c r="G4" s="5"/>
      <c r="H4" s="52">
        <f>Tabelle!F96</f>
        <v>0.24279999999999999</v>
      </c>
      <c r="I4" s="5"/>
      <c r="J4" s="34">
        <f>Tabelle!B96</f>
        <v>51152</v>
      </c>
      <c r="K4" s="49">
        <f>Tabelle!G73</f>
        <v>12419.74</v>
      </c>
    </row>
    <row r="5" spans="1:11" x14ac:dyDescent="0.25">
      <c r="A5" s="4">
        <v>2024</v>
      </c>
      <c r="B5" s="4">
        <v>4</v>
      </c>
      <c r="C5" s="5" t="s">
        <v>18</v>
      </c>
      <c r="D5" s="25">
        <v>9.83</v>
      </c>
      <c r="E5" s="25">
        <v>5000</v>
      </c>
      <c r="F5" s="5"/>
      <c r="G5" s="5"/>
      <c r="H5" s="52">
        <f>Tabelle!F97</f>
        <v>0.24160000000000001</v>
      </c>
      <c r="I5" s="5"/>
      <c r="J5" s="34">
        <f>Tabelle!B97</f>
        <v>45316</v>
      </c>
      <c r="K5" s="49">
        <f>Tabelle!G74</f>
        <v>10948.47</v>
      </c>
    </row>
    <row r="6" spans="1:11" x14ac:dyDescent="0.25">
      <c r="A6" s="4">
        <v>2024</v>
      </c>
      <c r="B6" s="4">
        <v>5</v>
      </c>
      <c r="C6" s="5" t="s">
        <v>18</v>
      </c>
      <c r="D6" s="25">
        <v>37.409999999999997</v>
      </c>
      <c r="E6" s="25">
        <v>17596</v>
      </c>
      <c r="F6" s="5"/>
      <c r="G6" s="5"/>
      <c r="H6" s="52">
        <f>Tabelle!F98</f>
        <v>0.25069999999999998</v>
      </c>
      <c r="I6" s="5"/>
      <c r="J6" s="34">
        <f>Tabelle!B98</f>
        <v>51330</v>
      </c>
      <c r="K6" s="49">
        <f>Tabelle!G75</f>
        <v>12868.58</v>
      </c>
    </row>
    <row r="7" spans="1:11" x14ac:dyDescent="0.25">
      <c r="A7" s="4">
        <v>2024</v>
      </c>
      <c r="B7" s="4">
        <v>6</v>
      </c>
      <c r="C7" s="5" t="s">
        <v>18</v>
      </c>
      <c r="D7" s="25">
        <v>34.11</v>
      </c>
      <c r="E7" s="25">
        <v>6200</v>
      </c>
      <c r="F7" s="5"/>
      <c r="G7" s="5"/>
      <c r="H7" s="52">
        <f>Tabelle!F99</f>
        <v>0.2722</v>
      </c>
      <c r="I7" s="5"/>
      <c r="J7" s="34">
        <f>Tabelle!B99</f>
        <v>42151</v>
      </c>
      <c r="K7" s="49">
        <f>Tabelle!G76</f>
        <v>11473.9</v>
      </c>
    </row>
    <row r="8" spans="1:11" x14ac:dyDescent="0.25">
      <c r="A8" s="4">
        <v>2024</v>
      </c>
      <c r="B8" s="4">
        <v>7</v>
      </c>
      <c r="C8" s="5" t="s">
        <v>18</v>
      </c>
      <c r="D8" s="25">
        <v>20.079999999999998</v>
      </c>
      <c r="E8" s="25">
        <v>9210</v>
      </c>
      <c r="F8" s="5"/>
      <c r="G8" s="5"/>
      <c r="H8" s="52">
        <f>Tabelle!F100</f>
        <v>0.28699999999999998</v>
      </c>
      <c r="I8" s="5"/>
      <c r="J8" s="34">
        <f>Tabelle!B100</f>
        <v>67581</v>
      </c>
      <c r="K8" s="49">
        <f>Tabelle!G77</f>
        <v>19396.73</v>
      </c>
    </row>
    <row r="9" spans="1:11" x14ac:dyDescent="0.25">
      <c r="A9" s="4">
        <v>2024</v>
      </c>
      <c r="B9" s="4">
        <v>8</v>
      </c>
      <c r="C9" s="5" t="s">
        <v>18</v>
      </c>
      <c r="D9" s="25">
        <v>84.86</v>
      </c>
      <c r="E9" s="25">
        <v>38850</v>
      </c>
      <c r="F9" s="5"/>
      <c r="G9" s="5"/>
      <c r="H9" s="52">
        <f>Tabelle!F101</f>
        <v>0.30470000000000003</v>
      </c>
      <c r="I9" s="5"/>
      <c r="J9" s="34">
        <f>Tabelle!B101</f>
        <v>44796</v>
      </c>
      <c r="K9" s="49">
        <f>Tabelle!G78</f>
        <v>13651.04</v>
      </c>
    </row>
    <row r="10" spans="1:11" x14ac:dyDescent="0.25">
      <c r="A10" s="4">
        <v>2024</v>
      </c>
      <c r="B10" s="4">
        <v>9</v>
      </c>
      <c r="C10" s="5" t="s">
        <v>18</v>
      </c>
      <c r="D10" s="25">
        <v>52.05</v>
      </c>
      <c r="E10" s="25">
        <v>22439</v>
      </c>
      <c r="F10" s="5"/>
      <c r="G10" s="5"/>
      <c r="H10" s="52">
        <f>Tabelle!F102</f>
        <v>0.29039999999999999</v>
      </c>
      <c r="I10" s="5"/>
      <c r="J10" s="34">
        <f>Tabelle!B102</f>
        <v>52599</v>
      </c>
      <c r="K10" s="49">
        <f>Tabelle!G79</f>
        <v>15277.15</v>
      </c>
    </row>
    <row r="11" spans="1:11" x14ac:dyDescent="0.25">
      <c r="A11" s="4">
        <v>2024</v>
      </c>
      <c r="B11" s="4">
        <v>10</v>
      </c>
      <c r="C11" s="5" t="s">
        <v>18</v>
      </c>
      <c r="D11" s="25">
        <v>51.1</v>
      </c>
      <c r="E11" s="25">
        <v>22392</v>
      </c>
      <c r="F11" s="5"/>
      <c r="G11" s="5"/>
      <c r="H11" s="52">
        <f>Tabelle!F103</f>
        <v>0.28560000000000002</v>
      </c>
      <c r="I11" s="5"/>
      <c r="J11" s="34">
        <f>Tabelle!B103</f>
        <v>54362</v>
      </c>
      <c r="K11" s="49">
        <f>Tabelle!G80</f>
        <v>15523.99</v>
      </c>
    </row>
    <row r="12" spans="1:11" x14ac:dyDescent="0.25">
      <c r="A12" s="4">
        <v>2024</v>
      </c>
      <c r="B12" s="4">
        <v>11</v>
      </c>
      <c r="C12" s="5" t="s">
        <v>18</v>
      </c>
      <c r="D12" s="7">
        <f>Tabelle!H17</f>
        <v>175.2</v>
      </c>
      <c r="E12" s="7">
        <f>Tabelle!H30</f>
        <v>86620</v>
      </c>
      <c r="F12" s="7">
        <f>Tabelle!H4</f>
        <v>1496.8</v>
      </c>
      <c r="G12" s="5"/>
      <c r="H12" s="52">
        <f>Tabelle!F104</f>
        <v>0.307</v>
      </c>
      <c r="I12" s="28">
        <f t="shared" ref="I12:I22" si="0">F12*H12</f>
        <v>459.51759999999996</v>
      </c>
      <c r="J12" s="34">
        <f>Tabelle!B104</f>
        <v>64157</v>
      </c>
      <c r="K12" s="49">
        <f>Tabelle!G81</f>
        <v>19751.41</v>
      </c>
    </row>
    <row r="13" spans="1:11" x14ac:dyDescent="0.25">
      <c r="A13" s="4">
        <v>2024</v>
      </c>
      <c r="B13" s="4">
        <v>12</v>
      </c>
      <c r="C13" s="5" t="s">
        <v>18</v>
      </c>
      <c r="D13" s="7">
        <f>Tabelle!H18</f>
        <v>103.7</v>
      </c>
      <c r="E13" s="7">
        <f>Tabelle!H31</f>
        <v>60888</v>
      </c>
      <c r="F13" s="7">
        <f>Tabelle!H5</f>
        <v>1222.8399999999999</v>
      </c>
      <c r="G13" s="5"/>
      <c r="H13" s="52">
        <f>Tabelle!F105</f>
        <v>0.33100000000000002</v>
      </c>
      <c r="I13" s="28">
        <f t="shared" si="0"/>
        <v>404.76004</v>
      </c>
      <c r="J13" s="34">
        <f>Tabelle!B105</f>
        <v>51593</v>
      </c>
      <c r="K13" s="49">
        <f>Tabelle!G82</f>
        <v>17063.939999999999</v>
      </c>
    </row>
    <row r="14" spans="1:11" x14ac:dyDescent="0.25">
      <c r="A14" s="6">
        <v>2025</v>
      </c>
      <c r="B14" s="6">
        <v>1</v>
      </c>
      <c r="C14" s="5" t="s">
        <v>18</v>
      </c>
      <c r="D14" s="7">
        <f>Tabelle!H19</f>
        <v>130.69999999999999</v>
      </c>
      <c r="E14" s="7">
        <f>Tabelle!H32</f>
        <v>35268</v>
      </c>
      <c r="F14" s="7">
        <f>Tabelle!H6</f>
        <v>828.5600000000004</v>
      </c>
      <c r="G14" s="5"/>
      <c r="H14" s="52">
        <f>Tabelle!F106</f>
        <v>0.33500000000000002</v>
      </c>
      <c r="I14" s="28">
        <f t="shared" si="0"/>
        <v>277.56760000000014</v>
      </c>
      <c r="J14" s="34">
        <f>Tabelle!B106</f>
        <v>61904</v>
      </c>
      <c r="K14" s="49">
        <f>Tabelle!G83</f>
        <v>20875.39</v>
      </c>
    </row>
    <row r="15" spans="1:11" x14ac:dyDescent="0.25">
      <c r="A15" s="6">
        <v>2025</v>
      </c>
      <c r="B15" s="6">
        <v>2</v>
      </c>
      <c r="C15" s="5" t="s">
        <v>18</v>
      </c>
      <c r="D15" s="7">
        <f>Tabelle!H20</f>
        <v>39.5</v>
      </c>
      <c r="E15" s="7">
        <f>Tabelle!H33</f>
        <v>10207</v>
      </c>
      <c r="F15" s="7">
        <f>Tabelle!H7</f>
        <v>644.72000000000025</v>
      </c>
      <c r="G15" s="5"/>
      <c r="H15" s="52">
        <f>Tabelle!F107</f>
        <v>0.33400000000000002</v>
      </c>
      <c r="I15" s="28">
        <f t="shared" si="0"/>
        <v>215.33648000000011</v>
      </c>
      <c r="J15" s="34">
        <f>Tabelle!B107</f>
        <v>60366</v>
      </c>
      <c r="K15" s="49">
        <f>Tabelle!G84</f>
        <v>20173.7</v>
      </c>
    </row>
    <row r="16" spans="1:11" x14ac:dyDescent="0.25">
      <c r="A16" s="6">
        <v>2025</v>
      </c>
      <c r="B16" s="6">
        <v>3</v>
      </c>
      <c r="C16" s="5" t="s">
        <v>18</v>
      </c>
      <c r="D16" s="7">
        <f>Tabelle!H21</f>
        <v>74.3</v>
      </c>
      <c r="E16" s="7">
        <f>Tabelle!H34</f>
        <v>36000</v>
      </c>
      <c r="F16" s="7">
        <f>Tabelle!H8</f>
        <v>1169.04</v>
      </c>
      <c r="G16" s="5"/>
      <c r="H16" s="52">
        <f>Tabelle!F108</f>
        <v>0.28599999999999998</v>
      </c>
      <c r="I16" s="28">
        <f t="shared" si="0"/>
        <v>334.34543999999994</v>
      </c>
      <c r="J16" s="34">
        <f>Tabelle!B108</f>
        <v>58209</v>
      </c>
      <c r="K16" s="49">
        <f>Tabelle!G85</f>
        <v>16648.580000000002</v>
      </c>
    </row>
    <row r="17" spans="1:11" x14ac:dyDescent="0.25">
      <c r="A17" s="6">
        <v>2025</v>
      </c>
      <c r="B17" s="6">
        <v>4</v>
      </c>
      <c r="C17" s="5" t="s">
        <v>18</v>
      </c>
      <c r="D17" s="7">
        <f>Tabelle!H22</f>
        <v>47.6</v>
      </c>
      <c r="E17" s="7">
        <f>Tabelle!H35</f>
        <v>26552</v>
      </c>
      <c r="F17" s="7">
        <f>Tabelle!H9</f>
        <v>911.75999999999931</v>
      </c>
      <c r="G17" s="5"/>
      <c r="H17" s="52">
        <f>Tabelle!F109</f>
        <v>0.26550000000000001</v>
      </c>
      <c r="I17" s="28">
        <f t="shared" si="0"/>
        <v>242.07227999999984</v>
      </c>
      <c r="J17" s="34">
        <f>Tabelle!B109</f>
        <v>41269</v>
      </c>
      <c r="K17" s="49">
        <f>Tabelle!G86</f>
        <v>10956.7</v>
      </c>
    </row>
    <row r="18" spans="1:11" x14ac:dyDescent="0.25">
      <c r="A18" s="6">
        <v>2025</v>
      </c>
      <c r="B18" s="6">
        <v>5</v>
      </c>
      <c r="C18" s="5" t="s">
        <v>18</v>
      </c>
      <c r="D18" s="7">
        <f>Tabelle!H23</f>
        <v>0</v>
      </c>
      <c r="E18" s="7">
        <f>Tabelle!H36</f>
        <v>0</v>
      </c>
      <c r="F18" s="7">
        <f>Tabelle!H10</f>
        <v>341.74000000000069</v>
      </c>
      <c r="G18" s="5"/>
      <c r="H18" s="52">
        <f>Tabelle!F110</f>
        <v>0.25750000000000001</v>
      </c>
      <c r="I18" s="28">
        <f t="shared" si="0"/>
        <v>87.998050000000177</v>
      </c>
      <c r="J18" s="34">
        <f>Tabelle!B110</f>
        <v>30809</v>
      </c>
      <c r="K18" s="49">
        <f>Tabelle!G87</f>
        <v>7932.95</v>
      </c>
    </row>
    <row r="19" spans="1:11" x14ac:dyDescent="0.25">
      <c r="A19" s="6">
        <v>2025</v>
      </c>
      <c r="B19" s="6">
        <v>6</v>
      </c>
      <c r="C19" s="5" t="s">
        <v>18</v>
      </c>
      <c r="D19" s="7">
        <f>Tabelle!H24</f>
        <v>47.1</v>
      </c>
      <c r="E19" s="7">
        <f>Tabelle!H37</f>
        <v>14836</v>
      </c>
      <c r="F19" s="7">
        <f>Tabelle!H11</f>
        <v>711.02999999999975</v>
      </c>
      <c r="G19" s="5"/>
      <c r="H19" s="52">
        <f>Tabelle!F111</f>
        <v>0.35499999999999998</v>
      </c>
      <c r="I19" s="28">
        <f t="shared" si="0"/>
        <v>252.41564999999989</v>
      </c>
      <c r="J19" s="34">
        <f>Tabelle!B111</f>
        <v>33644</v>
      </c>
      <c r="K19" s="49">
        <f>Tabelle!G88</f>
        <v>11949.42</v>
      </c>
    </row>
    <row r="20" spans="1:11" x14ac:dyDescent="0.25">
      <c r="A20" s="6">
        <v>2025</v>
      </c>
      <c r="B20" s="6">
        <v>7</v>
      </c>
      <c r="C20" s="5" t="s">
        <v>18</v>
      </c>
      <c r="D20" s="7">
        <f>Tabelle!H25</f>
        <v>56.1</v>
      </c>
      <c r="E20" s="7">
        <f>Tabelle!H38</f>
        <v>46226</v>
      </c>
      <c r="F20" s="7">
        <f>Tabelle!H12</f>
        <v>601.34000000000015</v>
      </c>
      <c r="G20" s="5"/>
      <c r="H20" s="52">
        <f>Tabelle!F112</f>
        <v>0.29599999999999999</v>
      </c>
      <c r="I20" s="28">
        <f t="shared" si="0"/>
        <v>177.99664000000004</v>
      </c>
      <c r="J20" s="34">
        <f>Tabelle!B112</f>
        <v>51483</v>
      </c>
      <c r="K20" s="49">
        <f>Tabelle!G89</f>
        <v>15262.33</v>
      </c>
    </row>
    <row r="21" spans="1:11" x14ac:dyDescent="0.25">
      <c r="A21" s="6">
        <v>2025</v>
      </c>
      <c r="B21" s="6">
        <v>8</v>
      </c>
      <c r="C21" s="5" t="s">
        <v>18</v>
      </c>
      <c r="D21" s="7">
        <f>Tabelle!H26</f>
        <v>53.68</v>
      </c>
      <c r="E21" s="7">
        <f>Tabelle!H39</f>
        <v>51700</v>
      </c>
      <c r="F21" s="7">
        <f>Tabelle!H13</f>
        <v>238.85000000000039</v>
      </c>
      <c r="G21" s="5"/>
      <c r="H21" s="52">
        <f>Tabelle!F113</f>
        <v>0.32679999999999998</v>
      </c>
      <c r="I21" s="28">
        <f t="shared" si="0"/>
        <v>78.056180000000126</v>
      </c>
      <c r="J21" s="34">
        <f>Tabelle!B113</f>
        <v>17650</v>
      </c>
      <c r="K21" s="49">
        <f>Tabelle!G90</f>
        <v>5768.63</v>
      </c>
    </row>
    <row r="22" spans="1:11" x14ac:dyDescent="0.25">
      <c r="A22" s="6">
        <v>2025</v>
      </c>
      <c r="B22" s="6">
        <v>9</v>
      </c>
      <c r="C22" s="5" t="s">
        <v>18</v>
      </c>
      <c r="D22" s="7">
        <f>Tabelle!H27</f>
        <v>220.84</v>
      </c>
      <c r="E22" s="7">
        <f>Tabelle!H40</f>
        <v>174681</v>
      </c>
      <c r="F22" s="7">
        <f>Tabelle!H14</f>
        <v>1110.879999999999</v>
      </c>
      <c r="G22" s="5"/>
      <c r="H22" s="52">
        <f>Tabelle!F114</f>
        <v>0</v>
      </c>
      <c r="I22" s="28">
        <f t="shared" si="0"/>
        <v>0</v>
      </c>
      <c r="J22" s="34">
        <f>Tabelle!B114</f>
        <v>0</v>
      </c>
      <c r="K22" s="49">
        <f>Tabelle!G91</f>
        <v>0</v>
      </c>
    </row>
    <row r="23" spans="1:11" x14ac:dyDescent="0.25">
      <c r="A23" s="6">
        <v>2025</v>
      </c>
      <c r="B23" s="6">
        <v>10</v>
      </c>
      <c r="C23" s="5" t="s">
        <v>18</v>
      </c>
      <c r="D23" s="7"/>
      <c r="E23" s="7"/>
      <c r="F23" s="5"/>
      <c r="G23" s="5"/>
      <c r="H23" s="52">
        <f>Tabelle!F115</f>
        <v>0</v>
      </c>
      <c r="I23" s="5"/>
      <c r="J23" s="34">
        <f>Tabelle!B115</f>
        <v>0</v>
      </c>
      <c r="K23" s="49">
        <f>Tabelle!G93</f>
        <v>0</v>
      </c>
    </row>
    <row r="24" spans="1:11" x14ac:dyDescent="0.25">
      <c r="A24" s="6">
        <v>2025</v>
      </c>
      <c r="B24" s="6">
        <v>11</v>
      </c>
      <c r="C24" s="5" t="s">
        <v>18</v>
      </c>
      <c r="D24" s="7"/>
      <c r="E24" s="7"/>
      <c r="F24" s="5"/>
      <c r="G24" s="5"/>
      <c r="H24" s="52">
        <f>Tabelle!F116</f>
        <v>0</v>
      </c>
      <c r="I24" s="5"/>
      <c r="J24" s="34">
        <f>Tabelle!B116</f>
        <v>0</v>
      </c>
      <c r="K24" s="49">
        <f>Tabelle!G94</f>
        <v>0</v>
      </c>
    </row>
    <row r="25" spans="1:11" x14ac:dyDescent="0.25">
      <c r="A25" s="6">
        <v>2025</v>
      </c>
      <c r="B25" s="6">
        <v>12</v>
      </c>
      <c r="C25" s="5" t="s">
        <v>18</v>
      </c>
      <c r="D25" s="7"/>
      <c r="E25" s="7"/>
      <c r="F25" s="5"/>
      <c r="G25" s="5"/>
      <c r="H25" s="52">
        <f>Tabelle!F117</f>
        <v>0</v>
      </c>
      <c r="I25" s="5"/>
      <c r="J25" s="34">
        <f>Tabelle!B117</f>
        <v>0</v>
      </c>
      <c r="K25" s="49">
        <f>Tabelle!G95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33</vt:i4>
      </vt:variant>
    </vt:vector>
  </HeadingPairs>
  <TitlesOfParts>
    <vt:vector size="33" baseType="lpstr">
      <vt:lpstr>Consolidato</vt:lpstr>
      <vt:lpstr>ASS1</vt:lpstr>
      <vt:lpstr>F01</vt:lpstr>
      <vt:lpstr>F02</vt:lpstr>
      <vt:lpstr>F03</vt:lpstr>
      <vt:lpstr>F04</vt:lpstr>
      <vt:lpstr>F05</vt:lpstr>
      <vt:lpstr>F06</vt:lpstr>
      <vt:lpstr>F07</vt:lpstr>
      <vt:lpstr>F08</vt:lpstr>
      <vt:lpstr>F09</vt:lpstr>
      <vt:lpstr>F10</vt:lpstr>
      <vt:lpstr>F11</vt:lpstr>
      <vt:lpstr>ISOLA1</vt:lpstr>
      <vt:lpstr>ISOLA5</vt:lpstr>
      <vt:lpstr>M1030</vt:lpstr>
      <vt:lpstr>MANUA</vt:lpstr>
      <vt:lpstr>MG5</vt:lpstr>
      <vt:lpstr>MG6</vt:lpstr>
      <vt:lpstr>MG7</vt:lpstr>
      <vt:lpstr>MG8</vt:lpstr>
      <vt:lpstr>MMAN</vt:lpstr>
      <vt:lpstr>MP1</vt:lpstr>
      <vt:lpstr>MP2</vt:lpstr>
      <vt:lpstr>MP3</vt:lpstr>
      <vt:lpstr>MP4</vt:lpstr>
      <vt:lpstr>SERCAM</vt:lpstr>
      <vt:lpstr>TMPM2</vt:lpstr>
      <vt:lpstr>TMPMA2</vt:lpstr>
      <vt:lpstr>TROV</vt:lpstr>
      <vt:lpstr>COMPRESSORI</vt:lpstr>
      <vt:lpstr>Tabelle</vt:lpstr>
      <vt:lpstr>ICOPOWER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Rosi</dc:creator>
  <cp:lastModifiedBy>Stefano Bonfanti</cp:lastModifiedBy>
  <dcterms:created xsi:type="dcterms:W3CDTF">2025-09-02T19:47:31Z</dcterms:created>
  <dcterms:modified xsi:type="dcterms:W3CDTF">2025-10-01T12:59:15Z</dcterms:modified>
</cp:coreProperties>
</file>