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2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stefa\Desktop\"/>
    </mc:Choice>
  </mc:AlternateContent>
  <xr:revisionPtr revIDLastSave="0" documentId="13_ncr:1_{1F5AAAA8-428A-47FB-8250-C9FA1BE72DD1}" xr6:coauthVersionLast="47" xr6:coauthVersionMax="47" xr10:uidLastSave="{00000000-0000-0000-0000-000000000000}"/>
  <bookViews>
    <workbookView xWindow="-110" yWindow="-110" windowWidth="19420" windowHeight="10300" activeTab="3" xr2:uid="{D857159E-E367-49EA-BBA0-8D12FA02597C}"/>
  </bookViews>
  <sheets>
    <sheet name="dati con analisi ok (old)" sheetId="1" r:id="rId1"/>
    <sheet name="new and old data" sheetId="3" r:id="rId2"/>
    <sheet name="Sheet1" sheetId="5" r:id="rId3"/>
    <sheet name="comparison" sheetId="4" r:id="rId4"/>
  </sheets>
  <definedNames>
    <definedName name="_xlnm._FilterDatabase" localSheetId="3" hidden="1">comparison!$X$4:$AA$46</definedName>
    <definedName name="_xlchart.v1.0" hidden="1">comparison!$Y$4</definedName>
    <definedName name="_xlchart.v1.1" hidden="1">comparison!$Y$5:$Y$46</definedName>
    <definedName name="_xlchart.v1.2" hidden="1">comparison!$X$4</definedName>
    <definedName name="_xlchart.v1.3" hidden="1">comparison!$X$5:$X$46</definedName>
  </definedName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6" i="4" l="1"/>
  <c r="Q6" i="4"/>
  <c r="P7" i="4"/>
  <c r="Q7" i="4"/>
  <c r="P8" i="4"/>
  <c r="Q8" i="4"/>
  <c r="P9" i="4"/>
  <c r="Q9" i="4"/>
  <c r="P10" i="4"/>
  <c r="Q10" i="4"/>
  <c r="P11" i="4"/>
  <c r="Q11" i="4"/>
  <c r="P12" i="4"/>
  <c r="Q12" i="4"/>
  <c r="P13" i="4"/>
  <c r="Q13" i="4"/>
  <c r="P16" i="4"/>
  <c r="Q16" i="4"/>
  <c r="P17" i="4"/>
  <c r="Q17" i="4"/>
  <c r="P18" i="4"/>
  <c r="Q18" i="4"/>
  <c r="P19" i="4"/>
  <c r="Q19" i="4"/>
  <c r="P20" i="4"/>
  <c r="Q20" i="4"/>
  <c r="P21" i="4"/>
  <c r="Q21" i="4"/>
  <c r="P24" i="4"/>
  <c r="Q24" i="4"/>
  <c r="P25" i="4"/>
  <c r="Q25" i="4"/>
  <c r="P26" i="4"/>
  <c r="Q26" i="4"/>
  <c r="P27" i="4"/>
  <c r="Q27" i="4"/>
  <c r="P28" i="4"/>
  <c r="Q28" i="4"/>
  <c r="P29" i="4"/>
  <c r="Q29" i="4"/>
  <c r="P30" i="4"/>
  <c r="Q30" i="4"/>
  <c r="P31" i="4"/>
  <c r="Q31" i="4"/>
  <c r="P32" i="4"/>
  <c r="Q32" i="4"/>
  <c r="P33" i="4"/>
  <c r="Q33" i="4"/>
  <c r="P34" i="4"/>
  <c r="Q34" i="4"/>
  <c r="P35" i="4"/>
  <c r="Q35" i="4"/>
  <c r="P36" i="4"/>
  <c r="Q36" i="4"/>
  <c r="P37" i="4"/>
  <c r="Q37" i="4"/>
  <c r="P38" i="4"/>
  <c r="Q38" i="4"/>
  <c r="P39" i="4"/>
  <c r="Q39" i="4"/>
  <c r="P40" i="4"/>
  <c r="Q40" i="4"/>
  <c r="P41" i="4"/>
  <c r="Q41" i="4"/>
  <c r="P42" i="4"/>
  <c r="Q42" i="4"/>
  <c r="P43" i="4"/>
  <c r="Q43" i="4"/>
  <c r="P44" i="4"/>
  <c r="Q44" i="4"/>
  <c r="P45" i="4"/>
  <c r="Q45" i="4"/>
  <c r="P46" i="4"/>
  <c r="Q46" i="4"/>
  <c r="Q5" i="4"/>
  <c r="P5" i="4"/>
  <c r="R6" i="4"/>
  <c r="S6" i="4"/>
  <c r="T6" i="4"/>
  <c r="U6" i="4"/>
  <c r="R7" i="4"/>
  <c r="S7" i="4"/>
  <c r="T7" i="4"/>
  <c r="U7" i="4"/>
  <c r="R8" i="4"/>
  <c r="S8" i="4"/>
  <c r="T8" i="4"/>
  <c r="U8" i="4"/>
  <c r="R9" i="4"/>
  <c r="S9" i="4"/>
  <c r="T9" i="4"/>
  <c r="U9" i="4"/>
  <c r="R10" i="4"/>
  <c r="S10" i="4"/>
  <c r="T10" i="4"/>
  <c r="U10" i="4"/>
  <c r="R11" i="4"/>
  <c r="S11" i="4"/>
  <c r="T11" i="4"/>
  <c r="U11" i="4"/>
  <c r="R12" i="4"/>
  <c r="S12" i="4"/>
  <c r="T12" i="4"/>
  <c r="U12" i="4"/>
  <c r="R13" i="4"/>
  <c r="S13" i="4"/>
  <c r="T13" i="4"/>
  <c r="U13" i="4"/>
  <c r="T14" i="4"/>
  <c r="U14" i="4"/>
  <c r="T15" i="4"/>
  <c r="U15" i="4"/>
  <c r="R16" i="4"/>
  <c r="S16" i="4"/>
  <c r="T16" i="4"/>
  <c r="U16" i="4"/>
  <c r="R17" i="4"/>
  <c r="S17" i="4"/>
  <c r="T17" i="4"/>
  <c r="U17" i="4"/>
  <c r="R18" i="4"/>
  <c r="S18" i="4"/>
  <c r="T18" i="4"/>
  <c r="U18" i="4"/>
  <c r="R19" i="4"/>
  <c r="S19" i="4"/>
  <c r="T19" i="4"/>
  <c r="U19" i="4"/>
  <c r="R20" i="4"/>
  <c r="S20" i="4"/>
  <c r="T20" i="4"/>
  <c r="U20" i="4"/>
  <c r="R21" i="4"/>
  <c r="S21" i="4"/>
  <c r="T21" i="4"/>
  <c r="U21" i="4"/>
  <c r="T22" i="4"/>
  <c r="U22" i="4"/>
  <c r="T23" i="4"/>
  <c r="U23" i="4"/>
  <c r="R24" i="4"/>
  <c r="S24" i="4"/>
  <c r="T24" i="4"/>
  <c r="U24" i="4"/>
  <c r="R25" i="4"/>
  <c r="S25" i="4"/>
  <c r="T25" i="4"/>
  <c r="U25" i="4"/>
  <c r="R26" i="4"/>
  <c r="S26" i="4"/>
  <c r="T26" i="4"/>
  <c r="U26" i="4"/>
  <c r="R27" i="4"/>
  <c r="S27" i="4"/>
  <c r="T27" i="4"/>
  <c r="U27" i="4"/>
  <c r="R28" i="4"/>
  <c r="S28" i="4"/>
  <c r="T28" i="4"/>
  <c r="U28" i="4"/>
  <c r="R29" i="4"/>
  <c r="S29" i="4"/>
  <c r="T29" i="4"/>
  <c r="U29" i="4"/>
  <c r="R30" i="4"/>
  <c r="S30" i="4"/>
  <c r="T30" i="4"/>
  <c r="U30" i="4"/>
  <c r="R31" i="4"/>
  <c r="S31" i="4"/>
  <c r="T31" i="4"/>
  <c r="U31" i="4"/>
  <c r="R32" i="4"/>
  <c r="S32" i="4"/>
  <c r="T32" i="4"/>
  <c r="U32" i="4"/>
  <c r="R33" i="4"/>
  <c r="S33" i="4"/>
  <c r="T33" i="4"/>
  <c r="U33" i="4"/>
  <c r="R34" i="4"/>
  <c r="S34" i="4"/>
  <c r="T34" i="4"/>
  <c r="U34" i="4"/>
  <c r="R35" i="4"/>
  <c r="S35" i="4"/>
  <c r="T35" i="4"/>
  <c r="U35" i="4"/>
  <c r="R36" i="4"/>
  <c r="S36" i="4"/>
  <c r="T36" i="4"/>
  <c r="U36" i="4"/>
  <c r="R37" i="4"/>
  <c r="S37" i="4"/>
  <c r="T37" i="4"/>
  <c r="U37" i="4"/>
  <c r="R38" i="4"/>
  <c r="S38" i="4"/>
  <c r="T38" i="4"/>
  <c r="U38" i="4"/>
  <c r="R39" i="4"/>
  <c r="S39" i="4"/>
  <c r="T39" i="4"/>
  <c r="U39" i="4"/>
  <c r="R40" i="4"/>
  <c r="S40" i="4"/>
  <c r="T40" i="4"/>
  <c r="U40" i="4"/>
  <c r="R41" i="4"/>
  <c r="S41" i="4"/>
  <c r="T41" i="4"/>
  <c r="U41" i="4"/>
  <c r="R42" i="4"/>
  <c r="S42" i="4"/>
  <c r="T42" i="4"/>
  <c r="U42" i="4"/>
  <c r="R43" i="4"/>
  <c r="S43" i="4"/>
  <c r="T43" i="4"/>
  <c r="U43" i="4"/>
  <c r="R44" i="4"/>
  <c r="S44" i="4"/>
  <c r="T44" i="4"/>
  <c r="U44" i="4"/>
  <c r="R45" i="4"/>
  <c r="S45" i="4"/>
  <c r="T45" i="4"/>
  <c r="U45" i="4"/>
  <c r="R46" i="4"/>
  <c r="S46" i="4"/>
  <c r="T46" i="4"/>
  <c r="U46" i="4"/>
  <c r="U5" i="4"/>
  <c r="T5" i="4"/>
  <c r="S5" i="4"/>
  <c r="R5" i="4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2" i="3"/>
  <c r="AQ3" i="1"/>
  <c r="AS3" i="1" s="1"/>
  <c r="AR3" i="1"/>
  <c r="AQ4" i="1"/>
  <c r="AR4" i="1"/>
  <c r="AS4" i="1"/>
  <c r="AQ5" i="1"/>
  <c r="AR5" i="1"/>
  <c r="AS5" i="1" s="1"/>
  <c r="AQ6" i="1"/>
  <c r="AR6" i="1"/>
  <c r="AS6" i="1"/>
  <c r="AQ7" i="1"/>
  <c r="AR7" i="1"/>
  <c r="AS7" i="1" s="1"/>
  <c r="AQ8" i="1"/>
  <c r="AR8" i="1"/>
  <c r="AS8" i="1"/>
  <c r="AQ9" i="1"/>
  <c r="AR9" i="1"/>
  <c r="AS9" i="1" s="1"/>
  <c r="AQ12" i="1"/>
  <c r="AR12" i="1"/>
  <c r="AS12" i="1"/>
  <c r="AT12" i="1"/>
  <c r="AQ13" i="1"/>
  <c r="AS13" i="1" s="1"/>
  <c r="AR13" i="1"/>
  <c r="AT13" i="1"/>
  <c r="AQ14" i="1"/>
  <c r="AR14" i="1"/>
  <c r="AS14" i="1"/>
  <c r="AT14" i="1"/>
  <c r="AQ15" i="1"/>
  <c r="AS15" i="1" s="1"/>
  <c r="AR15" i="1"/>
  <c r="AT15" i="1"/>
  <c r="AQ16" i="1"/>
  <c r="AR16" i="1"/>
  <c r="AS16" i="1"/>
  <c r="AT16" i="1"/>
  <c r="AQ17" i="1"/>
  <c r="AS17" i="1" s="1"/>
  <c r="AR17" i="1"/>
  <c r="AT17" i="1"/>
  <c r="AQ18" i="1"/>
  <c r="AR18" i="1"/>
  <c r="AS18" i="1"/>
  <c r="AT18" i="1"/>
  <c r="AQ19" i="1"/>
  <c r="AS19" i="1" s="1"/>
  <c r="AR19" i="1"/>
  <c r="AT19" i="1"/>
  <c r="AQ20" i="1"/>
  <c r="AR20" i="1"/>
  <c r="AS20" i="1"/>
  <c r="AT20" i="1"/>
  <c r="AQ21" i="1"/>
  <c r="AS21" i="1" s="1"/>
  <c r="AR21" i="1"/>
  <c r="AT21" i="1"/>
  <c r="AQ22" i="1"/>
  <c r="AR22" i="1"/>
  <c r="AS22" i="1"/>
  <c r="AT22" i="1"/>
  <c r="AQ23" i="1"/>
  <c r="AS23" i="1" s="1"/>
  <c r="AR23" i="1"/>
  <c r="AT23" i="1"/>
  <c r="AQ24" i="1"/>
  <c r="AR24" i="1"/>
  <c r="AS24" i="1"/>
  <c r="AQ25" i="1"/>
  <c r="AS25" i="1" s="1"/>
  <c r="AR25" i="1"/>
  <c r="AQ26" i="1"/>
  <c r="AR26" i="1"/>
  <c r="AS26" i="1"/>
  <c r="AT26" i="1"/>
  <c r="AQ27" i="1"/>
  <c r="AS27" i="1" s="1"/>
  <c r="AR27" i="1"/>
  <c r="AT27" i="1"/>
  <c r="AQ28" i="1"/>
  <c r="AR28" i="1"/>
  <c r="AS28" i="1"/>
  <c r="AT28" i="1"/>
  <c r="AQ31" i="1"/>
  <c r="AS31" i="1" s="1"/>
  <c r="AR31" i="1"/>
  <c r="AT31" i="1"/>
  <c r="AQ32" i="1"/>
  <c r="AR32" i="1"/>
  <c r="AS32" i="1"/>
  <c r="AT32" i="1"/>
  <c r="AQ33" i="1"/>
  <c r="AS33" i="1" s="1"/>
  <c r="AR33" i="1"/>
  <c r="AT33" i="1"/>
  <c r="AQ34" i="1"/>
  <c r="AR34" i="1"/>
  <c r="AS34" i="1"/>
  <c r="AQ35" i="1"/>
  <c r="AS35" i="1" s="1"/>
  <c r="AR35" i="1"/>
  <c r="AQ36" i="1"/>
  <c r="AR36" i="1"/>
  <c r="AS36" i="1"/>
  <c r="AT36" i="1"/>
  <c r="AQ37" i="1"/>
  <c r="AS37" i="1" s="1"/>
  <c r="AR37" i="1"/>
  <c r="AT37" i="1"/>
  <c r="AQ38" i="1"/>
  <c r="AR38" i="1"/>
  <c r="AS38" i="1"/>
  <c r="AT38" i="1"/>
  <c r="AQ39" i="1"/>
  <c r="AS39" i="1" s="1"/>
  <c r="AR39" i="1"/>
  <c r="AT39" i="1"/>
  <c r="AQ40" i="1"/>
  <c r="AR40" i="1"/>
  <c r="AS40" i="1"/>
  <c r="AQ41" i="1"/>
  <c r="AS41" i="1" s="1"/>
  <c r="AR41" i="1"/>
  <c r="AT41" i="1"/>
  <c r="AQ42" i="1"/>
  <c r="AR42" i="1"/>
  <c r="AS42" i="1"/>
  <c r="AT42" i="1"/>
  <c r="AQ43" i="1"/>
  <c r="AS43" i="1" s="1"/>
  <c r="AR43" i="1"/>
  <c r="AT43" i="1"/>
  <c r="AS2" i="1"/>
  <c r="AR2" i="1"/>
  <c r="AQ2" i="1"/>
</calcChain>
</file>

<file path=xl/sharedStrings.xml><?xml version="1.0" encoding="utf-8"?>
<sst xmlns="http://schemas.openxmlformats.org/spreadsheetml/2006/main" count="1993" uniqueCount="201">
  <si>
    <t>PaperID</t>
  </si>
  <si>
    <t>TreatmentCode</t>
  </si>
  <si>
    <t>n_Paper</t>
  </si>
  <si>
    <t>TreatmentName_paper</t>
  </si>
  <si>
    <t>Year</t>
  </si>
  <si>
    <t>Outlet</t>
  </si>
  <si>
    <t>Published</t>
  </si>
  <si>
    <t>FirstTask</t>
  </si>
  <si>
    <t>between_vs_within</t>
  </si>
  <si>
    <t>Game_type</t>
  </si>
  <si>
    <t>Standard_game</t>
  </si>
  <si>
    <t>Group_size</t>
  </si>
  <si>
    <t>One_Shot_Repeated</t>
  </si>
  <si>
    <t>Choice_Method</t>
  </si>
  <si>
    <t>Matching</t>
  </si>
  <si>
    <t>Rounds</t>
  </si>
  <si>
    <t>Punishment</t>
  </si>
  <si>
    <t>Rewards</t>
  </si>
  <si>
    <t>Monetary_Incentivized_experiment</t>
  </si>
  <si>
    <t>Environment</t>
  </si>
  <si>
    <t>Method_elicitation</t>
  </si>
  <si>
    <t>Separate_sample_beliefs</t>
  </si>
  <si>
    <t>Belief_repeated</t>
  </si>
  <si>
    <t>Before_after_main_decisions</t>
  </si>
  <si>
    <t>KW_Normative</t>
  </si>
  <si>
    <t>KW_Personal</t>
  </si>
  <si>
    <t>Bicchieri_Empirical</t>
  </si>
  <si>
    <t>Bicchieri_Normative</t>
  </si>
  <si>
    <t>Bicchieri_Personal_Beliefs</t>
  </si>
  <si>
    <t>Bicchieri_between</t>
  </si>
  <si>
    <t>Incentives_beliefs</t>
  </si>
  <si>
    <t>StatusTreatment_Roma</t>
  </si>
  <si>
    <t>Avg_coop</t>
  </si>
  <si>
    <t>Var_coop</t>
  </si>
  <si>
    <t>Avg_NE</t>
  </si>
  <si>
    <t>Var_NE</t>
  </si>
  <si>
    <t>Sd_Avg_NE</t>
  </si>
  <si>
    <t>Avg_EE</t>
  </si>
  <si>
    <t>Avg_PNB</t>
  </si>
  <si>
    <t>Var_EE</t>
  </si>
  <si>
    <t>Var_PNB</t>
  </si>
  <si>
    <t>2021Kon127</t>
  </si>
  <si>
    <t>S2_NoConflit</t>
  </si>
  <si>
    <t>WP</t>
  </si>
  <si>
    <t>Working Paper</t>
  </si>
  <si>
    <t>NA</t>
  </si>
  <si>
    <t>DG</t>
  </si>
  <si>
    <t>no check</t>
  </si>
  <si>
    <t>OnlyNorms</t>
  </si>
  <si>
    <t>KW</t>
  </si>
  <si>
    <t>N</t>
  </si>
  <si>
    <t>Y</t>
  </si>
  <si>
    <t>6-Complete</t>
  </si>
  <si>
    <t>S2_Never</t>
  </si>
  <si>
    <t>S2_Always</t>
  </si>
  <si>
    <t>S2_baseline</t>
  </si>
  <si>
    <t>S1_NoConflit</t>
  </si>
  <si>
    <t>S1_Never</t>
  </si>
  <si>
    <t>S1_Always</t>
  </si>
  <si>
    <t>S1_baseline</t>
  </si>
  <si>
    <t>2017Sen116</t>
  </si>
  <si>
    <t>SN</t>
  </si>
  <si>
    <t>between</t>
  </si>
  <si>
    <t>OneShot</t>
  </si>
  <si>
    <t>Direct</t>
  </si>
  <si>
    <t>P</t>
  </si>
  <si>
    <t>Lab</t>
  </si>
  <si>
    <t>Both</t>
  </si>
  <si>
    <t>both</t>
  </si>
  <si>
    <t>baseline</t>
  </si>
  <si>
    <t>Bicchieri</t>
  </si>
  <si>
    <t>after</t>
  </si>
  <si>
    <t>2020Bas115</t>
  </si>
  <si>
    <t>2c</t>
  </si>
  <si>
    <t>Private_UG</t>
  </si>
  <si>
    <t>Random</t>
  </si>
  <si>
    <t>UG</t>
  </si>
  <si>
    <t>PS</t>
  </si>
  <si>
    <t>before</t>
  </si>
  <si>
    <t>1c</t>
  </si>
  <si>
    <t>Social_UG</t>
  </si>
  <si>
    <t>2b</t>
  </si>
  <si>
    <t>Private_DG_tax</t>
  </si>
  <si>
    <t>DG Tax</t>
  </si>
  <si>
    <t>1b</t>
  </si>
  <si>
    <t>Social_DG_tax</t>
  </si>
  <si>
    <t>2a</t>
  </si>
  <si>
    <t>Private_DG</t>
  </si>
  <si>
    <t>1a</t>
  </si>
  <si>
    <t>Social_DG</t>
  </si>
  <si>
    <t>2020And089</t>
  </si>
  <si>
    <t>EX2_PublicDecisionCondition</t>
  </si>
  <si>
    <t>JBEE</t>
  </si>
  <si>
    <t>PGG</t>
  </si>
  <si>
    <t>4_10</t>
  </si>
  <si>
    <t>Strategy</t>
  </si>
  <si>
    <t>Classroom</t>
  </si>
  <si>
    <t>EX2_PrivateDecisionCondition</t>
  </si>
  <si>
    <t>EX1_PublicDecisionCondition</t>
  </si>
  <si>
    <t>Donation Game</t>
  </si>
  <si>
    <t>4_8</t>
  </si>
  <si>
    <t>EX1_PrivateDecisionCondition</t>
  </si>
  <si>
    <t>2019Dro082</t>
  </si>
  <si>
    <t>within</t>
  </si>
  <si>
    <t>2018Her061</t>
  </si>
  <si>
    <t>GENExperiment_Money</t>
  </si>
  <si>
    <t>2019Tjo060</t>
  </si>
  <si>
    <t>Experiment 9</t>
  </si>
  <si>
    <t>Experiment 8</t>
  </si>
  <si>
    <t>2017Ves049</t>
  </si>
  <si>
    <t>noRisk</t>
  </si>
  <si>
    <t>Repeated</t>
  </si>
  <si>
    <t>IndependentRisk</t>
  </si>
  <si>
    <t>3a</t>
  </si>
  <si>
    <t>CorreletedRisk</t>
  </si>
  <si>
    <t>2018Kim038</t>
  </si>
  <si>
    <t>GiveTakeDG</t>
  </si>
  <si>
    <t>EcLetters</t>
  </si>
  <si>
    <t>NeutralDG</t>
  </si>
  <si>
    <t>2017Del037</t>
  </si>
  <si>
    <t>Out Treatment</t>
  </si>
  <si>
    <t>GAMES</t>
  </si>
  <si>
    <t>In Treatment</t>
  </si>
  <si>
    <t>Base</t>
  </si>
  <si>
    <t>2015Ves034</t>
  </si>
  <si>
    <t>KW_Incentivized</t>
  </si>
  <si>
    <t>JDM</t>
  </si>
  <si>
    <t>2017Tho028</t>
  </si>
  <si>
    <t>Asym</t>
  </si>
  <si>
    <t>JEBO</t>
  </si>
  <si>
    <t>Partially - Limited Actions</t>
  </si>
  <si>
    <t>2019Cha026</t>
  </si>
  <si>
    <t>Tax-framed</t>
  </si>
  <si>
    <t>GEB</t>
  </si>
  <si>
    <t>Partially - Varying endowment betw D R</t>
  </si>
  <si>
    <t>S</t>
  </si>
  <si>
    <t>Online</t>
  </si>
  <si>
    <t>Neutrally-framed</t>
  </si>
  <si>
    <t>2016Kim003</t>
  </si>
  <si>
    <t>PGG_Norms</t>
  </si>
  <si>
    <t>JEEA</t>
  </si>
  <si>
    <t>TG</t>
  </si>
  <si>
    <t>specificity</t>
  </si>
  <si>
    <t>consistency</t>
  </si>
  <si>
    <t>strength</t>
  </si>
  <si>
    <t>delta</t>
  </si>
  <si>
    <t>ToG</t>
  </si>
  <si>
    <t>New</t>
  </si>
  <si>
    <t>Data_Version</t>
  </si>
  <si>
    <t>old</t>
  </si>
  <si>
    <t>TreatmentID</t>
  </si>
  <si>
    <t>Column Labels</t>
  </si>
  <si>
    <t>Grand Total</t>
  </si>
  <si>
    <t>Row Labels</t>
  </si>
  <si>
    <t>2015Ves034_1</t>
  </si>
  <si>
    <t>2015Ves034_4</t>
  </si>
  <si>
    <t>2016Kim003_6</t>
  </si>
  <si>
    <t>2016Kim003_7</t>
  </si>
  <si>
    <t>2016Kim003_8</t>
  </si>
  <si>
    <t>2016Kim003_9</t>
  </si>
  <si>
    <t>2017Del037_1</t>
  </si>
  <si>
    <t>2017Del037_2</t>
  </si>
  <si>
    <t>2017Del037_3</t>
  </si>
  <si>
    <t>2017Sen116_1</t>
  </si>
  <si>
    <t>2017Sen116_2</t>
  </si>
  <si>
    <t>2017Tho028_1</t>
  </si>
  <si>
    <t>2017Tho028_2</t>
  </si>
  <si>
    <t>2017Ves049_1a</t>
  </si>
  <si>
    <t>2017Ves049_2a</t>
  </si>
  <si>
    <t>2017Ves049_3a</t>
  </si>
  <si>
    <t>2018Her061_9</t>
  </si>
  <si>
    <t>2018Kim038_1</t>
  </si>
  <si>
    <t>2018Kim038_2</t>
  </si>
  <si>
    <t>2019Cha026_1</t>
  </si>
  <si>
    <t>2019Cha026_2</t>
  </si>
  <si>
    <t>2019Dro082_1a</t>
  </si>
  <si>
    <t>2019Tjo060_8</t>
  </si>
  <si>
    <t>2019Tjo060_9</t>
  </si>
  <si>
    <t>2020And089_1</t>
  </si>
  <si>
    <t>2020And089_2</t>
  </si>
  <si>
    <t>2020And089_3</t>
  </si>
  <si>
    <t>2020And089_4</t>
  </si>
  <si>
    <t>2020Bas115_1a</t>
  </si>
  <si>
    <t>2020Bas115_1b</t>
  </si>
  <si>
    <t>2020Bas115_1c</t>
  </si>
  <si>
    <t>2020Bas115_2a</t>
  </si>
  <si>
    <t>2020Bas115_2b</t>
  </si>
  <si>
    <t>2020Bas115_2c</t>
  </si>
  <si>
    <t>2021Kon127_1</t>
  </si>
  <si>
    <t>2021Kon127_10</t>
  </si>
  <si>
    <t>2021Kon127_2</t>
  </si>
  <si>
    <t>2021Kon127_3</t>
  </si>
  <si>
    <t>2021Kon127_4</t>
  </si>
  <si>
    <t>2021Kon127_7</t>
  </si>
  <si>
    <t>2021Kon127_8</t>
  </si>
  <si>
    <t>2021Kon127_9</t>
  </si>
  <si>
    <t>Sum of Sd_Avg_NE</t>
  </si>
  <si>
    <t>Sum of Var_NE</t>
  </si>
  <si>
    <t>Sum of Avg_NE</t>
  </si>
  <si>
    <t>Sum of Avg_coop</t>
  </si>
  <si>
    <t>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</si>
</sst>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164" fontId="0" fillId="2" borderId="0" xfId="0" applyNumberFormat="1" applyFill="1"/>
    <xf numFmtId="0" fontId="0" fillId="3" borderId="0" xfId="0" applyFill="1"/>
    <xf numFmtId="164" fontId="0" fillId="3" borderId="0" xfId="0" applyNumberFormat="1" applyFill="1"/>
    <xf numFmtId="0" fontId="1" fillId="0" borderId="0" xfId="0" applyFont="1"/>
  </cellXfs>
  <cellStyles count="1"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old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comparison!$Y$5:$Y$46</c:f>
              <c:numCache>
                <c:formatCode>General</c:formatCode>
                <c:ptCount val="42"/>
                <c:pt idx="2">
                  <c:v>8.7708940774347077</c:v>
                </c:pt>
                <c:pt idx="3">
                  <c:v>8.1422842456210152</c:v>
                </c:pt>
                <c:pt idx="4">
                  <c:v>7.796732488923686</c:v>
                </c:pt>
                <c:pt idx="11">
                  <c:v>3.2075577698085858</c:v>
                </c:pt>
                <c:pt idx="12">
                  <c:v>3.6746272945727534</c:v>
                </c:pt>
                <c:pt idx="13">
                  <c:v>4.1238274858622841</c:v>
                </c:pt>
                <c:pt idx="14">
                  <c:v>4.1674527271430488</c:v>
                </c:pt>
                <c:pt idx="15">
                  <c:v>4.7019668446374476</c:v>
                </c:pt>
                <c:pt idx="16">
                  <c:v>4.1929129671140863</c:v>
                </c:pt>
                <c:pt idx="19" formatCode="0.0000">
                  <c:v>33.351490779309977</c:v>
                </c:pt>
                <c:pt idx="20" formatCode="0.0000">
                  <c:v>42.577721185602513</c:v>
                </c:pt>
                <c:pt idx="21">
                  <c:v>4.2323003642612793</c:v>
                </c:pt>
                <c:pt idx="24">
                  <c:v>4.7313845764048885</c:v>
                </c:pt>
                <c:pt idx="25">
                  <c:v>5.6411324013379751</c:v>
                </c:pt>
                <c:pt idx="26">
                  <c:v>4.0454162553349811</c:v>
                </c:pt>
                <c:pt idx="27">
                  <c:v>3.2941054978871964</c:v>
                </c:pt>
                <c:pt idx="28">
                  <c:v>5.4576015632170725</c:v>
                </c:pt>
                <c:pt idx="29">
                  <c:v>4.1176991974367336</c:v>
                </c:pt>
                <c:pt idx="30">
                  <c:v>4.5192981194726389</c:v>
                </c:pt>
                <c:pt idx="31">
                  <c:v>5.2968151110274277</c:v>
                </c:pt>
                <c:pt idx="32">
                  <c:v>4.0241057200782322</c:v>
                </c:pt>
                <c:pt idx="33">
                  <c:v>4.2090186431529686</c:v>
                </c:pt>
              </c:numCache>
            </c:numRef>
          </c:xVal>
          <c:yVal>
            <c:numRef>
              <c:f>comparison!$AA$5:$AA$46</c:f>
              <c:numCache>
                <c:formatCode>0.0000</c:formatCode>
                <c:ptCount val="42"/>
                <c:pt idx="2">
                  <c:v>-9.1145833333330373E-3</c:v>
                </c:pt>
                <c:pt idx="3">
                  <c:v>0.24953358208955201</c:v>
                </c:pt>
                <c:pt idx="4">
                  <c:v>6.6023550724638003E-2</c:v>
                </c:pt>
                <c:pt idx="11">
                  <c:v>0.59056603773584904</c:v>
                </c:pt>
                <c:pt idx="12">
                  <c:v>0.62666666666666693</c:v>
                </c:pt>
                <c:pt idx="13">
                  <c:v>0.57426470588235301</c:v>
                </c:pt>
                <c:pt idx="14">
                  <c:v>0.51249999999999996</c:v>
                </c:pt>
                <c:pt idx="15">
                  <c:v>0.57426470588235301</c:v>
                </c:pt>
                <c:pt idx="16">
                  <c:v>0.355263157894737</c:v>
                </c:pt>
                <c:pt idx="19">
                  <c:v>0.212775330396476</c:v>
                </c:pt>
                <c:pt idx="20">
                  <c:v>0.20650000000000002</c:v>
                </c:pt>
                <c:pt idx="21">
                  <c:v>6.6774168735354494E-2</c:v>
                </c:pt>
                <c:pt idx="24">
                  <c:v>0.398952879581152</c:v>
                </c:pt>
                <c:pt idx="25">
                  <c:v>0.43278688524590203</c:v>
                </c:pt>
                <c:pt idx="26">
                  <c:v>0.27966101694915302</c:v>
                </c:pt>
                <c:pt idx="27">
                  <c:v>0.15702479338843001</c:v>
                </c:pt>
                <c:pt idx="28">
                  <c:v>7.9674796747967014E-2</c:v>
                </c:pt>
                <c:pt idx="29">
                  <c:v>0.12703252032520301</c:v>
                </c:pt>
                <c:pt idx="30">
                  <c:v>2.6666666666667005E-2</c:v>
                </c:pt>
                <c:pt idx="31">
                  <c:v>0.23464566929133901</c:v>
                </c:pt>
                <c:pt idx="32">
                  <c:v>0.28805774278215202</c:v>
                </c:pt>
                <c:pt idx="33">
                  <c:v>8.0952380952380998E-2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87-4597-B230-E45DD967AF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5679312"/>
        <c:axId val="1645670160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new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comparison!$X$5:$X$46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2">
                        <c:v>4.1027921582835818</c:v>
                      </c:pt>
                      <c:pt idx="3">
                        <c:v>5.0793541790918812</c:v>
                      </c:pt>
                      <c:pt idx="4">
                        <c:v>4.1591742989809664</c:v>
                      </c:pt>
                      <c:pt idx="6">
                        <c:v>4.1298425259228777</c:v>
                      </c:pt>
                      <c:pt idx="7">
                        <c:v>3.7391793038063756</c:v>
                      </c:pt>
                      <c:pt idx="8">
                        <c:v>3.5937022276782646</c:v>
                      </c:pt>
                      <c:pt idx="11">
                        <c:v>4.8113366547128757</c:v>
                      </c:pt>
                      <c:pt idx="12">
                        <c:v>5.511940941859125</c:v>
                      </c:pt>
                      <c:pt idx="13">
                        <c:v>4.1238274858622841</c:v>
                      </c:pt>
                      <c:pt idx="14">
                        <c:v>4.1674527271430488</c:v>
                      </c:pt>
                      <c:pt idx="15">
                        <c:v>4.7019668446374476</c:v>
                      </c:pt>
                      <c:pt idx="16">
                        <c:v>4.1929129671140863</c:v>
                      </c:pt>
                      <c:pt idx="19" formatCode="0.0000">
                        <c:v>5.4425109036563057</c:v>
                      </c:pt>
                      <c:pt idx="20" formatCode="0.0000">
                        <c:v>4.6921924386408378</c:v>
                      </c:pt>
                      <c:pt idx="21">
                        <c:v>4.2323003642612793</c:v>
                      </c:pt>
                      <c:pt idx="24">
                        <c:v>4.7313845764048885</c:v>
                      </c:pt>
                      <c:pt idx="25">
                        <c:v>5.6411324013379751</c:v>
                      </c:pt>
                      <c:pt idx="26">
                        <c:v>4.0454162553349811</c:v>
                      </c:pt>
                      <c:pt idx="27">
                        <c:v>3.2941054978871964</c:v>
                      </c:pt>
                      <c:pt idx="28">
                        <c:v>5.4576015632170725</c:v>
                      </c:pt>
                      <c:pt idx="29">
                        <c:v>4.1176991974367336</c:v>
                      </c:pt>
                      <c:pt idx="30">
                        <c:v>4.5192981194726389</c:v>
                      </c:pt>
                      <c:pt idx="31">
                        <c:v>5.2968151110274277</c:v>
                      </c:pt>
                      <c:pt idx="32">
                        <c:v>4.0241057200782322</c:v>
                      </c:pt>
                      <c:pt idx="33">
                        <c:v>4.2090186431529686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comparison!$Z$5:$Z$46</c15:sqref>
                        </c15:formulaRef>
                      </c:ext>
                    </c:extLst>
                    <c:numCache>
                      <c:formatCode>0.0000</c:formatCode>
                      <c:ptCount val="42"/>
                      <c:pt idx="2">
                        <c:v>-9.1145833333330373E-3</c:v>
                      </c:pt>
                      <c:pt idx="3">
                        <c:v>0.24953358208955201</c:v>
                      </c:pt>
                      <c:pt idx="4">
                        <c:v>6.6023550724638003E-2</c:v>
                      </c:pt>
                      <c:pt idx="6">
                        <c:v>0.26146210111727397</c:v>
                      </c:pt>
                      <c:pt idx="7">
                        <c:v>-7.4640463702963011E-2</c:v>
                      </c:pt>
                      <c:pt idx="8">
                        <c:v>-0.119788871259459</c:v>
                      </c:pt>
                      <c:pt idx="11">
                        <c:v>0.29528301886792496</c:v>
                      </c:pt>
                      <c:pt idx="12">
                        <c:v>0.31333333333333302</c:v>
                      </c:pt>
                      <c:pt idx="13">
                        <c:v>0.57426470588235301</c:v>
                      </c:pt>
                      <c:pt idx="14">
                        <c:v>0.51249999999999996</c:v>
                      </c:pt>
                      <c:pt idx="15">
                        <c:v>0.57426470588235301</c:v>
                      </c:pt>
                      <c:pt idx="16">
                        <c:v>0.355263157894737</c:v>
                      </c:pt>
                      <c:pt idx="19">
                        <c:v>0.16428571428571398</c:v>
                      </c:pt>
                      <c:pt idx="20">
                        <c:v>0.17741935483871002</c:v>
                      </c:pt>
                      <c:pt idx="21">
                        <c:v>6.6774168735354494E-2</c:v>
                      </c:pt>
                      <c:pt idx="24">
                        <c:v>0.398952879581152</c:v>
                      </c:pt>
                      <c:pt idx="25">
                        <c:v>0.43278688524590203</c:v>
                      </c:pt>
                      <c:pt idx="26">
                        <c:v>0.27966101694915302</c:v>
                      </c:pt>
                      <c:pt idx="27">
                        <c:v>0.15702479338843001</c:v>
                      </c:pt>
                      <c:pt idx="28">
                        <c:v>7.9674796747967014E-2</c:v>
                      </c:pt>
                      <c:pt idx="29">
                        <c:v>0.12703252032520301</c:v>
                      </c:pt>
                      <c:pt idx="30">
                        <c:v>2.6666666666667005E-2</c:v>
                      </c:pt>
                      <c:pt idx="31">
                        <c:v>0.23464566929133901</c:v>
                      </c:pt>
                      <c:pt idx="32">
                        <c:v>0.28805774278215202</c:v>
                      </c:pt>
                      <c:pt idx="33">
                        <c:v>8.0952380952380998E-2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2387-4597-B230-E45DD967AF3A}"/>
                  </c:ext>
                </c:extLst>
              </c15:ser>
            </c15:filteredScatterSeries>
          </c:ext>
        </c:extLst>
      </c:scatterChart>
      <c:valAx>
        <c:axId val="1645679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5670160"/>
        <c:crosses val="autoZero"/>
        <c:crossBetween val="midCat"/>
      </c:valAx>
      <c:valAx>
        <c:axId val="164567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5679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new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comparison!$X$5:$X$46</c:f>
              <c:numCache>
                <c:formatCode>General</c:formatCode>
                <c:ptCount val="42"/>
                <c:pt idx="2">
                  <c:v>4.1027921582835818</c:v>
                </c:pt>
                <c:pt idx="3">
                  <c:v>5.0793541790918812</c:v>
                </c:pt>
                <c:pt idx="4">
                  <c:v>4.1591742989809664</c:v>
                </c:pt>
                <c:pt idx="6">
                  <c:v>4.1298425259228777</c:v>
                </c:pt>
                <c:pt idx="7">
                  <c:v>3.7391793038063756</c:v>
                </c:pt>
                <c:pt idx="8">
                  <c:v>3.5937022276782646</c:v>
                </c:pt>
                <c:pt idx="11">
                  <c:v>4.8113366547128757</c:v>
                </c:pt>
                <c:pt idx="12">
                  <c:v>5.511940941859125</c:v>
                </c:pt>
                <c:pt idx="13">
                  <c:v>4.1238274858622841</c:v>
                </c:pt>
                <c:pt idx="14">
                  <c:v>4.1674527271430488</c:v>
                </c:pt>
                <c:pt idx="15">
                  <c:v>4.7019668446374476</c:v>
                </c:pt>
                <c:pt idx="16">
                  <c:v>4.1929129671140863</c:v>
                </c:pt>
                <c:pt idx="19" formatCode="0.0000">
                  <c:v>5.4425109036563057</c:v>
                </c:pt>
                <c:pt idx="20" formatCode="0.0000">
                  <c:v>4.6921924386408378</c:v>
                </c:pt>
                <c:pt idx="21">
                  <c:v>4.2323003642612793</c:v>
                </c:pt>
                <c:pt idx="24">
                  <c:v>4.7313845764048885</c:v>
                </c:pt>
                <c:pt idx="25">
                  <c:v>5.6411324013379751</c:v>
                </c:pt>
                <c:pt idx="26">
                  <c:v>4.0454162553349811</c:v>
                </c:pt>
                <c:pt idx="27">
                  <c:v>3.2941054978871964</c:v>
                </c:pt>
                <c:pt idx="28">
                  <c:v>5.4576015632170725</c:v>
                </c:pt>
                <c:pt idx="29">
                  <c:v>4.1176991974367336</c:v>
                </c:pt>
                <c:pt idx="30">
                  <c:v>4.5192981194726389</c:v>
                </c:pt>
                <c:pt idx="31">
                  <c:v>5.2968151110274277</c:v>
                </c:pt>
                <c:pt idx="32">
                  <c:v>4.0241057200782322</c:v>
                </c:pt>
                <c:pt idx="33">
                  <c:v>4.2090186431529686</c:v>
                </c:pt>
              </c:numCache>
            </c:numRef>
          </c:xVal>
          <c:yVal>
            <c:numRef>
              <c:f>comparison!$Z$5:$Z$46</c:f>
              <c:numCache>
                <c:formatCode>0.0000</c:formatCode>
                <c:ptCount val="42"/>
                <c:pt idx="2">
                  <c:v>-9.1145833333330373E-3</c:v>
                </c:pt>
                <c:pt idx="3">
                  <c:v>0.24953358208955201</c:v>
                </c:pt>
                <c:pt idx="4">
                  <c:v>6.6023550724638003E-2</c:v>
                </c:pt>
                <c:pt idx="6">
                  <c:v>0.26146210111727397</c:v>
                </c:pt>
                <c:pt idx="7">
                  <c:v>-7.4640463702963011E-2</c:v>
                </c:pt>
                <c:pt idx="8">
                  <c:v>-0.119788871259459</c:v>
                </c:pt>
                <c:pt idx="11">
                  <c:v>0.29528301886792496</c:v>
                </c:pt>
                <c:pt idx="12">
                  <c:v>0.31333333333333302</c:v>
                </c:pt>
                <c:pt idx="13">
                  <c:v>0.57426470588235301</c:v>
                </c:pt>
                <c:pt idx="14">
                  <c:v>0.51249999999999996</c:v>
                </c:pt>
                <c:pt idx="15">
                  <c:v>0.57426470588235301</c:v>
                </c:pt>
                <c:pt idx="16">
                  <c:v>0.355263157894737</c:v>
                </c:pt>
                <c:pt idx="19">
                  <c:v>0.16428571428571398</c:v>
                </c:pt>
                <c:pt idx="20">
                  <c:v>0.17741935483871002</c:v>
                </c:pt>
                <c:pt idx="21">
                  <c:v>6.6774168735354494E-2</c:v>
                </c:pt>
                <c:pt idx="24">
                  <c:v>0.398952879581152</c:v>
                </c:pt>
                <c:pt idx="25">
                  <c:v>0.43278688524590203</c:v>
                </c:pt>
                <c:pt idx="26">
                  <c:v>0.27966101694915302</c:v>
                </c:pt>
                <c:pt idx="27">
                  <c:v>0.15702479338843001</c:v>
                </c:pt>
                <c:pt idx="28">
                  <c:v>7.9674796747967014E-2</c:v>
                </c:pt>
                <c:pt idx="29">
                  <c:v>0.12703252032520301</c:v>
                </c:pt>
                <c:pt idx="30">
                  <c:v>2.6666666666667005E-2</c:v>
                </c:pt>
                <c:pt idx="31">
                  <c:v>0.23464566929133901</c:v>
                </c:pt>
                <c:pt idx="32">
                  <c:v>0.28805774278215202</c:v>
                </c:pt>
                <c:pt idx="33">
                  <c:v>8.0952380952380998E-2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D3-49CF-975C-E71A84B956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5679312"/>
        <c:axId val="164567016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old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comparison!$Y$5:$Y$46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2">
                        <c:v>8.7708940774347077</c:v>
                      </c:pt>
                      <c:pt idx="3">
                        <c:v>8.1422842456210152</c:v>
                      </c:pt>
                      <c:pt idx="4">
                        <c:v>7.796732488923686</c:v>
                      </c:pt>
                      <c:pt idx="11">
                        <c:v>3.2075577698085858</c:v>
                      </c:pt>
                      <c:pt idx="12">
                        <c:v>3.6746272945727534</c:v>
                      </c:pt>
                      <c:pt idx="13">
                        <c:v>4.1238274858622841</c:v>
                      </c:pt>
                      <c:pt idx="14">
                        <c:v>4.1674527271430488</c:v>
                      </c:pt>
                      <c:pt idx="15">
                        <c:v>4.7019668446374476</c:v>
                      </c:pt>
                      <c:pt idx="16">
                        <c:v>4.1929129671140863</c:v>
                      </c:pt>
                      <c:pt idx="19" formatCode="0.0000">
                        <c:v>33.351490779309977</c:v>
                      </c:pt>
                      <c:pt idx="20" formatCode="0.0000">
                        <c:v>42.577721185602513</c:v>
                      </c:pt>
                      <c:pt idx="21">
                        <c:v>4.2323003642612793</c:v>
                      </c:pt>
                      <c:pt idx="24">
                        <c:v>4.7313845764048885</c:v>
                      </c:pt>
                      <c:pt idx="25">
                        <c:v>5.6411324013379751</c:v>
                      </c:pt>
                      <c:pt idx="26">
                        <c:v>4.0454162553349811</c:v>
                      </c:pt>
                      <c:pt idx="27">
                        <c:v>3.2941054978871964</c:v>
                      </c:pt>
                      <c:pt idx="28">
                        <c:v>5.4576015632170725</c:v>
                      </c:pt>
                      <c:pt idx="29">
                        <c:v>4.1176991974367336</c:v>
                      </c:pt>
                      <c:pt idx="30">
                        <c:v>4.5192981194726389</c:v>
                      </c:pt>
                      <c:pt idx="31">
                        <c:v>5.2968151110274277</c:v>
                      </c:pt>
                      <c:pt idx="32">
                        <c:v>4.0241057200782322</c:v>
                      </c:pt>
                      <c:pt idx="33">
                        <c:v>4.2090186431529686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comparison!$AA$5:$AA$46</c15:sqref>
                        </c15:formulaRef>
                      </c:ext>
                    </c:extLst>
                    <c:numCache>
                      <c:formatCode>0.0000</c:formatCode>
                      <c:ptCount val="42"/>
                      <c:pt idx="2">
                        <c:v>-9.1145833333330373E-3</c:v>
                      </c:pt>
                      <c:pt idx="3">
                        <c:v>0.24953358208955201</c:v>
                      </c:pt>
                      <c:pt idx="4">
                        <c:v>6.6023550724638003E-2</c:v>
                      </c:pt>
                      <c:pt idx="11">
                        <c:v>0.59056603773584904</c:v>
                      </c:pt>
                      <c:pt idx="12">
                        <c:v>0.62666666666666693</c:v>
                      </c:pt>
                      <c:pt idx="13">
                        <c:v>0.57426470588235301</c:v>
                      </c:pt>
                      <c:pt idx="14">
                        <c:v>0.51249999999999996</c:v>
                      </c:pt>
                      <c:pt idx="15">
                        <c:v>0.57426470588235301</c:v>
                      </c:pt>
                      <c:pt idx="16">
                        <c:v>0.355263157894737</c:v>
                      </c:pt>
                      <c:pt idx="19">
                        <c:v>0.212775330396476</c:v>
                      </c:pt>
                      <c:pt idx="20">
                        <c:v>0.20650000000000002</c:v>
                      </c:pt>
                      <c:pt idx="21">
                        <c:v>6.6774168735354494E-2</c:v>
                      </c:pt>
                      <c:pt idx="24">
                        <c:v>0.398952879581152</c:v>
                      </c:pt>
                      <c:pt idx="25">
                        <c:v>0.43278688524590203</c:v>
                      </c:pt>
                      <c:pt idx="26">
                        <c:v>0.27966101694915302</c:v>
                      </c:pt>
                      <c:pt idx="27">
                        <c:v>0.15702479338843001</c:v>
                      </c:pt>
                      <c:pt idx="28">
                        <c:v>7.9674796747967014E-2</c:v>
                      </c:pt>
                      <c:pt idx="29">
                        <c:v>0.12703252032520301</c:v>
                      </c:pt>
                      <c:pt idx="30">
                        <c:v>2.6666666666667005E-2</c:v>
                      </c:pt>
                      <c:pt idx="31">
                        <c:v>0.23464566929133901</c:v>
                      </c:pt>
                      <c:pt idx="32">
                        <c:v>0.28805774278215202</c:v>
                      </c:pt>
                      <c:pt idx="33">
                        <c:v>8.0952380952380998E-2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68D3-49CF-975C-E71A84B956BB}"/>
                  </c:ext>
                </c:extLst>
              </c15:ser>
            </c15:filteredScatterSeries>
          </c:ext>
        </c:extLst>
      </c:scatterChart>
      <c:valAx>
        <c:axId val="1645679312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5670160"/>
        <c:crosses val="autoZero"/>
        <c:crossBetween val="midCat"/>
      </c:valAx>
      <c:valAx>
        <c:axId val="164567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5679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consistency old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comparison!$W$5:$W$46</c:f>
              <c:numCache>
                <c:formatCode>General</c:formatCode>
                <c:ptCount val="42"/>
                <c:pt idx="2">
                  <c:v>2.570435111941479</c:v>
                </c:pt>
                <c:pt idx="3">
                  <c:v>2.4323161979135235</c:v>
                </c:pt>
                <c:pt idx="4">
                  <c:v>2.2819515203573064</c:v>
                </c:pt>
                <c:pt idx="6">
                  <c:v>1.4279574573494833</c:v>
                </c:pt>
                <c:pt idx="7">
                  <c:v>1.7148502740620226</c:v>
                </c:pt>
                <c:pt idx="8">
                  <c:v>1.7148502740620226</c:v>
                </c:pt>
                <c:pt idx="11">
                  <c:v>2.1432063207571366</c:v>
                </c:pt>
                <c:pt idx="12">
                  <c:v>2.6692695630078322</c:v>
                </c:pt>
                <c:pt idx="13">
                  <c:v>1.5080640371382201</c:v>
                </c:pt>
                <c:pt idx="14">
                  <c:v>1.5224766761194191</c:v>
                </c:pt>
                <c:pt idx="15">
                  <c:v>1.4301385953384027</c:v>
                </c:pt>
                <c:pt idx="16">
                  <c:v>2.3274346510255697</c:v>
                </c:pt>
                <c:pt idx="19">
                  <c:v>2.9728750653360554</c:v>
                </c:pt>
                <c:pt idx="20">
                  <c:v>1.6381047709846894</c:v>
                </c:pt>
                <c:pt idx="21">
                  <c:v>2.0625665208369233</c:v>
                </c:pt>
                <c:pt idx="24">
                  <c:v>2.5805805496349796</c:v>
                </c:pt>
                <c:pt idx="25">
                  <c:v>3.5211917784729505</c:v>
                </c:pt>
                <c:pt idx="26">
                  <c:v>2.9264780521386853</c:v>
                </c:pt>
                <c:pt idx="27">
                  <c:v>1.9303995627417123</c:v>
                </c:pt>
                <c:pt idx="28">
                  <c:v>3.495123830336281</c:v>
                </c:pt>
                <c:pt idx="29">
                  <c:v>1.6750283234101417</c:v>
                </c:pt>
                <c:pt idx="30">
                  <c:v>2.4456789779661028</c:v>
                </c:pt>
                <c:pt idx="31">
                  <c:v>3.2327429466704665</c:v>
                </c:pt>
                <c:pt idx="32">
                  <c:v>1.7436681977510773</c:v>
                </c:pt>
                <c:pt idx="33">
                  <c:v>1.9516944451898561</c:v>
                </c:pt>
              </c:numCache>
            </c:numRef>
          </c:xVal>
          <c:yVal>
            <c:numRef>
              <c:f>comparison!$AA$5:$AA$46</c:f>
              <c:numCache>
                <c:formatCode>0.0000</c:formatCode>
                <c:ptCount val="42"/>
                <c:pt idx="2">
                  <c:v>-9.1145833333330373E-3</c:v>
                </c:pt>
                <c:pt idx="3">
                  <c:v>0.24953358208955201</c:v>
                </c:pt>
                <c:pt idx="4">
                  <c:v>6.6023550724638003E-2</c:v>
                </c:pt>
                <c:pt idx="11">
                  <c:v>0.59056603773584904</c:v>
                </c:pt>
                <c:pt idx="12">
                  <c:v>0.62666666666666693</c:v>
                </c:pt>
                <c:pt idx="13">
                  <c:v>0.57426470588235301</c:v>
                </c:pt>
                <c:pt idx="14">
                  <c:v>0.51249999999999996</c:v>
                </c:pt>
                <c:pt idx="15">
                  <c:v>0.57426470588235301</c:v>
                </c:pt>
                <c:pt idx="16">
                  <c:v>0.355263157894737</c:v>
                </c:pt>
                <c:pt idx="19">
                  <c:v>0.212775330396476</c:v>
                </c:pt>
                <c:pt idx="20">
                  <c:v>0.20650000000000002</c:v>
                </c:pt>
                <c:pt idx="21">
                  <c:v>6.6774168735354494E-2</c:v>
                </c:pt>
                <c:pt idx="24">
                  <c:v>0.398952879581152</c:v>
                </c:pt>
                <c:pt idx="25">
                  <c:v>0.43278688524590203</c:v>
                </c:pt>
                <c:pt idx="26">
                  <c:v>0.27966101694915302</c:v>
                </c:pt>
                <c:pt idx="27">
                  <c:v>0.15702479338843001</c:v>
                </c:pt>
                <c:pt idx="28">
                  <c:v>7.9674796747967014E-2</c:v>
                </c:pt>
                <c:pt idx="29">
                  <c:v>0.12703252032520301</c:v>
                </c:pt>
                <c:pt idx="30">
                  <c:v>2.6666666666667005E-2</c:v>
                </c:pt>
                <c:pt idx="31">
                  <c:v>0.23464566929133901</c:v>
                </c:pt>
                <c:pt idx="32">
                  <c:v>0.28805774278215202</c:v>
                </c:pt>
                <c:pt idx="33">
                  <c:v>8.0952380952380998E-2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EE-41B0-BCA6-11A2EFB805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5679312"/>
        <c:axId val="1645670160"/>
        <c:extLst/>
      </c:scatterChart>
      <c:valAx>
        <c:axId val="1645679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5670160"/>
        <c:crosses val="autoZero"/>
        <c:crossBetween val="midCat"/>
      </c:valAx>
      <c:valAx>
        <c:axId val="164567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5679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comparison!$V$5:$V$46</c:f>
              <c:numCache>
                <c:formatCode>General</c:formatCode>
                <c:ptCount val="42"/>
                <c:pt idx="2">
                  <c:v>2.1067539981590437</c:v>
                </c:pt>
                <c:pt idx="3">
                  <c:v>3.3976512609314531</c:v>
                </c:pt>
                <c:pt idx="4">
                  <c:v>2.383868096771244</c:v>
                </c:pt>
                <c:pt idx="6">
                  <c:v>2.0194368026754375</c:v>
                </c:pt>
                <c:pt idx="7">
                  <c:v>1.7148502740620226</c:v>
                </c:pt>
                <c:pt idx="8">
                  <c:v>1.7148502740620226</c:v>
                </c:pt>
                <c:pt idx="11">
                  <c:v>3.2148094811357013</c:v>
                </c:pt>
                <c:pt idx="12">
                  <c:v>4.003904344511743</c:v>
                </c:pt>
                <c:pt idx="13">
                  <c:v>1.5080640371382201</c:v>
                </c:pt>
                <c:pt idx="14">
                  <c:v>1.5224766761194191</c:v>
                </c:pt>
                <c:pt idx="15">
                  <c:v>1.4301385953384027</c:v>
                </c:pt>
                <c:pt idx="16">
                  <c:v>2.3274346510255697</c:v>
                </c:pt>
                <c:pt idx="19">
                  <c:v>2.7896560867099693</c:v>
                </c:pt>
                <c:pt idx="20">
                  <c:v>1.4662720377222538</c:v>
                </c:pt>
                <c:pt idx="21">
                  <c:v>2.0625665208369233</c:v>
                </c:pt>
                <c:pt idx="24">
                  <c:v>2.5805805496349796</c:v>
                </c:pt>
                <c:pt idx="25">
                  <c:v>3.5211917784729505</c:v>
                </c:pt>
                <c:pt idx="26">
                  <c:v>2.9264780521386853</c:v>
                </c:pt>
                <c:pt idx="27">
                  <c:v>1.9303995627417123</c:v>
                </c:pt>
                <c:pt idx="28">
                  <c:v>3.495123830336281</c:v>
                </c:pt>
                <c:pt idx="29">
                  <c:v>1.6750283234101417</c:v>
                </c:pt>
                <c:pt idx="30">
                  <c:v>2.4456789779661028</c:v>
                </c:pt>
                <c:pt idx="31">
                  <c:v>3.2327429466704665</c:v>
                </c:pt>
                <c:pt idx="32">
                  <c:v>1.7436681977510773</c:v>
                </c:pt>
                <c:pt idx="33">
                  <c:v>1.9516944451898561</c:v>
                </c:pt>
              </c:numCache>
            </c:numRef>
          </c:xVal>
          <c:yVal>
            <c:numRef>
              <c:f>comparison!$Z$5:$Z$46</c:f>
              <c:numCache>
                <c:formatCode>0.0000</c:formatCode>
                <c:ptCount val="42"/>
                <c:pt idx="2">
                  <c:v>-9.1145833333330373E-3</c:v>
                </c:pt>
                <c:pt idx="3">
                  <c:v>0.24953358208955201</c:v>
                </c:pt>
                <c:pt idx="4">
                  <c:v>6.6023550724638003E-2</c:v>
                </c:pt>
                <c:pt idx="6">
                  <c:v>0.26146210111727397</c:v>
                </c:pt>
                <c:pt idx="7">
                  <c:v>-7.4640463702963011E-2</c:v>
                </c:pt>
                <c:pt idx="8">
                  <c:v>-0.119788871259459</c:v>
                </c:pt>
                <c:pt idx="11">
                  <c:v>0.29528301886792496</c:v>
                </c:pt>
                <c:pt idx="12">
                  <c:v>0.31333333333333302</c:v>
                </c:pt>
                <c:pt idx="13">
                  <c:v>0.57426470588235301</c:v>
                </c:pt>
                <c:pt idx="14">
                  <c:v>0.51249999999999996</c:v>
                </c:pt>
                <c:pt idx="15">
                  <c:v>0.57426470588235301</c:v>
                </c:pt>
                <c:pt idx="16">
                  <c:v>0.355263157894737</c:v>
                </c:pt>
                <c:pt idx="19">
                  <c:v>0.16428571428571398</c:v>
                </c:pt>
                <c:pt idx="20">
                  <c:v>0.17741935483871002</c:v>
                </c:pt>
                <c:pt idx="21">
                  <c:v>6.6774168735354494E-2</c:v>
                </c:pt>
                <c:pt idx="24">
                  <c:v>0.398952879581152</c:v>
                </c:pt>
                <c:pt idx="25">
                  <c:v>0.43278688524590203</c:v>
                </c:pt>
                <c:pt idx="26">
                  <c:v>0.27966101694915302</c:v>
                </c:pt>
                <c:pt idx="27">
                  <c:v>0.15702479338843001</c:v>
                </c:pt>
                <c:pt idx="28">
                  <c:v>7.9674796747967014E-2</c:v>
                </c:pt>
                <c:pt idx="29">
                  <c:v>0.12703252032520301</c:v>
                </c:pt>
                <c:pt idx="30">
                  <c:v>2.6666666666667005E-2</c:v>
                </c:pt>
                <c:pt idx="31">
                  <c:v>0.23464566929133901</c:v>
                </c:pt>
                <c:pt idx="32">
                  <c:v>0.28805774278215202</c:v>
                </c:pt>
                <c:pt idx="33">
                  <c:v>8.0952380952380998E-2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ED-47F8-8470-78A9E34420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5679312"/>
        <c:axId val="164567016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old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comparison!$Y$5:$Y$46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2">
                        <c:v>8.7708940774347077</c:v>
                      </c:pt>
                      <c:pt idx="3">
                        <c:v>8.1422842456210152</c:v>
                      </c:pt>
                      <c:pt idx="4">
                        <c:v>7.796732488923686</c:v>
                      </c:pt>
                      <c:pt idx="11">
                        <c:v>3.2075577698085858</c:v>
                      </c:pt>
                      <c:pt idx="12">
                        <c:v>3.6746272945727534</c:v>
                      </c:pt>
                      <c:pt idx="13">
                        <c:v>4.1238274858622841</c:v>
                      </c:pt>
                      <c:pt idx="14">
                        <c:v>4.1674527271430488</c:v>
                      </c:pt>
                      <c:pt idx="15">
                        <c:v>4.7019668446374476</c:v>
                      </c:pt>
                      <c:pt idx="16">
                        <c:v>4.1929129671140863</c:v>
                      </c:pt>
                      <c:pt idx="19" formatCode="0.0000">
                        <c:v>33.351490779309977</c:v>
                      </c:pt>
                      <c:pt idx="20" formatCode="0.0000">
                        <c:v>42.577721185602513</c:v>
                      </c:pt>
                      <c:pt idx="21">
                        <c:v>4.2323003642612793</c:v>
                      </c:pt>
                      <c:pt idx="24">
                        <c:v>4.7313845764048885</c:v>
                      </c:pt>
                      <c:pt idx="25">
                        <c:v>5.6411324013379751</c:v>
                      </c:pt>
                      <c:pt idx="26">
                        <c:v>4.0454162553349811</c:v>
                      </c:pt>
                      <c:pt idx="27">
                        <c:v>3.2941054978871964</c:v>
                      </c:pt>
                      <c:pt idx="28">
                        <c:v>5.4576015632170725</c:v>
                      </c:pt>
                      <c:pt idx="29">
                        <c:v>4.1176991974367336</c:v>
                      </c:pt>
                      <c:pt idx="30">
                        <c:v>4.5192981194726389</c:v>
                      </c:pt>
                      <c:pt idx="31">
                        <c:v>5.2968151110274277</c:v>
                      </c:pt>
                      <c:pt idx="32">
                        <c:v>4.0241057200782322</c:v>
                      </c:pt>
                      <c:pt idx="33">
                        <c:v>4.2090186431529686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comparison!$AA$5:$AA$46</c15:sqref>
                        </c15:formulaRef>
                      </c:ext>
                    </c:extLst>
                    <c:numCache>
                      <c:formatCode>0.0000</c:formatCode>
                      <c:ptCount val="42"/>
                      <c:pt idx="2">
                        <c:v>-9.1145833333330373E-3</c:v>
                      </c:pt>
                      <c:pt idx="3">
                        <c:v>0.24953358208955201</c:v>
                      </c:pt>
                      <c:pt idx="4">
                        <c:v>6.6023550724638003E-2</c:v>
                      </c:pt>
                      <c:pt idx="11">
                        <c:v>0.59056603773584904</c:v>
                      </c:pt>
                      <c:pt idx="12">
                        <c:v>0.62666666666666693</c:v>
                      </c:pt>
                      <c:pt idx="13">
                        <c:v>0.57426470588235301</c:v>
                      </c:pt>
                      <c:pt idx="14">
                        <c:v>0.51249999999999996</c:v>
                      </c:pt>
                      <c:pt idx="15">
                        <c:v>0.57426470588235301</c:v>
                      </c:pt>
                      <c:pt idx="16">
                        <c:v>0.355263157894737</c:v>
                      </c:pt>
                      <c:pt idx="19">
                        <c:v>0.212775330396476</c:v>
                      </c:pt>
                      <c:pt idx="20">
                        <c:v>0.20650000000000002</c:v>
                      </c:pt>
                      <c:pt idx="21">
                        <c:v>6.6774168735354494E-2</c:v>
                      </c:pt>
                      <c:pt idx="24">
                        <c:v>0.398952879581152</c:v>
                      </c:pt>
                      <c:pt idx="25">
                        <c:v>0.43278688524590203</c:v>
                      </c:pt>
                      <c:pt idx="26">
                        <c:v>0.27966101694915302</c:v>
                      </c:pt>
                      <c:pt idx="27">
                        <c:v>0.15702479338843001</c:v>
                      </c:pt>
                      <c:pt idx="28">
                        <c:v>7.9674796747967014E-2</c:v>
                      </c:pt>
                      <c:pt idx="29">
                        <c:v>0.12703252032520301</c:v>
                      </c:pt>
                      <c:pt idx="30">
                        <c:v>2.6666666666667005E-2</c:v>
                      </c:pt>
                      <c:pt idx="31">
                        <c:v>0.23464566929133901</c:v>
                      </c:pt>
                      <c:pt idx="32">
                        <c:v>0.28805774278215202</c:v>
                      </c:pt>
                      <c:pt idx="33">
                        <c:v>8.0952380952380998E-2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C1ED-47F8-8470-78A9E34420E1}"/>
                  </c:ext>
                </c:extLst>
              </c15:ser>
            </c15:filteredScatterSeries>
          </c:ext>
        </c:extLst>
      </c:scatterChart>
      <c:valAx>
        <c:axId val="1645679312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5670160"/>
        <c:crosses val="autoZero"/>
        <c:crossBetween val="midCat"/>
      </c:valAx>
      <c:valAx>
        <c:axId val="164567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5679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old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old</a:t>
          </a:r>
        </a:p>
      </cx:txPr>
    </cx:title>
    <cx:plotArea>
      <cx:plotAreaRegion>
        <cx:series layoutId="clusteredColumn" uniqueId="{603AE608-D791-4B34-BCB2-B15864CBB41B}">
          <cx:tx>
            <cx:txData>
              <cx:f>_xlchart.v1.0</cx:f>
              <cx:v>old</cx:v>
            </cx:txData>
          </cx:tx>
          <cx:dataId val="0"/>
          <cx:layoutPr>
            <cx:binning intervalClosed="r">
              <cx:binSize val="2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new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new</a:t>
          </a:r>
        </a:p>
      </cx:txPr>
    </cx:title>
    <cx:plotArea>
      <cx:plotAreaRegion>
        <cx:series layoutId="clusteredColumn" uniqueId="{8741DBC3-6FAF-4B74-9660-35E78B17B5E8}">
          <cx:tx>
            <cx:txData>
              <cx:f>_xlchart.v1.2</cx:f>
              <cx:v>new</cx:v>
            </cx:txData>
          </cx:tx>
          <cx:dataId val="0"/>
          <cx:layoutPr>
            <cx:binning intervalClosed="r">
              <cx:binCount val="2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4.xml"/><Relationship Id="rId5" Type="http://schemas.openxmlformats.org/officeDocument/2006/relationships/chart" Target="../charts/chart3.xml"/><Relationship Id="rId4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349250</xdr:colOff>
      <xdr:row>3</xdr:row>
      <xdr:rowOff>134258</xdr:rowOff>
    </xdr:from>
    <xdr:to>
      <xdr:col>34</xdr:col>
      <xdr:colOff>444500</xdr:colOff>
      <xdr:row>18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794680-7496-49DA-AEBC-D323B48578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35</xdr:col>
      <xdr:colOff>18141</xdr:colOff>
      <xdr:row>3</xdr:row>
      <xdr:rowOff>136071</xdr:rowOff>
    </xdr:from>
    <xdr:to>
      <xdr:col>43</xdr:col>
      <xdr:colOff>272143</xdr:colOff>
      <xdr:row>18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BA60562-57F3-4E25-A0C2-789EA6CDF1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312964</xdr:colOff>
      <xdr:row>19</xdr:row>
      <xdr:rowOff>111579</xdr:rowOff>
    </xdr:from>
    <xdr:to>
      <xdr:col>35</xdr:col>
      <xdr:colOff>22678</xdr:colOff>
      <xdr:row>34</xdr:row>
      <xdr:rowOff>133351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941DE61F-3904-4E19-B140-5670745E381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169414" y="3610429"/>
              <a:ext cx="4586514" cy="278402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35</xdr:col>
      <xdr:colOff>202292</xdr:colOff>
      <xdr:row>19</xdr:row>
      <xdr:rowOff>91621</xdr:rowOff>
    </xdr:from>
    <xdr:to>
      <xdr:col>42</xdr:col>
      <xdr:colOff>519792</xdr:colOff>
      <xdr:row>34</xdr:row>
      <xdr:rowOff>113393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DAAD7E7A-8F9C-4713-9092-7317F8C3ACA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935542" y="3590471"/>
              <a:ext cx="4584700" cy="278402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44</xdr:col>
      <xdr:colOff>190500</xdr:colOff>
      <xdr:row>4</xdr:row>
      <xdr:rowOff>0</xdr:rowOff>
    </xdr:from>
    <xdr:to>
      <xdr:col>53</xdr:col>
      <xdr:colOff>95250</xdr:colOff>
      <xdr:row>18</xdr:row>
      <xdr:rowOff>47170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2D06DC1-3863-4DFB-BC1A-B300E3A04D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53</xdr:col>
      <xdr:colOff>598714</xdr:colOff>
      <xdr:row>4</xdr:row>
      <xdr:rowOff>63500</xdr:rowOff>
    </xdr:from>
    <xdr:to>
      <xdr:col>62</xdr:col>
      <xdr:colOff>81644</xdr:colOff>
      <xdr:row>18</xdr:row>
      <xdr:rowOff>110670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0EFE748-8972-4DD1-9503-0FBF57EA40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efano Pagano" refreshedDate="44551.956993055559" createdVersion="7" refreshedVersion="7" minRefreshableVersion="3" recordCount="84" xr:uid="{0FE0C35C-7F86-46D2-B941-F82741779A33}">
  <cacheSource type="worksheet">
    <worksheetSource ref="A1:J85" sheet="new and old data"/>
  </cacheSource>
  <cacheFields count="10">
    <cacheField name="Data_Version" numFmtId="0">
      <sharedItems count="2">
        <s v="New"/>
        <s v="old"/>
      </sharedItems>
    </cacheField>
    <cacheField name="PaperID" numFmtId="0">
      <sharedItems/>
    </cacheField>
    <cacheField name="TreatmentCode" numFmtId="0">
      <sharedItems containsMixedTypes="1" containsNumber="1" containsInteger="1" minValue="1" maxValue="10"/>
    </cacheField>
    <cacheField name="TreatmentID" numFmtId="0">
      <sharedItems count="42">
        <s v="2021Kon127_10"/>
        <s v="2021Kon127_9"/>
        <s v="2021Kon127_8"/>
        <s v="2021Kon127_7"/>
        <s v="2021Kon127_4"/>
        <s v="2021Kon127_3"/>
        <s v="2021Kon127_2"/>
        <s v="2021Kon127_1"/>
        <s v="2017Sen116_2"/>
        <s v="2017Sen116_1"/>
        <s v="2020Bas115_2c"/>
        <s v="2020Bas115_1c"/>
        <s v="2020Bas115_2b"/>
        <s v="2020Bas115_1b"/>
        <s v="2020Bas115_2a"/>
        <s v="2020Bas115_1a"/>
        <s v="2020And089_4"/>
        <s v="2020And089_3"/>
        <s v="2020And089_2"/>
        <s v="2020And089_1"/>
        <s v="2019Dro082_1a"/>
        <s v="2018Her061_9"/>
        <s v="2019Tjo060_9"/>
        <s v="2019Tjo060_8"/>
        <s v="2017Ves049_1a"/>
        <s v="2017Ves049_2a"/>
        <s v="2017Ves049_3a"/>
        <s v="2018Kim038_2"/>
        <s v="2018Kim038_1"/>
        <s v="2017Del037_3"/>
        <s v="2017Del037_2"/>
        <s v="2017Del037_1"/>
        <s v="2015Ves034_4"/>
        <s v="2015Ves034_1"/>
        <s v="2017Tho028_2"/>
        <s v="2017Tho028_1"/>
        <s v="2019Cha026_2"/>
        <s v="2019Cha026_1"/>
        <s v="2016Kim003_9"/>
        <s v="2016Kim003_8"/>
        <s v="2016Kim003_6"/>
        <s v="2016Kim003_7"/>
      </sharedItems>
    </cacheField>
    <cacheField name="Game_type" numFmtId="0">
      <sharedItems/>
    </cacheField>
    <cacheField name="Avg_coop" numFmtId="0">
      <sharedItems containsMixedTypes="1" containsNumber="1" minValue="8.7071985110799499E-2" maxValue="0.84297520661156999"/>
    </cacheField>
    <cacheField name="Var_coop" numFmtId="0">
      <sharedItems containsMixedTypes="1" containsNumber="1" minValue="3.0056497175141202E-3" maxValue="0.20317253368100799"/>
    </cacheField>
    <cacheField name="Avg_NE" numFmtId="0">
      <sharedItems containsMixedTypes="1" containsNumber="1" minValue="0" maxValue="1"/>
    </cacheField>
    <cacheField name="Var_NE" numFmtId="0">
      <sharedItems containsMixedTypes="1" containsNumber="1" minValue="3.5854341736694703E-2" maxValue="0.49042145593869702"/>
    </cacheField>
    <cacheField name="Sd_Avg_NE" numFmtId="0">
      <sharedItems containsMixedTypes="1" containsNumber="1" minValue="2.4426218112853199E-2" maxValue="0.994670820746977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4">
  <r>
    <x v="0"/>
    <s v="2021Kon127"/>
    <n v="10"/>
    <x v="0"/>
    <s v="DG"/>
    <s v="NA"/>
    <s v="NA"/>
    <n v="0.5"/>
    <n v="0.178944865074743"/>
    <n v="0.158696555833407"/>
  </r>
  <r>
    <x v="0"/>
    <s v="2021Kon127"/>
    <n v="9"/>
    <x v="1"/>
    <s v="DG"/>
    <s v="NA"/>
    <s v="NA"/>
    <n v="0.5"/>
    <n v="0.19991243099181399"/>
    <n v="0.16885771056583601"/>
  </r>
  <r>
    <x v="0"/>
    <s v="2021Kon127"/>
    <n v="8"/>
    <x v="2"/>
    <s v="DG"/>
    <s v="NA"/>
    <s v="NA"/>
    <n v="0.5"/>
    <n v="0.17707326007325999"/>
    <n v="0.13353725901966601"/>
  </r>
  <r>
    <x v="0"/>
    <s v="2021Kon127"/>
    <n v="7"/>
    <x v="3"/>
    <s v="DG"/>
    <s v="NA"/>
    <s v="NA"/>
    <n v="0.5"/>
    <n v="0.18051018465638699"/>
    <n v="0.17309036329893401"/>
  </r>
  <r>
    <x v="0"/>
    <s v="2021Kon127"/>
    <n v="4"/>
    <x v="4"/>
    <s v="DG"/>
    <s v="NA"/>
    <s v="NA"/>
    <n v="0.5"/>
    <n v="0.18412093411176"/>
    <n v="7.3700105051472301E-2"/>
  </r>
  <r>
    <x v="0"/>
    <s v="2021Kon127"/>
    <n v="3"/>
    <x v="5"/>
    <s v="DG"/>
    <s v="NA"/>
    <s v="NA"/>
    <n v="0.5"/>
    <n v="0.25548258138206698"/>
    <n v="0.12989993096632599"/>
  </r>
  <r>
    <x v="0"/>
    <s v="2021Kon127"/>
    <n v="2"/>
    <x v="6"/>
    <s v="DG"/>
    <s v="NA"/>
    <s v="NA"/>
    <n v="0.5"/>
    <n v="0.256034209134192"/>
    <n v="0.15031105838223899"/>
  </r>
  <r>
    <x v="0"/>
    <s v="2021Kon127"/>
    <n v="1"/>
    <x v="7"/>
    <s v="DG"/>
    <s v="NA"/>
    <s v="NA"/>
    <n v="0.5"/>
    <n v="0.218157243479916"/>
    <n v="0.18788370166006599"/>
  </r>
  <r>
    <x v="0"/>
    <s v="2017Sen116"/>
    <n v="2"/>
    <x v="8"/>
    <s v="DG"/>
    <n v="0.33631578947368401"/>
    <n v="3.8215578947368399E-2"/>
    <s v="NA"/>
    <s v="NA"/>
    <s v="NA"/>
  </r>
  <r>
    <x v="0"/>
    <s v="2017Sen116"/>
    <n v="1"/>
    <x v="9"/>
    <s v="DG"/>
    <n v="0.25636363636363602"/>
    <n v="3.77342657342657E-2"/>
    <s v="NA"/>
    <s v="NA"/>
    <s v="NA"/>
  </r>
  <r>
    <x v="0"/>
    <s v="2020Bas115"/>
    <s v="2c"/>
    <x v="10"/>
    <s v="UG"/>
    <n v="0.419047619047619"/>
    <n v="1.15668202764977E-2"/>
    <n v="0.5"/>
    <n v="0.26252843394575698"/>
    <n v="0.44300238348676102"/>
  </r>
  <r>
    <x v="0"/>
    <s v="2020Bas115"/>
    <s v="1c"/>
    <x v="11"/>
    <s v="UG"/>
    <n v="0.473333333333333"/>
    <n v="3.0056497175141202E-3"/>
    <n v="0.5"/>
    <n v="0.16718645874983301"/>
    <n v="0.48224863475820101"/>
  </r>
  <r>
    <x v="0"/>
    <s v="2020Bas115"/>
    <s v="2b"/>
    <x v="12"/>
    <s v="DG Tax"/>
    <n v="0.29527559055118102"/>
    <n v="6.61382170978628E-2"/>
    <n v="0.58333333333333304"/>
    <n v="0.328906386701662"/>
    <n v="0.43851234256990901"/>
  </r>
  <r>
    <x v="0"/>
    <s v="2020Bas115"/>
    <s v="1b"/>
    <x v="13"/>
    <s v="DG Tax"/>
    <n v="0.45630081300813002"/>
    <n v="4.2004031720645103E-2"/>
    <n v="0.58333333333333304"/>
    <n v="0.35641476742636302"/>
    <n v="0.40938794113984001"/>
  </r>
  <r>
    <x v="0"/>
    <s v="2020Bas115"/>
    <s v="2a"/>
    <x v="14"/>
    <s v="DG"/>
    <n v="0.26535433070866099"/>
    <n v="4.7679040119985E-2"/>
    <n v="0.5"/>
    <n v="9.5688038995125596E-2"/>
    <n v="0.48447918501509302"/>
  </r>
  <r>
    <x v="0"/>
    <s v="2020Bas115"/>
    <s v="1a"/>
    <x v="15"/>
    <s v="DG"/>
    <n v="0.42032520325203299"/>
    <n v="2.2124483539917399E-2"/>
    <n v="0.5"/>
    <n v="8.1860589097694295E-2"/>
    <n v="0.50955992174854603"/>
  </r>
  <r>
    <x v="0"/>
    <s v="2020And089"/>
    <n v="4"/>
    <x v="16"/>
    <s v="PGG"/>
    <n v="0.84297520661156999"/>
    <n v="0.13347107438016501"/>
    <n v="1"/>
    <n v="0.268352458828649"/>
    <n v="0.73329592123049403"/>
  </r>
  <r>
    <x v="0"/>
    <s v="2020And089"/>
    <n v="3"/>
    <x v="17"/>
    <s v="PGG"/>
    <n v="0.72033898305084698"/>
    <n v="0.20317253368100799"/>
    <n v="1"/>
    <n v="0.116764132553606"/>
    <n v="0.893704403999664"/>
  </r>
  <r>
    <x v="0"/>
    <s v="2020And089"/>
    <n v="2"/>
    <x v="18"/>
    <s v="Donation Game"/>
    <n v="0.56721311475409797"/>
    <n v="0.16111691587101401"/>
    <n v="1"/>
    <n v="8.0653021442495101E-2"/>
    <n v="0.47171132493726903"/>
  </r>
  <r>
    <x v="0"/>
    <s v="2020And089"/>
    <n v="1"/>
    <x v="19"/>
    <s v="Donation Game"/>
    <n v="0.601047120418848"/>
    <n v="0.162735739873243"/>
    <n v="1"/>
    <n v="0.15016376921138799"/>
    <n v="0.46494240644593099"/>
  </r>
  <r>
    <x v="0"/>
    <s v="2019Dro082"/>
    <s v="1a"/>
    <x v="20"/>
    <s v="Donation Game"/>
    <n v="8.7071985110799499E-2"/>
    <n v="1.22317927212083E-2"/>
    <n v="0.15384615384615399"/>
    <n v="0.235062890270926"/>
    <n v="0.46088602204856699"/>
  </r>
  <r>
    <x v="0"/>
    <s v="2018Her061"/>
    <n v="9"/>
    <x v="21"/>
    <s v="DG"/>
    <n v="0.144736842105263"/>
    <n v="3.6052631578947399E-2"/>
    <n v="0.5"/>
    <n v="0.184605658289869"/>
    <n v="0.53605554745700401"/>
  </r>
  <r>
    <x v="0"/>
    <s v="2019Tjo060"/>
    <n v="9"/>
    <x v="22"/>
    <s v="DG"/>
    <s v="NA"/>
    <s v="NA"/>
    <n v="0.5"/>
    <n v="0.27321937321937301"/>
    <n v="0.16980380835933401"/>
  </r>
  <r>
    <x v="0"/>
    <s v="2019Tjo060"/>
    <n v="8"/>
    <x v="23"/>
    <s v="DG"/>
    <s v="NA"/>
    <s v="NA"/>
    <n v="0.5"/>
    <n v="0.322904303375392"/>
    <n v="0.208777305162587"/>
  </r>
  <r>
    <x v="0"/>
    <s v="2017Ves049"/>
    <s v="1a"/>
    <x v="24"/>
    <s v="PGG"/>
    <n v="0.42573529411764699"/>
    <n v="6.5186018437225601E-2"/>
    <n v="1"/>
    <n v="0.43970401691331901"/>
    <n v="0.38229756612272697"/>
  </r>
  <r>
    <x v="0"/>
    <s v="2017Ves049"/>
    <s v="2a"/>
    <x v="25"/>
    <s v="PGG"/>
    <n v="0.48749999999999999"/>
    <n v="8.77127659574468E-2"/>
    <n v="1"/>
    <n v="0.431418439716312"/>
    <n v="0.37807525690563099"/>
  </r>
  <r>
    <x v="0"/>
    <s v="2017Ves049"/>
    <s v="3a"/>
    <x v="26"/>
    <s v="PGG"/>
    <n v="0.42573529411764699"/>
    <n v="6.5186018437225601E-2"/>
    <n v="1"/>
    <n v="0.48892669007901701"/>
    <n v="0.30563951522034799"/>
  </r>
  <r>
    <x v="0"/>
    <s v="2018Kim038"/>
    <n v="2"/>
    <x v="27"/>
    <s v="ToG"/>
    <n v="0.20676470588235299"/>
    <n v="5.8466492374727702E-2"/>
    <s v="NA"/>
    <s v="NA"/>
    <s v="NA"/>
  </r>
  <r>
    <x v="0"/>
    <s v="2018Kim038"/>
    <n v="1"/>
    <x v="28"/>
    <s v="DG"/>
    <n v="0.19909090909090901"/>
    <n v="3.7794503171247398E-2"/>
    <s v="NA"/>
    <s v="NA"/>
    <s v="NA"/>
  </r>
  <r>
    <x v="0"/>
    <s v="2017Del037"/>
    <n v="3"/>
    <x v="29"/>
    <s v="DG"/>
    <n v="0.28645553792612599"/>
    <n v="2.8881818250836799E-2"/>
    <n v="0.16666666666666699"/>
    <n v="0.34005376344086002"/>
    <n v="0.532239912822983"/>
  </r>
  <r>
    <x v="0"/>
    <s v="2017Del037"/>
    <n v="2"/>
    <x v="30"/>
    <s v="DG"/>
    <n v="0.24130713036963"/>
    <n v="3.4157007630666897E-2"/>
    <n v="0.16666666666666699"/>
    <n v="0.34005376344086002"/>
    <n v="0.49399084106711999"/>
  </r>
  <r>
    <x v="0"/>
    <s v="2017Del037"/>
    <n v="1"/>
    <x v="31"/>
    <s v="DG"/>
    <n v="0.238537898882726"/>
    <n v="3.1335089032822297E-2"/>
    <n v="0.5"/>
    <n v="0.24521072796934901"/>
    <n v="0.47384253605094701"/>
  </r>
  <r>
    <x v="0"/>
    <s v="2015Ves034"/>
    <n v="4"/>
    <x v="32"/>
    <s v="UG"/>
    <s v="NA"/>
    <s v="NA"/>
    <n v="0.5"/>
    <n v="3.5854341736694703E-2"/>
    <n v="0.59324028371288895"/>
  </r>
  <r>
    <x v="0"/>
    <s v="2015Ves034"/>
    <n v="1"/>
    <x v="33"/>
    <s v="UG"/>
    <s v="NA"/>
    <s v="NA"/>
    <n v="0.5"/>
    <n v="4.7534165181223997E-2"/>
    <n v="0.55979994129655697"/>
  </r>
  <r>
    <x v="0"/>
    <s v="2017Tho028"/>
    <n v="2"/>
    <x v="34"/>
    <s v="DG"/>
    <n v="0.18666666666666701"/>
    <n v="3.1168539325842699E-2"/>
    <n v="0.5"/>
    <n v="6.2378167641325498E-2"/>
    <n v="0.66311388049798503"/>
  </r>
  <r>
    <x v="0"/>
    <s v="2017Tho028"/>
    <n v="1"/>
    <x v="35"/>
    <s v="DG"/>
    <n v="0.20471698113207501"/>
    <n v="3.03138606676343E-2"/>
    <n v="0.5"/>
    <n v="9.6758587324625098E-2"/>
    <n v="0.626359523690037"/>
  </r>
  <r>
    <x v="0"/>
    <s v="2019Cha026"/>
    <n v="2"/>
    <x v="36"/>
    <s v="DG"/>
    <n v="0.32258064516128998"/>
    <n v="8.0897615708274903E-2"/>
    <n v="0.5"/>
    <n v="0.46512629797542598"/>
    <n v="0.30998904985852999"/>
  </r>
  <r>
    <x v="0"/>
    <s v="2019Cha026"/>
    <n v="1"/>
    <x v="37"/>
    <s v="DG"/>
    <n v="0.33571428571428602"/>
    <n v="8.1610389610389605E-2"/>
    <n v="0.5"/>
    <n v="0.12849868044034801"/>
    <n v="0.37695240373202399"/>
  </r>
  <r>
    <x v="0"/>
    <s v="2016Kim003"/>
    <n v="9"/>
    <x v="38"/>
    <s v="PGG"/>
    <s v="NA"/>
    <s v="NA"/>
    <n v="0"/>
    <n v="0.22935892703334601"/>
    <n v="0.617202272771327"/>
  </r>
  <r>
    <x v="0"/>
    <s v="2016Kim003"/>
    <n v="8"/>
    <x v="39"/>
    <s v="UG"/>
    <n v="0.433976449275362"/>
    <n v="1.05704730125746E-2"/>
    <n v="0.5"/>
    <n v="0.175968753212046"/>
    <n v="0.56328311068552595"/>
  </r>
  <r>
    <x v="0"/>
    <s v="2016Kim003"/>
    <n v="6"/>
    <x v="40"/>
    <s v="TG"/>
    <n v="0.50911458333333304"/>
    <n v="0.12871502382535499"/>
    <n v="0.5"/>
    <n v="0.22530578682290101"/>
    <n v="0.50099242588508797"/>
  </r>
  <r>
    <x v="0"/>
    <s v="2016Kim003"/>
    <n v="7"/>
    <x v="41"/>
    <s v="DG"/>
    <n v="0.25046641791044799"/>
    <n v="3.8070920256671199E-2"/>
    <n v="0.5"/>
    <n v="8.6624830810877296E-2"/>
    <n v="0.59463534801608997"/>
  </r>
  <r>
    <x v="1"/>
    <s v="2021Kon127"/>
    <n v="10"/>
    <x v="0"/>
    <s v="DG"/>
    <s v="NA"/>
    <s v="NA"/>
    <n v="0.5"/>
    <n v="0.178944865074743"/>
    <n v="0.14715498813643199"/>
  </r>
  <r>
    <x v="1"/>
    <s v="2021Kon127"/>
    <n v="9"/>
    <x v="1"/>
    <s v="DG"/>
    <s v="NA"/>
    <s v="NA"/>
    <n v="0.5"/>
    <n v="0.19991243099181399"/>
    <n v="0.16723407873347201"/>
  </r>
  <r>
    <x v="1"/>
    <s v="2021Kon127"/>
    <n v="8"/>
    <x v="2"/>
    <s v="DG"/>
    <s v="NA"/>
    <s v="NA"/>
    <n v="0.5"/>
    <n v="0.17707326007325999"/>
    <n v="0.12299484383390299"/>
  </r>
  <r>
    <x v="1"/>
    <s v="2021Kon127"/>
    <n v="7"/>
    <x v="3"/>
    <s v="DG"/>
    <s v="NA"/>
    <s v="NA"/>
    <n v="0.5"/>
    <n v="0.18051018465638699"/>
    <n v="0.15638866157710701"/>
  </r>
  <r>
    <x v="1"/>
    <s v="2021Kon127"/>
    <n v="4"/>
    <x v="4"/>
    <s v="DG"/>
    <s v="NA"/>
    <s v="NA"/>
    <n v="0.5"/>
    <n v="0.18412093411176"/>
    <n v="7.0495752657929997E-2"/>
  </r>
  <r>
    <x v="1"/>
    <s v="2021Kon127"/>
    <n v="3"/>
    <x v="5"/>
    <s v="DG"/>
    <s v="NA"/>
    <s v="NA"/>
    <n v="0.5"/>
    <n v="0.25548258138206698"/>
    <n v="0.12504385878066901"/>
  </r>
  <r>
    <x v="1"/>
    <s v="2021Kon127"/>
    <n v="2"/>
    <x v="6"/>
    <s v="DG"/>
    <s v="NA"/>
    <s v="NA"/>
    <n v="0.5"/>
    <n v="0.256034209134192"/>
    <n v="0.14621166588090501"/>
  </r>
  <r>
    <x v="1"/>
    <s v="2021Kon127"/>
    <n v="1"/>
    <x v="7"/>
    <s v="DG"/>
    <s v="NA"/>
    <s v="NA"/>
    <n v="0.5"/>
    <n v="0.218157243479916"/>
    <n v="0.18086001187838199"/>
  </r>
  <r>
    <x v="1"/>
    <s v="2017Sen116"/>
    <n v="2"/>
    <x v="8"/>
    <s v="DG"/>
    <n v="0.33631578947368401"/>
    <n v="3.8215578947368399E-2"/>
    <s v="NA"/>
    <s v="NA"/>
    <s v="NA"/>
  </r>
  <r>
    <x v="1"/>
    <s v="2017Sen116"/>
    <n v="1"/>
    <x v="9"/>
    <s v="DG"/>
    <n v="0.25636363636363602"/>
    <n v="3.77342657342657E-2"/>
    <s v="NA"/>
    <s v="NA"/>
    <s v="NA"/>
  </r>
  <r>
    <x v="1"/>
    <s v="2020Bas115"/>
    <s v="2c"/>
    <x v="10"/>
    <s v="UG"/>
    <n v="0.419047619047619"/>
    <n v="1.15668202764977E-2"/>
    <n v="0.5"/>
    <n v="0.26252843394575698"/>
    <n v="0.44300238348676102"/>
  </r>
  <r>
    <x v="1"/>
    <s v="2020Bas115"/>
    <s v="1c"/>
    <x v="11"/>
    <s v="UG"/>
    <n v="0.473333333333333"/>
    <n v="3.0056497175141202E-3"/>
    <n v="0.5"/>
    <n v="0.16718645874983301"/>
    <n v="0.48224863475820101"/>
  </r>
  <r>
    <x v="1"/>
    <s v="2020Bas115"/>
    <s v="2b"/>
    <x v="12"/>
    <s v="DG Tax"/>
    <n v="0.29527559055118102"/>
    <n v="6.61382170978628E-2"/>
    <n v="0.58333333333333304"/>
    <n v="0.328906386701662"/>
    <n v="0.43851234256990901"/>
  </r>
  <r>
    <x v="1"/>
    <s v="2020Bas115"/>
    <s v="1b"/>
    <x v="13"/>
    <s v="DG Tax"/>
    <n v="0.45630081300813002"/>
    <n v="4.2004031720645103E-2"/>
    <n v="0.58333333333333304"/>
    <n v="0.35641476742636302"/>
    <n v="0.40938794113984001"/>
  </r>
  <r>
    <x v="1"/>
    <s v="2020Bas115"/>
    <s v="2a"/>
    <x v="14"/>
    <s v="DG"/>
    <n v="0.26535433070866099"/>
    <n v="4.7679040119985E-2"/>
    <n v="0.5"/>
    <n v="9.5688038995125596E-2"/>
    <n v="0.48447918501509302"/>
  </r>
  <r>
    <x v="1"/>
    <s v="2020Bas115"/>
    <s v="1a"/>
    <x v="15"/>
    <s v="DG"/>
    <n v="0.42032520325203299"/>
    <n v="2.2124483539917399E-2"/>
    <n v="0.5"/>
    <n v="8.1860589097694295E-2"/>
    <n v="0.50955992174854603"/>
  </r>
  <r>
    <x v="1"/>
    <s v="2020And089"/>
    <n v="4"/>
    <x v="16"/>
    <s v="PGG"/>
    <n v="0.84297520661156999"/>
    <n v="0.13347107438016501"/>
    <n v="1"/>
    <n v="0.268352458828649"/>
    <n v="0.73329592123049403"/>
  </r>
  <r>
    <x v="1"/>
    <s v="2020And089"/>
    <n v="3"/>
    <x v="17"/>
    <s v="PGG"/>
    <n v="0.72033898305084698"/>
    <n v="0.20317253368100799"/>
    <n v="1"/>
    <n v="0.116764132553606"/>
    <n v="0.893704403999664"/>
  </r>
  <r>
    <x v="1"/>
    <s v="2020And089"/>
    <n v="2"/>
    <x v="18"/>
    <s v="Donation Game"/>
    <n v="0.56721311475409797"/>
    <n v="0.16111691587101401"/>
    <n v="1"/>
    <n v="8.0653021442495101E-2"/>
    <n v="0.47171132493726903"/>
  </r>
  <r>
    <x v="1"/>
    <s v="2020And089"/>
    <n v="1"/>
    <x v="19"/>
    <s v="Donation Game"/>
    <n v="0.601047120418848"/>
    <n v="0.162735739873243"/>
    <n v="1"/>
    <n v="0.15016376921138799"/>
    <n v="0.46494240644593099"/>
  </r>
  <r>
    <x v="1"/>
    <s v="2019Dro082"/>
    <s v="1a"/>
    <x v="20"/>
    <s v="Donation Game"/>
    <n v="8.7071985110799499E-2"/>
    <n v="1.22317927212083E-2"/>
    <n v="0.15384615384615399"/>
    <n v="0.235062890270926"/>
    <n v="0.46088602204856699"/>
  </r>
  <r>
    <x v="1"/>
    <s v="2018Her061"/>
    <n v="9"/>
    <x v="21"/>
    <s v="DG"/>
    <n v="0.144736842105263"/>
    <n v="3.6052631578947399E-2"/>
    <n v="0.5"/>
    <n v="0.184605658289869"/>
    <n v="0.53605554745700401"/>
  </r>
  <r>
    <x v="1"/>
    <s v="2019Tjo060"/>
    <n v="9"/>
    <x v="22"/>
    <s v="DG"/>
    <s v="NA"/>
    <s v="NA"/>
    <n v="0.5"/>
    <n v="0.27321937321937301"/>
    <n v="0.16980380835933401"/>
  </r>
  <r>
    <x v="1"/>
    <s v="2019Tjo060"/>
    <n v="8"/>
    <x v="23"/>
    <s v="DG"/>
    <s v="NA"/>
    <s v="NA"/>
    <n v="0.5"/>
    <n v="0.322904303375392"/>
    <n v="0.208777305162587"/>
  </r>
  <r>
    <x v="1"/>
    <s v="2017Ves049"/>
    <s v="1a"/>
    <x v="24"/>
    <s v="PGG"/>
    <n v="0.42573529411764699"/>
    <n v="6.5186018437225601E-2"/>
    <n v="1"/>
    <n v="0.43970401691331901"/>
    <n v="0.38229756612272697"/>
  </r>
  <r>
    <x v="1"/>
    <s v="2017Ves049"/>
    <s v="2a"/>
    <x v="25"/>
    <s v="PGG"/>
    <n v="0.48749999999999999"/>
    <n v="8.77127659574468E-2"/>
    <n v="1"/>
    <n v="0.431418439716312"/>
    <n v="0.37807525690563099"/>
  </r>
  <r>
    <x v="1"/>
    <s v="2017Ves049"/>
    <s v="3a"/>
    <x v="26"/>
    <s v="PGG"/>
    <n v="0.42573529411764699"/>
    <n v="6.5186018437225601E-2"/>
    <n v="1"/>
    <n v="0.48892669007901701"/>
    <n v="0.30563951522034799"/>
  </r>
  <r>
    <x v="1"/>
    <s v="2018Kim038"/>
    <n v="2"/>
    <x v="27"/>
    <s v="DG"/>
    <n v="0.20676470588235299"/>
    <n v="5.8466492374727702E-2"/>
    <s v="NA"/>
    <s v="NA"/>
    <s v="NA"/>
  </r>
  <r>
    <x v="1"/>
    <s v="2018Kim038"/>
    <n v="1"/>
    <x v="28"/>
    <s v="DG"/>
    <n v="0.19909090909090901"/>
    <n v="3.7794503171247398E-2"/>
    <s v="NA"/>
    <s v="NA"/>
    <s v="NA"/>
  </r>
  <r>
    <x v="1"/>
    <s v="2017Del037"/>
    <n v="3"/>
    <x v="29"/>
    <s v="DG"/>
    <n v="0.28645553792612599"/>
    <n v="2.8881818250836799E-2"/>
    <n v="0.16666666666666699"/>
    <n v="0.34005376344086002"/>
    <n v="0.532239912822983"/>
  </r>
  <r>
    <x v="1"/>
    <s v="2017Del037"/>
    <n v="2"/>
    <x v="30"/>
    <s v="DG"/>
    <n v="0.24130713036963"/>
    <n v="3.4157007630666897E-2"/>
    <n v="0.16666666666666699"/>
    <n v="0.34005376344086002"/>
    <n v="0.49399084106711999"/>
  </r>
  <r>
    <x v="1"/>
    <s v="2017Del037"/>
    <n v="1"/>
    <x v="31"/>
    <s v="DG"/>
    <n v="0.238537898882726"/>
    <n v="3.1335089032822297E-2"/>
    <n v="0.16666666666666699"/>
    <n v="0.49042145593869702"/>
    <n v="0.47384253605094701"/>
  </r>
  <r>
    <x v="1"/>
    <s v="2015Ves034"/>
    <n v="4"/>
    <x v="32"/>
    <s v="UG"/>
    <s v="NA"/>
    <s v="NA"/>
    <n v="0.5"/>
    <n v="3.5854341736694703E-2"/>
    <n v="0.59324028371288895"/>
  </r>
  <r>
    <x v="1"/>
    <s v="2015Ves034"/>
    <n v="1"/>
    <x v="33"/>
    <s v="UG"/>
    <s v="NA"/>
    <s v="NA"/>
    <n v="0.5"/>
    <n v="4.7534165181223997E-2"/>
    <n v="0.55979994129655697"/>
  </r>
  <r>
    <x v="1"/>
    <s v="2017Tho028"/>
    <n v="2"/>
    <x v="34"/>
    <s v="DG"/>
    <n v="0.37333333333333302"/>
    <n v="0.124674157303371"/>
    <n v="1"/>
    <n v="0.140350877192982"/>
    <n v="0.99467082074697799"/>
  </r>
  <r>
    <x v="1"/>
    <s v="2017Tho028"/>
    <n v="1"/>
    <x v="35"/>
    <s v="DG"/>
    <n v="0.40943396226415102"/>
    <n v="0.12125544267053701"/>
    <n v="1"/>
    <n v="0.21770682148040599"/>
    <n v="0.93953928553505595"/>
  </r>
  <r>
    <x v="1"/>
    <s v="2019Cha026"/>
    <n v="2"/>
    <x v="36"/>
    <s v="DG"/>
    <n v="0.29349999999999998"/>
    <n v="7.8854887218045094E-2"/>
    <n v="0.5"/>
    <n v="0.37266332075524"/>
    <n v="2.4426218112853199E-2"/>
  </r>
  <r>
    <x v="1"/>
    <s v="2019Cha026"/>
    <n v="1"/>
    <x v="37"/>
    <s v="DG"/>
    <n v="0.287224669603524"/>
    <n v="8.06767767338505E-2"/>
    <n v="0.5"/>
    <n v="0.11314794825023"/>
    <n v="3.2917892290266801E-2"/>
  </r>
  <r>
    <x v="1"/>
    <s v="2016Kim003"/>
    <n v="9"/>
    <x v="38"/>
    <s v="PGG"/>
    <s v="NA"/>
    <s v="NA"/>
    <n v="0"/>
    <n v="0.21580328557182599"/>
    <n v="0.18177875156963699"/>
  </r>
  <r>
    <x v="1"/>
    <s v="2016Kim003"/>
    <n v="8"/>
    <x v="39"/>
    <s v="UG"/>
    <n v="0.433976449275362"/>
    <n v="1.05704730125746E-2"/>
    <n v="0.5"/>
    <n v="0.19203799926520801"/>
    <n v="0.181330864398765"/>
  </r>
  <r>
    <x v="1"/>
    <s v="2016Kim003"/>
    <n v="6"/>
    <x v="40"/>
    <s v="TG"/>
    <n v="0.50911458333333304"/>
    <n v="0.12871502382535499"/>
    <n v="0.5"/>
    <n v="0.15135149320317001"/>
    <n v="0.16127838367533701"/>
  </r>
  <r>
    <x v="1"/>
    <s v="2016Kim003"/>
    <n v="7"/>
    <x v="41"/>
    <s v="DG"/>
    <n v="0.25046641791044799"/>
    <n v="3.8070920256671199E-2"/>
    <n v="0.5"/>
    <n v="0.16902849944890599"/>
    <n v="0.175132328525287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77CF97-0A07-4658-8B04-2AB563F5F59D}" name="PivotTable2" cacheId="0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7" indent="0" outline="1" outlineData="1" multipleFieldFilters="0">
  <location ref="E3:G47" firstHeaderRow="1" firstDataRow="2" firstDataCol="1"/>
  <pivotFields count="10">
    <pivotField axis="axisCol" showAll="0">
      <items count="3">
        <item x="0"/>
        <item x="1"/>
        <item t="default"/>
      </items>
    </pivotField>
    <pivotField showAll="0"/>
    <pivotField showAll="0"/>
    <pivotField axis="axisRow" showAll="0">
      <items count="43">
        <item x="33"/>
        <item x="32"/>
        <item x="40"/>
        <item x="41"/>
        <item x="39"/>
        <item x="38"/>
        <item x="31"/>
        <item x="30"/>
        <item x="29"/>
        <item x="9"/>
        <item x="8"/>
        <item x="35"/>
        <item x="34"/>
        <item x="24"/>
        <item x="25"/>
        <item x="26"/>
        <item x="21"/>
        <item x="28"/>
        <item x="27"/>
        <item x="37"/>
        <item x="36"/>
        <item x="20"/>
        <item x="23"/>
        <item x="22"/>
        <item x="19"/>
        <item x="18"/>
        <item x="17"/>
        <item x="16"/>
        <item x="15"/>
        <item x="13"/>
        <item x="11"/>
        <item x="14"/>
        <item x="12"/>
        <item x="10"/>
        <item x="7"/>
        <item x="0"/>
        <item x="6"/>
        <item x="5"/>
        <item x="4"/>
        <item x="3"/>
        <item x="2"/>
        <item x="1"/>
        <item t="default"/>
      </items>
    </pivotField>
    <pivotField showAll="0"/>
    <pivotField showAll="0"/>
    <pivotField showAll="0"/>
    <pivotField showAll="0"/>
    <pivotField dataField="1" showAll="0"/>
    <pivotField showAll="0"/>
  </pivotFields>
  <rowFields count="1">
    <field x="3"/>
  </rowFields>
  <rowItems count="4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 t="grand">
      <x/>
    </i>
  </rowItems>
  <colFields count="1">
    <field x="0"/>
  </colFields>
  <colItems count="2">
    <i>
      <x/>
    </i>
    <i>
      <x v="1"/>
    </i>
  </colItems>
  <dataFields count="1">
    <dataField name="Sum of Var_NE" fld="8" baseField="0" baseItem="0" numFmtId="164"/>
  </dataFields>
  <conditionalFormats count="1">
    <conditionalFormat priority="5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1"/>
            </reference>
            <reference field="3" count="42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F935D3-DB4D-4652-83E6-337DD857A0AF}" name="PivotTable1" cacheId="0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7" indent="0" outline="1" outlineData="1" multipleFieldFilters="0">
  <location ref="A3:C47" firstHeaderRow="1" firstDataRow="2" firstDataCol="1"/>
  <pivotFields count="10">
    <pivotField axis="axisCol" showAll="0">
      <items count="3">
        <item x="0"/>
        <item x="1"/>
        <item t="default"/>
      </items>
    </pivotField>
    <pivotField showAll="0"/>
    <pivotField showAll="0"/>
    <pivotField axis="axisRow" showAll="0">
      <items count="43">
        <item x="33"/>
        <item x="32"/>
        <item x="40"/>
        <item x="41"/>
        <item x="39"/>
        <item x="38"/>
        <item x="31"/>
        <item x="30"/>
        <item x="29"/>
        <item x="9"/>
        <item x="8"/>
        <item x="35"/>
        <item x="34"/>
        <item x="24"/>
        <item x="25"/>
        <item x="26"/>
        <item x="21"/>
        <item x="28"/>
        <item x="27"/>
        <item x="37"/>
        <item x="36"/>
        <item x="20"/>
        <item x="23"/>
        <item x="22"/>
        <item x="19"/>
        <item x="18"/>
        <item x="17"/>
        <item x="16"/>
        <item x="15"/>
        <item x="13"/>
        <item x="11"/>
        <item x="14"/>
        <item x="12"/>
        <item x="10"/>
        <item x="7"/>
        <item x="0"/>
        <item x="6"/>
        <item x="5"/>
        <item x="4"/>
        <item x="3"/>
        <item x="2"/>
        <item x="1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3"/>
  </rowFields>
  <rowItems count="4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 t="grand">
      <x/>
    </i>
  </rowItems>
  <colFields count="1">
    <field x="0"/>
  </colFields>
  <colItems count="2">
    <i>
      <x/>
    </i>
    <i>
      <x v="1"/>
    </i>
  </colItems>
  <dataFields count="1">
    <dataField name="Sum of Sd_Avg_NE" fld="9" baseField="0" baseItem="0" numFmtId="164"/>
  </dataFields>
  <conditionalFormats count="1">
    <conditionalFormat scope="data" priority="7">
      <pivotAreas count="1">
        <pivotArea outline="0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574401-E2E2-42E6-A91C-9E79B823D9EE}" name="PivotTable4" cacheId="0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7" indent="0" outline="1" outlineData="1" multipleFieldFilters="0">
  <location ref="M3:O47" firstHeaderRow="1" firstDataRow="2" firstDataCol="1"/>
  <pivotFields count="10">
    <pivotField axis="axisCol" showAll="0">
      <items count="3">
        <item x="0"/>
        <item x="1"/>
        <item t="default"/>
      </items>
    </pivotField>
    <pivotField showAll="0"/>
    <pivotField showAll="0"/>
    <pivotField axis="axisRow" showAll="0">
      <items count="43">
        <item x="33"/>
        <item x="32"/>
        <item x="40"/>
        <item x="41"/>
        <item x="39"/>
        <item x="38"/>
        <item x="31"/>
        <item x="30"/>
        <item x="29"/>
        <item x="9"/>
        <item x="8"/>
        <item x="35"/>
        <item x="34"/>
        <item x="24"/>
        <item x="25"/>
        <item x="26"/>
        <item x="21"/>
        <item x="28"/>
        <item x="27"/>
        <item x="37"/>
        <item x="36"/>
        <item x="20"/>
        <item x="23"/>
        <item x="22"/>
        <item x="19"/>
        <item x="18"/>
        <item x="17"/>
        <item x="16"/>
        <item x="15"/>
        <item x="13"/>
        <item x="11"/>
        <item x="14"/>
        <item x="12"/>
        <item x="10"/>
        <item x="7"/>
        <item x="0"/>
        <item x="6"/>
        <item x="5"/>
        <item x="4"/>
        <item x="3"/>
        <item x="2"/>
        <item x="1"/>
        <item t="default"/>
      </items>
    </pivotField>
    <pivotField showAll="0"/>
    <pivotField dataField="1" showAll="0"/>
    <pivotField showAll="0"/>
    <pivotField showAll="0"/>
    <pivotField showAll="0"/>
    <pivotField showAll="0"/>
  </pivotFields>
  <rowFields count="1">
    <field x="3"/>
  </rowFields>
  <rowItems count="4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 t="grand">
      <x/>
    </i>
  </rowItems>
  <colFields count="1">
    <field x="0"/>
  </colFields>
  <colItems count="2">
    <i>
      <x/>
    </i>
    <i>
      <x v="1"/>
    </i>
  </colItems>
  <dataFields count="1">
    <dataField name="Sum of Avg_coop" fld="5" baseField="0" baseItem="0" numFmtId="164"/>
  </dataFields>
  <conditionalFormats count="1">
    <conditionalFormat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1"/>
            </reference>
            <reference field="3" count="42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4D1C86-29A7-4161-856A-D3856B1C7212}" name="PivotTable3" cacheId="0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7" indent="0" outline="1" outlineData="1" multipleFieldFilters="0">
  <location ref="I3:K47" firstHeaderRow="1" firstDataRow="2" firstDataCol="1"/>
  <pivotFields count="10">
    <pivotField axis="axisCol" showAll="0">
      <items count="3">
        <item x="0"/>
        <item x="1"/>
        <item t="default"/>
      </items>
    </pivotField>
    <pivotField showAll="0"/>
    <pivotField showAll="0"/>
    <pivotField axis="axisRow" showAll="0">
      <items count="43">
        <item x="33"/>
        <item x="32"/>
        <item x="40"/>
        <item x="41"/>
        <item x="39"/>
        <item x="38"/>
        <item x="31"/>
        <item x="30"/>
        <item x="29"/>
        <item x="9"/>
        <item x="8"/>
        <item x="35"/>
        <item x="34"/>
        <item x="24"/>
        <item x="25"/>
        <item x="26"/>
        <item x="21"/>
        <item x="28"/>
        <item x="27"/>
        <item x="37"/>
        <item x="36"/>
        <item x="20"/>
        <item x="23"/>
        <item x="22"/>
        <item x="19"/>
        <item x="18"/>
        <item x="17"/>
        <item x="16"/>
        <item x="15"/>
        <item x="13"/>
        <item x="11"/>
        <item x="14"/>
        <item x="12"/>
        <item x="10"/>
        <item x="7"/>
        <item x="0"/>
        <item x="6"/>
        <item x="5"/>
        <item x="4"/>
        <item x="3"/>
        <item x="2"/>
        <item x="1"/>
        <item t="default"/>
      </items>
    </pivotField>
    <pivotField showAll="0"/>
    <pivotField showAll="0"/>
    <pivotField showAll="0"/>
    <pivotField dataField="1" showAll="0"/>
    <pivotField showAll="0"/>
    <pivotField showAll="0"/>
  </pivotFields>
  <rowFields count="1">
    <field x="3"/>
  </rowFields>
  <rowItems count="4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 t="grand">
      <x/>
    </i>
  </rowItems>
  <colFields count="1">
    <field x="0"/>
  </colFields>
  <colItems count="2">
    <i>
      <x/>
    </i>
    <i>
      <x v="1"/>
    </i>
  </colItems>
  <dataFields count="1">
    <dataField name="Sum of Avg_NE" fld="7" baseField="0" baseItem="0" numFmtId="164"/>
  </dataFields>
  <conditionalFormats count="1">
    <conditionalFormat priority="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1"/>
            </reference>
            <reference field="3" count="42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1FC9F86-A193-4282-985F-AF698337938E}" name="Table1" displayName="Table1" ref="A1:J2" totalsRowShown="0">
  <autoFilter ref="A1:J2" xr:uid="{41FC9F86-A193-4282-985F-AF698337938E}"/>
  <tableColumns count="10">
    <tableColumn id="1" xr3:uid="{18D78B56-A8A4-405D-9CFC-B7F83AA02884}" name="Data_Version"/>
    <tableColumn id="2" xr3:uid="{1ECC8DB4-2E38-4886-84AF-399B820321F4}" name="PaperID"/>
    <tableColumn id="3" xr3:uid="{7DE3A783-676E-4F01-BCC0-BBB24AC2128F}" name="TreatmentCode"/>
    <tableColumn id="4" xr3:uid="{4BE0AF8B-E127-45AF-8480-6DFD21058B22}" name="TreatmentID"/>
    <tableColumn id="5" xr3:uid="{018CD2CE-FC16-4429-877D-FEAEF3622CF6}" name="Game_type"/>
    <tableColumn id="6" xr3:uid="{D45B748B-9154-4210-AA62-EE117EC29E5E}" name="Avg_coop"/>
    <tableColumn id="7" xr3:uid="{3B2D0185-0F23-496D-8DF5-6143D9C60B3F}" name="Var_coop"/>
    <tableColumn id="8" xr3:uid="{B2DD5157-42DF-4666-BF33-DC2515488216}" name="Avg_NE"/>
    <tableColumn id="9" xr3:uid="{4F6CD5E1-FC7E-4B35-AB2F-4B3A39919975}" name="Var_NE"/>
    <tableColumn id="10" xr3:uid="{43CA67E6-2D6A-4639-A8DA-B89A87FCF644}" name="Sd_Avg_N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58EB9-9D0B-4B77-B32A-462C9981A5E9}">
  <dimension ref="A1:AT43"/>
  <sheetViews>
    <sheetView workbookViewId="0">
      <selection activeCell="AM36" sqref="AM36"/>
    </sheetView>
  </sheetViews>
  <sheetFormatPr defaultRowHeight="14.5" x14ac:dyDescent="0.35"/>
  <cols>
    <col min="43" max="43" width="13" customWidth="1"/>
    <col min="44" max="44" width="12" customWidth="1"/>
  </cols>
  <sheetData>
    <row r="1" spans="1:4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Q1" t="s">
        <v>142</v>
      </c>
      <c r="AR1" t="s">
        <v>143</v>
      </c>
      <c r="AS1" t="s">
        <v>144</v>
      </c>
      <c r="AT1" t="s">
        <v>145</v>
      </c>
    </row>
    <row r="2" spans="1:46" x14ac:dyDescent="0.35">
      <c r="A2" t="s">
        <v>41</v>
      </c>
      <c r="B2">
        <v>10</v>
      </c>
      <c r="C2">
        <v>127</v>
      </c>
      <c r="D2" t="s">
        <v>42</v>
      </c>
      <c r="E2">
        <v>2021</v>
      </c>
      <c r="F2" t="s">
        <v>43</v>
      </c>
      <c r="G2" t="s">
        <v>44</v>
      </c>
      <c r="H2" t="s">
        <v>45</v>
      </c>
      <c r="I2" t="s">
        <v>45</v>
      </c>
      <c r="J2" t="s">
        <v>46</v>
      </c>
      <c r="K2" t="s">
        <v>47</v>
      </c>
      <c r="L2">
        <v>2</v>
      </c>
      <c r="M2" t="s">
        <v>45</v>
      </c>
      <c r="N2" t="s">
        <v>48</v>
      </c>
      <c r="O2" t="s">
        <v>45</v>
      </c>
      <c r="P2" t="s">
        <v>45</v>
      </c>
      <c r="Q2" t="s">
        <v>45</v>
      </c>
      <c r="R2" t="s">
        <v>45</v>
      </c>
      <c r="S2" t="s">
        <v>45</v>
      </c>
      <c r="T2" t="s">
        <v>45</v>
      </c>
      <c r="U2" t="s">
        <v>49</v>
      </c>
      <c r="V2" t="s">
        <v>50</v>
      </c>
      <c r="W2" t="s">
        <v>50</v>
      </c>
      <c r="X2" t="s">
        <v>45</v>
      </c>
      <c r="Y2" t="s">
        <v>51</v>
      </c>
      <c r="Z2" t="s">
        <v>45</v>
      </c>
      <c r="AA2" t="s">
        <v>45</v>
      </c>
      <c r="AB2" t="s">
        <v>45</v>
      </c>
      <c r="AC2" t="s">
        <v>45</v>
      </c>
      <c r="AD2" t="s">
        <v>45</v>
      </c>
      <c r="AE2" t="s">
        <v>51</v>
      </c>
      <c r="AF2" t="s">
        <v>52</v>
      </c>
      <c r="AG2" t="s">
        <v>45</v>
      </c>
      <c r="AH2" t="s">
        <v>45</v>
      </c>
      <c r="AI2">
        <v>0.5</v>
      </c>
      <c r="AJ2">
        <v>0.178944865074743</v>
      </c>
      <c r="AK2">
        <v>0.14715498813643199</v>
      </c>
      <c r="AL2" t="s">
        <v>45</v>
      </c>
      <c r="AM2" t="s">
        <v>45</v>
      </c>
      <c r="AN2" t="s">
        <v>45</v>
      </c>
      <c r="AO2" t="s">
        <v>45</v>
      </c>
      <c r="AQ2">
        <f>1/AK2</f>
        <v>6.7955562544225057</v>
      </c>
      <c r="AR2">
        <f>1/SQRT(AJ2)</f>
        <v>2.3639613936452819</v>
      </c>
      <c r="AS2">
        <f>AQ2+AR2</f>
        <v>9.1595176480677871</v>
      </c>
    </row>
    <row r="3" spans="1:46" x14ac:dyDescent="0.35">
      <c r="A3" t="s">
        <v>41</v>
      </c>
      <c r="B3">
        <v>9</v>
      </c>
      <c r="C3">
        <v>127</v>
      </c>
      <c r="D3" t="s">
        <v>53</v>
      </c>
      <c r="E3">
        <v>2021</v>
      </c>
      <c r="F3" t="s">
        <v>43</v>
      </c>
      <c r="G3" t="s">
        <v>44</v>
      </c>
      <c r="H3" t="s">
        <v>45</v>
      </c>
      <c r="I3" t="s">
        <v>45</v>
      </c>
      <c r="J3" t="s">
        <v>46</v>
      </c>
      <c r="K3" t="s">
        <v>47</v>
      </c>
      <c r="L3">
        <v>2</v>
      </c>
      <c r="M3" t="s">
        <v>45</v>
      </c>
      <c r="N3" t="s">
        <v>48</v>
      </c>
      <c r="O3" t="s">
        <v>45</v>
      </c>
      <c r="P3" t="s">
        <v>45</v>
      </c>
      <c r="Q3" t="s">
        <v>45</v>
      </c>
      <c r="R3" t="s">
        <v>45</v>
      </c>
      <c r="S3" t="s">
        <v>45</v>
      </c>
      <c r="T3" t="s">
        <v>45</v>
      </c>
      <c r="U3" t="s">
        <v>49</v>
      </c>
      <c r="V3" t="s">
        <v>50</v>
      </c>
      <c r="W3" t="s">
        <v>50</v>
      </c>
      <c r="X3" t="s">
        <v>45</v>
      </c>
      <c r="Y3" t="s">
        <v>51</v>
      </c>
      <c r="Z3" t="s">
        <v>45</v>
      </c>
      <c r="AA3" t="s">
        <v>45</v>
      </c>
      <c r="AB3" t="s">
        <v>45</v>
      </c>
      <c r="AC3" t="s">
        <v>45</v>
      </c>
      <c r="AD3" t="s">
        <v>45</v>
      </c>
      <c r="AE3" t="s">
        <v>51</v>
      </c>
      <c r="AF3" t="s">
        <v>52</v>
      </c>
      <c r="AG3" t="s">
        <v>45</v>
      </c>
      <c r="AH3" t="s">
        <v>45</v>
      </c>
      <c r="AI3">
        <v>0.5</v>
      </c>
      <c r="AJ3">
        <v>0.19991243099181399</v>
      </c>
      <c r="AK3">
        <v>0.16723407873347201</v>
      </c>
      <c r="AL3" t="s">
        <v>45</v>
      </c>
      <c r="AM3" t="s">
        <v>45</v>
      </c>
      <c r="AN3" t="s">
        <v>45</v>
      </c>
      <c r="AO3" t="s">
        <v>45</v>
      </c>
      <c r="AQ3">
        <f t="shared" ref="AQ3:AQ43" si="0">1/AK3</f>
        <v>5.9796424722364279</v>
      </c>
      <c r="AR3">
        <f t="shared" ref="AR3:AR43" si="1">1/SQRT(AJ3)</f>
        <v>2.2365576639483109</v>
      </c>
      <c r="AS3">
        <f t="shared" ref="AS3:AS43" si="2">AQ3+AR3</f>
        <v>8.2162001361847388</v>
      </c>
    </row>
    <row r="4" spans="1:46" x14ac:dyDescent="0.35">
      <c r="A4" t="s">
        <v>41</v>
      </c>
      <c r="B4">
        <v>8</v>
      </c>
      <c r="C4">
        <v>127</v>
      </c>
      <c r="D4" t="s">
        <v>54</v>
      </c>
      <c r="E4">
        <v>2021</v>
      </c>
      <c r="F4" t="s">
        <v>43</v>
      </c>
      <c r="G4" t="s">
        <v>44</v>
      </c>
      <c r="H4" t="s">
        <v>45</v>
      </c>
      <c r="I4" t="s">
        <v>45</v>
      </c>
      <c r="J4" t="s">
        <v>46</v>
      </c>
      <c r="K4" t="s">
        <v>47</v>
      </c>
      <c r="L4">
        <v>2</v>
      </c>
      <c r="M4" t="s">
        <v>45</v>
      </c>
      <c r="N4" t="s">
        <v>48</v>
      </c>
      <c r="O4" t="s">
        <v>45</v>
      </c>
      <c r="P4" t="s">
        <v>45</v>
      </c>
      <c r="Q4" t="s">
        <v>45</v>
      </c>
      <c r="R4" t="s">
        <v>45</v>
      </c>
      <c r="S4" t="s">
        <v>45</v>
      </c>
      <c r="T4" t="s">
        <v>45</v>
      </c>
      <c r="U4" t="s">
        <v>49</v>
      </c>
      <c r="V4" t="s">
        <v>50</v>
      </c>
      <c r="W4" t="s">
        <v>50</v>
      </c>
      <c r="X4" t="s">
        <v>45</v>
      </c>
      <c r="Y4" t="s">
        <v>51</v>
      </c>
      <c r="Z4" t="s">
        <v>45</v>
      </c>
      <c r="AA4" t="s">
        <v>45</v>
      </c>
      <c r="AB4" t="s">
        <v>45</v>
      </c>
      <c r="AC4" t="s">
        <v>45</v>
      </c>
      <c r="AD4" t="s">
        <v>45</v>
      </c>
      <c r="AE4" t="s">
        <v>51</v>
      </c>
      <c r="AF4" t="s">
        <v>52</v>
      </c>
      <c r="AG4" t="s">
        <v>45</v>
      </c>
      <c r="AH4" t="s">
        <v>45</v>
      </c>
      <c r="AI4">
        <v>0.5</v>
      </c>
      <c r="AJ4">
        <v>0.17707326007325999</v>
      </c>
      <c r="AK4">
        <v>0.12299484383390299</v>
      </c>
      <c r="AL4" t="s">
        <v>45</v>
      </c>
      <c r="AM4" t="s">
        <v>45</v>
      </c>
      <c r="AN4" t="s">
        <v>45</v>
      </c>
      <c r="AO4" t="s">
        <v>45</v>
      </c>
      <c r="AQ4">
        <f t="shared" si="0"/>
        <v>8.130422128511654</v>
      </c>
      <c r="AR4">
        <f t="shared" si="1"/>
        <v>2.3764216946382644</v>
      </c>
      <c r="AS4">
        <f t="shared" si="2"/>
        <v>10.506843823149918</v>
      </c>
    </row>
    <row r="5" spans="1:46" x14ac:dyDescent="0.35">
      <c r="A5" t="s">
        <v>41</v>
      </c>
      <c r="B5">
        <v>7</v>
      </c>
      <c r="C5">
        <v>127</v>
      </c>
      <c r="D5" t="s">
        <v>55</v>
      </c>
      <c r="E5">
        <v>2021</v>
      </c>
      <c r="F5" t="s">
        <v>43</v>
      </c>
      <c r="G5" t="s">
        <v>44</v>
      </c>
      <c r="H5" t="s">
        <v>45</v>
      </c>
      <c r="I5" t="s">
        <v>45</v>
      </c>
      <c r="J5" t="s">
        <v>46</v>
      </c>
      <c r="K5" t="s">
        <v>47</v>
      </c>
      <c r="L5">
        <v>2</v>
      </c>
      <c r="M5" t="s">
        <v>45</v>
      </c>
      <c r="N5" t="s">
        <v>48</v>
      </c>
      <c r="O5" t="s">
        <v>45</v>
      </c>
      <c r="P5" t="s">
        <v>45</v>
      </c>
      <c r="Q5" t="s">
        <v>45</v>
      </c>
      <c r="R5" t="s">
        <v>45</v>
      </c>
      <c r="S5" t="s">
        <v>45</v>
      </c>
      <c r="T5" t="s">
        <v>45</v>
      </c>
      <c r="U5" t="s">
        <v>49</v>
      </c>
      <c r="V5" t="s">
        <v>50</v>
      </c>
      <c r="W5" t="s">
        <v>50</v>
      </c>
      <c r="X5" t="s">
        <v>45</v>
      </c>
      <c r="Y5" t="s">
        <v>51</v>
      </c>
      <c r="Z5" t="s">
        <v>45</v>
      </c>
      <c r="AA5" t="s">
        <v>45</v>
      </c>
      <c r="AB5" t="s">
        <v>45</v>
      </c>
      <c r="AC5" t="s">
        <v>45</v>
      </c>
      <c r="AD5" t="s">
        <v>45</v>
      </c>
      <c r="AE5" t="s">
        <v>51</v>
      </c>
      <c r="AF5" t="s">
        <v>52</v>
      </c>
      <c r="AG5" t="s">
        <v>45</v>
      </c>
      <c r="AH5" t="s">
        <v>45</v>
      </c>
      <c r="AI5">
        <v>0.5</v>
      </c>
      <c r="AJ5">
        <v>0.18051018465638699</v>
      </c>
      <c r="AK5">
        <v>0.15638866157710701</v>
      </c>
      <c r="AL5" t="s">
        <v>45</v>
      </c>
      <c r="AM5" t="s">
        <v>45</v>
      </c>
      <c r="AN5" t="s">
        <v>45</v>
      </c>
      <c r="AO5" t="s">
        <v>45</v>
      </c>
      <c r="AQ5">
        <f t="shared" si="0"/>
        <v>6.3943254575841015</v>
      </c>
      <c r="AR5">
        <f t="shared" si="1"/>
        <v>2.3536893636306</v>
      </c>
      <c r="AS5">
        <f t="shared" si="2"/>
        <v>8.7480148212147011</v>
      </c>
    </row>
    <row r="6" spans="1:46" x14ac:dyDescent="0.35">
      <c r="A6" t="s">
        <v>41</v>
      </c>
      <c r="B6">
        <v>4</v>
      </c>
      <c r="C6">
        <v>127</v>
      </c>
      <c r="D6" t="s">
        <v>56</v>
      </c>
      <c r="E6">
        <v>2021</v>
      </c>
      <c r="F6" t="s">
        <v>43</v>
      </c>
      <c r="G6" t="s">
        <v>44</v>
      </c>
      <c r="H6" t="s">
        <v>45</v>
      </c>
      <c r="I6" t="s">
        <v>45</v>
      </c>
      <c r="J6" t="s">
        <v>46</v>
      </c>
      <c r="K6" t="s">
        <v>47</v>
      </c>
      <c r="L6">
        <v>2</v>
      </c>
      <c r="M6" t="s">
        <v>45</v>
      </c>
      <c r="N6" t="s">
        <v>48</v>
      </c>
      <c r="O6" t="s">
        <v>45</v>
      </c>
      <c r="P6" t="s">
        <v>45</v>
      </c>
      <c r="Q6" t="s">
        <v>45</v>
      </c>
      <c r="R6" t="s">
        <v>45</v>
      </c>
      <c r="S6" t="s">
        <v>45</v>
      </c>
      <c r="T6" t="s">
        <v>45</v>
      </c>
      <c r="U6" t="s">
        <v>49</v>
      </c>
      <c r="V6" t="s">
        <v>50</v>
      </c>
      <c r="W6" t="s">
        <v>50</v>
      </c>
      <c r="X6" t="s">
        <v>45</v>
      </c>
      <c r="Y6" t="s">
        <v>51</v>
      </c>
      <c r="Z6" t="s">
        <v>45</v>
      </c>
      <c r="AA6" t="s">
        <v>45</v>
      </c>
      <c r="AB6" t="s">
        <v>45</v>
      </c>
      <c r="AC6" t="s">
        <v>45</v>
      </c>
      <c r="AD6" t="s">
        <v>45</v>
      </c>
      <c r="AE6" t="s">
        <v>51</v>
      </c>
      <c r="AF6" t="s">
        <v>52</v>
      </c>
      <c r="AG6" t="s">
        <v>45</v>
      </c>
      <c r="AH6" t="s">
        <v>45</v>
      </c>
      <c r="AI6">
        <v>0.5</v>
      </c>
      <c r="AJ6">
        <v>0.18412093411176</v>
      </c>
      <c r="AK6">
        <v>7.0495752657929997E-2</v>
      </c>
      <c r="AL6" t="s">
        <v>45</v>
      </c>
      <c r="AM6" t="s">
        <v>45</v>
      </c>
      <c r="AN6" t="s">
        <v>45</v>
      </c>
      <c r="AO6" t="s">
        <v>45</v>
      </c>
      <c r="AQ6">
        <f t="shared" si="0"/>
        <v>14.185251767611435</v>
      </c>
      <c r="AR6">
        <f t="shared" si="1"/>
        <v>2.3304962863500793</v>
      </c>
      <c r="AS6">
        <f t="shared" si="2"/>
        <v>16.515748053961513</v>
      </c>
    </row>
    <row r="7" spans="1:46" x14ac:dyDescent="0.35">
      <c r="A7" t="s">
        <v>41</v>
      </c>
      <c r="B7">
        <v>3</v>
      </c>
      <c r="C7">
        <v>127</v>
      </c>
      <c r="D7" t="s">
        <v>57</v>
      </c>
      <c r="E7">
        <v>2021</v>
      </c>
      <c r="F7" t="s">
        <v>43</v>
      </c>
      <c r="G7" t="s">
        <v>44</v>
      </c>
      <c r="H7" t="s">
        <v>45</v>
      </c>
      <c r="I7" t="s">
        <v>45</v>
      </c>
      <c r="J7" t="s">
        <v>46</v>
      </c>
      <c r="K7" t="s">
        <v>47</v>
      </c>
      <c r="L7">
        <v>2</v>
      </c>
      <c r="M7" t="s">
        <v>45</v>
      </c>
      <c r="N7" t="s">
        <v>48</v>
      </c>
      <c r="O7" t="s">
        <v>45</v>
      </c>
      <c r="P7" t="s">
        <v>45</v>
      </c>
      <c r="Q7" t="s">
        <v>45</v>
      </c>
      <c r="R7" t="s">
        <v>45</v>
      </c>
      <c r="S7" t="s">
        <v>45</v>
      </c>
      <c r="T7" t="s">
        <v>45</v>
      </c>
      <c r="U7" t="s">
        <v>49</v>
      </c>
      <c r="V7" t="s">
        <v>50</v>
      </c>
      <c r="W7" t="s">
        <v>50</v>
      </c>
      <c r="X7" t="s">
        <v>45</v>
      </c>
      <c r="Y7" t="s">
        <v>51</v>
      </c>
      <c r="Z7" t="s">
        <v>45</v>
      </c>
      <c r="AA7" t="s">
        <v>45</v>
      </c>
      <c r="AB7" t="s">
        <v>45</v>
      </c>
      <c r="AC7" t="s">
        <v>45</v>
      </c>
      <c r="AD7" t="s">
        <v>45</v>
      </c>
      <c r="AE7" t="s">
        <v>51</v>
      </c>
      <c r="AF7" t="s">
        <v>52</v>
      </c>
      <c r="AG7" t="s">
        <v>45</v>
      </c>
      <c r="AH7" t="s">
        <v>45</v>
      </c>
      <c r="AI7">
        <v>0.5</v>
      </c>
      <c r="AJ7">
        <v>0.25548258138206698</v>
      </c>
      <c r="AK7">
        <v>0.12504385878066901</v>
      </c>
      <c r="AL7" t="s">
        <v>45</v>
      </c>
      <c r="AM7" t="s">
        <v>45</v>
      </c>
      <c r="AN7" t="s">
        <v>45</v>
      </c>
      <c r="AO7" t="s">
        <v>45</v>
      </c>
      <c r="AQ7">
        <f t="shared" si="0"/>
        <v>7.997194022571172</v>
      </c>
      <c r="AR7">
        <f t="shared" si="1"/>
        <v>1.9784239109307074</v>
      </c>
      <c r="AS7">
        <f t="shared" si="2"/>
        <v>9.97561793350188</v>
      </c>
    </row>
    <row r="8" spans="1:46" x14ac:dyDescent="0.35">
      <c r="A8" t="s">
        <v>41</v>
      </c>
      <c r="B8">
        <v>2</v>
      </c>
      <c r="C8">
        <v>127</v>
      </c>
      <c r="D8" t="s">
        <v>58</v>
      </c>
      <c r="E8">
        <v>2021</v>
      </c>
      <c r="F8" t="s">
        <v>43</v>
      </c>
      <c r="G8" t="s">
        <v>44</v>
      </c>
      <c r="H8" t="s">
        <v>45</v>
      </c>
      <c r="I8" t="s">
        <v>45</v>
      </c>
      <c r="J8" t="s">
        <v>46</v>
      </c>
      <c r="K8" t="s">
        <v>47</v>
      </c>
      <c r="L8">
        <v>2</v>
      </c>
      <c r="M8" t="s">
        <v>45</v>
      </c>
      <c r="N8" t="s">
        <v>48</v>
      </c>
      <c r="O8" t="s">
        <v>45</v>
      </c>
      <c r="P8" t="s">
        <v>45</v>
      </c>
      <c r="Q8" t="s">
        <v>45</v>
      </c>
      <c r="R8" t="s">
        <v>45</v>
      </c>
      <c r="S8" t="s">
        <v>45</v>
      </c>
      <c r="T8" t="s">
        <v>45</v>
      </c>
      <c r="U8" t="s">
        <v>49</v>
      </c>
      <c r="V8" t="s">
        <v>50</v>
      </c>
      <c r="W8" t="s">
        <v>50</v>
      </c>
      <c r="X8" t="s">
        <v>45</v>
      </c>
      <c r="Y8" t="s">
        <v>51</v>
      </c>
      <c r="Z8" t="s">
        <v>45</v>
      </c>
      <c r="AA8" t="s">
        <v>45</v>
      </c>
      <c r="AB8" t="s">
        <v>45</v>
      </c>
      <c r="AC8" t="s">
        <v>45</v>
      </c>
      <c r="AD8" t="s">
        <v>45</v>
      </c>
      <c r="AE8" t="s">
        <v>51</v>
      </c>
      <c r="AF8" t="s">
        <v>52</v>
      </c>
      <c r="AG8" t="s">
        <v>45</v>
      </c>
      <c r="AH8" t="s">
        <v>45</v>
      </c>
      <c r="AI8">
        <v>0.5</v>
      </c>
      <c r="AJ8">
        <v>0.256034209134192</v>
      </c>
      <c r="AK8">
        <v>0.14621166588090501</v>
      </c>
      <c r="AL8" t="s">
        <v>45</v>
      </c>
      <c r="AM8" t="s">
        <v>45</v>
      </c>
      <c r="AN8" t="s">
        <v>45</v>
      </c>
      <c r="AO8" t="s">
        <v>45</v>
      </c>
      <c r="AQ8">
        <f t="shared" si="0"/>
        <v>6.8393995374797125</v>
      </c>
      <c r="AR8">
        <f t="shared" si="1"/>
        <v>1.9762914966626899</v>
      </c>
      <c r="AS8">
        <f t="shared" si="2"/>
        <v>8.815691034142402</v>
      </c>
    </row>
    <row r="9" spans="1:46" x14ac:dyDescent="0.35">
      <c r="A9" t="s">
        <v>41</v>
      </c>
      <c r="B9">
        <v>1</v>
      </c>
      <c r="C9">
        <v>127</v>
      </c>
      <c r="D9" t="s">
        <v>59</v>
      </c>
      <c r="E9">
        <v>2021</v>
      </c>
      <c r="F9" t="s">
        <v>43</v>
      </c>
      <c r="G9" t="s">
        <v>44</v>
      </c>
      <c r="H9" t="s">
        <v>45</v>
      </c>
      <c r="I9" t="s">
        <v>45</v>
      </c>
      <c r="J9" t="s">
        <v>46</v>
      </c>
      <c r="K9" t="s">
        <v>47</v>
      </c>
      <c r="L9">
        <v>2</v>
      </c>
      <c r="M9" t="s">
        <v>45</v>
      </c>
      <c r="N9" t="s">
        <v>48</v>
      </c>
      <c r="O9" t="s">
        <v>45</v>
      </c>
      <c r="P9" t="s">
        <v>45</v>
      </c>
      <c r="Q9" t="s">
        <v>45</v>
      </c>
      <c r="R9" t="s">
        <v>45</v>
      </c>
      <c r="S9" t="s">
        <v>45</v>
      </c>
      <c r="T9" t="s">
        <v>45</v>
      </c>
      <c r="U9" t="s">
        <v>49</v>
      </c>
      <c r="V9" t="s">
        <v>50</v>
      </c>
      <c r="W9" t="s">
        <v>50</v>
      </c>
      <c r="X9" t="s">
        <v>45</v>
      </c>
      <c r="Y9" t="s">
        <v>51</v>
      </c>
      <c r="Z9" t="s">
        <v>45</v>
      </c>
      <c r="AA9" t="s">
        <v>45</v>
      </c>
      <c r="AB9" t="s">
        <v>45</v>
      </c>
      <c r="AC9" t="s">
        <v>45</v>
      </c>
      <c r="AD9" t="s">
        <v>45</v>
      </c>
      <c r="AE9" t="s">
        <v>51</v>
      </c>
      <c r="AF9" t="s">
        <v>52</v>
      </c>
      <c r="AG9" t="s">
        <v>45</v>
      </c>
      <c r="AH9" t="s">
        <v>45</v>
      </c>
      <c r="AI9">
        <v>0.5</v>
      </c>
      <c r="AJ9">
        <v>0.218157243479916</v>
      </c>
      <c r="AK9">
        <v>0.18086001187838199</v>
      </c>
      <c r="AL9" t="s">
        <v>45</v>
      </c>
      <c r="AM9" t="s">
        <v>45</v>
      </c>
      <c r="AN9" t="s">
        <v>45</v>
      </c>
      <c r="AO9" t="s">
        <v>45</v>
      </c>
      <c r="AQ9">
        <f t="shared" si="0"/>
        <v>5.5291381970738938</v>
      </c>
      <c r="AR9">
        <f t="shared" si="1"/>
        <v>2.1409926741779421</v>
      </c>
      <c r="AS9">
        <f t="shared" si="2"/>
        <v>7.6701308712518355</v>
      </c>
    </row>
    <row r="10" spans="1:46" x14ac:dyDescent="0.35">
      <c r="A10" t="s">
        <v>60</v>
      </c>
      <c r="B10">
        <v>2</v>
      </c>
      <c r="C10">
        <v>116</v>
      </c>
      <c r="D10" t="s">
        <v>61</v>
      </c>
      <c r="E10">
        <v>2017</v>
      </c>
      <c r="F10" t="s">
        <v>43</v>
      </c>
      <c r="G10" t="s">
        <v>44</v>
      </c>
      <c r="H10" t="s">
        <v>50</v>
      </c>
      <c r="I10" t="s">
        <v>62</v>
      </c>
      <c r="J10" t="s">
        <v>46</v>
      </c>
      <c r="K10" t="s">
        <v>51</v>
      </c>
      <c r="L10">
        <v>2</v>
      </c>
      <c r="M10" t="s">
        <v>63</v>
      </c>
      <c r="N10" t="s">
        <v>64</v>
      </c>
      <c r="O10" t="s">
        <v>65</v>
      </c>
      <c r="P10">
        <v>1</v>
      </c>
      <c r="Q10" t="s">
        <v>50</v>
      </c>
      <c r="R10" t="s">
        <v>50</v>
      </c>
      <c r="S10" t="s">
        <v>51</v>
      </c>
      <c r="T10" t="s">
        <v>66</v>
      </c>
      <c r="U10" t="s">
        <v>67</v>
      </c>
      <c r="V10" t="s">
        <v>50</v>
      </c>
      <c r="W10" t="s">
        <v>50</v>
      </c>
      <c r="X10" t="s">
        <v>68</v>
      </c>
      <c r="Y10" t="s">
        <v>51</v>
      </c>
      <c r="Z10" t="s">
        <v>45</v>
      </c>
      <c r="AA10" t="s">
        <v>51</v>
      </c>
      <c r="AB10" t="s">
        <v>45</v>
      </c>
      <c r="AC10" t="s">
        <v>51</v>
      </c>
      <c r="AD10" t="s">
        <v>50</v>
      </c>
      <c r="AE10" t="s">
        <v>67</v>
      </c>
      <c r="AF10" t="s">
        <v>52</v>
      </c>
      <c r="AG10">
        <v>0.33631578947368401</v>
      </c>
      <c r="AH10">
        <v>3.8215578947368399E-2</v>
      </c>
      <c r="AI10" t="s">
        <v>45</v>
      </c>
      <c r="AJ10" t="s">
        <v>45</v>
      </c>
      <c r="AK10" t="s">
        <v>45</v>
      </c>
      <c r="AL10" t="s">
        <v>45</v>
      </c>
      <c r="AM10" t="s">
        <v>45</v>
      </c>
      <c r="AN10" t="s">
        <v>45</v>
      </c>
      <c r="AO10" t="s">
        <v>45</v>
      </c>
    </row>
    <row r="11" spans="1:46" x14ac:dyDescent="0.35">
      <c r="A11" t="s">
        <v>60</v>
      </c>
      <c r="B11">
        <v>1</v>
      </c>
      <c r="C11">
        <v>116</v>
      </c>
      <c r="D11" t="s">
        <v>69</v>
      </c>
      <c r="E11">
        <v>2017</v>
      </c>
      <c r="F11" t="s">
        <v>43</v>
      </c>
      <c r="G11" t="s">
        <v>44</v>
      </c>
      <c r="H11" t="s">
        <v>51</v>
      </c>
      <c r="I11" t="s">
        <v>62</v>
      </c>
      <c r="J11" t="s">
        <v>46</v>
      </c>
      <c r="K11" t="s">
        <v>51</v>
      </c>
      <c r="L11">
        <v>2</v>
      </c>
      <c r="M11" t="s">
        <v>63</v>
      </c>
      <c r="N11" t="s">
        <v>64</v>
      </c>
      <c r="O11" t="s">
        <v>65</v>
      </c>
      <c r="P11">
        <v>1</v>
      </c>
      <c r="Q11" t="s">
        <v>50</v>
      </c>
      <c r="R11" t="s">
        <v>50</v>
      </c>
      <c r="S11" t="s">
        <v>51</v>
      </c>
      <c r="T11" t="s">
        <v>66</v>
      </c>
      <c r="U11" t="s">
        <v>70</v>
      </c>
      <c r="V11" t="s">
        <v>50</v>
      </c>
      <c r="W11" t="s">
        <v>50</v>
      </c>
      <c r="X11" t="s">
        <v>71</v>
      </c>
      <c r="Y11" t="s">
        <v>50</v>
      </c>
      <c r="Z11" t="s">
        <v>45</v>
      </c>
      <c r="AA11" t="s">
        <v>51</v>
      </c>
      <c r="AB11" t="s">
        <v>45</v>
      </c>
      <c r="AC11" t="s">
        <v>51</v>
      </c>
      <c r="AD11" t="s">
        <v>50</v>
      </c>
      <c r="AE11" t="s">
        <v>50</v>
      </c>
      <c r="AF11" t="s">
        <v>52</v>
      </c>
      <c r="AG11">
        <v>0.25636363636363602</v>
      </c>
      <c r="AH11">
        <v>3.77342657342657E-2</v>
      </c>
      <c r="AI11" t="s">
        <v>45</v>
      </c>
      <c r="AJ11" t="s">
        <v>45</v>
      </c>
      <c r="AK11" t="s">
        <v>45</v>
      </c>
      <c r="AL11" t="s">
        <v>45</v>
      </c>
      <c r="AM11" t="s">
        <v>45</v>
      </c>
      <c r="AN11" t="s">
        <v>45</v>
      </c>
      <c r="AO11" t="s">
        <v>45</v>
      </c>
    </row>
    <row r="12" spans="1:46" x14ac:dyDescent="0.35">
      <c r="A12" t="s">
        <v>72</v>
      </c>
      <c r="B12" t="s">
        <v>73</v>
      </c>
      <c r="C12">
        <v>115</v>
      </c>
      <c r="D12" t="s">
        <v>74</v>
      </c>
      <c r="E12">
        <v>2020</v>
      </c>
      <c r="F12" t="s">
        <v>43</v>
      </c>
      <c r="G12" t="s">
        <v>44</v>
      </c>
      <c r="H12" t="s">
        <v>75</v>
      </c>
      <c r="I12" t="s">
        <v>62</v>
      </c>
      <c r="J12" t="s">
        <v>76</v>
      </c>
      <c r="K12" t="s">
        <v>47</v>
      </c>
      <c r="L12">
        <v>2</v>
      </c>
      <c r="M12" t="s">
        <v>63</v>
      </c>
      <c r="N12" t="s">
        <v>64</v>
      </c>
      <c r="O12" t="s">
        <v>77</v>
      </c>
      <c r="P12">
        <v>1</v>
      </c>
      <c r="Q12" t="s">
        <v>50</v>
      </c>
      <c r="R12" t="s">
        <v>50</v>
      </c>
      <c r="S12" t="s">
        <v>51</v>
      </c>
      <c r="T12" t="s">
        <v>66</v>
      </c>
      <c r="U12" t="s">
        <v>49</v>
      </c>
      <c r="V12" t="s">
        <v>50</v>
      </c>
      <c r="W12" t="s">
        <v>50</v>
      </c>
      <c r="X12" t="s">
        <v>78</v>
      </c>
      <c r="Y12" t="s">
        <v>51</v>
      </c>
      <c r="Z12" t="s">
        <v>51</v>
      </c>
      <c r="AA12" t="s">
        <v>45</v>
      </c>
      <c r="AB12" t="s">
        <v>45</v>
      </c>
      <c r="AC12" t="s">
        <v>45</v>
      </c>
      <c r="AD12" t="s">
        <v>45</v>
      </c>
      <c r="AE12" t="s">
        <v>51</v>
      </c>
      <c r="AF12" t="s">
        <v>52</v>
      </c>
      <c r="AG12">
        <v>0.419047619047619</v>
      </c>
      <c r="AH12">
        <v>1.15668202764977E-2</v>
      </c>
      <c r="AI12">
        <v>0.5</v>
      </c>
      <c r="AJ12">
        <v>0.26252843394575698</v>
      </c>
      <c r="AK12">
        <v>0.44300238348676102</v>
      </c>
      <c r="AL12" t="s">
        <v>45</v>
      </c>
      <c r="AM12" t="s">
        <v>45</v>
      </c>
      <c r="AN12" t="s">
        <v>45</v>
      </c>
      <c r="AO12" t="s">
        <v>45</v>
      </c>
      <c r="AQ12">
        <f t="shared" si="0"/>
        <v>2.2573241979631127</v>
      </c>
      <c r="AR12">
        <f t="shared" si="1"/>
        <v>1.9516944451898561</v>
      </c>
      <c r="AS12">
        <f t="shared" si="2"/>
        <v>4.2090186431529686</v>
      </c>
      <c r="AT12">
        <f t="shared" ref="AT12:AT43" si="3">AI12-AG12</f>
        <v>8.0952380952380998E-2</v>
      </c>
    </row>
    <row r="13" spans="1:46" x14ac:dyDescent="0.35">
      <c r="A13" t="s">
        <v>72</v>
      </c>
      <c r="B13" t="s">
        <v>79</v>
      </c>
      <c r="C13">
        <v>115</v>
      </c>
      <c r="D13" t="s">
        <v>80</v>
      </c>
      <c r="E13">
        <v>2020</v>
      </c>
      <c r="F13" t="s">
        <v>43</v>
      </c>
      <c r="G13" t="s">
        <v>44</v>
      </c>
      <c r="H13" t="s">
        <v>75</v>
      </c>
      <c r="I13" t="s">
        <v>62</v>
      </c>
      <c r="J13" t="s">
        <v>76</v>
      </c>
      <c r="K13" t="s">
        <v>47</v>
      </c>
      <c r="L13">
        <v>2</v>
      </c>
      <c r="M13" t="s">
        <v>63</v>
      </c>
      <c r="N13" t="s">
        <v>64</v>
      </c>
      <c r="O13" t="s">
        <v>77</v>
      </c>
      <c r="P13">
        <v>1</v>
      </c>
      <c r="Q13" t="s">
        <v>50</v>
      </c>
      <c r="R13" t="s">
        <v>50</v>
      </c>
      <c r="S13" t="s">
        <v>51</v>
      </c>
      <c r="T13" t="s">
        <v>66</v>
      </c>
      <c r="U13" t="s">
        <v>49</v>
      </c>
      <c r="V13" t="s">
        <v>50</v>
      </c>
      <c r="W13" t="s">
        <v>50</v>
      </c>
      <c r="X13" t="s">
        <v>78</v>
      </c>
      <c r="Y13" t="s">
        <v>51</v>
      </c>
      <c r="Z13" t="s">
        <v>51</v>
      </c>
      <c r="AA13" t="s">
        <v>45</v>
      </c>
      <c r="AB13" t="s">
        <v>45</v>
      </c>
      <c r="AC13" t="s">
        <v>45</v>
      </c>
      <c r="AD13" t="s">
        <v>45</v>
      </c>
      <c r="AE13" t="s">
        <v>51</v>
      </c>
      <c r="AF13" t="s">
        <v>52</v>
      </c>
      <c r="AG13">
        <v>0.473333333333333</v>
      </c>
      <c r="AH13">
        <v>3.0056497175141202E-3</v>
      </c>
      <c r="AI13">
        <v>0.5</v>
      </c>
      <c r="AJ13">
        <v>0.16718645874983301</v>
      </c>
      <c r="AK13">
        <v>0.48224863475820101</v>
      </c>
      <c r="AL13" t="s">
        <v>45</v>
      </c>
      <c r="AM13" t="s">
        <v>45</v>
      </c>
      <c r="AN13" t="s">
        <v>45</v>
      </c>
      <c r="AO13" t="s">
        <v>45</v>
      </c>
      <c r="AQ13">
        <f t="shared" si="0"/>
        <v>2.0736191415065366</v>
      </c>
      <c r="AR13">
        <f t="shared" si="1"/>
        <v>2.4456789779661028</v>
      </c>
      <c r="AS13">
        <f t="shared" si="2"/>
        <v>4.5192981194726389</v>
      </c>
      <c r="AT13">
        <f t="shared" si="3"/>
        <v>2.6666666666667005E-2</v>
      </c>
    </row>
    <row r="14" spans="1:46" x14ac:dyDescent="0.35">
      <c r="A14" t="s">
        <v>72</v>
      </c>
      <c r="B14" t="s">
        <v>81</v>
      </c>
      <c r="C14">
        <v>115</v>
      </c>
      <c r="D14" t="s">
        <v>82</v>
      </c>
      <c r="E14">
        <v>2020</v>
      </c>
      <c r="F14" t="s">
        <v>43</v>
      </c>
      <c r="G14" t="s">
        <v>44</v>
      </c>
      <c r="H14" t="s">
        <v>75</v>
      </c>
      <c r="I14" t="s">
        <v>62</v>
      </c>
      <c r="J14" t="s">
        <v>83</v>
      </c>
      <c r="K14" t="s">
        <v>51</v>
      </c>
      <c r="L14">
        <v>2</v>
      </c>
      <c r="M14" t="s">
        <v>63</v>
      </c>
      <c r="N14" t="s">
        <v>64</v>
      </c>
      <c r="O14" t="s">
        <v>77</v>
      </c>
      <c r="P14">
        <v>1</v>
      </c>
      <c r="Q14" t="s">
        <v>50</v>
      </c>
      <c r="R14" t="s">
        <v>50</v>
      </c>
      <c r="S14" t="s">
        <v>51</v>
      </c>
      <c r="T14" t="s">
        <v>66</v>
      </c>
      <c r="U14" t="s">
        <v>49</v>
      </c>
      <c r="V14" t="s">
        <v>50</v>
      </c>
      <c r="W14" t="s">
        <v>50</v>
      </c>
      <c r="X14" t="s">
        <v>78</v>
      </c>
      <c r="Y14" t="s">
        <v>51</v>
      </c>
      <c r="Z14" t="s">
        <v>51</v>
      </c>
      <c r="AA14" t="s">
        <v>45</v>
      </c>
      <c r="AB14" t="s">
        <v>45</v>
      </c>
      <c r="AC14" t="s">
        <v>45</v>
      </c>
      <c r="AD14" t="s">
        <v>45</v>
      </c>
      <c r="AE14" t="s">
        <v>51</v>
      </c>
      <c r="AF14" t="s">
        <v>52</v>
      </c>
      <c r="AG14">
        <v>0.29527559055118102</v>
      </c>
      <c r="AH14">
        <v>6.61382170978628E-2</v>
      </c>
      <c r="AI14">
        <v>0.58333333333333304</v>
      </c>
      <c r="AJ14">
        <v>0.328906386701662</v>
      </c>
      <c r="AK14">
        <v>0.43851234256990901</v>
      </c>
      <c r="AL14" t="s">
        <v>45</v>
      </c>
      <c r="AM14" t="s">
        <v>45</v>
      </c>
      <c r="AN14" t="s">
        <v>45</v>
      </c>
      <c r="AO14" t="s">
        <v>45</v>
      </c>
      <c r="AQ14">
        <f t="shared" si="0"/>
        <v>2.2804375223271554</v>
      </c>
      <c r="AR14">
        <f t="shared" si="1"/>
        <v>1.7436681977510773</v>
      </c>
      <c r="AS14">
        <f t="shared" si="2"/>
        <v>4.0241057200782322</v>
      </c>
      <c r="AT14">
        <f t="shared" si="3"/>
        <v>0.28805774278215202</v>
      </c>
    </row>
    <row r="15" spans="1:46" x14ac:dyDescent="0.35">
      <c r="A15" t="s">
        <v>72</v>
      </c>
      <c r="B15" t="s">
        <v>84</v>
      </c>
      <c r="C15">
        <v>115</v>
      </c>
      <c r="D15" t="s">
        <v>85</v>
      </c>
      <c r="E15">
        <v>2020</v>
      </c>
      <c r="F15" t="s">
        <v>43</v>
      </c>
      <c r="G15" t="s">
        <v>44</v>
      </c>
      <c r="H15" t="s">
        <v>75</v>
      </c>
      <c r="I15" t="s">
        <v>62</v>
      </c>
      <c r="J15" t="s">
        <v>83</v>
      </c>
      <c r="K15" t="s">
        <v>51</v>
      </c>
      <c r="L15">
        <v>2</v>
      </c>
      <c r="M15" t="s">
        <v>63</v>
      </c>
      <c r="N15" t="s">
        <v>64</v>
      </c>
      <c r="O15" t="s">
        <v>77</v>
      </c>
      <c r="P15">
        <v>1</v>
      </c>
      <c r="Q15" t="s">
        <v>50</v>
      </c>
      <c r="R15" t="s">
        <v>50</v>
      </c>
      <c r="S15" t="s">
        <v>51</v>
      </c>
      <c r="T15" t="s">
        <v>66</v>
      </c>
      <c r="U15" t="s">
        <v>49</v>
      </c>
      <c r="V15" t="s">
        <v>50</v>
      </c>
      <c r="W15" t="s">
        <v>50</v>
      </c>
      <c r="X15" t="s">
        <v>78</v>
      </c>
      <c r="Y15" t="s">
        <v>51</v>
      </c>
      <c r="Z15" t="s">
        <v>51</v>
      </c>
      <c r="AA15" t="s">
        <v>45</v>
      </c>
      <c r="AB15" t="s">
        <v>45</v>
      </c>
      <c r="AC15" t="s">
        <v>45</v>
      </c>
      <c r="AD15" t="s">
        <v>45</v>
      </c>
      <c r="AE15" t="s">
        <v>51</v>
      </c>
      <c r="AF15" t="s">
        <v>52</v>
      </c>
      <c r="AG15">
        <v>0.45630081300813002</v>
      </c>
      <c r="AH15">
        <v>4.2004031720645103E-2</v>
      </c>
      <c r="AI15">
        <v>0.58333333333333304</v>
      </c>
      <c r="AJ15">
        <v>0.35641476742636302</v>
      </c>
      <c r="AK15">
        <v>0.40938794113984001</v>
      </c>
      <c r="AL15" t="s">
        <v>45</v>
      </c>
      <c r="AM15" t="s">
        <v>45</v>
      </c>
      <c r="AN15" t="s">
        <v>45</v>
      </c>
      <c r="AO15" t="s">
        <v>45</v>
      </c>
      <c r="AQ15">
        <f t="shared" si="0"/>
        <v>2.4426708740265921</v>
      </c>
      <c r="AR15">
        <f t="shared" si="1"/>
        <v>1.6750283234101417</v>
      </c>
      <c r="AS15">
        <f t="shared" si="2"/>
        <v>4.1176991974367336</v>
      </c>
      <c r="AT15">
        <f t="shared" si="3"/>
        <v>0.12703252032520301</v>
      </c>
    </row>
    <row r="16" spans="1:46" x14ac:dyDescent="0.35">
      <c r="A16" t="s">
        <v>72</v>
      </c>
      <c r="B16" t="s">
        <v>86</v>
      </c>
      <c r="C16">
        <v>115</v>
      </c>
      <c r="D16" t="s">
        <v>87</v>
      </c>
      <c r="E16">
        <v>2020</v>
      </c>
      <c r="F16" t="s">
        <v>43</v>
      </c>
      <c r="G16" t="s">
        <v>44</v>
      </c>
      <c r="H16" t="s">
        <v>75</v>
      </c>
      <c r="I16" t="s">
        <v>62</v>
      </c>
      <c r="J16" t="s">
        <v>46</v>
      </c>
      <c r="K16" t="s">
        <v>51</v>
      </c>
      <c r="L16">
        <v>2</v>
      </c>
      <c r="M16" t="s">
        <v>63</v>
      </c>
      <c r="N16" t="s">
        <v>64</v>
      </c>
      <c r="O16" t="s">
        <v>77</v>
      </c>
      <c r="P16">
        <v>1</v>
      </c>
      <c r="Q16" t="s">
        <v>50</v>
      </c>
      <c r="R16" t="s">
        <v>50</v>
      </c>
      <c r="S16" t="s">
        <v>51</v>
      </c>
      <c r="T16" t="s">
        <v>66</v>
      </c>
      <c r="U16" t="s">
        <v>49</v>
      </c>
      <c r="V16" t="s">
        <v>50</v>
      </c>
      <c r="W16" t="s">
        <v>50</v>
      </c>
      <c r="X16" t="s">
        <v>78</v>
      </c>
      <c r="Y16" t="s">
        <v>51</v>
      </c>
      <c r="Z16" t="s">
        <v>51</v>
      </c>
      <c r="AA16" t="s">
        <v>45</v>
      </c>
      <c r="AB16" t="s">
        <v>45</v>
      </c>
      <c r="AC16" t="s">
        <v>45</v>
      </c>
      <c r="AD16" t="s">
        <v>45</v>
      </c>
      <c r="AE16" t="s">
        <v>51</v>
      </c>
      <c r="AF16" t="s">
        <v>52</v>
      </c>
      <c r="AG16">
        <v>0.26535433070866099</v>
      </c>
      <c r="AH16">
        <v>4.7679040119985E-2</v>
      </c>
      <c r="AI16">
        <v>0.5</v>
      </c>
      <c r="AJ16">
        <v>9.5688038995125596E-2</v>
      </c>
      <c r="AK16">
        <v>0.48447918501509302</v>
      </c>
      <c r="AL16" t="s">
        <v>45</v>
      </c>
      <c r="AM16" t="s">
        <v>45</v>
      </c>
      <c r="AN16" t="s">
        <v>45</v>
      </c>
      <c r="AO16" t="s">
        <v>45</v>
      </c>
      <c r="AQ16">
        <f t="shared" si="0"/>
        <v>2.0640721643569617</v>
      </c>
      <c r="AR16">
        <f t="shared" si="1"/>
        <v>3.2327429466704665</v>
      </c>
      <c r="AS16">
        <f t="shared" si="2"/>
        <v>5.2968151110274277</v>
      </c>
      <c r="AT16">
        <f t="shared" si="3"/>
        <v>0.23464566929133901</v>
      </c>
    </row>
    <row r="17" spans="1:46" x14ac:dyDescent="0.35">
      <c r="A17" t="s">
        <v>72</v>
      </c>
      <c r="B17" t="s">
        <v>88</v>
      </c>
      <c r="C17">
        <v>115</v>
      </c>
      <c r="D17" t="s">
        <v>89</v>
      </c>
      <c r="E17">
        <v>2020</v>
      </c>
      <c r="F17" t="s">
        <v>43</v>
      </c>
      <c r="G17" t="s">
        <v>44</v>
      </c>
      <c r="H17" t="s">
        <v>75</v>
      </c>
      <c r="I17" t="s">
        <v>62</v>
      </c>
      <c r="J17" t="s">
        <v>46</v>
      </c>
      <c r="K17" t="s">
        <v>51</v>
      </c>
      <c r="L17">
        <v>2</v>
      </c>
      <c r="M17" t="s">
        <v>63</v>
      </c>
      <c r="N17" t="s">
        <v>64</v>
      </c>
      <c r="O17" t="s">
        <v>77</v>
      </c>
      <c r="P17">
        <v>1</v>
      </c>
      <c r="Q17" t="s">
        <v>50</v>
      </c>
      <c r="R17" t="s">
        <v>50</v>
      </c>
      <c r="S17" t="s">
        <v>51</v>
      </c>
      <c r="T17" t="s">
        <v>66</v>
      </c>
      <c r="U17" t="s">
        <v>49</v>
      </c>
      <c r="V17" t="s">
        <v>50</v>
      </c>
      <c r="W17" t="s">
        <v>50</v>
      </c>
      <c r="X17" t="s">
        <v>78</v>
      </c>
      <c r="Y17" t="s">
        <v>51</v>
      </c>
      <c r="Z17" t="s">
        <v>51</v>
      </c>
      <c r="AA17" t="s">
        <v>45</v>
      </c>
      <c r="AB17" t="s">
        <v>45</v>
      </c>
      <c r="AC17" t="s">
        <v>45</v>
      </c>
      <c r="AD17" t="s">
        <v>45</v>
      </c>
      <c r="AE17" t="s">
        <v>51</v>
      </c>
      <c r="AF17" t="s">
        <v>52</v>
      </c>
      <c r="AG17">
        <v>0.42032520325203299</v>
      </c>
      <c r="AH17">
        <v>2.2124483539917399E-2</v>
      </c>
      <c r="AI17">
        <v>0.5</v>
      </c>
      <c r="AJ17">
        <v>8.1860589097694295E-2</v>
      </c>
      <c r="AK17">
        <v>0.50955992174854603</v>
      </c>
      <c r="AL17" t="s">
        <v>45</v>
      </c>
      <c r="AM17" t="s">
        <v>45</v>
      </c>
      <c r="AN17" t="s">
        <v>45</v>
      </c>
      <c r="AO17" t="s">
        <v>45</v>
      </c>
      <c r="AQ17">
        <f t="shared" si="0"/>
        <v>1.9624777328807912</v>
      </c>
      <c r="AR17">
        <f t="shared" si="1"/>
        <v>3.495123830336281</v>
      </c>
      <c r="AS17">
        <f t="shared" si="2"/>
        <v>5.4576015632170725</v>
      </c>
      <c r="AT17">
        <f t="shared" si="3"/>
        <v>7.9674796747967014E-2</v>
      </c>
    </row>
    <row r="18" spans="1:46" x14ac:dyDescent="0.35">
      <c r="A18" t="s">
        <v>90</v>
      </c>
      <c r="B18">
        <v>4</v>
      </c>
      <c r="C18">
        <v>89</v>
      </c>
      <c r="D18" t="s">
        <v>91</v>
      </c>
      <c r="E18">
        <v>2020</v>
      </c>
      <c r="F18" t="s">
        <v>92</v>
      </c>
      <c r="G18" t="s">
        <v>6</v>
      </c>
      <c r="H18" t="s">
        <v>50</v>
      </c>
      <c r="I18" t="s">
        <v>62</v>
      </c>
      <c r="J18" t="s">
        <v>93</v>
      </c>
      <c r="K18" t="s">
        <v>50</v>
      </c>
      <c r="L18" t="s">
        <v>94</v>
      </c>
      <c r="M18" t="s">
        <v>63</v>
      </c>
      <c r="N18" t="s">
        <v>95</v>
      </c>
      <c r="O18" t="s">
        <v>65</v>
      </c>
      <c r="P18">
        <v>1</v>
      </c>
      <c r="Q18" t="s">
        <v>50</v>
      </c>
      <c r="R18" t="s">
        <v>50</v>
      </c>
      <c r="S18" t="s">
        <v>51</v>
      </c>
      <c r="T18" t="s">
        <v>96</v>
      </c>
      <c r="U18" t="s">
        <v>49</v>
      </c>
      <c r="V18" t="s">
        <v>51</v>
      </c>
      <c r="W18" t="s">
        <v>50</v>
      </c>
      <c r="X18" t="s">
        <v>45</v>
      </c>
      <c r="Y18" t="s">
        <v>51</v>
      </c>
      <c r="Z18" t="s">
        <v>45</v>
      </c>
      <c r="AA18" t="s">
        <v>45</v>
      </c>
      <c r="AB18" t="s">
        <v>45</v>
      </c>
      <c r="AC18" t="s">
        <v>45</v>
      </c>
      <c r="AD18" t="s">
        <v>45</v>
      </c>
      <c r="AE18" t="s">
        <v>51</v>
      </c>
      <c r="AF18" t="s">
        <v>52</v>
      </c>
      <c r="AG18">
        <v>0.84297520661156999</v>
      </c>
      <c r="AH18">
        <v>0.13347107438016501</v>
      </c>
      <c r="AI18">
        <v>1</v>
      </c>
      <c r="AJ18">
        <v>0.268352458828649</v>
      </c>
      <c r="AK18">
        <v>0.73329592123049403</v>
      </c>
      <c r="AL18">
        <v>0.60606060606060597</v>
      </c>
      <c r="AM18" t="s">
        <v>45</v>
      </c>
      <c r="AN18" t="s">
        <v>45</v>
      </c>
      <c r="AO18" t="s">
        <v>45</v>
      </c>
      <c r="AQ18">
        <f t="shared" si="0"/>
        <v>1.3637059351454839</v>
      </c>
      <c r="AR18">
        <f t="shared" si="1"/>
        <v>1.9303995627417123</v>
      </c>
      <c r="AS18">
        <f t="shared" si="2"/>
        <v>3.2941054978871964</v>
      </c>
      <c r="AT18">
        <f t="shared" si="3"/>
        <v>0.15702479338843001</v>
      </c>
    </row>
    <row r="19" spans="1:46" x14ac:dyDescent="0.35">
      <c r="A19" t="s">
        <v>90</v>
      </c>
      <c r="B19">
        <v>3</v>
      </c>
      <c r="C19">
        <v>89</v>
      </c>
      <c r="D19" t="s">
        <v>97</v>
      </c>
      <c r="E19">
        <v>2020</v>
      </c>
      <c r="F19" t="s">
        <v>92</v>
      </c>
      <c r="G19" t="s">
        <v>6</v>
      </c>
      <c r="H19" t="s">
        <v>50</v>
      </c>
      <c r="I19" t="s">
        <v>62</v>
      </c>
      <c r="J19" t="s">
        <v>93</v>
      </c>
      <c r="K19" t="s">
        <v>50</v>
      </c>
      <c r="L19" t="s">
        <v>94</v>
      </c>
      <c r="M19" t="s">
        <v>63</v>
      </c>
      <c r="N19" t="s">
        <v>95</v>
      </c>
      <c r="O19" t="s">
        <v>65</v>
      </c>
      <c r="P19">
        <v>1</v>
      </c>
      <c r="Q19" t="s">
        <v>50</v>
      </c>
      <c r="R19" t="s">
        <v>50</v>
      </c>
      <c r="S19" t="s">
        <v>51</v>
      </c>
      <c r="T19" t="s">
        <v>96</v>
      </c>
      <c r="U19" t="s">
        <v>49</v>
      </c>
      <c r="V19" t="s">
        <v>51</v>
      </c>
      <c r="W19" t="s">
        <v>50</v>
      </c>
      <c r="X19" t="s">
        <v>45</v>
      </c>
      <c r="Y19" t="s">
        <v>51</v>
      </c>
      <c r="Z19" t="s">
        <v>45</v>
      </c>
      <c r="AA19" t="s">
        <v>45</v>
      </c>
      <c r="AB19" t="s">
        <v>45</v>
      </c>
      <c r="AC19" t="s">
        <v>45</v>
      </c>
      <c r="AD19" t="s">
        <v>45</v>
      </c>
      <c r="AE19" t="s">
        <v>51</v>
      </c>
      <c r="AF19" t="s">
        <v>52</v>
      </c>
      <c r="AG19">
        <v>0.72033898305084698</v>
      </c>
      <c r="AH19">
        <v>0.20317253368100799</v>
      </c>
      <c r="AI19">
        <v>1</v>
      </c>
      <c r="AJ19">
        <v>0.116764132553606</v>
      </c>
      <c r="AK19">
        <v>0.893704403999664</v>
      </c>
      <c r="AL19">
        <v>0.75</v>
      </c>
      <c r="AM19" t="s">
        <v>45</v>
      </c>
      <c r="AN19" t="s">
        <v>45</v>
      </c>
      <c r="AO19" t="s">
        <v>45</v>
      </c>
      <c r="AQ19">
        <f t="shared" si="0"/>
        <v>1.1189382031962953</v>
      </c>
      <c r="AR19">
        <f t="shared" si="1"/>
        <v>2.9264780521386853</v>
      </c>
      <c r="AS19">
        <f t="shared" si="2"/>
        <v>4.0454162553349811</v>
      </c>
      <c r="AT19">
        <f t="shared" si="3"/>
        <v>0.27966101694915302</v>
      </c>
    </row>
    <row r="20" spans="1:46" x14ac:dyDescent="0.35">
      <c r="A20" t="s">
        <v>90</v>
      </c>
      <c r="B20">
        <v>2</v>
      </c>
      <c r="C20">
        <v>89</v>
      </c>
      <c r="D20" t="s">
        <v>98</v>
      </c>
      <c r="E20">
        <v>2020</v>
      </c>
      <c r="F20" t="s">
        <v>92</v>
      </c>
      <c r="G20" t="s">
        <v>6</v>
      </c>
      <c r="H20" t="s">
        <v>50</v>
      </c>
      <c r="I20" t="s">
        <v>62</v>
      </c>
      <c r="J20" t="s">
        <v>99</v>
      </c>
      <c r="K20" t="s">
        <v>51</v>
      </c>
      <c r="L20" t="s">
        <v>100</v>
      </c>
      <c r="M20" t="s">
        <v>63</v>
      </c>
      <c r="N20" t="s">
        <v>64</v>
      </c>
      <c r="O20" t="s">
        <v>65</v>
      </c>
      <c r="P20">
        <v>1</v>
      </c>
      <c r="Q20" t="s">
        <v>50</v>
      </c>
      <c r="R20" t="s">
        <v>50</v>
      </c>
      <c r="S20" t="s">
        <v>51</v>
      </c>
      <c r="T20" t="s">
        <v>96</v>
      </c>
      <c r="U20" t="s">
        <v>49</v>
      </c>
      <c r="V20" t="s">
        <v>51</v>
      </c>
      <c r="W20" t="s">
        <v>50</v>
      </c>
      <c r="X20" t="s">
        <v>45</v>
      </c>
      <c r="Y20" t="s">
        <v>51</v>
      </c>
      <c r="Z20" t="s">
        <v>45</v>
      </c>
      <c r="AA20" t="s">
        <v>45</v>
      </c>
      <c r="AB20" t="s">
        <v>45</v>
      </c>
      <c r="AC20" t="s">
        <v>45</v>
      </c>
      <c r="AD20" t="s">
        <v>45</v>
      </c>
      <c r="AE20" t="s">
        <v>51</v>
      </c>
      <c r="AF20" t="s">
        <v>52</v>
      </c>
      <c r="AG20">
        <v>0.56721311475409797</v>
      </c>
      <c r="AH20">
        <v>0.16111691587101401</v>
      </c>
      <c r="AI20">
        <v>1</v>
      </c>
      <c r="AJ20">
        <v>8.0653021442495101E-2</v>
      </c>
      <c r="AK20">
        <v>0.47171132493726903</v>
      </c>
      <c r="AL20">
        <v>0.55333333333333301</v>
      </c>
      <c r="AM20" t="s">
        <v>45</v>
      </c>
      <c r="AN20" t="s">
        <v>45</v>
      </c>
      <c r="AO20" t="s">
        <v>45</v>
      </c>
      <c r="AQ20">
        <f t="shared" si="0"/>
        <v>2.1199406228650242</v>
      </c>
      <c r="AR20">
        <f t="shared" si="1"/>
        <v>3.5211917784729505</v>
      </c>
      <c r="AS20">
        <f t="shared" si="2"/>
        <v>5.6411324013379751</v>
      </c>
      <c r="AT20">
        <f t="shared" si="3"/>
        <v>0.43278688524590203</v>
      </c>
    </row>
    <row r="21" spans="1:46" x14ac:dyDescent="0.35">
      <c r="A21" t="s">
        <v>90</v>
      </c>
      <c r="B21">
        <v>1</v>
      </c>
      <c r="C21">
        <v>89</v>
      </c>
      <c r="D21" t="s">
        <v>101</v>
      </c>
      <c r="E21">
        <v>2020</v>
      </c>
      <c r="F21" t="s">
        <v>92</v>
      </c>
      <c r="G21" t="s">
        <v>6</v>
      </c>
      <c r="H21" t="s">
        <v>50</v>
      </c>
      <c r="I21" t="s">
        <v>62</v>
      </c>
      <c r="J21" t="s">
        <v>99</v>
      </c>
      <c r="K21" t="s">
        <v>51</v>
      </c>
      <c r="L21" t="s">
        <v>100</v>
      </c>
      <c r="M21" t="s">
        <v>63</v>
      </c>
      <c r="N21" t="s">
        <v>64</v>
      </c>
      <c r="O21" t="s">
        <v>65</v>
      </c>
      <c r="P21">
        <v>1</v>
      </c>
      <c r="Q21" t="s">
        <v>50</v>
      </c>
      <c r="R21" t="s">
        <v>50</v>
      </c>
      <c r="S21" t="s">
        <v>51</v>
      </c>
      <c r="T21" t="s">
        <v>96</v>
      </c>
      <c r="U21" t="s">
        <v>49</v>
      </c>
      <c r="V21" t="s">
        <v>51</v>
      </c>
      <c r="W21" t="s">
        <v>50</v>
      </c>
      <c r="X21" t="s">
        <v>45</v>
      </c>
      <c r="Y21" t="s">
        <v>51</v>
      </c>
      <c r="Z21" t="s">
        <v>45</v>
      </c>
      <c r="AA21" t="s">
        <v>45</v>
      </c>
      <c r="AB21" t="s">
        <v>45</v>
      </c>
      <c r="AC21" t="s">
        <v>45</v>
      </c>
      <c r="AD21" t="s">
        <v>45</v>
      </c>
      <c r="AE21" t="s">
        <v>51</v>
      </c>
      <c r="AF21" t="s">
        <v>52</v>
      </c>
      <c r="AG21">
        <v>0.601047120418848</v>
      </c>
      <c r="AH21">
        <v>0.162735739873243</v>
      </c>
      <c r="AI21">
        <v>1</v>
      </c>
      <c r="AJ21">
        <v>0.15016376921138799</v>
      </c>
      <c r="AK21">
        <v>0.46494240644593099</v>
      </c>
      <c r="AL21">
        <v>0.50353535353535395</v>
      </c>
      <c r="AM21" t="s">
        <v>45</v>
      </c>
      <c r="AN21" t="s">
        <v>45</v>
      </c>
      <c r="AO21" t="s">
        <v>45</v>
      </c>
      <c r="AQ21">
        <f t="shared" si="0"/>
        <v>2.1508040267699089</v>
      </c>
      <c r="AR21">
        <f t="shared" si="1"/>
        <v>2.5805805496349796</v>
      </c>
      <c r="AS21">
        <f t="shared" si="2"/>
        <v>4.7313845764048885</v>
      </c>
      <c r="AT21">
        <f t="shared" si="3"/>
        <v>0.398952879581152</v>
      </c>
    </row>
    <row r="22" spans="1:46" x14ac:dyDescent="0.35">
      <c r="A22" t="s">
        <v>102</v>
      </c>
      <c r="B22" t="s">
        <v>88</v>
      </c>
      <c r="C22">
        <v>82</v>
      </c>
      <c r="D22" t="s">
        <v>99</v>
      </c>
      <c r="E22">
        <v>2019</v>
      </c>
      <c r="F22" t="s">
        <v>43</v>
      </c>
      <c r="G22" t="s">
        <v>44</v>
      </c>
      <c r="H22" t="s">
        <v>50</v>
      </c>
      <c r="I22" t="s">
        <v>103</v>
      </c>
      <c r="J22" t="s">
        <v>99</v>
      </c>
      <c r="K22" t="s">
        <v>47</v>
      </c>
      <c r="L22">
        <v>2</v>
      </c>
      <c r="M22" t="s">
        <v>63</v>
      </c>
      <c r="N22" t="s">
        <v>64</v>
      </c>
      <c r="O22" t="s">
        <v>65</v>
      </c>
      <c r="P22">
        <v>1</v>
      </c>
      <c r="Q22" t="s">
        <v>50</v>
      </c>
      <c r="R22" t="s">
        <v>50</v>
      </c>
      <c r="S22" t="s">
        <v>51</v>
      </c>
      <c r="T22" t="s">
        <v>66</v>
      </c>
      <c r="U22" t="s">
        <v>49</v>
      </c>
      <c r="V22" t="s">
        <v>50</v>
      </c>
      <c r="W22" t="s">
        <v>50</v>
      </c>
      <c r="X22" t="s">
        <v>71</v>
      </c>
      <c r="Y22" t="s">
        <v>51</v>
      </c>
      <c r="Z22" t="s">
        <v>51</v>
      </c>
      <c r="AA22" t="s">
        <v>45</v>
      </c>
      <c r="AB22" t="s">
        <v>45</v>
      </c>
      <c r="AC22" t="s">
        <v>45</v>
      </c>
      <c r="AD22" t="s">
        <v>45</v>
      </c>
      <c r="AE22" t="s">
        <v>50</v>
      </c>
      <c r="AF22" t="s">
        <v>52</v>
      </c>
      <c r="AG22">
        <v>8.7071985110799499E-2</v>
      </c>
      <c r="AH22">
        <v>1.22317927212083E-2</v>
      </c>
      <c r="AI22">
        <v>0.15384615384615399</v>
      </c>
      <c r="AJ22">
        <v>0.235062890270926</v>
      </c>
      <c r="AK22">
        <v>0.46088602204856699</v>
      </c>
      <c r="AL22" t="s">
        <v>45</v>
      </c>
      <c r="AM22" t="s">
        <v>45</v>
      </c>
      <c r="AN22" t="s">
        <v>45</v>
      </c>
      <c r="AO22" t="s">
        <v>45</v>
      </c>
      <c r="AQ22">
        <f t="shared" si="0"/>
        <v>2.1697338434243565</v>
      </c>
      <c r="AR22">
        <f t="shared" si="1"/>
        <v>2.0625665208369233</v>
      </c>
      <c r="AS22">
        <f t="shared" si="2"/>
        <v>4.2323003642612793</v>
      </c>
      <c r="AT22">
        <f t="shared" si="3"/>
        <v>6.6774168735354494E-2</v>
      </c>
    </row>
    <row r="23" spans="1:46" x14ac:dyDescent="0.35">
      <c r="A23" t="s">
        <v>104</v>
      </c>
      <c r="B23">
        <v>9</v>
      </c>
      <c r="C23">
        <v>61</v>
      </c>
      <c r="D23" t="s">
        <v>105</v>
      </c>
      <c r="E23">
        <v>2018</v>
      </c>
      <c r="F23" t="s">
        <v>43</v>
      </c>
      <c r="G23" t="s">
        <v>44</v>
      </c>
      <c r="H23" t="s">
        <v>51</v>
      </c>
      <c r="I23" t="s">
        <v>62</v>
      </c>
      <c r="J23" t="s">
        <v>46</v>
      </c>
      <c r="K23" t="s">
        <v>51</v>
      </c>
      <c r="L23">
        <v>2</v>
      </c>
      <c r="M23" t="s">
        <v>63</v>
      </c>
      <c r="N23" t="s">
        <v>64</v>
      </c>
      <c r="O23" t="s">
        <v>65</v>
      </c>
      <c r="P23">
        <v>1</v>
      </c>
      <c r="Q23" t="s">
        <v>50</v>
      </c>
      <c r="R23" t="s">
        <v>50</v>
      </c>
      <c r="S23" t="s">
        <v>51</v>
      </c>
      <c r="T23" t="s">
        <v>66</v>
      </c>
      <c r="U23" t="s">
        <v>49</v>
      </c>
      <c r="V23" t="s">
        <v>51</v>
      </c>
      <c r="W23" t="s">
        <v>50</v>
      </c>
      <c r="X23" t="s">
        <v>45</v>
      </c>
      <c r="Y23" t="s">
        <v>51</v>
      </c>
      <c r="Z23" t="s">
        <v>45</v>
      </c>
      <c r="AA23" t="s">
        <v>45</v>
      </c>
      <c r="AB23" t="s">
        <v>45</v>
      </c>
      <c r="AC23" t="s">
        <v>45</v>
      </c>
      <c r="AD23" t="s">
        <v>45</v>
      </c>
      <c r="AE23" t="s">
        <v>51</v>
      </c>
      <c r="AF23" t="s">
        <v>52</v>
      </c>
      <c r="AG23">
        <v>0.144736842105263</v>
      </c>
      <c r="AH23">
        <v>3.6052631578947399E-2</v>
      </c>
      <c r="AI23">
        <v>0.5</v>
      </c>
      <c r="AJ23">
        <v>0.184605658289869</v>
      </c>
      <c r="AK23">
        <v>0.53605554745700401</v>
      </c>
      <c r="AL23" t="s">
        <v>45</v>
      </c>
      <c r="AM23" t="s">
        <v>45</v>
      </c>
      <c r="AN23" t="s">
        <v>45</v>
      </c>
      <c r="AO23" t="s">
        <v>45</v>
      </c>
      <c r="AQ23">
        <f t="shared" si="0"/>
        <v>1.8654783160885171</v>
      </c>
      <c r="AR23">
        <f t="shared" si="1"/>
        <v>2.3274346510255697</v>
      </c>
      <c r="AS23">
        <f t="shared" si="2"/>
        <v>4.1929129671140863</v>
      </c>
      <c r="AT23">
        <f t="shared" si="3"/>
        <v>0.355263157894737</v>
      </c>
    </row>
    <row r="24" spans="1:46" x14ac:dyDescent="0.35">
      <c r="A24" t="s">
        <v>106</v>
      </c>
      <c r="B24">
        <v>9</v>
      </c>
      <c r="C24">
        <v>60</v>
      </c>
      <c r="D24" t="s">
        <v>107</v>
      </c>
      <c r="E24">
        <v>2019</v>
      </c>
      <c r="F24" t="s">
        <v>92</v>
      </c>
      <c r="G24" t="s">
        <v>6</v>
      </c>
      <c r="H24" t="s">
        <v>51</v>
      </c>
      <c r="I24" t="s">
        <v>62</v>
      </c>
      <c r="J24" t="s">
        <v>46</v>
      </c>
      <c r="K24" t="s">
        <v>47</v>
      </c>
      <c r="L24" t="s">
        <v>45</v>
      </c>
      <c r="M24" t="s">
        <v>45</v>
      </c>
      <c r="N24" t="s">
        <v>48</v>
      </c>
      <c r="O24" t="s">
        <v>45</v>
      </c>
      <c r="P24" t="s">
        <v>45</v>
      </c>
      <c r="Q24" t="s">
        <v>45</v>
      </c>
      <c r="R24" t="s">
        <v>45</v>
      </c>
      <c r="S24" t="s">
        <v>45</v>
      </c>
      <c r="T24" t="s">
        <v>96</v>
      </c>
      <c r="U24" t="s">
        <v>49</v>
      </c>
      <c r="V24" t="s">
        <v>50</v>
      </c>
      <c r="W24" t="s">
        <v>50</v>
      </c>
      <c r="X24" t="s">
        <v>45</v>
      </c>
      <c r="Y24" t="s">
        <v>51</v>
      </c>
      <c r="Z24" t="s">
        <v>45</v>
      </c>
      <c r="AA24" t="s">
        <v>45</v>
      </c>
      <c r="AB24" t="s">
        <v>45</v>
      </c>
      <c r="AC24" t="s">
        <v>45</v>
      </c>
      <c r="AD24" t="s">
        <v>45</v>
      </c>
      <c r="AE24" t="s">
        <v>51</v>
      </c>
      <c r="AF24" t="s">
        <v>52</v>
      </c>
      <c r="AG24" t="s">
        <v>45</v>
      </c>
      <c r="AH24" t="s">
        <v>45</v>
      </c>
      <c r="AI24">
        <v>0.5</v>
      </c>
      <c r="AJ24">
        <v>0.27321937321937301</v>
      </c>
      <c r="AK24">
        <v>0.16980380835933401</v>
      </c>
      <c r="AL24" t="s">
        <v>45</v>
      </c>
      <c r="AM24" t="s">
        <v>45</v>
      </c>
      <c r="AN24" t="s">
        <v>45</v>
      </c>
      <c r="AO24" t="s">
        <v>45</v>
      </c>
      <c r="AQ24">
        <f t="shared" si="0"/>
        <v>5.8891494228670558</v>
      </c>
      <c r="AR24">
        <f t="shared" si="1"/>
        <v>1.9131289985706812</v>
      </c>
      <c r="AS24">
        <f t="shared" si="2"/>
        <v>7.8022784214377374</v>
      </c>
    </row>
    <row r="25" spans="1:46" x14ac:dyDescent="0.35">
      <c r="A25" t="s">
        <v>106</v>
      </c>
      <c r="B25">
        <v>8</v>
      </c>
      <c r="C25">
        <v>60</v>
      </c>
      <c r="D25" t="s">
        <v>108</v>
      </c>
      <c r="E25">
        <v>2019</v>
      </c>
      <c r="F25" t="s">
        <v>92</v>
      </c>
      <c r="G25" t="s">
        <v>6</v>
      </c>
      <c r="H25" t="s">
        <v>51</v>
      </c>
      <c r="I25" t="s">
        <v>62</v>
      </c>
      <c r="J25" t="s">
        <v>46</v>
      </c>
      <c r="K25" t="s">
        <v>47</v>
      </c>
      <c r="L25" t="s">
        <v>45</v>
      </c>
      <c r="M25" t="s">
        <v>45</v>
      </c>
      <c r="N25" t="s">
        <v>48</v>
      </c>
      <c r="O25" t="s">
        <v>45</v>
      </c>
      <c r="P25" t="s">
        <v>45</v>
      </c>
      <c r="Q25" t="s">
        <v>45</v>
      </c>
      <c r="R25" t="s">
        <v>45</v>
      </c>
      <c r="S25" t="s">
        <v>45</v>
      </c>
      <c r="T25" t="s">
        <v>66</v>
      </c>
      <c r="U25" t="s">
        <v>49</v>
      </c>
      <c r="V25" t="s">
        <v>50</v>
      </c>
      <c r="W25" t="s">
        <v>50</v>
      </c>
      <c r="X25" t="s">
        <v>45</v>
      </c>
      <c r="Y25" t="s">
        <v>51</v>
      </c>
      <c r="Z25" t="s">
        <v>45</v>
      </c>
      <c r="AA25" t="s">
        <v>45</v>
      </c>
      <c r="AB25" t="s">
        <v>45</v>
      </c>
      <c r="AC25" t="s">
        <v>45</v>
      </c>
      <c r="AD25" t="s">
        <v>45</v>
      </c>
      <c r="AE25" t="s">
        <v>51</v>
      </c>
      <c r="AF25" t="s">
        <v>52</v>
      </c>
      <c r="AG25" t="s">
        <v>45</v>
      </c>
      <c r="AH25" t="s">
        <v>45</v>
      </c>
      <c r="AI25">
        <v>0.5</v>
      </c>
      <c r="AJ25">
        <v>0.322904303375392</v>
      </c>
      <c r="AK25">
        <v>0.208777305162587</v>
      </c>
      <c r="AL25" t="s">
        <v>45</v>
      </c>
      <c r="AM25" t="s">
        <v>45</v>
      </c>
      <c r="AN25" t="s">
        <v>45</v>
      </c>
      <c r="AO25" t="s">
        <v>45</v>
      </c>
      <c r="AQ25">
        <f t="shared" si="0"/>
        <v>4.7897926415959917</v>
      </c>
      <c r="AR25">
        <f t="shared" si="1"/>
        <v>1.7597990686950367</v>
      </c>
      <c r="AS25">
        <f t="shared" si="2"/>
        <v>6.5495917102910282</v>
      </c>
    </row>
    <row r="26" spans="1:46" x14ac:dyDescent="0.35">
      <c r="A26" t="s">
        <v>109</v>
      </c>
      <c r="B26" t="s">
        <v>88</v>
      </c>
      <c r="C26">
        <v>49</v>
      </c>
      <c r="D26" t="s">
        <v>110</v>
      </c>
      <c r="E26">
        <v>2017</v>
      </c>
      <c r="F26" t="s">
        <v>43</v>
      </c>
      <c r="G26" t="s">
        <v>44</v>
      </c>
      <c r="H26" t="s">
        <v>51</v>
      </c>
      <c r="I26" t="s">
        <v>62</v>
      </c>
      <c r="J26" t="s">
        <v>93</v>
      </c>
      <c r="K26" t="s">
        <v>47</v>
      </c>
      <c r="L26">
        <v>4</v>
      </c>
      <c r="M26" t="s">
        <v>111</v>
      </c>
      <c r="N26" t="s">
        <v>64</v>
      </c>
      <c r="O26" t="s">
        <v>65</v>
      </c>
      <c r="P26">
        <v>10</v>
      </c>
      <c r="Q26" t="s">
        <v>50</v>
      </c>
      <c r="R26" t="s">
        <v>50</v>
      </c>
      <c r="S26" t="s">
        <v>51</v>
      </c>
      <c r="T26" t="s">
        <v>66</v>
      </c>
      <c r="U26" t="s">
        <v>49</v>
      </c>
      <c r="V26" t="s">
        <v>50</v>
      </c>
      <c r="W26" t="s">
        <v>50</v>
      </c>
      <c r="X26" t="s">
        <v>71</v>
      </c>
      <c r="Y26" t="s">
        <v>51</v>
      </c>
      <c r="Z26" t="s">
        <v>45</v>
      </c>
      <c r="AA26" t="s">
        <v>45</v>
      </c>
      <c r="AB26" t="s">
        <v>45</v>
      </c>
      <c r="AC26" t="s">
        <v>45</v>
      </c>
      <c r="AD26" t="s">
        <v>45</v>
      </c>
      <c r="AE26" t="s">
        <v>51</v>
      </c>
      <c r="AF26" t="s">
        <v>52</v>
      </c>
      <c r="AG26">
        <v>0.42573529411764699</v>
      </c>
      <c r="AH26">
        <v>6.5186018437225601E-2</v>
      </c>
      <c r="AI26">
        <v>1</v>
      </c>
      <c r="AJ26">
        <v>0.43970401691331901</v>
      </c>
      <c r="AK26">
        <v>0.38229756612272697</v>
      </c>
      <c r="AL26" t="s">
        <v>45</v>
      </c>
      <c r="AM26" t="s">
        <v>45</v>
      </c>
      <c r="AN26" t="s">
        <v>45</v>
      </c>
      <c r="AO26" t="s">
        <v>45</v>
      </c>
      <c r="AQ26">
        <f t="shared" si="0"/>
        <v>2.6157634487240635</v>
      </c>
      <c r="AR26">
        <f t="shared" si="1"/>
        <v>1.5080640371382201</v>
      </c>
      <c r="AS26">
        <f t="shared" si="2"/>
        <v>4.1238274858622841</v>
      </c>
      <c r="AT26">
        <f t="shared" si="3"/>
        <v>0.57426470588235301</v>
      </c>
    </row>
    <row r="27" spans="1:46" x14ac:dyDescent="0.35">
      <c r="A27" t="s">
        <v>109</v>
      </c>
      <c r="B27" t="s">
        <v>86</v>
      </c>
      <c r="C27">
        <v>49</v>
      </c>
      <c r="D27" t="s">
        <v>112</v>
      </c>
      <c r="E27">
        <v>2017</v>
      </c>
      <c r="F27" t="s">
        <v>43</v>
      </c>
      <c r="G27" t="s">
        <v>44</v>
      </c>
      <c r="H27" t="s">
        <v>51</v>
      </c>
      <c r="I27" t="s">
        <v>62</v>
      </c>
      <c r="J27" t="s">
        <v>93</v>
      </c>
      <c r="K27" t="s">
        <v>47</v>
      </c>
      <c r="L27">
        <v>4</v>
      </c>
      <c r="M27" t="s">
        <v>111</v>
      </c>
      <c r="N27" t="s">
        <v>64</v>
      </c>
      <c r="O27" t="s">
        <v>65</v>
      </c>
      <c r="P27">
        <v>10</v>
      </c>
      <c r="Q27" t="s">
        <v>50</v>
      </c>
      <c r="R27" t="s">
        <v>50</v>
      </c>
      <c r="S27" t="s">
        <v>51</v>
      </c>
      <c r="T27" t="s">
        <v>66</v>
      </c>
      <c r="U27" t="s">
        <v>49</v>
      </c>
      <c r="V27" t="s">
        <v>50</v>
      </c>
      <c r="W27" t="s">
        <v>50</v>
      </c>
      <c r="X27" t="s">
        <v>71</v>
      </c>
      <c r="Y27" t="s">
        <v>51</v>
      </c>
      <c r="Z27" t="s">
        <v>45</v>
      </c>
      <c r="AA27" t="s">
        <v>45</v>
      </c>
      <c r="AB27" t="s">
        <v>45</v>
      </c>
      <c r="AC27" t="s">
        <v>45</v>
      </c>
      <c r="AD27" t="s">
        <v>45</v>
      </c>
      <c r="AE27" t="s">
        <v>51</v>
      </c>
      <c r="AF27" t="s">
        <v>52</v>
      </c>
      <c r="AG27">
        <v>0.48749999999999999</v>
      </c>
      <c r="AH27">
        <v>8.77127659574468E-2</v>
      </c>
      <c r="AI27">
        <v>1</v>
      </c>
      <c r="AJ27">
        <v>0.431418439716312</v>
      </c>
      <c r="AK27">
        <v>0.37807525690563099</v>
      </c>
      <c r="AL27" t="s">
        <v>45</v>
      </c>
      <c r="AM27" t="s">
        <v>45</v>
      </c>
      <c r="AN27" t="s">
        <v>45</v>
      </c>
      <c r="AO27" t="s">
        <v>45</v>
      </c>
      <c r="AQ27">
        <f t="shared" si="0"/>
        <v>2.6449760510236295</v>
      </c>
      <c r="AR27">
        <f t="shared" si="1"/>
        <v>1.5224766761194191</v>
      </c>
      <c r="AS27">
        <f t="shared" si="2"/>
        <v>4.1674527271430488</v>
      </c>
      <c r="AT27">
        <f t="shared" si="3"/>
        <v>0.51249999999999996</v>
      </c>
    </row>
    <row r="28" spans="1:46" x14ac:dyDescent="0.35">
      <c r="A28" t="s">
        <v>109</v>
      </c>
      <c r="B28" t="s">
        <v>113</v>
      </c>
      <c r="C28">
        <v>49</v>
      </c>
      <c r="D28" t="s">
        <v>114</v>
      </c>
      <c r="E28">
        <v>2017</v>
      </c>
      <c r="F28" t="s">
        <v>43</v>
      </c>
      <c r="G28" t="s">
        <v>44</v>
      </c>
      <c r="H28" t="s">
        <v>51</v>
      </c>
      <c r="I28" t="s">
        <v>62</v>
      </c>
      <c r="J28" t="s">
        <v>93</v>
      </c>
      <c r="K28" t="s">
        <v>47</v>
      </c>
      <c r="L28">
        <v>4</v>
      </c>
      <c r="M28" t="s">
        <v>111</v>
      </c>
      <c r="N28" t="s">
        <v>64</v>
      </c>
      <c r="O28" t="s">
        <v>65</v>
      </c>
      <c r="P28">
        <v>10</v>
      </c>
      <c r="Q28" t="s">
        <v>50</v>
      </c>
      <c r="R28" t="s">
        <v>50</v>
      </c>
      <c r="S28" t="s">
        <v>51</v>
      </c>
      <c r="T28" t="s">
        <v>66</v>
      </c>
      <c r="U28" t="s">
        <v>49</v>
      </c>
      <c r="V28" t="s">
        <v>50</v>
      </c>
      <c r="W28" t="s">
        <v>50</v>
      </c>
      <c r="X28" t="s">
        <v>71</v>
      </c>
      <c r="Y28" t="s">
        <v>51</v>
      </c>
      <c r="Z28" t="s">
        <v>45</v>
      </c>
      <c r="AA28" t="s">
        <v>45</v>
      </c>
      <c r="AB28" t="s">
        <v>45</v>
      </c>
      <c r="AC28" t="s">
        <v>45</v>
      </c>
      <c r="AD28" t="s">
        <v>45</v>
      </c>
      <c r="AE28" t="s">
        <v>51</v>
      </c>
      <c r="AF28" t="s">
        <v>52</v>
      </c>
      <c r="AG28">
        <v>0.42573529411764699</v>
      </c>
      <c r="AH28">
        <v>6.5186018437225601E-2</v>
      </c>
      <c r="AI28">
        <v>1</v>
      </c>
      <c r="AJ28">
        <v>0.48892669007901701</v>
      </c>
      <c r="AK28">
        <v>0.30563951522034799</v>
      </c>
      <c r="AL28" t="s">
        <v>45</v>
      </c>
      <c r="AM28" t="s">
        <v>45</v>
      </c>
      <c r="AN28" t="s">
        <v>45</v>
      </c>
      <c r="AO28" t="s">
        <v>45</v>
      </c>
      <c r="AQ28">
        <f t="shared" si="0"/>
        <v>3.2718282492990451</v>
      </c>
      <c r="AR28">
        <f t="shared" si="1"/>
        <v>1.4301385953384027</v>
      </c>
      <c r="AS28">
        <f t="shared" si="2"/>
        <v>4.7019668446374476</v>
      </c>
      <c r="AT28">
        <f t="shared" si="3"/>
        <v>0.57426470588235301</v>
      </c>
    </row>
    <row r="29" spans="1:46" x14ac:dyDescent="0.35">
      <c r="A29" t="s">
        <v>115</v>
      </c>
      <c r="B29">
        <v>2</v>
      </c>
      <c r="C29">
        <v>38</v>
      </c>
      <c r="D29" t="s">
        <v>116</v>
      </c>
      <c r="E29">
        <v>2018</v>
      </c>
      <c r="F29" t="s">
        <v>117</v>
      </c>
      <c r="G29" t="s">
        <v>6</v>
      </c>
      <c r="H29" t="s">
        <v>50</v>
      </c>
      <c r="I29" t="s">
        <v>62</v>
      </c>
      <c r="J29" t="s">
        <v>46</v>
      </c>
      <c r="K29" t="s">
        <v>51</v>
      </c>
      <c r="L29">
        <v>2</v>
      </c>
      <c r="M29" t="s">
        <v>63</v>
      </c>
      <c r="N29" t="s">
        <v>64</v>
      </c>
      <c r="O29" t="s">
        <v>65</v>
      </c>
      <c r="P29">
        <v>1</v>
      </c>
      <c r="Q29" t="s">
        <v>50</v>
      </c>
      <c r="R29" t="s">
        <v>50</v>
      </c>
      <c r="S29" t="s">
        <v>51</v>
      </c>
      <c r="T29" t="s">
        <v>66</v>
      </c>
      <c r="U29" t="s">
        <v>49</v>
      </c>
      <c r="V29" t="s">
        <v>51</v>
      </c>
      <c r="W29" t="s">
        <v>50</v>
      </c>
      <c r="X29" t="s">
        <v>45</v>
      </c>
      <c r="Y29" t="s">
        <v>51</v>
      </c>
      <c r="Z29" t="s">
        <v>45</v>
      </c>
      <c r="AA29" t="s">
        <v>45</v>
      </c>
      <c r="AB29" t="s">
        <v>45</v>
      </c>
      <c r="AC29" t="s">
        <v>45</v>
      </c>
      <c r="AD29" t="s">
        <v>45</v>
      </c>
      <c r="AE29" t="s">
        <v>51</v>
      </c>
      <c r="AF29" t="s">
        <v>52</v>
      </c>
      <c r="AG29">
        <v>0.20676470588235299</v>
      </c>
      <c r="AH29">
        <v>5.8466492374727702E-2</v>
      </c>
      <c r="AI29" t="s">
        <v>45</v>
      </c>
      <c r="AJ29" t="s">
        <v>45</v>
      </c>
      <c r="AK29" t="s">
        <v>45</v>
      </c>
      <c r="AL29" t="s">
        <v>45</v>
      </c>
      <c r="AM29" t="s">
        <v>45</v>
      </c>
      <c r="AN29" t="s">
        <v>45</v>
      </c>
      <c r="AO29" t="s">
        <v>45</v>
      </c>
    </row>
    <row r="30" spans="1:46" x14ac:dyDescent="0.35">
      <c r="A30" t="s">
        <v>115</v>
      </c>
      <c r="B30">
        <v>1</v>
      </c>
      <c r="C30">
        <v>38</v>
      </c>
      <c r="D30" t="s">
        <v>118</v>
      </c>
      <c r="E30">
        <v>2018</v>
      </c>
      <c r="F30" t="s">
        <v>117</v>
      </c>
      <c r="G30" t="s">
        <v>6</v>
      </c>
      <c r="H30" t="s">
        <v>50</v>
      </c>
      <c r="I30" t="s">
        <v>62</v>
      </c>
      <c r="J30" t="s">
        <v>46</v>
      </c>
      <c r="K30" t="s">
        <v>51</v>
      </c>
      <c r="L30">
        <v>2</v>
      </c>
      <c r="M30" t="s">
        <v>63</v>
      </c>
      <c r="N30" t="s">
        <v>64</v>
      </c>
      <c r="O30" t="s">
        <v>65</v>
      </c>
      <c r="P30">
        <v>1</v>
      </c>
      <c r="Q30" t="s">
        <v>50</v>
      </c>
      <c r="R30" t="s">
        <v>50</v>
      </c>
      <c r="S30" t="s">
        <v>51</v>
      </c>
      <c r="T30" t="s">
        <v>66</v>
      </c>
      <c r="U30" t="s">
        <v>49</v>
      </c>
      <c r="V30" t="s">
        <v>51</v>
      </c>
      <c r="W30" t="s">
        <v>50</v>
      </c>
      <c r="X30" t="s">
        <v>45</v>
      </c>
      <c r="Y30" t="s">
        <v>51</v>
      </c>
      <c r="Z30" t="s">
        <v>45</v>
      </c>
      <c r="AA30" t="s">
        <v>45</v>
      </c>
      <c r="AB30" t="s">
        <v>45</v>
      </c>
      <c r="AC30" t="s">
        <v>45</v>
      </c>
      <c r="AD30" t="s">
        <v>45</v>
      </c>
      <c r="AE30" t="s">
        <v>51</v>
      </c>
      <c r="AF30" t="s">
        <v>52</v>
      </c>
      <c r="AG30">
        <v>0.19909090909090901</v>
      </c>
      <c r="AH30">
        <v>3.7794503171247398E-2</v>
      </c>
      <c r="AI30" t="s">
        <v>45</v>
      </c>
      <c r="AJ30" t="s">
        <v>45</v>
      </c>
      <c r="AK30" t="s">
        <v>45</v>
      </c>
      <c r="AL30" t="s">
        <v>45</v>
      </c>
      <c r="AM30" t="s">
        <v>45</v>
      </c>
      <c r="AN30" t="s">
        <v>45</v>
      </c>
      <c r="AO30" t="s">
        <v>45</v>
      </c>
    </row>
    <row r="31" spans="1:46" x14ac:dyDescent="0.35">
      <c r="A31" t="s">
        <v>119</v>
      </c>
      <c r="B31">
        <v>3</v>
      </c>
      <c r="C31">
        <v>37</v>
      </c>
      <c r="D31" t="s">
        <v>120</v>
      </c>
      <c r="E31">
        <v>2017</v>
      </c>
      <c r="F31" t="s">
        <v>121</v>
      </c>
      <c r="G31" t="s">
        <v>6</v>
      </c>
      <c r="H31" t="s">
        <v>50</v>
      </c>
      <c r="I31" t="s">
        <v>62</v>
      </c>
      <c r="J31" t="s">
        <v>46</v>
      </c>
      <c r="K31" t="s">
        <v>50</v>
      </c>
      <c r="L31">
        <v>2</v>
      </c>
      <c r="M31" t="s">
        <v>63</v>
      </c>
      <c r="N31" t="s">
        <v>64</v>
      </c>
      <c r="O31" t="s">
        <v>65</v>
      </c>
      <c r="P31">
        <v>1</v>
      </c>
      <c r="Q31" t="s">
        <v>50</v>
      </c>
      <c r="R31" t="s">
        <v>50</v>
      </c>
      <c r="S31" t="s">
        <v>51</v>
      </c>
      <c r="T31" t="s">
        <v>66</v>
      </c>
      <c r="U31" t="s">
        <v>49</v>
      </c>
      <c r="V31" t="s">
        <v>50</v>
      </c>
      <c r="W31" t="s">
        <v>50</v>
      </c>
      <c r="X31" t="s">
        <v>71</v>
      </c>
      <c r="Y31" t="s">
        <v>51</v>
      </c>
      <c r="Z31" t="s">
        <v>45</v>
      </c>
      <c r="AA31" t="s">
        <v>45</v>
      </c>
      <c r="AB31" t="s">
        <v>45</v>
      </c>
      <c r="AC31" t="s">
        <v>45</v>
      </c>
      <c r="AD31" t="s">
        <v>45</v>
      </c>
      <c r="AE31" t="s">
        <v>51</v>
      </c>
      <c r="AF31" t="s">
        <v>52</v>
      </c>
      <c r="AG31">
        <v>0.28645553792612599</v>
      </c>
      <c r="AH31">
        <v>2.8881818250836799E-2</v>
      </c>
      <c r="AI31">
        <v>0.16666666666666699</v>
      </c>
      <c r="AJ31">
        <v>0.34005376344086002</v>
      </c>
      <c r="AK31">
        <v>0.532239912822983</v>
      </c>
      <c r="AL31" t="s">
        <v>45</v>
      </c>
      <c r="AM31" t="s">
        <v>45</v>
      </c>
      <c r="AN31" t="s">
        <v>45</v>
      </c>
      <c r="AO31" t="s">
        <v>45</v>
      </c>
      <c r="AQ31">
        <f t="shared" si="0"/>
        <v>1.878851953616242</v>
      </c>
      <c r="AR31">
        <f t="shared" si="1"/>
        <v>1.7148502740620226</v>
      </c>
      <c r="AS31">
        <f t="shared" si="2"/>
        <v>3.5937022276782646</v>
      </c>
      <c r="AT31">
        <f t="shared" si="3"/>
        <v>-0.119788871259459</v>
      </c>
    </row>
    <row r="32" spans="1:46" x14ac:dyDescent="0.35">
      <c r="A32" t="s">
        <v>119</v>
      </c>
      <c r="B32">
        <v>2</v>
      </c>
      <c r="C32">
        <v>37</v>
      </c>
      <c r="D32" t="s">
        <v>122</v>
      </c>
      <c r="E32">
        <v>2017</v>
      </c>
      <c r="F32" t="s">
        <v>121</v>
      </c>
      <c r="G32" t="s">
        <v>6</v>
      </c>
      <c r="H32" t="s">
        <v>50</v>
      </c>
      <c r="I32" t="s">
        <v>62</v>
      </c>
      <c r="J32" t="s">
        <v>46</v>
      </c>
      <c r="K32" t="s">
        <v>50</v>
      </c>
      <c r="L32">
        <v>2</v>
      </c>
      <c r="M32" t="s">
        <v>63</v>
      </c>
      <c r="N32" t="s">
        <v>64</v>
      </c>
      <c r="O32" t="s">
        <v>65</v>
      </c>
      <c r="P32">
        <v>1</v>
      </c>
      <c r="Q32" t="s">
        <v>50</v>
      </c>
      <c r="R32" t="s">
        <v>50</v>
      </c>
      <c r="S32" t="s">
        <v>51</v>
      </c>
      <c r="T32" t="s">
        <v>66</v>
      </c>
      <c r="U32" t="s">
        <v>49</v>
      </c>
      <c r="V32" t="s">
        <v>50</v>
      </c>
      <c r="W32" t="s">
        <v>50</v>
      </c>
      <c r="X32" t="s">
        <v>71</v>
      </c>
      <c r="Y32" t="s">
        <v>51</v>
      </c>
      <c r="Z32" t="s">
        <v>45</v>
      </c>
      <c r="AA32" t="s">
        <v>45</v>
      </c>
      <c r="AB32" t="s">
        <v>45</v>
      </c>
      <c r="AC32" t="s">
        <v>45</v>
      </c>
      <c r="AD32" t="s">
        <v>45</v>
      </c>
      <c r="AE32" t="s">
        <v>51</v>
      </c>
      <c r="AF32" t="s">
        <v>52</v>
      </c>
      <c r="AG32">
        <v>0.24130713036963</v>
      </c>
      <c r="AH32">
        <v>3.4157007630666897E-2</v>
      </c>
      <c r="AI32">
        <v>0.16666666666666699</v>
      </c>
      <c r="AJ32">
        <v>0.34005376344086002</v>
      </c>
      <c r="AK32">
        <v>0.49399084106711999</v>
      </c>
      <c r="AL32" t="s">
        <v>45</v>
      </c>
      <c r="AM32" t="s">
        <v>45</v>
      </c>
      <c r="AN32" t="s">
        <v>45</v>
      </c>
      <c r="AO32" t="s">
        <v>45</v>
      </c>
      <c r="AQ32">
        <f t="shared" si="0"/>
        <v>2.024329029744353</v>
      </c>
      <c r="AR32">
        <f t="shared" si="1"/>
        <v>1.7148502740620226</v>
      </c>
      <c r="AS32">
        <f t="shared" si="2"/>
        <v>3.7391793038063756</v>
      </c>
      <c r="AT32">
        <f t="shared" si="3"/>
        <v>-7.4640463702963011E-2</v>
      </c>
    </row>
    <row r="33" spans="1:46" x14ac:dyDescent="0.35">
      <c r="A33" t="s">
        <v>119</v>
      </c>
      <c r="B33">
        <v>1</v>
      </c>
      <c r="C33">
        <v>37</v>
      </c>
      <c r="D33" t="s">
        <v>123</v>
      </c>
      <c r="E33">
        <v>2017</v>
      </c>
      <c r="F33" t="s">
        <v>121</v>
      </c>
      <c r="G33" t="s">
        <v>6</v>
      </c>
      <c r="H33" t="s">
        <v>50</v>
      </c>
      <c r="I33" t="s">
        <v>62</v>
      </c>
      <c r="J33" t="s">
        <v>46</v>
      </c>
      <c r="K33" t="s">
        <v>50</v>
      </c>
      <c r="L33">
        <v>2</v>
      </c>
      <c r="M33" t="s">
        <v>63</v>
      </c>
      <c r="N33" t="s">
        <v>64</v>
      </c>
      <c r="O33" t="s">
        <v>65</v>
      </c>
      <c r="P33">
        <v>1</v>
      </c>
      <c r="Q33" t="s">
        <v>50</v>
      </c>
      <c r="R33" t="s">
        <v>50</v>
      </c>
      <c r="S33" t="s">
        <v>51</v>
      </c>
      <c r="T33" t="s">
        <v>66</v>
      </c>
      <c r="U33" t="s">
        <v>49</v>
      </c>
      <c r="V33" t="s">
        <v>50</v>
      </c>
      <c r="W33" t="s">
        <v>50</v>
      </c>
      <c r="X33" t="s">
        <v>71</v>
      </c>
      <c r="Y33" t="s">
        <v>51</v>
      </c>
      <c r="Z33" t="s">
        <v>45</v>
      </c>
      <c r="AA33" t="s">
        <v>45</v>
      </c>
      <c r="AB33" t="s">
        <v>45</v>
      </c>
      <c r="AC33" t="s">
        <v>45</v>
      </c>
      <c r="AD33" t="s">
        <v>45</v>
      </c>
      <c r="AE33" t="s">
        <v>51</v>
      </c>
      <c r="AF33" t="s">
        <v>52</v>
      </c>
      <c r="AG33">
        <v>0.238537898882726</v>
      </c>
      <c r="AH33">
        <v>3.1335089032822297E-2</v>
      </c>
      <c r="AI33">
        <v>0.16666666666666699</v>
      </c>
      <c r="AJ33">
        <v>0.49042145593869702</v>
      </c>
      <c r="AK33">
        <v>0.47384253605094701</v>
      </c>
      <c r="AL33" t="s">
        <v>45</v>
      </c>
      <c r="AM33" t="s">
        <v>45</v>
      </c>
      <c r="AN33" t="s">
        <v>45</v>
      </c>
      <c r="AO33" t="s">
        <v>45</v>
      </c>
      <c r="AQ33">
        <f t="shared" si="0"/>
        <v>2.1104057232474402</v>
      </c>
      <c r="AR33">
        <f t="shared" si="1"/>
        <v>1.4279574573494833</v>
      </c>
      <c r="AS33">
        <f t="shared" si="2"/>
        <v>3.5383631805969236</v>
      </c>
      <c r="AT33">
        <f t="shared" si="3"/>
        <v>-7.1871232216059011E-2</v>
      </c>
    </row>
    <row r="34" spans="1:46" x14ac:dyDescent="0.35">
      <c r="A34" t="s">
        <v>124</v>
      </c>
      <c r="B34">
        <v>4</v>
      </c>
      <c r="C34">
        <v>34</v>
      </c>
      <c r="D34" t="s">
        <v>125</v>
      </c>
      <c r="E34">
        <v>2015</v>
      </c>
      <c r="F34" t="s">
        <v>126</v>
      </c>
      <c r="G34" t="s">
        <v>6</v>
      </c>
      <c r="H34" t="s">
        <v>50</v>
      </c>
      <c r="I34" t="s">
        <v>62</v>
      </c>
      <c r="J34" t="s">
        <v>76</v>
      </c>
      <c r="K34" t="s">
        <v>47</v>
      </c>
      <c r="L34" t="s">
        <v>45</v>
      </c>
      <c r="M34" t="s">
        <v>45</v>
      </c>
      <c r="N34" t="s">
        <v>48</v>
      </c>
      <c r="O34" t="s">
        <v>45</v>
      </c>
      <c r="P34" t="s">
        <v>45</v>
      </c>
      <c r="Q34" t="s">
        <v>45</v>
      </c>
      <c r="R34" t="s">
        <v>45</v>
      </c>
      <c r="S34" t="s">
        <v>45</v>
      </c>
      <c r="T34" t="s">
        <v>45</v>
      </c>
      <c r="U34" t="s">
        <v>49</v>
      </c>
      <c r="V34" t="s">
        <v>50</v>
      </c>
      <c r="W34" t="s">
        <v>50</v>
      </c>
      <c r="X34" t="s">
        <v>45</v>
      </c>
      <c r="Y34" t="s">
        <v>51</v>
      </c>
      <c r="Z34" t="s">
        <v>45</v>
      </c>
      <c r="AA34" t="s">
        <v>45</v>
      </c>
      <c r="AB34" t="s">
        <v>45</v>
      </c>
      <c r="AC34" t="s">
        <v>45</v>
      </c>
      <c r="AD34" t="s">
        <v>45</v>
      </c>
      <c r="AE34" t="s">
        <v>51</v>
      </c>
      <c r="AF34" t="s">
        <v>52</v>
      </c>
      <c r="AG34" t="s">
        <v>45</v>
      </c>
      <c r="AH34" t="s">
        <v>45</v>
      </c>
      <c r="AI34">
        <v>0.5</v>
      </c>
      <c r="AJ34">
        <v>3.5854341736694703E-2</v>
      </c>
      <c r="AK34">
        <v>0.59324028371288895</v>
      </c>
      <c r="AL34" t="s">
        <v>45</v>
      </c>
      <c r="AM34" t="s">
        <v>45</v>
      </c>
      <c r="AN34" t="s">
        <v>45</v>
      </c>
      <c r="AO34" t="s">
        <v>45</v>
      </c>
      <c r="AQ34">
        <f t="shared" si="0"/>
        <v>1.685657612024154</v>
      </c>
      <c r="AR34">
        <f t="shared" si="1"/>
        <v>5.2811575435694005</v>
      </c>
      <c r="AS34">
        <f t="shared" si="2"/>
        <v>6.9668151555935545</v>
      </c>
    </row>
    <row r="35" spans="1:46" x14ac:dyDescent="0.35">
      <c r="A35" t="s">
        <v>124</v>
      </c>
      <c r="B35">
        <v>1</v>
      </c>
      <c r="C35">
        <v>34</v>
      </c>
      <c r="D35" t="s">
        <v>125</v>
      </c>
      <c r="E35">
        <v>2015</v>
      </c>
      <c r="F35" t="s">
        <v>126</v>
      </c>
      <c r="G35" t="s">
        <v>6</v>
      </c>
      <c r="H35" t="s">
        <v>51</v>
      </c>
      <c r="I35" t="s">
        <v>62</v>
      </c>
      <c r="J35" t="s">
        <v>76</v>
      </c>
      <c r="K35" t="s">
        <v>47</v>
      </c>
      <c r="L35" t="s">
        <v>45</v>
      </c>
      <c r="M35" t="s">
        <v>45</v>
      </c>
      <c r="N35" t="s">
        <v>48</v>
      </c>
      <c r="O35" t="s">
        <v>45</v>
      </c>
      <c r="P35" t="s">
        <v>45</v>
      </c>
      <c r="Q35" t="s">
        <v>45</v>
      </c>
      <c r="R35" t="s">
        <v>45</v>
      </c>
      <c r="S35" t="s">
        <v>45</v>
      </c>
      <c r="T35" t="s">
        <v>45</v>
      </c>
      <c r="U35" t="s">
        <v>49</v>
      </c>
      <c r="V35" t="s">
        <v>50</v>
      </c>
      <c r="W35" t="s">
        <v>50</v>
      </c>
      <c r="X35" t="s">
        <v>45</v>
      </c>
      <c r="Y35" t="s">
        <v>51</v>
      </c>
      <c r="Z35" t="s">
        <v>45</v>
      </c>
      <c r="AA35" t="s">
        <v>45</v>
      </c>
      <c r="AB35" t="s">
        <v>45</v>
      </c>
      <c r="AC35" t="s">
        <v>45</v>
      </c>
      <c r="AD35" t="s">
        <v>45</v>
      </c>
      <c r="AE35" t="s">
        <v>51</v>
      </c>
      <c r="AF35" t="s">
        <v>52</v>
      </c>
      <c r="AG35" t="s">
        <v>45</v>
      </c>
      <c r="AH35" t="s">
        <v>45</v>
      </c>
      <c r="AI35">
        <v>0.5</v>
      </c>
      <c r="AJ35">
        <v>4.7534165181223997E-2</v>
      </c>
      <c r="AK35">
        <v>0.55979994129655697</v>
      </c>
      <c r="AL35" t="s">
        <v>45</v>
      </c>
      <c r="AM35" t="s">
        <v>45</v>
      </c>
      <c r="AN35" t="s">
        <v>45</v>
      </c>
      <c r="AO35" t="s">
        <v>45</v>
      </c>
      <c r="AQ35">
        <f t="shared" si="0"/>
        <v>1.7863524559932826</v>
      </c>
      <c r="AR35">
        <f t="shared" si="1"/>
        <v>4.5866654554261972</v>
      </c>
      <c r="AS35">
        <f t="shared" si="2"/>
        <v>6.3730179114194794</v>
      </c>
    </row>
    <row r="36" spans="1:46" x14ac:dyDescent="0.35">
      <c r="A36" t="s">
        <v>127</v>
      </c>
      <c r="B36">
        <v>2</v>
      </c>
      <c r="C36">
        <v>28</v>
      </c>
      <c r="D36" t="s">
        <v>128</v>
      </c>
      <c r="E36">
        <v>2017</v>
      </c>
      <c r="F36" t="s">
        <v>129</v>
      </c>
      <c r="G36" t="s">
        <v>6</v>
      </c>
      <c r="H36" t="s">
        <v>51</v>
      </c>
      <c r="I36" t="s">
        <v>62</v>
      </c>
      <c r="J36" t="s">
        <v>46</v>
      </c>
      <c r="K36" t="s">
        <v>130</v>
      </c>
      <c r="L36">
        <v>2</v>
      </c>
      <c r="M36" t="s">
        <v>111</v>
      </c>
      <c r="N36" t="s">
        <v>64</v>
      </c>
      <c r="O36" t="s">
        <v>65</v>
      </c>
      <c r="P36">
        <v>1</v>
      </c>
      <c r="Q36" t="s">
        <v>50</v>
      </c>
      <c r="R36" t="s">
        <v>50</v>
      </c>
      <c r="S36" t="s">
        <v>51</v>
      </c>
      <c r="T36" t="s">
        <v>66</v>
      </c>
      <c r="U36" t="s">
        <v>49</v>
      </c>
      <c r="V36" t="s">
        <v>50</v>
      </c>
      <c r="W36" t="s">
        <v>50</v>
      </c>
      <c r="X36" t="s">
        <v>71</v>
      </c>
      <c r="Y36" t="s">
        <v>51</v>
      </c>
      <c r="Z36" t="s">
        <v>45</v>
      </c>
      <c r="AA36" t="s">
        <v>45</v>
      </c>
      <c r="AB36" t="s">
        <v>45</v>
      </c>
      <c r="AC36" t="s">
        <v>45</v>
      </c>
      <c r="AD36" t="s">
        <v>45</v>
      </c>
      <c r="AE36" t="s">
        <v>51</v>
      </c>
      <c r="AF36" t="s">
        <v>52</v>
      </c>
      <c r="AG36">
        <v>0.37333333333333302</v>
      </c>
      <c r="AH36">
        <v>0.124674157303371</v>
      </c>
      <c r="AI36">
        <v>1</v>
      </c>
      <c r="AJ36">
        <v>0.140350877192982</v>
      </c>
      <c r="AK36">
        <v>0.99467082074697799</v>
      </c>
      <c r="AL36" t="s">
        <v>45</v>
      </c>
      <c r="AM36" t="s">
        <v>45</v>
      </c>
      <c r="AN36" t="s">
        <v>45</v>
      </c>
      <c r="AO36" t="s">
        <v>45</v>
      </c>
      <c r="AQ36">
        <f t="shared" si="0"/>
        <v>1.0053577315649211</v>
      </c>
      <c r="AR36">
        <f t="shared" si="1"/>
        <v>2.6692695630078322</v>
      </c>
      <c r="AS36">
        <f t="shared" si="2"/>
        <v>3.6746272945727534</v>
      </c>
      <c r="AT36">
        <f t="shared" si="3"/>
        <v>0.62666666666666693</v>
      </c>
    </row>
    <row r="37" spans="1:46" x14ac:dyDescent="0.35">
      <c r="A37" t="s">
        <v>127</v>
      </c>
      <c r="B37">
        <v>1</v>
      </c>
      <c r="C37">
        <v>28</v>
      </c>
      <c r="D37" t="s">
        <v>123</v>
      </c>
      <c r="E37">
        <v>2017</v>
      </c>
      <c r="F37" t="s">
        <v>129</v>
      </c>
      <c r="G37" t="s">
        <v>6</v>
      </c>
      <c r="H37" t="s">
        <v>51</v>
      </c>
      <c r="I37" t="s">
        <v>62</v>
      </c>
      <c r="J37" t="s">
        <v>46</v>
      </c>
      <c r="K37" t="s">
        <v>130</v>
      </c>
      <c r="L37">
        <v>2</v>
      </c>
      <c r="M37" t="s">
        <v>111</v>
      </c>
      <c r="N37" t="s">
        <v>64</v>
      </c>
      <c r="O37" t="s">
        <v>65</v>
      </c>
      <c r="P37">
        <v>1</v>
      </c>
      <c r="Q37" t="s">
        <v>50</v>
      </c>
      <c r="R37" t="s">
        <v>50</v>
      </c>
      <c r="S37" t="s">
        <v>51</v>
      </c>
      <c r="T37" t="s">
        <v>66</v>
      </c>
      <c r="U37" t="s">
        <v>49</v>
      </c>
      <c r="V37" t="s">
        <v>50</v>
      </c>
      <c r="W37" t="s">
        <v>50</v>
      </c>
      <c r="X37" t="s">
        <v>71</v>
      </c>
      <c r="Y37" t="s">
        <v>51</v>
      </c>
      <c r="Z37" t="s">
        <v>45</v>
      </c>
      <c r="AA37" t="s">
        <v>45</v>
      </c>
      <c r="AB37" t="s">
        <v>45</v>
      </c>
      <c r="AC37" t="s">
        <v>45</v>
      </c>
      <c r="AD37" t="s">
        <v>45</v>
      </c>
      <c r="AE37" t="s">
        <v>51</v>
      </c>
      <c r="AF37" t="s">
        <v>52</v>
      </c>
      <c r="AG37">
        <v>0.40943396226415102</v>
      </c>
      <c r="AH37">
        <v>0.12125544267053701</v>
      </c>
      <c r="AI37">
        <v>1</v>
      </c>
      <c r="AJ37">
        <v>0.21770682148040599</v>
      </c>
      <c r="AK37">
        <v>0.93953928553505595</v>
      </c>
      <c r="AL37" t="s">
        <v>45</v>
      </c>
      <c r="AM37" t="s">
        <v>45</v>
      </c>
      <c r="AN37" t="s">
        <v>45</v>
      </c>
      <c r="AO37" t="s">
        <v>45</v>
      </c>
      <c r="AQ37">
        <f t="shared" si="0"/>
        <v>1.0643514490514492</v>
      </c>
      <c r="AR37">
        <f t="shared" si="1"/>
        <v>2.1432063207571366</v>
      </c>
      <c r="AS37">
        <f t="shared" si="2"/>
        <v>3.2075577698085858</v>
      </c>
      <c r="AT37">
        <f t="shared" si="3"/>
        <v>0.59056603773584904</v>
      </c>
    </row>
    <row r="38" spans="1:46" x14ac:dyDescent="0.35">
      <c r="A38" t="s">
        <v>131</v>
      </c>
      <c r="B38">
        <v>2</v>
      </c>
      <c r="C38">
        <v>26</v>
      </c>
      <c r="D38" t="s">
        <v>132</v>
      </c>
      <c r="E38">
        <v>2019</v>
      </c>
      <c r="F38" t="s">
        <v>133</v>
      </c>
      <c r="G38" t="s">
        <v>6</v>
      </c>
      <c r="H38" t="s">
        <v>50</v>
      </c>
      <c r="I38" t="s">
        <v>62</v>
      </c>
      <c r="J38" t="s">
        <v>46</v>
      </c>
      <c r="K38" t="s">
        <v>134</v>
      </c>
      <c r="L38">
        <v>2</v>
      </c>
      <c r="M38" t="s">
        <v>111</v>
      </c>
      <c r="N38" t="s">
        <v>64</v>
      </c>
      <c r="O38" t="s">
        <v>135</v>
      </c>
      <c r="P38">
        <v>11</v>
      </c>
      <c r="Q38" t="s">
        <v>50</v>
      </c>
      <c r="R38" t="s">
        <v>50</v>
      </c>
      <c r="S38" t="s">
        <v>51</v>
      </c>
      <c r="T38" t="s">
        <v>136</v>
      </c>
      <c r="U38" t="s">
        <v>49</v>
      </c>
      <c r="V38" t="s">
        <v>51</v>
      </c>
      <c r="W38" t="s">
        <v>50</v>
      </c>
      <c r="X38" t="s">
        <v>45</v>
      </c>
      <c r="Y38" t="s">
        <v>51</v>
      </c>
      <c r="Z38" t="s">
        <v>45</v>
      </c>
      <c r="AA38" t="s">
        <v>45</v>
      </c>
      <c r="AB38" t="s">
        <v>45</v>
      </c>
      <c r="AC38" t="s">
        <v>45</v>
      </c>
      <c r="AD38" t="s">
        <v>45</v>
      </c>
      <c r="AE38" t="s">
        <v>51</v>
      </c>
      <c r="AF38" t="s">
        <v>52</v>
      </c>
      <c r="AG38">
        <v>0.29349999999999998</v>
      </c>
      <c r="AH38">
        <v>7.8854887218045094E-2</v>
      </c>
      <c r="AI38">
        <v>0.5</v>
      </c>
      <c r="AJ38">
        <v>0.37266332075524</v>
      </c>
      <c r="AK38">
        <v>2.4426218112853199E-2</v>
      </c>
      <c r="AL38" t="s">
        <v>45</v>
      </c>
      <c r="AM38" t="s">
        <v>45</v>
      </c>
      <c r="AN38" t="s">
        <v>45</v>
      </c>
      <c r="AO38" t="s">
        <v>45</v>
      </c>
      <c r="AQ38">
        <f t="shared" si="0"/>
        <v>40.939616414617824</v>
      </c>
      <c r="AR38">
        <f t="shared" si="1"/>
        <v>1.6381047709846894</v>
      </c>
      <c r="AS38">
        <f t="shared" si="2"/>
        <v>42.577721185602513</v>
      </c>
      <c r="AT38">
        <f t="shared" si="3"/>
        <v>0.20650000000000002</v>
      </c>
    </row>
    <row r="39" spans="1:46" x14ac:dyDescent="0.35">
      <c r="A39" t="s">
        <v>131</v>
      </c>
      <c r="B39">
        <v>1</v>
      </c>
      <c r="C39">
        <v>26</v>
      </c>
      <c r="D39" t="s">
        <v>137</v>
      </c>
      <c r="E39">
        <v>2019</v>
      </c>
      <c r="F39" t="s">
        <v>133</v>
      </c>
      <c r="G39" t="s">
        <v>6</v>
      </c>
      <c r="H39" t="s">
        <v>50</v>
      </c>
      <c r="I39" t="s">
        <v>62</v>
      </c>
      <c r="J39" t="s">
        <v>46</v>
      </c>
      <c r="K39" t="s">
        <v>134</v>
      </c>
      <c r="L39">
        <v>2</v>
      </c>
      <c r="M39" t="s">
        <v>111</v>
      </c>
      <c r="N39" t="s">
        <v>64</v>
      </c>
      <c r="O39" t="s">
        <v>135</v>
      </c>
      <c r="P39">
        <v>11</v>
      </c>
      <c r="Q39" t="s">
        <v>50</v>
      </c>
      <c r="R39" t="s">
        <v>50</v>
      </c>
      <c r="S39" t="s">
        <v>51</v>
      </c>
      <c r="T39" t="s">
        <v>136</v>
      </c>
      <c r="U39" t="s">
        <v>49</v>
      </c>
      <c r="V39" t="s">
        <v>51</v>
      </c>
      <c r="W39" t="s">
        <v>50</v>
      </c>
      <c r="X39" t="s">
        <v>45</v>
      </c>
      <c r="Y39" t="s">
        <v>51</v>
      </c>
      <c r="Z39" t="s">
        <v>45</v>
      </c>
      <c r="AA39" t="s">
        <v>45</v>
      </c>
      <c r="AB39" t="s">
        <v>45</v>
      </c>
      <c r="AC39" t="s">
        <v>45</v>
      </c>
      <c r="AD39" t="s">
        <v>45</v>
      </c>
      <c r="AE39" t="s">
        <v>51</v>
      </c>
      <c r="AF39" t="s">
        <v>52</v>
      </c>
      <c r="AG39">
        <v>0.287224669603524</v>
      </c>
      <c r="AH39">
        <v>8.06767767338505E-2</v>
      </c>
      <c r="AI39">
        <v>0.5</v>
      </c>
      <c r="AJ39">
        <v>0.11314794825023</v>
      </c>
      <c r="AK39">
        <v>3.2917892290266801E-2</v>
      </c>
      <c r="AL39" t="s">
        <v>45</v>
      </c>
      <c r="AM39" t="s">
        <v>45</v>
      </c>
      <c r="AN39" t="s">
        <v>45</v>
      </c>
      <c r="AO39" t="s">
        <v>45</v>
      </c>
      <c r="AQ39">
        <f t="shared" si="0"/>
        <v>30.378615713973922</v>
      </c>
      <c r="AR39">
        <f t="shared" si="1"/>
        <v>2.9728750653360554</v>
      </c>
      <c r="AS39">
        <f t="shared" si="2"/>
        <v>33.351490779309977</v>
      </c>
      <c r="AT39">
        <f t="shared" si="3"/>
        <v>0.212775330396476</v>
      </c>
    </row>
    <row r="40" spans="1:46" x14ac:dyDescent="0.35">
      <c r="A40" t="s">
        <v>138</v>
      </c>
      <c r="B40">
        <v>9</v>
      </c>
      <c r="C40">
        <v>3</v>
      </c>
      <c r="D40" t="s">
        <v>139</v>
      </c>
      <c r="E40">
        <v>2016</v>
      </c>
      <c r="F40" t="s">
        <v>140</v>
      </c>
      <c r="G40" t="s">
        <v>6</v>
      </c>
      <c r="H40" t="s">
        <v>45</v>
      </c>
      <c r="I40" t="s">
        <v>62</v>
      </c>
      <c r="J40" t="s">
        <v>93</v>
      </c>
      <c r="K40" t="s">
        <v>47</v>
      </c>
      <c r="L40">
        <v>4</v>
      </c>
      <c r="M40" t="s">
        <v>63</v>
      </c>
      <c r="N40" t="s">
        <v>48</v>
      </c>
      <c r="O40" t="s">
        <v>65</v>
      </c>
      <c r="P40">
        <v>1</v>
      </c>
      <c r="Q40" t="s">
        <v>45</v>
      </c>
      <c r="R40" t="s">
        <v>45</v>
      </c>
      <c r="S40" t="s">
        <v>45</v>
      </c>
      <c r="T40" t="s">
        <v>66</v>
      </c>
      <c r="U40" t="s">
        <v>49</v>
      </c>
      <c r="V40" t="s">
        <v>50</v>
      </c>
      <c r="W40" t="s">
        <v>51</v>
      </c>
      <c r="X40" t="s">
        <v>51</v>
      </c>
      <c r="Y40" t="s">
        <v>51</v>
      </c>
      <c r="Z40" t="s">
        <v>51</v>
      </c>
      <c r="AA40" t="s">
        <v>51</v>
      </c>
      <c r="AB40" t="s">
        <v>51</v>
      </c>
      <c r="AC40" t="s">
        <v>51</v>
      </c>
      <c r="AD40" t="s">
        <v>51</v>
      </c>
      <c r="AE40" t="s">
        <v>51</v>
      </c>
      <c r="AF40" t="s">
        <v>52</v>
      </c>
      <c r="AG40" t="s">
        <v>45</v>
      </c>
      <c r="AH40" t="s">
        <v>45</v>
      </c>
      <c r="AI40">
        <v>0</v>
      </c>
      <c r="AJ40">
        <v>0.21580328557182599</v>
      </c>
      <c r="AK40">
        <v>0.18177875156963699</v>
      </c>
      <c r="AL40" t="s">
        <v>45</v>
      </c>
      <c r="AM40" t="s">
        <v>45</v>
      </c>
      <c r="AN40" t="s">
        <v>45</v>
      </c>
      <c r="AO40" t="s">
        <v>45</v>
      </c>
      <c r="AQ40">
        <f t="shared" si="0"/>
        <v>5.5011930237452065</v>
      </c>
      <c r="AR40">
        <f t="shared" si="1"/>
        <v>2.1526378575708494</v>
      </c>
      <c r="AS40">
        <f t="shared" si="2"/>
        <v>7.6538308813160558</v>
      </c>
    </row>
    <row r="41" spans="1:46" x14ac:dyDescent="0.35">
      <c r="A41" t="s">
        <v>138</v>
      </c>
      <c r="B41">
        <v>8</v>
      </c>
      <c r="C41">
        <v>3</v>
      </c>
      <c r="D41" t="s">
        <v>76</v>
      </c>
      <c r="E41">
        <v>2016</v>
      </c>
      <c r="F41" t="s">
        <v>140</v>
      </c>
      <c r="G41" t="s">
        <v>6</v>
      </c>
      <c r="H41" t="s">
        <v>50</v>
      </c>
      <c r="I41" t="s">
        <v>62</v>
      </c>
      <c r="J41" t="s">
        <v>76</v>
      </c>
      <c r="K41" t="s">
        <v>47</v>
      </c>
      <c r="L41">
        <v>2</v>
      </c>
      <c r="M41" t="s">
        <v>63</v>
      </c>
      <c r="N41" t="s">
        <v>64</v>
      </c>
      <c r="O41" t="s">
        <v>65</v>
      </c>
      <c r="P41">
        <v>1</v>
      </c>
      <c r="Q41" t="s">
        <v>50</v>
      </c>
      <c r="R41" t="s">
        <v>50</v>
      </c>
      <c r="S41" t="s">
        <v>51</v>
      </c>
      <c r="T41" t="s">
        <v>66</v>
      </c>
      <c r="U41" t="s">
        <v>49</v>
      </c>
      <c r="V41" t="s">
        <v>51</v>
      </c>
      <c r="W41" t="s">
        <v>50</v>
      </c>
      <c r="X41" t="s">
        <v>45</v>
      </c>
      <c r="Y41" t="s">
        <v>51</v>
      </c>
      <c r="Z41" t="s">
        <v>45</v>
      </c>
      <c r="AA41" t="s">
        <v>45</v>
      </c>
      <c r="AB41" t="s">
        <v>45</v>
      </c>
      <c r="AC41" t="s">
        <v>45</v>
      </c>
      <c r="AD41" t="s">
        <v>45</v>
      </c>
      <c r="AE41" t="s">
        <v>51</v>
      </c>
      <c r="AF41" t="s">
        <v>52</v>
      </c>
      <c r="AG41">
        <v>0.433976449275362</v>
      </c>
      <c r="AH41">
        <v>1.05704730125746E-2</v>
      </c>
      <c r="AI41">
        <v>0.5</v>
      </c>
      <c r="AJ41">
        <v>0.19203799926520801</v>
      </c>
      <c r="AK41">
        <v>0.181330864398765</v>
      </c>
      <c r="AL41" t="s">
        <v>45</v>
      </c>
      <c r="AM41" t="s">
        <v>45</v>
      </c>
      <c r="AN41" t="s">
        <v>45</v>
      </c>
      <c r="AO41" t="s">
        <v>45</v>
      </c>
      <c r="AQ41">
        <f t="shared" si="0"/>
        <v>5.5147809685663791</v>
      </c>
      <c r="AR41">
        <f t="shared" si="1"/>
        <v>2.2819515203573064</v>
      </c>
      <c r="AS41">
        <f t="shared" si="2"/>
        <v>7.796732488923686</v>
      </c>
      <c r="AT41">
        <f t="shared" si="3"/>
        <v>6.6023550724638003E-2</v>
      </c>
    </row>
    <row r="42" spans="1:46" x14ac:dyDescent="0.35">
      <c r="A42" t="s">
        <v>138</v>
      </c>
      <c r="B42">
        <v>6</v>
      </c>
      <c r="C42">
        <v>3</v>
      </c>
      <c r="D42" t="s">
        <v>141</v>
      </c>
      <c r="E42">
        <v>2016</v>
      </c>
      <c r="F42" t="s">
        <v>140</v>
      </c>
      <c r="G42" t="s">
        <v>6</v>
      </c>
      <c r="H42" t="s">
        <v>50</v>
      </c>
      <c r="I42" t="s">
        <v>62</v>
      </c>
      <c r="J42" t="s">
        <v>141</v>
      </c>
      <c r="K42" t="s">
        <v>47</v>
      </c>
      <c r="L42">
        <v>2</v>
      </c>
      <c r="M42" t="s">
        <v>111</v>
      </c>
      <c r="N42" t="s">
        <v>64</v>
      </c>
      <c r="O42" t="s">
        <v>135</v>
      </c>
      <c r="P42">
        <v>6</v>
      </c>
      <c r="Q42" t="s">
        <v>50</v>
      </c>
      <c r="R42" t="s">
        <v>50</v>
      </c>
      <c r="S42" t="s">
        <v>51</v>
      </c>
      <c r="T42" t="s">
        <v>66</v>
      </c>
      <c r="U42" t="s">
        <v>49</v>
      </c>
      <c r="V42" t="s">
        <v>51</v>
      </c>
      <c r="W42" t="s">
        <v>50</v>
      </c>
      <c r="X42" t="s">
        <v>45</v>
      </c>
      <c r="Y42" t="s">
        <v>51</v>
      </c>
      <c r="Z42" t="s">
        <v>45</v>
      </c>
      <c r="AA42" t="s">
        <v>45</v>
      </c>
      <c r="AB42" t="s">
        <v>45</v>
      </c>
      <c r="AC42" t="s">
        <v>45</v>
      </c>
      <c r="AD42" t="s">
        <v>45</v>
      </c>
      <c r="AE42" t="s">
        <v>51</v>
      </c>
      <c r="AF42" t="s">
        <v>52</v>
      </c>
      <c r="AG42">
        <v>0.50911458333333304</v>
      </c>
      <c r="AH42">
        <v>0.12871502382535499</v>
      </c>
      <c r="AI42">
        <v>0.5</v>
      </c>
      <c r="AJ42">
        <v>0.15135149320317001</v>
      </c>
      <c r="AK42">
        <v>0.16127838367533701</v>
      </c>
      <c r="AL42" t="s">
        <v>45</v>
      </c>
      <c r="AM42" t="s">
        <v>45</v>
      </c>
      <c r="AN42" t="s">
        <v>45</v>
      </c>
      <c r="AO42" t="s">
        <v>45</v>
      </c>
      <c r="AQ42">
        <f t="shared" si="0"/>
        <v>6.2004589654932278</v>
      </c>
      <c r="AR42">
        <f t="shared" si="1"/>
        <v>2.570435111941479</v>
      </c>
      <c r="AS42">
        <f t="shared" si="2"/>
        <v>8.7708940774347077</v>
      </c>
      <c r="AT42">
        <f t="shared" si="3"/>
        <v>-9.1145833333330373E-3</v>
      </c>
    </row>
    <row r="43" spans="1:46" x14ac:dyDescent="0.35">
      <c r="A43" t="s">
        <v>138</v>
      </c>
      <c r="B43">
        <v>7</v>
      </c>
      <c r="C43">
        <v>3</v>
      </c>
      <c r="D43" t="s">
        <v>46</v>
      </c>
      <c r="E43">
        <v>2016</v>
      </c>
      <c r="F43" t="s">
        <v>140</v>
      </c>
      <c r="G43" t="s">
        <v>6</v>
      </c>
      <c r="H43" t="s">
        <v>50</v>
      </c>
      <c r="I43" t="s">
        <v>62</v>
      </c>
      <c r="J43" t="s">
        <v>46</v>
      </c>
      <c r="K43" t="s">
        <v>51</v>
      </c>
      <c r="L43">
        <v>2</v>
      </c>
      <c r="M43" t="s">
        <v>63</v>
      </c>
      <c r="N43" t="s">
        <v>64</v>
      </c>
      <c r="O43" t="s">
        <v>65</v>
      </c>
      <c r="P43">
        <v>1</v>
      </c>
      <c r="Q43" t="s">
        <v>50</v>
      </c>
      <c r="R43" t="s">
        <v>50</v>
      </c>
      <c r="S43" t="s">
        <v>51</v>
      </c>
      <c r="T43" t="s">
        <v>66</v>
      </c>
      <c r="U43" t="s">
        <v>49</v>
      </c>
      <c r="V43" t="s">
        <v>51</v>
      </c>
      <c r="W43" t="s">
        <v>50</v>
      </c>
      <c r="X43" t="s">
        <v>45</v>
      </c>
      <c r="Y43" t="s">
        <v>51</v>
      </c>
      <c r="Z43" t="s">
        <v>45</v>
      </c>
      <c r="AA43" t="s">
        <v>45</v>
      </c>
      <c r="AB43" t="s">
        <v>45</v>
      </c>
      <c r="AC43" t="s">
        <v>45</v>
      </c>
      <c r="AD43" t="s">
        <v>45</v>
      </c>
      <c r="AE43" t="s">
        <v>51</v>
      </c>
      <c r="AF43" t="s">
        <v>52</v>
      </c>
      <c r="AG43">
        <v>0.25046641791044799</v>
      </c>
      <c r="AH43">
        <v>3.8070920256671199E-2</v>
      </c>
      <c r="AI43">
        <v>0.5</v>
      </c>
      <c r="AJ43">
        <v>0.16902849944890599</v>
      </c>
      <c r="AK43">
        <v>0.17513232852528701</v>
      </c>
      <c r="AL43" t="s">
        <v>45</v>
      </c>
      <c r="AM43" t="s">
        <v>45</v>
      </c>
      <c r="AN43" t="s">
        <v>45</v>
      </c>
      <c r="AO43" t="s">
        <v>45</v>
      </c>
      <c r="AQ43">
        <f t="shared" si="0"/>
        <v>5.7099680477074912</v>
      </c>
      <c r="AR43">
        <f t="shared" si="1"/>
        <v>2.4323161979135235</v>
      </c>
      <c r="AS43">
        <f t="shared" si="2"/>
        <v>8.1422842456210152</v>
      </c>
      <c r="AT43">
        <f t="shared" si="3"/>
        <v>0.24953358208955201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FF27D-1B9D-4865-B406-49F572DDB40F}">
  <sheetPr>
    <tabColor theme="7" tint="0.39997558519241921"/>
  </sheetPr>
  <dimension ref="A1:J85"/>
  <sheetViews>
    <sheetView workbookViewId="0">
      <selection activeCell="C1" sqref="C1"/>
    </sheetView>
  </sheetViews>
  <sheetFormatPr defaultRowHeight="14.5" x14ac:dyDescent="0.35"/>
  <cols>
    <col min="1" max="1" width="12" bestFit="1" customWidth="1"/>
    <col min="2" max="2" width="11.1796875" bestFit="1" customWidth="1"/>
    <col min="3" max="3" width="13.90625" bestFit="1" customWidth="1"/>
    <col min="4" max="4" width="13.90625" customWidth="1"/>
  </cols>
  <sheetData>
    <row r="1" spans="1:10" x14ac:dyDescent="0.35">
      <c r="A1" t="s">
        <v>148</v>
      </c>
      <c r="B1" t="s">
        <v>0</v>
      </c>
      <c r="C1" t="s">
        <v>1</v>
      </c>
      <c r="D1" t="s">
        <v>150</v>
      </c>
      <c r="E1" t="s">
        <v>9</v>
      </c>
      <c r="F1" t="s">
        <v>32</v>
      </c>
      <c r="G1" t="s">
        <v>33</v>
      </c>
      <c r="H1" t="s">
        <v>34</v>
      </c>
      <c r="I1" t="s">
        <v>35</v>
      </c>
      <c r="J1" t="s">
        <v>36</v>
      </c>
    </row>
    <row r="2" spans="1:10" x14ac:dyDescent="0.35">
      <c r="A2" t="s">
        <v>147</v>
      </c>
      <c r="B2" t="s">
        <v>41</v>
      </c>
      <c r="C2">
        <v>10</v>
      </c>
      <c r="D2" t="str">
        <f>B2&amp;"_"&amp;C2</f>
        <v>2021Kon127_10</v>
      </c>
      <c r="E2" t="s">
        <v>46</v>
      </c>
      <c r="F2" t="s">
        <v>45</v>
      </c>
      <c r="G2" t="s">
        <v>45</v>
      </c>
      <c r="H2">
        <v>0.5</v>
      </c>
      <c r="I2">
        <v>0.178944865074743</v>
      </c>
      <c r="J2">
        <v>0.158696555833407</v>
      </c>
    </row>
    <row r="3" spans="1:10" x14ac:dyDescent="0.35">
      <c r="A3" t="s">
        <v>147</v>
      </c>
      <c r="B3" t="s">
        <v>41</v>
      </c>
      <c r="C3">
        <v>9</v>
      </c>
      <c r="D3" t="str">
        <f t="shared" ref="D3:D66" si="0">B3&amp;"_"&amp;C3</f>
        <v>2021Kon127_9</v>
      </c>
      <c r="E3" t="s">
        <v>46</v>
      </c>
      <c r="F3" t="s">
        <v>45</v>
      </c>
      <c r="G3" t="s">
        <v>45</v>
      </c>
      <c r="H3">
        <v>0.5</v>
      </c>
      <c r="I3">
        <v>0.19991243099181399</v>
      </c>
      <c r="J3">
        <v>0.16885771056583601</v>
      </c>
    </row>
    <row r="4" spans="1:10" x14ac:dyDescent="0.35">
      <c r="A4" t="s">
        <v>147</v>
      </c>
      <c r="B4" t="s">
        <v>41</v>
      </c>
      <c r="C4">
        <v>8</v>
      </c>
      <c r="D4" t="str">
        <f t="shared" si="0"/>
        <v>2021Kon127_8</v>
      </c>
      <c r="E4" t="s">
        <v>46</v>
      </c>
      <c r="F4" t="s">
        <v>45</v>
      </c>
      <c r="G4" t="s">
        <v>45</v>
      </c>
      <c r="H4">
        <v>0.5</v>
      </c>
      <c r="I4">
        <v>0.17707326007325999</v>
      </c>
      <c r="J4">
        <v>0.13353725901966601</v>
      </c>
    </row>
    <row r="5" spans="1:10" x14ac:dyDescent="0.35">
      <c r="A5" t="s">
        <v>147</v>
      </c>
      <c r="B5" t="s">
        <v>41</v>
      </c>
      <c r="C5">
        <v>7</v>
      </c>
      <c r="D5" t="str">
        <f t="shared" si="0"/>
        <v>2021Kon127_7</v>
      </c>
      <c r="E5" t="s">
        <v>46</v>
      </c>
      <c r="F5" t="s">
        <v>45</v>
      </c>
      <c r="G5" t="s">
        <v>45</v>
      </c>
      <c r="H5">
        <v>0.5</v>
      </c>
      <c r="I5">
        <v>0.18051018465638699</v>
      </c>
      <c r="J5">
        <v>0.17309036329893401</v>
      </c>
    </row>
    <row r="6" spans="1:10" x14ac:dyDescent="0.35">
      <c r="A6" t="s">
        <v>147</v>
      </c>
      <c r="B6" t="s">
        <v>41</v>
      </c>
      <c r="C6">
        <v>4</v>
      </c>
      <c r="D6" t="str">
        <f t="shared" si="0"/>
        <v>2021Kon127_4</v>
      </c>
      <c r="E6" t="s">
        <v>46</v>
      </c>
      <c r="F6" t="s">
        <v>45</v>
      </c>
      <c r="G6" t="s">
        <v>45</v>
      </c>
      <c r="H6">
        <v>0.5</v>
      </c>
      <c r="I6">
        <v>0.18412093411176</v>
      </c>
      <c r="J6">
        <v>7.3700105051472301E-2</v>
      </c>
    </row>
    <row r="7" spans="1:10" x14ac:dyDescent="0.35">
      <c r="A7" t="s">
        <v>147</v>
      </c>
      <c r="B7" t="s">
        <v>41</v>
      </c>
      <c r="C7">
        <v>3</v>
      </c>
      <c r="D7" t="str">
        <f t="shared" si="0"/>
        <v>2021Kon127_3</v>
      </c>
      <c r="E7" t="s">
        <v>46</v>
      </c>
      <c r="F7" t="s">
        <v>45</v>
      </c>
      <c r="G7" t="s">
        <v>45</v>
      </c>
      <c r="H7">
        <v>0.5</v>
      </c>
      <c r="I7">
        <v>0.25548258138206698</v>
      </c>
      <c r="J7">
        <v>0.12989993096632599</v>
      </c>
    </row>
    <row r="8" spans="1:10" x14ac:dyDescent="0.35">
      <c r="A8" t="s">
        <v>147</v>
      </c>
      <c r="B8" t="s">
        <v>41</v>
      </c>
      <c r="C8">
        <v>2</v>
      </c>
      <c r="D8" t="str">
        <f t="shared" si="0"/>
        <v>2021Kon127_2</v>
      </c>
      <c r="E8" t="s">
        <v>46</v>
      </c>
      <c r="F8" t="s">
        <v>45</v>
      </c>
      <c r="G8" t="s">
        <v>45</v>
      </c>
      <c r="H8">
        <v>0.5</v>
      </c>
      <c r="I8">
        <v>0.256034209134192</v>
      </c>
      <c r="J8">
        <v>0.15031105838223899</v>
      </c>
    </row>
    <row r="9" spans="1:10" x14ac:dyDescent="0.35">
      <c r="A9" t="s">
        <v>147</v>
      </c>
      <c r="B9" t="s">
        <v>41</v>
      </c>
      <c r="C9">
        <v>1</v>
      </c>
      <c r="D9" t="str">
        <f t="shared" si="0"/>
        <v>2021Kon127_1</v>
      </c>
      <c r="E9" t="s">
        <v>46</v>
      </c>
      <c r="F9" t="s">
        <v>45</v>
      </c>
      <c r="G9" t="s">
        <v>45</v>
      </c>
      <c r="H9">
        <v>0.5</v>
      </c>
      <c r="I9">
        <v>0.218157243479916</v>
      </c>
      <c r="J9">
        <v>0.18788370166006599</v>
      </c>
    </row>
    <row r="10" spans="1:10" x14ac:dyDescent="0.35">
      <c r="A10" t="s">
        <v>147</v>
      </c>
      <c r="B10" t="s">
        <v>60</v>
      </c>
      <c r="C10">
        <v>2</v>
      </c>
      <c r="D10" t="str">
        <f t="shared" si="0"/>
        <v>2017Sen116_2</v>
      </c>
      <c r="E10" t="s">
        <v>46</v>
      </c>
      <c r="F10">
        <v>0.33631578947368401</v>
      </c>
      <c r="G10">
        <v>3.8215578947368399E-2</v>
      </c>
      <c r="H10" t="s">
        <v>45</v>
      </c>
      <c r="I10" t="s">
        <v>45</v>
      </c>
      <c r="J10" t="s">
        <v>45</v>
      </c>
    </row>
    <row r="11" spans="1:10" x14ac:dyDescent="0.35">
      <c r="A11" t="s">
        <v>147</v>
      </c>
      <c r="B11" t="s">
        <v>60</v>
      </c>
      <c r="C11">
        <v>1</v>
      </c>
      <c r="D11" t="str">
        <f t="shared" si="0"/>
        <v>2017Sen116_1</v>
      </c>
      <c r="E11" t="s">
        <v>46</v>
      </c>
      <c r="F11">
        <v>0.25636363636363602</v>
      </c>
      <c r="G11">
        <v>3.77342657342657E-2</v>
      </c>
      <c r="H11" t="s">
        <v>45</v>
      </c>
      <c r="I11" t="s">
        <v>45</v>
      </c>
      <c r="J11" t="s">
        <v>45</v>
      </c>
    </row>
    <row r="12" spans="1:10" x14ac:dyDescent="0.35">
      <c r="A12" t="s">
        <v>147</v>
      </c>
      <c r="B12" t="s">
        <v>72</v>
      </c>
      <c r="C12" t="s">
        <v>73</v>
      </c>
      <c r="D12" t="str">
        <f t="shared" si="0"/>
        <v>2020Bas115_2c</v>
      </c>
      <c r="E12" t="s">
        <v>76</v>
      </c>
      <c r="F12">
        <v>0.419047619047619</v>
      </c>
      <c r="G12">
        <v>1.15668202764977E-2</v>
      </c>
      <c r="H12">
        <v>0.5</v>
      </c>
      <c r="I12">
        <v>0.26252843394575698</v>
      </c>
      <c r="J12">
        <v>0.44300238348676102</v>
      </c>
    </row>
    <row r="13" spans="1:10" x14ac:dyDescent="0.35">
      <c r="A13" t="s">
        <v>147</v>
      </c>
      <c r="B13" t="s">
        <v>72</v>
      </c>
      <c r="C13" t="s">
        <v>79</v>
      </c>
      <c r="D13" t="str">
        <f t="shared" si="0"/>
        <v>2020Bas115_1c</v>
      </c>
      <c r="E13" t="s">
        <v>76</v>
      </c>
      <c r="F13">
        <v>0.473333333333333</v>
      </c>
      <c r="G13">
        <v>3.0056497175141202E-3</v>
      </c>
      <c r="H13">
        <v>0.5</v>
      </c>
      <c r="I13">
        <v>0.16718645874983301</v>
      </c>
      <c r="J13">
        <v>0.48224863475820101</v>
      </c>
    </row>
    <row r="14" spans="1:10" x14ac:dyDescent="0.35">
      <c r="A14" t="s">
        <v>147</v>
      </c>
      <c r="B14" t="s">
        <v>72</v>
      </c>
      <c r="C14" t="s">
        <v>81</v>
      </c>
      <c r="D14" t="str">
        <f t="shared" si="0"/>
        <v>2020Bas115_2b</v>
      </c>
      <c r="E14" t="s">
        <v>83</v>
      </c>
      <c r="F14">
        <v>0.29527559055118102</v>
      </c>
      <c r="G14">
        <v>6.61382170978628E-2</v>
      </c>
      <c r="H14">
        <v>0.58333333333333304</v>
      </c>
      <c r="I14">
        <v>0.328906386701662</v>
      </c>
      <c r="J14">
        <v>0.43851234256990901</v>
      </c>
    </row>
    <row r="15" spans="1:10" x14ac:dyDescent="0.35">
      <c r="A15" t="s">
        <v>147</v>
      </c>
      <c r="B15" t="s">
        <v>72</v>
      </c>
      <c r="C15" t="s">
        <v>84</v>
      </c>
      <c r="D15" t="str">
        <f t="shared" si="0"/>
        <v>2020Bas115_1b</v>
      </c>
      <c r="E15" t="s">
        <v>83</v>
      </c>
      <c r="F15">
        <v>0.45630081300813002</v>
      </c>
      <c r="G15">
        <v>4.2004031720645103E-2</v>
      </c>
      <c r="H15">
        <v>0.58333333333333304</v>
      </c>
      <c r="I15">
        <v>0.35641476742636302</v>
      </c>
      <c r="J15">
        <v>0.40938794113984001</v>
      </c>
    </row>
    <row r="16" spans="1:10" x14ac:dyDescent="0.35">
      <c r="A16" t="s">
        <v>147</v>
      </c>
      <c r="B16" t="s">
        <v>72</v>
      </c>
      <c r="C16" t="s">
        <v>86</v>
      </c>
      <c r="D16" t="str">
        <f t="shared" si="0"/>
        <v>2020Bas115_2a</v>
      </c>
      <c r="E16" t="s">
        <v>46</v>
      </c>
      <c r="F16">
        <v>0.26535433070866099</v>
      </c>
      <c r="G16">
        <v>4.7679040119985E-2</v>
      </c>
      <c r="H16">
        <v>0.5</v>
      </c>
      <c r="I16">
        <v>9.5688038995125596E-2</v>
      </c>
      <c r="J16">
        <v>0.48447918501509302</v>
      </c>
    </row>
    <row r="17" spans="1:10" x14ac:dyDescent="0.35">
      <c r="A17" t="s">
        <v>147</v>
      </c>
      <c r="B17" t="s">
        <v>72</v>
      </c>
      <c r="C17" t="s">
        <v>88</v>
      </c>
      <c r="D17" t="str">
        <f t="shared" si="0"/>
        <v>2020Bas115_1a</v>
      </c>
      <c r="E17" t="s">
        <v>46</v>
      </c>
      <c r="F17">
        <v>0.42032520325203299</v>
      </c>
      <c r="G17">
        <v>2.2124483539917399E-2</v>
      </c>
      <c r="H17">
        <v>0.5</v>
      </c>
      <c r="I17">
        <v>8.1860589097694295E-2</v>
      </c>
      <c r="J17">
        <v>0.50955992174854603</v>
      </c>
    </row>
    <row r="18" spans="1:10" x14ac:dyDescent="0.35">
      <c r="A18" t="s">
        <v>147</v>
      </c>
      <c r="B18" t="s">
        <v>90</v>
      </c>
      <c r="C18">
        <v>4</v>
      </c>
      <c r="D18" t="str">
        <f t="shared" si="0"/>
        <v>2020And089_4</v>
      </c>
      <c r="E18" t="s">
        <v>93</v>
      </c>
      <c r="F18">
        <v>0.84297520661156999</v>
      </c>
      <c r="G18">
        <v>0.13347107438016501</v>
      </c>
      <c r="H18">
        <v>1</v>
      </c>
      <c r="I18">
        <v>0.268352458828649</v>
      </c>
      <c r="J18">
        <v>0.73329592123049403</v>
      </c>
    </row>
    <row r="19" spans="1:10" x14ac:dyDescent="0.35">
      <c r="A19" t="s">
        <v>147</v>
      </c>
      <c r="B19" t="s">
        <v>90</v>
      </c>
      <c r="C19">
        <v>3</v>
      </c>
      <c r="D19" t="str">
        <f t="shared" si="0"/>
        <v>2020And089_3</v>
      </c>
      <c r="E19" t="s">
        <v>93</v>
      </c>
      <c r="F19">
        <v>0.72033898305084698</v>
      </c>
      <c r="G19">
        <v>0.20317253368100799</v>
      </c>
      <c r="H19">
        <v>1</v>
      </c>
      <c r="I19">
        <v>0.116764132553606</v>
      </c>
      <c r="J19">
        <v>0.893704403999664</v>
      </c>
    </row>
    <row r="20" spans="1:10" x14ac:dyDescent="0.35">
      <c r="A20" t="s">
        <v>147</v>
      </c>
      <c r="B20" t="s">
        <v>90</v>
      </c>
      <c r="C20">
        <v>2</v>
      </c>
      <c r="D20" t="str">
        <f t="shared" si="0"/>
        <v>2020And089_2</v>
      </c>
      <c r="E20" t="s">
        <v>99</v>
      </c>
      <c r="F20">
        <v>0.56721311475409797</v>
      </c>
      <c r="G20">
        <v>0.16111691587101401</v>
      </c>
      <c r="H20">
        <v>1</v>
      </c>
      <c r="I20">
        <v>8.0653021442495101E-2</v>
      </c>
      <c r="J20">
        <v>0.47171132493726903</v>
      </c>
    </row>
    <row r="21" spans="1:10" x14ac:dyDescent="0.35">
      <c r="A21" t="s">
        <v>147</v>
      </c>
      <c r="B21" t="s">
        <v>90</v>
      </c>
      <c r="C21">
        <v>1</v>
      </c>
      <c r="D21" t="str">
        <f t="shared" si="0"/>
        <v>2020And089_1</v>
      </c>
      <c r="E21" t="s">
        <v>99</v>
      </c>
      <c r="F21">
        <v>0.601047120418848</v>
      </c>
      <c r="G21">
        <v>0.162735739873243</v>
      </c>
      <c r="H21">
        <v>1</v>
      </c>
      <c r="I21">
        <v>0.15016376921138799</v>
      </c>
      <c r="J21">
        <v>0.46494240644593099</v>
      </c>
    </row>
    <row r="22" spans="1:10" x14ac:dyDescent="0.35">
      <c r="A22" t="s">
        <v>147</v>
      </c>
      <c r="B22" t="s">
        <v>102</v>
      </c>
      <c r="C22" t="s">
        <v>88</v>
      </c>
      <c r="D22" t="str">
        <f t="shared" si="0"/>
        <v>2019Dro082_1a</v>
      </c>
      <c r="E22" t="s">
        <v>99</v>
      </c>
      <c r="F22">
        <v>8.7071985110799499E-2</v>
      </c>
      <c r="G22">
        <v>1.22317927212083E-2</v>
      </c>
      <c r="H22">
        <v>0.15384615384615399</v>
      </c>
      <c r="I22">
        <v>0.235062890270926</v>
      </c>
      <c r="J22">
        <v>0.46088602204856699</v>
      </c>
    </row>
    <row r="23" spans="1:10" x14ac:dyDescent="0.35">
      <c r="A23" t="s">
        <v>147</v>
      </c>
      <c r="B23" t="s">
        <v>104</v>
      </c>
      <c r="C23">
        <v>9</v>
      </c>
      <c r="D23" t="str">
        <f t="shared" si="0"/>
        <v>2018Her061_9</v>
      </c>
      <c r="E23" t="s">
        <v>46</v>
      </c>
      <c r="F23">
        <v>0.144736842105263</v>
      </c>
      <c r="G23">
        <v>3.6052631578947399E-2</v>
      </c>
      <c r="H23">
        <v>0.5</v>
      </c>
      <c r="I23">
        <v>0.184605658289869</v>
      </c>
      <c r="J23">
        <v>0.53605554745700401</v>
      </c>
    </row>
    <row r="24" spans="1:10" x14ac:dyDescent="0.35">
      <c r="A24" t="s">
        <v>147</v>
      </c>
      <c r="B24" t="s">
        <v>106</v>
      </c>
      <c r="C24">
        <v>9</v>
      </c>
      <c r="D24" t="str">
        <f t="shared" si="0"/>
        <v>2019Tjo060_9</v>
      </c>
      <c r="E24" t="s">
        <v>46</v>
      </c>
      <c r="F24" t="s">
        <v>45</v>
      </c>
      <c r="G24" t="s">
        <v>45</v>
      </c>
      <c r="H24">
        <v>0.5</v>
      </c>
      <c r="I24">
        <v>0.27321937321937301</v>
      </c>
      <c r="J24">
        <v>0.16980380835933401</v>
      </c>
    </row>
    <row r="25" spans="1:10" x14ac:dyDescent="0.35">
      <c r="A25" t="s">
        <v>147</v>
      </c>
      <c r="B25" t="s">
        <v>106</v>
      </c>
      <c r="C25">
        <v>8</v>
      </c>
      <c r="D25" t="str">
        <f t="shared" si="0"/>
        <v>2019Tjo060_8</v>
      </c>
      <c r="E25" t="s">
        <v>46</v>
      </c>
      <c r="F25" t="s">
        <v>45</v>
      </c>
      <c r="G25" t="s">
        <v>45</v>
      </c>
      <c r="H25">
        <v>0.5</v>
      </c>
      <c r="I25">
        <v>0.322904303375392</v>
      </c>
      <c r="J25">
        <v>0.208777305162587</v>
      </c>
    </row>
    <row r="26" spans="1:10" x14ac:dyDescent="0.35">
      <c r="A26" t="s">
        <v>147</v>
      </c>
      <c r="B26" t="s">
        <v>109</v>
      </c>
      <c r="C26" t="s">
        <v>88</v>
      </c>
      <c r="D26" t="str">
        <f t="shared" si="0"/>
        <v>2017Ves049_1a</v>
      </c>
      <c r="E26" t="s">
        <v>93</v>
      </c>
      <c r="F26">
        <v>0.42573529411764699</v>
      </c>
      <c r="G26">
        <v>6.5186018437225601E-2</v>
      </c>
      <c r="H26">
        <v>1</v>
      </c>
      <c r="I26">
        <v>0.43970401691331901</v>
      </c>
      <c r="J26">
        <v>0.38229756612272697</v>
      </c>
    </row>
    <row r="27" spans="1:10" x14ac:dyDescent="0.35">
      <c r="A27" t="s">
        <v>147</v>
      </c>
      <c r="B27" t="s">
        <v>109</v>
      </c>
      <c r="C27" t="s">
        <v>86</v>
      </c>
      <c r="D27" t="str">
        <f t="shared" si="0"/>
        <v>2017Ves049_2a</v>
      </c>
      <c r="E27" t="s">
        <v>93</v>
      </c>
      <c r="F27">
        <v>0.48749999999999999</v>
      </c>
      <c r="G27">
        <v>8.77127659574468E-2</v>
      </c>
      <c r="H27">
        <v>1</v>
      </c>
      <c r="I27">
        <v>0.431418439716312</v>
      </c>
      <c r="J27">
        <v>0.37807525690563099</v>
      </c>
    </row>
    <row r="28" spans="1:10" x14ac:dyDescent="0.35">
      <c r="A28" t="s">
        <v>147</v>
      </c>
      <c r="B28" t="s">
        <v>109</v>
      </c>
      <c r="C28" t="s">
        <v>113</v>
      </c>
      <c r="D28" t="str">
        <f t="shared" si="0"/>
        <v>2017Ves049_3a</v>
      </c>
      <c r="E28" t="s">
        <v>93</v>
      </c>
      <c r="F28">
        <v>0.42573529411764699</v>
      </c>
      <c r="G28">
        <v>6.5186018437225601E-2</v>
      </c>
      <c r="H28">
        <v>1</v>
      </c>
      <c r="I28">
        <v>0.48892669007901701</v>
      </c>
      <c r="J28">
        <v>0.30563951522034799</v>
      </c>
    </row>
    <row r="29" spans="1:10" x14ac:dyDescent="0.35">
      <c r="A29" t="s">
        <v>147</v>
      </c>
      <c r="B29" t="s">
        <v>115</v>
      </c>
      <c r="C29">
        <v>2</v>
      </c>
      <c r="D29" t="str">
        <f t="shared" si="0"/>
        <v>2018Kim038_2</v>
      </c>
      <c r="E29" t="s">
        <v>146</v>
      </c>
      <c r="F29">
        <v>0.20676470588235299</v>
      </c>
      <c r="G29">
        <v>5.8466492374727702E-2</v>
      </c>
      <c r="H29" t="s">
        <v>45</v>
      </c>
      <c r="I29" t="s">
        <v>45</v>
      </c>
      <c r="J29" t="s">
        <v>45</v>
      </c>
    </row>
    <row r="30" spans="1:10" x14ac:dyDescent="0.35">
      <c r="A30" t="s">
        <v>147</v>
      </c>
      <c r="B30" t="s">
        <v>115</v>
      </c>
      <c r="C30">
        <v>1</v>
      </c>
      <c r="D30" t="str">
        <f t="shared" si="0"/>
        <v>2018Kim038_1</v>
      </c>
      <c r="E30" t="s">
        <v>46</v>
      </c>
      <c r="F30">
        <v>0.19909090909090901</v>
      </c>
      <c r="G30">
        <v>3.7794503171247398E-2</v>
      </c>
      <c r="H30" t="s">
        <v>45</v>
      </c>
      <c r="I30" t="s">
        <v>45</v>
      </c>
      <c r="J30" t="s">
        <v>45</v>
      </c>
    </row>
    <row r="31" spans="1:10" x14ac:dyDescent="0.35">
      <c r="A31" t="s">
        <v>147</v>
      </c>
      <c r="B31" t="s">
        <v>119</v>
      </c>
      <c r="C31">
        <v>3</v>
      </c>
      <c r="D31" t="str">
        <f t="shared" si="0"/>
        <v>2017Del037_3</v>
      </c>
      <c r="E31" t="s">
        <v>46</v>
      </c>
      <c r="F31">
        <v>0.28645553792612599</v>
      </c>
      <c r="G31">
        <v>2.8881818250836799E-2</v>
      </c>
      <c r="H31">
        <v>0.16666666666666699</v>
      </c>
      <c r="I31">
        <v>0.34005376344086002</v>
      </c>
      <c r="J31">
        <v>0.532239912822983</v>
      </c>
    </row>
    <row r="32" spans="1:10" x14ac:dyDescent="0.35">
      <c r="A32" t="s">
        <v>147</v>
      </c>
      <c r="B32" t="s">
        <v>119</v>
      </c>
      <c r="C32">
        <v>2</v>
      </c>
      <c r="D32" t="str">
        <f t="shared" si="0"/>
        <v>2017Del037_2</v>
      </c>
      <c r="E32" t="s">
        <v>46</v>
      </c>
      <c r="F32">
        <v>0.24130713036963</v>
      </c>
      <c r="G32">
        <v>3.4157007630666897E-2</v>
      </c>
      <c r="H32">
        <v>0.16666666666666699</v>
      </c>
      <c r="I32">
        <v>0.34005376344086002</v>
      </c>
      <c r="J32">
        <v>0.49399084106711999</v>
      </c>
    </row>
    <row r="33" spans="1:10" x14ac:dyDescent="0.35">
      <c r="A33" t="s">
        <v>147</v>
      </c>
      <c r="B33" t="s">
        <v>119</v>
      </c>
      <c r="C33">
        <v>1</v>
      </c>
      <c r="D33" t="str">
        <f t="shared" si="0"/>
        <v>2017Del037_1</v>
      </c>
      <c r="E33" t="s">
        <v>46</v>
      </c>
      <c r="F33">
        <v>0.238537898882726</v>
      </c>
      <c r="G33">
        <v>3.1335089032822297E-2</v>
      </c>
      <c r="H33">
        <v>0.5</v>
      </c>
      <c r="I33">
        <v>0.24521072796934901</v>
      </c>
      <c r="J33">
        <v>0.47384253605094701</v>
      </c>
    </row>
    <row r="34" spans="1:10" x14ac:dyDescent="0.35">
      <c r="A34" t="s">
        <v>147</v>
      </c>
      <c r="B34" t="s">
        <v>124</v>
      </c>
      <c r="C34">
        <v>4</v>
      </c>
      <c r="D34" t="str">
        <f t="shared" si="0"/>
        <v>2015Ves034_4</v>
      </c>
      <c r="E34" t="s">
        <v>76</v>
      </c>
      <c r="F34" t="s">
        <v>45</v>
      </c>
      <c r="G34" t="s">
        <v>45</v>
      </c>
      <c r="H34">
        <v>0.5</v>
      </c>
      <c r="I34">
        <v>3.5854341736694703E-2</v>
      </c>
      <c r="J34">
        <v>0.59324028371288895</v>
      </c>
    </row>
    <row r="35" spans="1:10" x14ac:dyDescent="0.35">
      <c r="A35" t="s">
        <v>147</v>
      </c>
      <c r="B35" t="s">
        <v>124</v>
      </c>
      <c r="C35">
        <v>1</v>
      </c>
      <c r="D35" t="str">
        <f t="shared" si="0"/>
        <v>2015Ves034_1</v>
      </c>
      <c r="E35" t="s">
        <v>76</v>
      </c>
      <c r="F35" t="s">
        <v>45</v>
      </c>
      <c r="G35" t="s">
        <v>45</v>
      </c>
      <c r="H35">
        <v>0.5</v>
      </c>
      <c r="I35">
        <v>4.7534165181223997E-2</v>
      </c>
      <c r="J35">
        <v>0.55979994129655697</v>
      </c>
    </row>
    <row r="36" spans="1:10" x14ac:dyDescent="0.35">
      <c r="A36" t="s">
        <v>147</v>
      </c>
      <c r="B36" t="s">
        <v>127</v>
      </c>
      <c r="C36">
        <v>2</v>
      </c>
      <c r="D36" t="str">
        <f t="shared" si="0"/>
        <v>2017Tho028_2</v>
      </c>
      <c r="E36" t="s">
        <v>46</v>
      </c>
      <c r="F36">
        <v>0.18666666666666701</v>
      </c>
      <c r="G36">
        <v>3.1168539325842699E-2</v>
      </c>
      <c r="H36">
        <v>0.5</v>
      </c>
      <c r="I36">
        <v>6.2378167641325498E-2</v>
      </c>
      <c r="J36">
        <v>0.66311388049798503</v>
      </c>
    </row>
    <row r="37" spans="1:10" x14ac:dyDescent="0.35">
      <c r="A37" t="s">
        <v>147</v>
      </c>
      <c r="B37" t="s">
        <v>127</v>
      </c>
      <c r="C37">
        <v>1</v>
      </c>
      <c r="D37" t="str">
        <f t="shared" si="0"/>
        <v>2017Tho028_1</v>
      </c>
      <c r="E37" t="s">
        <v>46</v>
      </c>
      <c r="F37">
        <v>0.20471698113207501</v>
      </c>
      <c r="G37">
        <v>3.03138606676343E-2</v>
      </c>
      <c r="H37">
        <v>0.5</v>
      </c>
      <c r="I37">
        <v>9.6758587324625098E-2</v>
      </c>
      <c r="J37">
        <v>0.626359523690037</v>
      </c>
    </row>
    <row r="38" spans="1:10" x14ac:dyDescent="0.35">
      <c r="A38" t="s">
        <v>147</v>
      </c>
      <c r="B38" t="s">
        <v>131</v>
      </c>
      <c r="C38">
        <v>2</v>
      </c>
      <c r="D38" t="str">
        <f t="shared" si="0"/>
        <v>2019Cha026_2</v>
      </c>
      <c r="E38" t="s">
        <v>46</v>
      </c>
      <c r="F38">
        <v>0.32258064516128998</v>
      </c>
      <c r="G38">
        <v>8.0897615708274903E-2</v>
      </c>
      <c r="H38">
        <v>0.5</v>
      </c>
      <c r="I38">
        <v>0.46512629797542598</v>
      </c>
      <c r="J38">
        <v>0.30998904985852999</v>
      </c>
    </row>
    <row r="39" spans="1:10" x14ac:dyDescent="0.35">
      <c r="A39" t="s">
        <v>147</v>
      </c>
      <c r="B39" t="s">
        <v>131</v>
      </c>
      <c r="C39">
        <v>1</v>
      </c>
      <c r="D39" t="str">
        <f t="shared" si="0"/>
        <v>2019Cha026_1</v>
      </c>
      <c r="E39" t="s">
        <v>46</v>
      </c>
      <c r="F39">
        <v>0.33571428571428602</v>
      </c>
      <c r="G39">
        <v>8.1610389610389605E-2</v>
      </c>
      <c r="H39">
        <v>0.5</v>
      </c>
      <c r="I39">
        <v>0.12849868044034801</v>
      </c>
      <c r="J39">
        <v>0.37695240373202399</v>
      </c>
    </row>
    <row r="40" spans="1:10" x14ac:dyDescent="0.35">
      <c r="A40" t="s">
        <v>147</v>
      </c>
      <c r="B40" t="s">
        <v>138</v>
      </c>
      <c r="C40">
        <v>9</v>
      </c>
      <c r="D40" t="str">
        <f t="shared" si="0"/>
        <v>2016Kim003_9</v>
      </c>
      <c r="E40" t="s">
        <v>93</v>
      </c>
      <c r="F40" t="s">
        <v>45</v>
      </c>
      <c r="G40" t="s">
        <v>45</v>
      </c>
      <c r="H40">
        <v>0</v>
      </c>
      <c r="I40">
        <v>0.22935892703334601</v>
      </c>
      <c r="J40">
        <v>0.617202272771327</v>
      </c>
    </row>
    <row r="41" spans="1:10" x14ac:dyDescent="0.35">
      <c r="A41" t="s">
        <v>147</v>
      </c>
      <c r="B41" t="s">
        <v>138</v>
      </c>
      <c r="C41">
        <v>8</v>
      </c>
      <c r="D41" t="str">
        <f t="shared" si="0"/>
        <v>2016Kim003_8</v>
      </c>
      <c r="E41" t="s">
        <v>76</v>
      </c>
      <c r="F41">
        <v>0.433976449275362</v>
      </c>
      <c r="G41">
        <v>1.05704730125746E-2</v>
      </c>
      <c r="H41">
        <v>0.5</v>
      </c>
      <c r="I41">
        <v>0.175968753212046</v>
      </c>
      <c r="J41">
        <v>0.56328311068552595</v>
      </c>
    </row>
    <row r="42" spans="1:10" x14ac:dyDescent="0.35">
      <c r="A42" t="s">
        <v>147</v>
      </c>
      <c r="B42" t="s">
        <v>138</v>
      </c>
      <c r="C42">
        <v>6</v>
      </c>
      <c r="D42" t="str">
        <f t="shared" si="0"/>
        <v>2016Kim003_6</v>
      </c>
      <c r="E42" t="s">
        <v>141</v>
      </c>
      <c r="F42">
        <v>0.50911458333333304</v>
      </c>
      <c r="G42">
        <v>0.12871502382535499</v>
      </c>
      <c r="H42">
        <v>0.5</v>
      </c>
      <c r="I42">
        <v>0.22530578682290101</v>
      </c>
      <c r="J42">
        <v>0.50099242588508797</v>
      </c>
    </row>
    <row r="43" spans="1:10" x14ac:dyDescent="0.35">
      <c r="A43" t="s">
        <v>147</v>
      </c>
      <c r="B43" t="s">
        <v>138</v>
      </c>
      <c r="C43">
        <v>7</v>
      </c>
      <c r="D43" t="str">
        <f t="shared" si="0"/>
        <v>2016Kim003_7</v>
      </c>
      <c r="E43" t="s">
        <v>46</v>
      </c>
      <c r="F43">
        <v>0.25046641791044799</v>
      </c>
      <c r="G43">
        <v>3.8070920256671199E-2</v>
      </c>
      <c r="H43">
        <v>0.5</v>
      </c>
      <c r="I43">
        <v>8.6624830810877296E-2</v>
      </c>
      <c r="J43">
        <v>0.59463534801608997</v>
      </c>
    </row>
    <row r="44" spans="1:10" x14ac:dyDescent="0.35">
      <c r="A44" t="s">
        <v>149</v>
      </c>
      <c r="B44" t="s">
        <v>41</v>
      </c>
      <c r="C44">
        <v>10</v>
      </c>
      <c r="D44" t="str">
        <f t="shared" si="0"/>
        <v>2021Kon127_10</v>
      </c>
      <c r="E44" t="s">
        <v>46</v>
      </c>
      <c r="F44" t="s">
        <v>45</v>
      </c>
      <c r="G44" t="s">
        <v>45</v>
      </c>
      <c r="H44">
        <v>0.5</v>
      </c>
      <c r="I44">
        <v>0.178944865074743</v>
      </c>
      <c r="J44">
        <v>0.14715498813643199</v>
      </c>
    </row>
    <row r="45" spans="1:10" x14ac:dyDescent="0.35">
      <c r="A45" t="s">
        <v>149</v>
      </c>
      <c r="B45" t="s">
        <v>41</v>
      </c>
      <c r="C45">
        <v>9</v>
      </c>
      <c r="D45" t="str">
        <f t="shared" si="0"/>
        <v>2021Kon127_9</v>
      </c>
      <c r="E45" t="s">
        <v>46</v>
      </c>
      <c r="F45" t="s">
        <v>45</v>
      </c>
      <c r="G45" t="s">
        <v>45</v>
      </c>
      <c r="H45">
        <v>0.5</v>
      </c>
      <c r="I45">
        <v>0.19991243099181399</v>
      </c>
      <c r="J45">
        <v>0.16723407873347201</v>
      </c>
    </row>
    <row r="46" spans="1:10" x14ac:dyDescent="0.35">
      <c r="A46" t="s">
        <v>149</v>
      </c>
      <c r="B46" t="s">
        <v>41</v>
      </c>
      <c r="C46">
        <v>8</v>
      </c>
      <c r="D46" t="str">
        <f t="shared" si="0"/>
        <v>2021Kon127_8</v>
      </c>
      <c r="E46" t="s">
        <v>46</v>
      </c>
      <c r="F46" t="s">
        <v>45</v>
      </c>
      <c r="G46" t="s">
        <v>45</v>
      </c>
      <c r="H46">
        <v>0.5</v>
      </c>
      <c r="I46">
        <v>0.17707326007325999</v>
      </c>
      <c r="J46">
        <v>0.12299484383390299</v>
      </c>
    </row>
    <row r="47" spans="1:10" x14ac:dyDescent="0.35">
      <c r="A47" t="s">
        <v>149</v>
      </c>
      <c r="B47" t="s">
        <v>41</v>
      </c>
      <c r="C47">
        <v>7</v>
      </c>
      <c r="D47" t="str">
        <f t="shared" si="0"/>
        <v>2021Kon127_7</v>
      </c>
      <c r="E47" t="s">
        <v>46</v>
      </c>
      <c r="F47" t="s">
        <v>45</v>
      </c>
      <c r="G47" t="s">
        <v>45</v>
      </c>
      <c r="H47">
        <v>0.5</v>
      </c>
      <c r="I47">
        <v>0.18051018465638699</v>
      </c>
      <c r="J47">
        <v>0.15638866157710701</v>
      </c>
    </row>
    <row r="48" spans="1:10" x14ac:dyDescent="0.35">
      <c r="A48" t="s">
        <v>149</v>
      </c>
      <c r="B48" t="s">
        <v>41</v>
      </c>
      <c r="C48">
        <v>4</v>
      </c>
      <c r="D48" t="str">
        <f t="shared" si="0"/>
        <v>2021Kon127_4</v>
      </c>
      <c r="E48" t="s">
        <v>46</v>
      </c>
      <c r="F48" t="s">
        <v>45</v>
      </c>
      <c r="G48" t="s">
        <v>45</v>
      </c>
      <c r="H48">
        <v>0.5</v>
      </c>
      <c r="I48">
        <v>0.18412093411176</v>
      </c>
      <c r="J48">
        <v>7.0495752657929997E-2</v>
      </c>
    </row>
    <row r="49" spans="1:10" x14ac:dyDescent="0.35">
      <c r="A49" t="s">
        <v>149</v>
      </c>
      <c r="B49" t="s">
        <v>41</v>
      </c>
      <c r="C49">
        <v>3</v>
      </c>
      <c r="D49" t="str">
        <f t="shared" si="0"/>
        <v>2021Kon127_3</v>
      </c>
      <c r="E49" t="s">
        <v>46</v>
      </c>
      <c r="F49" t="s">
        <v>45</v>
      </c>
      <c r="G49" t="s">
        <v>45</v>
      </c>
      <c r="H49">
        <v>0.5</v>
      </c>
      <c r="I49">
        <v>0.25548258138206698</v>
      </c>
      <c r="J49">
        <v>0.12504385878066901</v>
      </c>
    </row>
    <row r="50" spans="1:10" x14ac:dyDescent="0.35">
      <c r="A50" t="s">
        <v>149</v>
      </c>
      <c r="B50" t="s">
        <v>41</v>
      </c>
      <c r="C50">
        <v>2</v>
      </c>
      <c r="D50" t="str">
        <f t="shared" si="0"/>
        <v>2021Kon127_2</v>
      </c>
      <c r="E50" t="s">
        <v>46</v>
      </c>
      <c r="F50" t="s">
        <v>45</v>
      </c>
      <c r="G50" t="s">
        <v>45</v>
      </c>
      <c r="H50">
        <v>0.5</v>
      </c>
      <c r="I50">
        <v>0.256034209134192</v>
      </c>
      <c r="J50">
        <v>0.14621166588090501</v>
      </c>
    </row>
    <row r="51" spans="1:10" x14ac:dyDescent="0.35">
      <c r="A51" t="s">
        <v>149</v>
      </c>
      <c r="B51" t="s">
        <v>41</v>
      </c>
      <c r="C51">
        <v>1</v>
      </c>
      <c r="D51" t="str">
        <f t="shared" si="0"/>
        <v>2021Kon127_1</v>
      </c>
      <c r="E51" t="s">
        <v>46</v>
      </c>
      <c r="F51" t="s">
        <v>45</v>
      </c>
      <c r="G51" t="s">
        <v>45</v>
      </c>
      <c r="H51">
        <v>0.5</v>
      </c>
      <c r="I51">
        <v>0.218157243479916</v>
      </c>
      <c r="J51">
        <v>0.18086001187838199</v>
      </c>
    </row>
    <row r="52" spans="1:10" x14ac:dyDescent="0.35">
      <c r="A52" t="s">
        <v>149</v>
      </c>
      <c r="B52" t="s">
        <v>60</v>
      </c>
      <c r="C52">
        <v>2</v>
      </c>
      <c r="D52" t="str">
        <f t="shared" si="0"/>
        <v>2017Sen116_2</v>
      </c>
      <c r="E52" t="s">
        <v>46</v>
      </c>
      <c r="F52">
        <v>0.33631578947368401</v>
      </c>
      <c r="G52">
        <v>3.8215578947368399E-2</v>
      </c>
      <c r="H52" t="s">
        <v>45</v>
      </c>
      <c r="I52" t="s">
        <v>45</v>
      </c>
      <c r="J52" t="s">
        <v>45</v>
      </c>
    </row>
    <row r="53" spans="1:10" x14ac:dyDescent="0.35">
      <c r="A53" t="s">
        <v>149</v>
      </c>
      <c r="B53" t="s">
        <v>60</v>
      </c>
      <c r="C53">
        <v>1</v>
      </c>
      <c r="D53" t="str">
        <f t="shared" si="0"/>
        <v>2017Sen116_1</v>
      </c>
      <c r="E53" t="s">
        <v>46</v>
      </c>
      <c r="F53">
        <v>0.25636363636363602</v>
      </c>
      <c r="G53">
        <v>3.77342657342657E-2</v>
      </c>
      <c r="H53" t="s">
        <v>45</v>
      </c>
      <c r="I53" t="s">
        <v>45</v>
      </c>
      <c r="J53" t="s">
        <v>45</v>
      </c>
    </row>
    <row r="54" spans="1:10" x14ac:dyDescent="0.35">
      <c r="A54" t="s">
        <v>149</v>
      </c>
      <c r="B54" t="s">
        <v>72</v>
      </c>
      <c r="C54" t="s">
        <v>73</v>
      </c>
      <c r="D54" t="str">
        <f t="shared" si="0"/>
        <v>2020Bas115_2c</v>
      </c>
      <c r="E54" t="s">
        <v>76</v>
      </c>
      <c r="F54">
        <v>0.419047619047619</v>
      </c>
      <c r="G54">
        <v>1.15668202764977E-2</v>
      </c>
      <c r="H54">
        <v>0.5</v>
      </c>
      <c r="I54">
        <v>0.26252843394575698</v>
      </c>
      <c r="J54">
        <v>0.44300238348676102</v>
      </c>
    </row>
    <row r="55" spans="1:10" x14ac:dyDescent="0.35">
      <c r="A55" t="s">
        <v>149</v>
      </c>
      <c r="B55" t="s">
        <v>72</v>
      </c>
      <c r="C55" t="s">
        <v>79</v>
      </c>
      <c r="D55" t="str">
        <f t="shared" si="0"/>
        <v>2020Bas115_1c</v>
      </c>
      <c r="E55" t="s">
        <v>76</v>
      </c>
      <c r="F55">
        <v>0.473333333333333</v>
      </c>
      <c r="G55">
        <v>3.0056497175141202E-3</v>
      </c>
      <c r="H55">
        <v>0.5</v>
      </c>
      <c r="I55">
        <v>0.16718645874983301</v>
      </c>
      <c r="J55">
        <v>0.48224863475820101</v>
      </c>
    </row>
    <row r="56" spans="1:10" x14ac:dyDescent="0.35">
      <c r="A56" t="s">
        <v>149</v>
      </c>
      <c r="B56" t="s">
        <v>72</v>
      </c>
      <c r="C56" t="s">
        <v>81</v>
      </c>
      <c r="D56" t="str">
        <f t="shared" si="0"/>
        <v>2020Bas115_2b</v>
      </c>
      <c r="E56" t="s">
        <v>83</v>
      </c>
      <c r="F56">
        <v>0.29527559055118102</v>
      </c>
      <c r="G56">
        <v>6.61382170978628E-2</v>
      </c>
      <c r="H56">
        <v>0.58333333333333304</v>
      </c>
      <c r="I56">
        <v>0.328906386701662</v>
      </c>
      <c r="J56">
        <v>0.43851234256990901</v>
      </c>
    </row>
    <row r="57" spans="1:10" x14ac:dyDescent="0.35">
      <c r="A57" t="s">
        <v>149</v>
      </c>
      <c r="B57" t="s">
        <v>72</v>
      </c>
      <c r="C57" t="s">
        <v>84</v>
      </c>
      <c r="D57" t="str">
        <f t="shared" si="0"/>
        <v>2020Bas115_1b</v>
      </c>
      <c r="E57" t="s">
        <v>83</v>
      </c>
      <c r="F57">
        <v>0.45630081300813002</v>
      </c>
      <c r="G57">
        <v>4.2004031720645103E-2</v>
      </c>
      <c r="H57">
        <v>0.58333333333333304</v>
      </c>
      <c r="I57">
        <v>0.35641476742636302</v>
      </c>
      <c r="J57">
        <v>0.40938794113984001</v>
      </c>
    </row>
    <row r="58" spans="1:10" x14ac:dyDescent="0.35">
      <c r="A58" t="s">
        <v>149</v>
      </c>
      <c r="B58" t="s">
        <v>72</v>
      </c>
      <c r="C58" t="s">
        <v>86</v>
      </c>
      <c r="D58" t="str">
        <f t="shared" si="0"/>
        <v>2020Bas115_2a</v>
      </c>
      <c r="E58" t="s">
        <v>46</v>
      </c>
      <c r="F58">
        <v>0.26535433070866099</v>
      </c>
      <c r="G58">
        <v>4.7679040119985E-2</v>
      </c>
      <c r="H58">
        <v>0.5</v>
      </c>
      <c r="I58">
        <v>9.5688038995125596E-2</v>
      </c>
      <c r="J58">
        <v>0.48447918501509302</v>
      </c>
    </row>
    <row r="59" spans="1:10" x14ac:dyDescent="0.35">
      <c r="A59" t="s">
        <v>149</v>
      </c>
      <c r="B59" t="s">
        <v>72</v>
      </c>
      <c r="C59" t="s">
        <v>88</v>
      </c>
      <c r="D59" t="str">
        <f t="shared" si="0"/>
        <v>2020Bas115_1a</v>
      </c>
      <c r="E59" t="s">
        <v>46</v>
      </c>
      <c r="F59">
        <v>0.42032520325203299</v>
      </c>
      <c r="G59">
        <v>2.2124483539917399E-2</v>
      </c>
      <c r="H59">
        <v>0.5</v>
      </c>
      <c r="I59">
        <v>8.1860589097694295E-2</v>
      </c>
      <c r="J59">
        <v>0.50955992174854603</v>
      </c>
    </row>
    <row r="60" spans="1:10" x14ac:dyDescent="0.35">
      <c r="A60" t="s">
        <v>149</v>
      </c>
      <c r="B60" t="s">
        <v>90</v>
      </c>
      <c r="C60">
        <v>4</v>
      </c>
      <c r="D60" t="str">
        <f t="shared" si="0"/>
        <v>2020And089_4</v>
      </c>
      <c r="E60" t="s">
        <v>93</v>
      </c>
      <c r="F60">
        <v>0.84297520661156999</v>
      </c>
      <c r="G60">
        <v>0.13347107438016501</v>
      </c>
      <c r="H60">
        <v>1</v>
      </c>
      <c r="I60">
        <v>0.268352458828649</v>
      </c>
      <c r="J60">
        <v>0.73329592123049403</v>
      </c>
    </row>
    <row r="61" spans="1:10" x14ac:dyDescent="0.35">
      <c r="A61" t="s">
        <v>149</v>
      </c>
      <c r="B61" t="s">
        <v>90</v>
      </c>
      <c r="C61">
        <v>3</v>
      </c>
      <c r="D61" t="str">
        <f t="shared" si="0"/>
        <v>2020And089_3</v>
      </c>
      <c r="E61" t="s">
        <v>93</v>
      </c>
      <c r="F61">
        <v>0.72033898305084698</v>
      </c>
      <c r="G61">
        <v>0.20317253368100799</v>
      </c>
      <c r="H61">
        <v>1</v>
      </c>
      <c r="I61">
        <v>0.116764132553606</v>
      </c>
      <c r="J61">
        <v>0.893704403999664</v>
      </c>
    </row>
    <row r="62" spans="1:10" x14ac:dyDescent="0.35">
      <c r="A62" t="s">
        <v>149</v>
      </c>
      <c r="B62" t="s">
        <v>90</v>
      </c>
      <c r="C62">
        <v>2</v>
      </c>
      <c r="D62" t="str">
        <f t="shared" si="0"/>
        <v>2020And089_2</v>
      </c>
      <c r="E62" t="s">
        <v>99</v>
      </c>
      <c r="F62">
        <v>0.56721311475409797</v>
      </c>
      <c r="G62">
        <v>0.16111691587101401</v>
      </c>
      <c r="H62">
        <v>1</v>
      </c>
      <c r="I62">
        <v>8.0653021442495101E-2</v>
      </c>
      <c r="J62">
        <v>0.47171132493726903</v>
      </c>
    </row>
    <row r="63" spans="1:10" x14ac:dyDescent="0.35">
      <c r="A63" t="s">
        <v>149</v>
      </c>
      <c r="B63" t="s">
        <v>90</v>
      </c>
      <c r="C63">
        <v>1</v>
      </c>
      <c r="D63" t="str">
        <f t="shared" si="0"/>
        <v>2020And089_1</v>
      </c>
      <c r="E63" t="s">
        <v>99</v>
      </c>
      <c r="F63">
        <v>0.601047120418848</v>
      </c>
      <c r="G63">
        <v>0.162735739873243</v>
      </c>
      <c r="H63">
        <v>1</v>
      </c>
      <c r="I63">
        <v>0.15016376921138799</v>
      </c>
      <c r="J63">
        <v>0.46494240644593099</v>
      </c>
    </row>
    <row r="64" spans="1:10" x14ac:dyDescent="0.35">
      <c r="A64" t="s">
        <v>149</v>
      </c>
      <c r="B64" t="s">
        <v>102</v>
      </c>
      <c r="C64" t="s">
        <v>88</v>
      </c>
      <c r="D64" t="str">
        <f t="shared" si="0"/>
        <v>2019Dro082_1a</v>
      </c>
      <c r="E64" t="s">
        <v>99</v>
      </c>
      <c r="F64">
        <v>8.7071985110799499E-2</v>
      </c>
      <c r="G64">
        <v>1.22317927212083E-2</v>
      </c>
      <c r="H64">
        <v>0.15384615384615399</v>
      </c>
      <c r="I64">
        <v>0.235062890270926</v>
      </c>
      <c r="J64">
        <v>0.46088602204856699</v>
      </c>
    </row>
    <row r="65" spans="1:10" x14ac:dyDescent="0.35">
      <c r="A65" t="s">
        <v>149</v>
      </c>
      <c r="B65" t="s">
        <v>104</v>
      </c>
      <c r="C65">
        <v>9</v>
      </c>
      <c r="D65" t="str">
        <f t="shared" si="0"/>
        <v>2018Her061_9</v>
      </c>
      <c r="E65" t="s">
        <v>46</v>
      </c>
      <c r="F65">
        <v>0.144736842105263</v>
      </c>
      <c r="G65">
        <v>3.6052631578947399E-2</v>
      </c>
      <c r="H65">
        <v>0.5</v>
      </c>
      <c r="I65">
        <v>0.184605658289869</v>
      </c>
      <c r="J65">
        <v>0.53605554745700401</v>
      </c>
    </row>
    <row r="66" spans="1:10" x14ac:dyDescent="0.35">
      <c r="A66" t="s">
        <v>149</v>
      </c>
      <c r="B66" t="s">
        <v>106</v>
      </c>
      <c r="C66">
        <v>9</v>
      </c>
      <c r="D66" t="str">
        <f t="shared" si="0"/>
        <v>2019Tjo060_9</v>
      </c>
      <c r="E66" t="s">
        <v>46</v>
      </c>
      <c r="F66" t="s">
        <v>45</v>
      </c>
      <c r="G66" t="s">
        <v>45</v>
      </c>
      <c r="H66">
        <v>0.5</v>
      </c>
      <c r="I66">
        <v>0.27321937321937301</v>
      </c>
      <c r="J66">
        <v>0.16980380835933401</v>
      </c>
    </row>
    <row r="67" spans="1:10" x14ac:dyDescent="0.35">
      <c r="A67" t="s">
        <v>149</v>
      </c>
      <c r="B67" t="s">
        <v>106</v>
      </c>
      <c r="C67">
        <v>8</v>
      </c>
      <c r="D67" t="str">
        <f t="shared" ref="D67:D85" si="1">B67&amp;"_"&amp;C67</f>
        <v>2019Tjo060_8</v>
      </c>
      <c r="E67" t="s">
        <v>46</v>
      </c>
      <c r="F67" t="s">
        <v>45</v>
      </c>
      <c r="G67" t="s">
        <v>45</v>
      </c>
      <c r="H67">
        <v>0.5</v>
      </c>
      <c r="I67">
        <v>0.322904303375392</v>
      </c>
      <c r="J67">
        <v>0.208777305162587</v>
      </c>
    </row>
    <row r="68" spans="1:10" x14ac:dyDescent="0.35">
      <c r="A68" t="s">
        <v>149</v>
      </c>
      <c r="B68" t="s">
        <v>109</v>
      </c>
      <c r="C68" t="s">
        <v>88</v>
      </c>
      <c r="D68" t="str">
        <f t="shared" si="1"/>
        <v>2017Ves049_1a</v>
      </c>
      <c r="E68" t="s">
        <v>93</v>
      </c>
      <c r="F68">
        <v>0.42573529411764699</v>
      </c>
      <c r="G68">
        <v>6.5186018437225601E-2</v>
      </c>
      <c r="H68">
        <v>1</v>
      </c>
      <c r="I68">
        <v>0.43970401691331901</v>
      </c>
      <c r="J68">
        <v>0.38229756612272697</v>
      </c>
    </row>
    <row r="69" spans="1:10" x14ac:dyDescent="0.35">
      <c r="A69" t="s">
        <v>149</v>
      </c>
      <c r="B69" t="s">
        <v>109</v>
      </c>
      <c r="C69" t="s">
        <v>86</v>
      </c>
      <c r="D69" t="str">
        <f t="shared" si="1"/>
        <v>2017Ves049_2a</v>
      </c>
      <c r="E69" t="s">
        <v>93</v>
      </c>
      <c r="F69">
        <v>0.48749999999999999</v>
      </c>
      <c r="G69">
        <v>8.77127659574468E-2</v>
      </c>
      <c r="H69">
        <v>1</v>
      </c>
      <c r="I69">
        <v>0.431418439716312</v>
      </c>
      <c r="J69">
        <v>0.37807525690563099</v>
      </c>
    </row>
    <row r="70" spans="1:10" x14ac:dyDescent="0.35">
      <c r="A70" t="s">
        <v>149</v>
      </c>
      <c r="B70" t="s">
        <v>109</v>
      </c>
      <c r="C70" t="s">
        <v>113</v>
      </c>
      <c r="D70" t="str">
        <f t="shared" si="1"/>
        <v>2017Ves049_3a</v>
      </c>
      <c r="E70" t="s">
        <v>93</v>
      </c>
      <c r="F70">
        <v>0.42573529411764699</v>
      </c>
      <c r="G70">
        <v>6.5186018437225601E-2</v>
      </c>
      <c r="H70">
        <v>1</v>
      </c>
      <c r="I70">
        <v>0.48892669007901701</v>
      </c>
      <c r="J70">
        <v>0.30563951522034799</v>
      </c>
    </row>
    <row r="71" spans="1:10" x14ac:dyDescent="0.35">
      <c r="A71" t="s">
        <v>149</v>
      </c>
      <c r="B71" t="s">
        <v>115</v>
      </c>
      <c r="C71">
        <v>2</v>
      </c>
      <c r="D71" t="str">
        <f t="shared" si="1"/>
        <v>2018Kim038_2</v>
      </c>
      <c r="E71" t="s">
        <v>46</v>
      </c>
      <c r="F71">
        <v>0.20676470588235299</v>
      </c>
      <c r="G71">
        <v>5.8466492374727702E-2</v>
      </c>
      <c r="H71" t="s">
        <v>45</v>
      </c>
      <c r="I71" t="s">
        <v>45</v>
      </c>
      <c r="J71" t="s">
        <v>45</v>
      </c>
    </row>
    <row r="72" spans="1:10" x14ac:dyDescent="0.35">
      <c r="A72" t="s">
        <v>149</v>
      </c>
      <c r="B72" t="s">
        <v>115</v>
      </c>
      <c r="C72">
        <v>1</v>
      </c>
      <c r="D72" t="str">
        <f t="shared" si="1"/>
        <v>2018Kim038_1</v>
      </c>
      <c r="E72" t="s">
        <v>46</v>
      </c>
      <c r="F72">
        <v>0.19909090909090901</v>
      </c>
      <c r="G72">
        <v>3.7794503171247398E-2</v>
      </c>
      <c r="H72" t="s">
        <v>45</v>
      </c>
      <c r="I72" t="s">
        <v>45</v>
      </c>
      <c r="J72" t="s">
        <v>45</v>
      </c>
    </row>
    <row r="73" spans="1:10" x14ac:dyDescent="0.35">
      <c r="A73" t="s">
        <v>149</v>
      </c>
      <c r="B73" t="s">
        <v>119</v>
      </c>
      <c r="C73">
        <v>3</v>
      </c>
      <c r="D73" t="str">
        <f t="shared" si="1"/>
        <v>2017Del037_3</v>
      </c>
      <c r="E73" t="s">
        <v>46</v>
      </c>
      <c r="F73">
        <v>0.28645553792612599</v>
      </c>
      <c r="G73">
        <v>2.8881818250836799E-2</v>
      </c>
      <c r="H73">
        <v>0.16666666666666699</v>
      </c>
      <c r="I73">
        <v>0.34005376344086002</v>
      </c>
      <c r="J73">
        <v>0.532239912822983</v>
      </c>
    </row>
    <row r="74" spans="1:10" x14ac:dyDescent="0.35">
      <c r="A74" t="s">
        <v>149</v>
      </c>
      <c r="B74" t="s">
        <v>119</v>
      </c>
      <c r="C74">
        <v>2</v>
      </c>
      <c r="D74" t="str">
        <f t="shared" si="1"/>
        <v>2017Del037_2</v>
      </c>
      <c r="E74" t="s">
        <v>46</v>
      </c>
      <c r="F74">
        <v>0.24130713036963</v>
      </c>
      <c r="G74">
        <v>3.4157007630666897E-2</v>
      </c>
      <c r="H74">
        <v>0.16666666666666699</v>
      </c>
      <c r="I74">
        <v>0.34005376344086002</v>
      </c>
      <c r="J74">
        <v>0.49399084106711999</v>
      </c>
    </row>
    <row r="75" spans="1:10" x14ac:dyDescent="0.35">
      <c r="A75" t="s">
        <v>149</v>
      </c>
      <c r="B75" t="s">
        <v>119</v>
      </c>
      <c r="C75">
        <v>1</v>
      </c>
      <c r="D75" t="str">
        <f t="shared" si="1"/>
        <v>2017Del037_1</v>
      </c>
      <c r="E75" t="s">
        <v>46</v>
      </c>
      <c r="F75">
        <v>0.238537898882726</v>
      </c>
      <c r="G75">
        <v>3.1335089032822297E-2</v>
      </c>
      <c r="H75">
        <v>0.16666666666666699</v>
      </c>
      <c r="I75">
        <v>0.49042145593869702</v>
      </c>
      <c r="J75">
        <v>0.47384253605094701</v>
      </c>
    </row>
    <row r="76" spans="1:10" x14ac:dyDescent="0.35">
      <c r="A76" t="s">
        <v>149</v>
      </c>
      <c r="B76" t="s">
        <v>124</v>
      </c>
      <c r="C76">
        <v>4</v>
      </c>
      <c r="D76" t="str">
        <f t="shared" si="1"/>
        <v>2015Ves034_4</v>
      </c>
      <c r="E76" t="s">
        <v>76</v>
      </c>
      <c r="F76" t="s">
        <v>45</v>
      </c>
      <c r="G76" t="s">
        <v>45</v>
      </c>
      <c r="H76">
        <v>0.5</v>
      </c>
      <c r="I76">
        <v>3.5854341736694703E-2</v>
      </c>
      <c r="J76">
        <v>0.59324028371288895</v>
      </c>
    </row>
    <row r="77" spans="1:10" x14ac:dyDescent="0.35">
      <c r="A77" t="s">
        <v>149</v>
      </c>
      <c r="B77" t="s">
        <v>124</v>
      </c>
      <c r="C77">
        <v>1</v>
      </c>
      <c r="D77" t="str">
        <f t="shared" si="1"/>
        <v>2015Ves034_1</v>
      </c>
      <c r="E77" t="s">
        <v>76</v>
      </c>
      <c r="F77" t="s">
        <v>45</v>
      </c>
      <c r="G77" t="s">
        <v>45</v>
      </c>
      <c r="H77">
        <v>0.5</v>
      </c>
      <c r="I77">
        <v>4.7534165181223997E-2</v>
      </c>
      <c r="J77">
        <v>0.55979994129655697</v>
      </c>
    </row>
    <row r="78" spans="1:10" x14ac:dyDescent="0.35">
      <c r="A78" t="s">
        <v>149</v>
      </c>
      <c r="B78" t="s">
        <v>127</v>
      </c>
      <c r="C78">
        <v>2</v>
      </c>
      <c r="D78" t="str">
        <f t="shared" si="1"/>
        <v>2017Tho028_2</v>
      </c>
      <c r="E78" t="s">
        <v>46</v>
      </c>
      <c r="F78">
        <v>0.37333333333333302</v>
      </c>
      <c r="G78">
        <v>0.124674157303371</v>
      </c>
      <c r="H78">
        <v>1</v>
      </c>
      <c r="I78">
        <v>0.140350877192982</v>
      </c>
      <c r="J78">
        <v>0.99467082074697799</v>
      </c>
    </row>
    <row r="79" spans="1:10" x14ac:dyDescent="0.35">
      <c r="A79" t="s">
        <v>149</v>
      </c>
      <c r="B79" t="s">
        <v>127</v>
      </c>
      <c r="C79">
        <v>1</v>
      </c>
      <c r="D79" t="str">
        <f t="shared" si="1"/>
        <v>2017Tho028_1</v>
      </c>
      <c r="E79" t="s">
        <v>46</v>
      </c>
      <c r="F79">
        <v>0.40943396226415102</v>
      </c>
      <c r="G79">
        <v>0.12125544267053701</v>
      </c>
      <c r="H79">
        <v>1</v>
      </c>
      <c r="I79">
        <v>0.21770682148040599</v>
      </c>
      <c r="J79">
        <v>0.93953928553505595</v>
      </c>
    </row>
    <row r="80" spans="1:10" x14ac:dyDescent="0.35">
      <c r="A80" t="s">
        <v>149</v>
      </c>
      <c r="B80" t="s">
        <v>131</v>
      </c>
      <c r="C80">
        <v>2</v>
      </c>
      <c r="D80" t="str">
        <f t="shared" si="1"/>
        <v>2019Cha026_2</v>
      </c>
      <c r="E80" t="s">
        <v>46</v>
      </c>
      <c r="F80">
        <v>0.29349999999999998</v>
      </c>
      <c r="G80">
        <v>7.8854887218045094E-2</v>
      </c>
      <c r="H80">
        <v>0.5</v>
      </c>
      <c r="I80">
        <v>0.37266332075524</v>
      </c>
      <c r="J80">
        <v>2.4426218112853199E-2</v>
      </c>
    </row>
    <row r="81" spans="1:10" x14ac:dyDescent="0.35">
      <c r="A81" t="s">
        <v>149</v>
      </c>
      <c r="B81" t="s">
        <v>131</v>
      </c>
      <c r="C81">
        <v>1</v>
      </c>
      <c r="D81" t="str">
        <f t="shared" si="1"/>
        <v>2019Cha026_1</v>
      </c>
      <c r="E81" t="s">
        <v>46</v>
      </c>
      <c r="F81">
        <v>0.287224669603524</v>
      </c>
      <c r="G81">
        <v>8.06767767338505E-2</v>
      </c>
      <c r="H81">
        <v>0.5</v>
      </c>
      <c r="I81">
        <v>0.11314794825023</v>
      </c>
      <c r="J81">
        <v>3.2917892290266801E-2</v>
      </c>
    </row>
    <row r="82" spans="1:10" x14ac:dyDescent="0.35">
      <c r="A82" t="s">
        <v>149</v>
      </c>
      <c r="B82" t="s">
        <v>138</v>
      </c>
      <c r="C82">
        <v>9</v>
      </c>
      <c r="D82" t="str">
        <f t="shared" si="1"/>
        <v>2016Kim003_9</v>
      </c>
      <c r="E82" t="s">
        <v>93</v>
      </c>
      <c r="F82" t="s">
        <v>45</v>
      </c>
      <c r="G82" t="s">
        <v>45</v>
      </c>
      <c r="H82">
        <v>0</v>
      </c>
      <c r="I82">
        <v>0.21580328557182599</v>
      </c>
      <c r="J82">
        <v>0.18177875156963699</v>
      </c>
    </row>
    <row r="83" spans="1:10" x14ac:dyDescent="0.35">
      <c r="A83" t="s">
        <v>149</v>
      </c>
      <c r="B83" t="s">
        <v>138</v>
      </c>
      <c r="C83">
        <v>8</v>
      </c>
      <c r="D83" t="str">
        <f t="shared" si="1"/>
        <v>2016Kim003_8</v>
      </c>
      <c r="E83" t="s">
        <v>76</v>
      </c>
      <c r="F83">
        <v>0.433976449275362</v>
      </c>
      <c r="G83">
        <v>1.05704730125746E-2</v>
      </c>
      <c r="H83">
        <v>0.5</v>
      </c>
      <c r="I83">
        <v>0.19203799926520801</v>
      </c>
      <c r="J83">
        <v>0.181330864398765</v>
      </c>
    </row>
    <row r="84" spans="1:10" x14ac:dyDescent="0.35">
      <c r="A84" t="s">
        <v>149</v>
      </c>
      <c r="B84" t="s">
        <v>138</v>
      </c>
      <c r="C84">
        <v>6</v>
      </c>
      <c r="D84" t="str">
        <f t="shared" si="1"/>
        <v>2016Kim003_6</v>
      </c>
      <c r="E84" t="s">
        <v>141</v>
      </c>
      <c r="F84">
        <v>0.50911458333333304</v>
      </c>
      <c r="G84">
        <v>0.12871502382535499</v>
      </c>
      <c r="H84">
        <v>0.5</v>
      </c>
      <c r="I84">
        <v>0.15135149320317001</v>
      </c>
      <c r="J84">
        <v>0.16127838367533701</v>
      </c>
    </row>
    <row r="85" spans="1:10" x14ac:dyDescent="0.35">
      <c r="A85" t="s">
        <v>149</v>
      </c>
      <c r="B85" t="s">
        <v>138</v>
      </c>
      <c r="C85">
        <v>7</v>
      </c>
      <c r="D85" t="str">
        <f t="shared" si="1"/>
        <v>2016Kim003_7</v>
      </c>
      <c r="E85" t="s">
        <v>46</v>
      </c>
      <c r="F85">
        <v>0.25046641791044799</v>
      </c>
      <c r="G85">
        <v>3.8070920256671199E-2</v>
      </c>
      <c r="H85">
        <v>0.5</v>
      </c>
      <c r="I85">
        <v>0.16902849944890599</v>
      </c>
      <c r="J85">
        <v>0.17513232852528701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47896-9518-4156-AED7-901B300FC10E}">
  <sheetPr>
    <tabColor theme="7" tint="0.39997558519241921"/>
  </sheetPr>
  <dimension ref="A1:J2"/>
  <sheetViews>
    <sheetView workbookViewId="0">
      <selection sqref="A1:J2"/>
    </sheetView>
  </sheetViews>
  <sheetFormatPr defaultRowHeight="14.5" x14ac:dyDescent="0.35"/>
  <cols>
    <col min="1" max="1" width="14.1796875" customWidth="1"/>
    <col min="2" max="2" width="9.54296875" customWidth="1"/>
    <col min="3" max="3" width="16" customWidth="1"/>
    <col min="4" max="4" width="13.54296875" customWidth="1"/>
    <col min="5" max="5" width="12.453125" customWidth="1"/>
    <col min="6" max="6" width="10.90625" customWidth="1"/>
    <col min="7" max="7" width="10.81640625" customWidth="1"/>
    <col min="8" max="8" width="9.08984375" customWidth="1"/>
    <col min="9" max="9" width="9" customWidth="1"/>
    <col min="10" max="10" width="12.08984375" customWidth="1"/>
  </cols>
  <sheetData>
    <row r="1" spans="1:10" x14ac:dyDescent="0.35">
      <c r="A1" t="s">
        <v>148</v>
      </c>
      <c r="B1" t="s">
        <v>0</v>
      </c>
      <c r="C1" t="s">
        <v>1</v>
      </c>
      <c r="D1" t="s">
        <v>150</v>
      </c>
      <c r="E1" t="s">
        <v>9</v>
      </c>
      <c r="F1" t="s">
        <v>32</v>
      </c>
      <c r="G1" t="s">
        <v>33</v>
      </c>
      <c r="H1" t="s">
        <v>34</v>
      </c>
      <c r="I1" t="s">
        <v>35</v>
      </c>
      <c r="J1" t="s">
        <v>36</v>
      </c>
    </row>
    <row r="2" spans="1:10" x14ac:dyDescent="0.35">
      <c r="A2" t="s">
        <v>149</v>
      </c>
      <c r="B2" t="s">
        <v>138</v>
      </c>
      <c r="C2">
        <v>6</v>
      </c>
      <c r="D2" t="s">
        <v>156</v>
      </c>
      <c r="E2" t="s">
        <v>141</v>
      </c>
      <c r="F2">
        <v>0.50911458333333304</v>
      </c>
      <c r="G2">
        <v>0.12871502382535499</v>
      </c>
      <c r="H2">
        <v>0.5</v>
      </c>
      <c r="I2">
        <v>0.15135149320317001</v>
      </c>
      <c r="J2">
        <v>0.16127838367533701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BBDA7-E8FB-43D9-86EF-29B48DA0620B}">
  <sheetPr>
    <tabColor theme="7" tint="0.39997558519241921"/>
  </sheetPr>
  <dimension ref="A3:AA47"/>
  <sheetViews>
    <sheetView tabSelected="1" topLeftCell="S1" zoomScale="70" zoomScaleNormal="70" workbookViewId="0">
      <selection activeCell="AH3" sqref="AH3"/>
    </sheetView>
  </sheetViews>
  <sheetFormatPr defaultRowHeight="14.5" x14ac:dyDescent="0.35"/>
  <cols>
    <col min="1" max="1" width="16.453125" bestFit="1" customWidth="1"/>
    <col min="2" max="2" width="15.26953125" bestFit="1" customWidth="1"/>
    <col min="3" max="3" width="8.81640625" customWidth="1"/>
    <col min="4" max="4" width="10.7265625" bestFit="1" customWidth="1"/>
    <col min="5" max="5" width="14.08984375" bestFit="1" customWidth="1"/>
    <col min="6" max="6" width="15.90625" bestFit="1" customWidth="1"/>
    <col min="7" max="7" width="9.453125" customWidth="1"/>
    <col min="9" max="9" width="14.08984375" bestFit="1" customWidth="1"/>
    <col min="10" max="10" width="15.90625" bestFit="1" customWidth="1"/>
    <col min="11" max="11" width="7.36328125" bestFit="1" customWidth="1"/>
    <col min="13" max="13" width="15.26953125" bestFit="1" customWidth="1"/>
    <col min="14" max="14" width="15.90625" bestFit="1" customWidth="1"/>
    <col min="15" max="15" width="7.36328125" bestFit="1" customWidth="1"/>
  </cols>
  <sheetData>
    <row r="3" spans="1:27" x14ac:dyDescent="0.35">
      <c r="A3" s="1" t="s">
        <v>196</v>
      </c>
      <c r="B3" s="1" t="s">
        <v>151</v>
      </c>
      <c r="E3" s="1" t="s">
        <v>197</v>
      </c>
      <c r="F3" s="1" t="s">
        <v>151</v>
      </c>
      <c r="I3" s="1" t="s">
        <v>198</v>
      </c>
      <c r="J3" s="1" t="s">
        <v>151</v>
      </c>
      <c r="M3" s="1" t="s">
        <v>199</v>
      </c>
      <c r="N3" s="1" t="s">
        <v>151</v>
      </c>
      <c r="P3" t="s">
        <v>143</v>
      </c>
      <c r="R3" t="s">
        <v>144</v>
      </c>
      <c r="T3" t="s">
        <v>145</v>
      </c>
      <c r="V3" s="7" t="s">
        <v>143</v>
      </c>
      <c r="W3" s="7"/>
      <c r="X3" s="7" t="s">
        <v>144</v>
      </c>
      <c r="Y3" s="7"/>
      <c r="Z3" s="7" t="s">
        <v>145</v>
      </c>
      <c r="AA3" s="7"/>
    </row>
    <row r="4" spans="1:27" x14ac:dyDescent="0.35">
      <c r="A4" s="1" t="s">
        <v>153</v>
      </c>
      <c r="B4" t="s">
        <v>147</v>
      </c>
      <c r="C4" t="s">
        <v>149</v>
      </c>
      <c r="E4" s="1" t="s">
        <v>153</v>
      </c>
      <c r="F4" t="s">
        <v>147</v>
      </c>
      <c r="G4" t="s">
        <v>149</v>
      </c>
      <c r="I4" s="1" t="s">
        <v>153</v>
      </c>
      <c r="J4" t="s">
        <v>147</v>
      </c>
      <c r="K4" t="s">
        <v>149</v>
      </c>
      <c r="M4" s="1" t="s">
        <v>153</v>
      </c>
      <c r="N4" t="s">
        <v>147</v>
      </c>
      <c r="O4" t="s">
        <v>149</v>
      </c>
      <c r="P4" t="s">
        <v>200</v>
      </c>
      <c r="Q4" t="s">
        <v>149</v>
      </c>
      <c r="R4" t="s">
        <v>200</v>
      </c>
      <c r="S4" t="s">
        <v>149</v>
      </c>
      <c r="T4" t="s">
        <v>200</v>
      </c>
      <c r="U4" t="s">
        <v>149</v>
      </c>
      <c r="V4" s="7" t="s">
        <v>200</v>
      </c>
      <c r="W4" s="7" t="s">
        <v>149</v>
      </c>
      <c r="X4" s="7" t="s">
        <v>200</v>
      </c>
      <c r="Y4" s="7" t="s">
        <v>149</v>
      </c>
      <c r="Z4" s="7" t="s">
        <v>200</v>
      </c>
      <c r="AA4" s="7" t="s">
        <v>149</v>
      </c>
    </row>
    <row r="5" spans="1:27" x14ac:dyDescent="0.35">
      <c r="A5" s="2" t="s">
        <v>154</v>
      </c>
      <c r="B5" s="3">
        <v>0.55979994129655697</v>
      </c>
      <c r="C5" s="3">
        <v>0.55979994129655697</v>
      </c>
      <c r="E5" s="2" t="s">
        <v>154</v>
      </c>
      <c r="F5" s="3">
        <v>4.7534165181223997E-2</v>
      </c>
      <c r="G5" s="3">
        <v>4.7534165181223997E-2</v>
      </c>
      <c r="I5" s="2" t="s">
        <v>154</v>
      </c>
      <c r="J5" s="3">
        <v>0.5</v>
      </c>
      <c r="K5" s="3">
        <v>0.5</v>
      </c>
      <c r="M5" s="2" t="s">
        <v>154</v>
      </c>
      <c r="N5" s="3">
        <v>0</v>
      </c>
      <c r="O5" s="3">
        <v>0</v>
      </c>
      <c r="P5">
        <f>1/SQRT(F5)</f>
        <v>4.5866654554261972</v>
      </c>
      <c r="Q5">
        <f>1/SQRT(G5)</f>
        <v>4.5866654554261972</v>
      </c>
      <c r="R5">
        <f t="shared" ref="R5:R13" si="0">1/B5+1/SQRT(F5)</f>
        <v>6.3730179114194794</v>
      </c>
      <c r="S5">
        <f t="shared" ref="S5:S13" si="1">1/C5+1/SQRT(G5)</f>
        <v>6.3730179114194794</v>
      </c>
      <c r="T5" s="4">
        <f t="shared" ref="T5:T46" si="2">J5-N5</f>
        <v>0.5</v>
      </c>
      <c r="U5" s="4">
        <f t="shared" ref="U5:U46" si="3">K5-O5</f>
        <v>0.5</v>
      </c>
      <c r="X5" s="5"/>
      <c r="Y5" s="5"/>
      <c r="Z5" s="6"/>
      <c r="AA5" s="6"/>
    </row>
    <row r="6" spans="1:27" x14ac:dyDescent="0.35">
      <c r="A6" s="2" t="s">
        <v>155</v>
      </c>
      <c r="B6" s="3">
        <v>0.59324028371288895</v>
      </c>
      <c r="C6" s="3">
        <v>0.59324028371288895</v>
      </c>
      <c r="E6" s="2" t="s">
        <v>155</v>
      </c>
      <c r="F6" s="3">
        <v>3.5854341736694703E-2</v>
      </c>
      <c r="G6" s="3">
        <v>3.5854341736694703E-2</v>
      </c>
      <c r="I6" s="2" t="s">
        <v>155</v>
      </c>
      <c r="J6" s="3">
        <v>0.5</v>
      </c>
      <c r="K6" s="3">
        <v>0.5</v>
      </c>
      <c r="M6" s="2" t="s">
        <v>155</v>
      </c>
      <c r="N6" s="3">
        <v>0</v>
      </c>
      <c r="O6" s="3">
        <v>0</v>
      </c>
      <c r="P6">
        <f t="shared" ref="P6:P46" si="4">1/SQRT(F6)</f>
        <v>5.2811575435694005</v>
      </c>
      <c r="Q6">
        <f t="shared" ref="Q6:Q46" si="5">1/SQRT(G6)</f>
        <v>5.2811575435694005</v>
      </c>
      <c r="R6">
        <f t="shared" si="0"/>
        <v>6.9668151555935545</v>
      </c>
      <c r="S6">
        <f t="shared" si="1"/>
        <v>6.9668151555935545</v>
      </c>
      <c r="T6" s="4">
        <f t="shared" si="2"/>
        <v>0.5</v>
      </c>
      <c r="U6" s="4">
        <f t="shared" si="3"/>
        <v>0.5</v>
      </c>
      <c r="X6" s="5"/>
      <c r="Y6" s="5"/>
      <c r="Z6" s="6"/>
      <c r="AA6" s="6"/>
    </row>
    <row r="7" spans="1:27" x14ac:dyDescent="0.35">
      <c r="A7" s="2" t="s">
        <v>156</v>
      </c>
      <c r="B7" s="3">
        <v>0.50099242588508797</v>
      </c>
      <c r="C7" s="3">
        <v>0.16127838367533701</v>
      </c>
      <c r="E7" s="2" t="s">
        <v>156</v>
      </c>
      <c r="F7" s="3">
        <v>0.22530578682290101</v>
      </c>
      <c r="G7" s="3">
        <v>0.15135149320317001</v>
      </c>
      <c r="I7" s="2" t="s">
        <v>156</v>
      </c>
      <c r="J7" s="3">
        <v>0.5</v>
      </c>
      <c r="K7" s="3">
        <v>0.5</v>
      </c>
      <c r="M7" s="2" t="s">
        <v>156</v>
      </c>
      <c r="N7" s="3">
        <v>0.50911458333333304</v>
      </c>
      <c r="O7" s="3">
        <v>0.50911458333333304</v>
      </c>
      <c r="P7">
        <f t="shared" si="4"/>
        <v>2.1067539981590437</v>
      </c>
      <c r="Q7">
        <f t="shared" si="5"/>
        <v>2.570435111941479</v>
      </c>
      <c r="R7">
        <f t="shared" si="0"/>
        <v>4.1027921582835818</v>
      </c>
      <c r="S7">
        <f t="shared" si="1"/>
        <v>8.7708940774347077</v>
      </c>
      <c r="T7" s="3">
        <f t="shared" si="2"/>
        <v>-9.1145833333330373E-3</v>
      </c>
      <c r="U7" s="3">
        <f t="shared" si="3"/>
        <v>-9.1145833333330373E-3</v>
      </c>
      <c r="V7">
        <v>2.1067539981590437</v>
      </c>
      <c r="W7">
        <v>2.570435111941479</v>
      </c>
      <c r="X7">
        <v>4.1027921582835818</v>
      </c>
      <c r="Y7">
        <v>8.7708940774347077</v>
      </c>
      <c r="Z7" s="3">
        <v>-9.1145833333330373E-3</v>
      </c>
      <c r="AA7" s="3">
        <v>-9.1145833333330373E-3</v>
      </c>
    </row>
    <row r="8" spans="1:27" x14ac:dyDescent="0.35">
      <c r="A8" s="2" t="s">
        <v>157</v>
      </c>
      <c r="B8" s="3">
        <v>0.59463534801608997</v>
      </c>
      <c r="C8" s="3">
        <v>0.17513232852528701</v>
      </c>
      <c r="E8" s="2" t="s">
        <v>157</v>
      </c>
      <c r="F8" s="3">
        <v>8.6624830810877296E-2</v>
      </c>
      <c r="G8" s="3">
        <v>0.16902849944890599</v>
      </c>
      <c r="I8" s="2" t="s">
        <v>157</v>
      </c>
      <c r="J8" s="3">
        <v>0.5</v>
      </c>
      <c r="K8" s="3">
        <v>0.5</v>
      </c>
      <c r="M8" s="2" t="s">
        <v>157</v>
      </c>
      <c r="N8" s="3">
        <v>0.25046641791044799</v>
      </c>
      <c r="O8" s="3">
        <v>0.25046641791044799</v>
      </c>
      <c r="P8">
        <f t="shared" si="4"/>
        <v>3.3976512609314531</v>
      </c>
      <c r="Q8">
        <f t="shared" si="5"/>
        <v>2.4323161979135235</v>
      </c>
      <c r="R8">
        <f t="shared" si="0"/>
        <v>5.0793541790918812</v>
      </c>
      <c r="S8">
        <f t="shared" si="1"/>
        <v>8.1422842456210152</v>
      </c>
      <c r="T8" s="3">
        <f t="shared" si="2"/>
        <v>0.24953358208955201</v>
      </c>
      <c r="U8" s="3">
        <f t="shared" si="3"/>
        <v>0.24953358208955201</v>
      </c>
      <c r="V8">
        <v>3.3976512609314531</v>
      </c>
      <c r="W8">
        <v>2.4323161979135235</v>
      </c>
      <c r="X8">
        <v>5.0793541790918812</v>
      </c>
      <c r="Y8">
        <v>8.1422842456210152</v>
      </c>
      <c r="Z8" s="3">
        <v>0.24953358208955201</v>
      </c>
      <c r="AA8" s="3">
        <v>0.24953358208955201</v>
      </c>
    </row>
    <row r="9" spans="1:27" x14ac:dyDescent="0.35">
      <c r="A9" s="2" t="s">
        <v>158</v>
      </c>
      <c r="B9" s="3">
        <v>0.56328311068552595</v>
      </c>
      <c r="C9" s="3">
        <v>0.181330864398765</v>
      </c>
      <c r="E9" s="2" t="s">
        <v>158</v>
      </c>
      <c r="F9" s="3">
        <v>0.175968753212046</v>
      </c>
      <c r="G9" s="3">
        <v>0.19203799926520801</v>
      </c>
      <c r="I9" s="2" t="s">
        <v>158</v>
      </c>
      <c r="J9" s="3">
        <v>0.5</v>
      </c>
      <c r="K9" s="3">
        <v>0.5</v>
      </c>
      <c r="M9" s="2" t="s">
        <v>158</v>
      </c>
      <c r="N9" s="3">
        <v>0.433976449275362</v>
      </c>
      <c r="O9" s="3">
        <v>0.433976449275362</v>
      </c>
      <c r="P9">
        <f t="shared" si="4"/>
        <v>2.383868096771244</v>
      </c>
      <c r="Q9">
        <f t="shared" si="5"/>
        <v>2.2819515203573064</v>
      </c>
      <c r="R9">
        <f t="shared" si="0"/>
        <v>4.1591742989809664</v>
      </c>
      <c r="S9">
        <f t="shared" si="1"/>
        <v>7.796732488923686</v>
      </c>
      <c r="T9" s="3">
        <f t="shared" si="2"/>
        <v>6.6023550724638003E-2</v>
      </c>
      <c r="U9" s="3">
        <f t="shared" si="3"/>
        <v>6.6023550724638003E-2</v>
      </c>
      <c r="V9">
        <v>2.383868096771244</v>
      </c>
      <c r="W9">
        <v>2.2819515203573064</v>
      </c>
      <c r="X9">
        <v>4.1591742989809664</v>
      </c>
      <c r="Y9">
        <v>7.796732488923686</v>
      </c>
      <c r="Z9" s="3">
        <v>6.6023550724638003E-2</v>
      </c>
      <c r="AA9" s="3">
        <v>6.6023550724638003E-2</v>
      </c>
    </row>
    <row r="10" spans="1:27" x14ac:dyDescent="0.35">
      <c r="A10" s="2" t="s">
        <v>159</v>
      </c>
      <c r="B10" s="3">
        <v>0.617202272771327</v>
      </c>
      <c r="C10" s="3">
        <v>0.18177875156963699</v>
      </c>
      <c r="E10" s="2" t="s">
        <v>159</v>
      </c>
      <c r="F10" s="3">
        <v>0.22935892703334601</v>
      </c>
      <c r="G10" s="3">
        <v>0.21580328557182599</v>
      </c>
      <c r="I10" s="2" t="s">
        <v>159</v>
      </c>
      <c r="J10" s="3">
        <v>0</v>
      </c>
      <c r="K10" s="3">
        <v>0</v>
      </c>
      <c r="M10" s="2" t="s">
        <v>159</v>
      </c>
      <c r="N10" s="3">
        <v>0</v>
      </c>
      <c r="O10" s="3">
        <v>0</v>
      </c>
      <c r="P10">
        <f t="shared" si="4"/>
        <v>2.088056163222753</v>
      </c>
      <c r="Q10">
        <f t="shared" si="5"/>
        <v>2.1526378575708494</v>
      </c>
      <c r="R10">
        <f t="shared" si="0"/>
        <v>3.7082705469285293</v>
      </c>
      <c r="S10">
        <f t="shared" si="1"/>
        <v>7.6538308813160558</v>
      </c>
      <c r="T10" s="4">
        <f t="shared" si="2"/>
        <v>0</v>
      </c>
      <c r="U10" s="4">
        <f t="shared" si="3"/>
        <v>0</v>
      </c>
      <c r="X10" s="5"/>
      <c r="Y10" s="5"/>
      <c r="Z10" s="6"/>
      <c r="AA10" s="6"/>
    </row>
    <row r="11" spans="1:27" x14ac:dyDescent="0.35">
      <c r="A11" s="2" t="s">
        <v>160</v>
      </c>
      <c r="B11" s="3">
        <v>0.47384253605094701</v>
      </c>
      <c r="C11" s="3">
        <v>0.47384253605094701</v>
      </c>
      <c r="E11" s="2" t="s">
        <v>160</v>
      </c>
      <c r="F11" s="3">
        <v>0.24521072796934901</v>
      </c>
      <c r="G11" s="3">
        <v>0.49042145593869702</v>
      </c>
      <c r="I11" s="2" t="s">
        <v>160</v>
      </c>
      <c r="J11" s="3">
        <v>0.5</v>
      </c>
      <c r="K11" s="3">
        <v>0.16666666666666699</v>
      </c>
      <c r="M11" s="2" t="s">
        <v>160</v>
      </c>
      <c r="N11" s="3">
        <v>0.238537898882726</v>
      </c>
      <c r="O11" s="3">
        <v>0.238537898882726</v>
      </c>
      <c r="P11">
        <f t="shared" si="4"/>
        <v>2.0194368026754375</v>
      </c>
      <c r="Q11">
        <f t="shared" si="5"/>
        <v>1.4279574573494833</v>
      </c>
      <c r="R11">
        <f t="shared" si="0"/>
        <v>4.1298425259228777</v>
      </c>
      <c r="S11">
        <f t="shared" si="1"/>
        <v>3.5383631805969236</v>
      </c>
      <c r="T11" s="3">
        <f t="shared" si="2"/>
        <v>0.26146210111727397</v>
      </c>
      <c r="U11" s="3">
        <f t="shared" si="3"/>
        <v>-7.1871232216059011E-2</v>
      </c>
      <c r="V11">
        <v>2.0194368026754375</v>
      </c>
      <c r="W11">
        <v>1.4279574573494833</v>
      </c>
      <c r="X11">
        <v>4.1298425259228777</v>
      </c>
      <c r="Z11" s="3">
        <v>0.26146210111727397</v>
      </c>
      <c r="AA11" s="3"/>
    </row>
    <row r="12" spans="1:27" x14ac:dyDescent="0.35">
      <c r="A12" s="2" t="s">
        <v>161</v>
      </c>
      <c r="B12" s="3">
        <v>0.49399084106711999</v>
      </c>
      <c r="C12" s="3">
        <v>0.49399084106711999</v>
      </c>
      <c r="E12" s="2" t="s">
        <v>161</v>
      </c>
      <c r="F12" s="3">
        <v>0.34005376344086002</v>
      </c>
      <c r="G12" s="3">
        <v>0.34005376344086002</v>
      </c>
      <c r="I12" s="2" t="s">
        <v>161</v>
      </c>
      <c r="J12" s="3">
        <v>0.16666666666666699</v>
      </c>
      <c r="K12" s="3">
        <v>0.16666666666666699</v>
      </c>
      <c r="M12" s="2" t="s">
        <v>161</v>
      </c>
      <c r="N12" s="3">
        <v>0.24130713036963</v>
      </c>
      <c r="O12" s="3">
        <v>0.24130713036963</v>
      </c>
      <c r="P12">
        <f t="shared" si="4"/>
        <v>1.7148502740620226</v>
      </c>
      <c r="Q12">
        <f t="shared" si="5"/>
        <v>1.7148502740620226</v>
      </c>
      <c r="R12">
        <f t="shared" si="0"/>
        <v>3.7391793038063756</v>
      </c>
      <c r="S12">
        <f t="shared" si="1"/>
        <v>3.7391793038063756</v>
      </c>
      <c r="T12" s="3">
        <f t="shared" si="2"/>
        <v>-7.4640463702963011E-2</v>
      </c>
      <c r="U12" s="3">
        <f t="shared" si="3"/>
        <v>-7.4640463702963011E-2</v>
      </c>
      <c r="V12">
        <v>1.7148502740620226</v>
      </c>
      <c r="W12">
        <v>1.7148502740620226</v>
      </c>
      <c r="X12">
        <v>3.7391793038063756</v>
      </c>
      <c r="Z12" s="3">
        <v>-7.4640463702963011E-2</v>
      </c>
      <c r="AA12" s="3"/>
    </row>
    <row r="13" spans="1:27" x14ac:dyDescent="0.35">
      <c r="A13" s="2" t="s">
        <v>162</v>
      </c>
      <c r="B13" s="3">
        <v>0.532239912822983</v>
      </c>
      <c r="C13" s="3">
        <v>0.532239912822983</v>
      </c>
      <c r="E13" s="2" t="s">
        <v>162</v>
      </c>
      <c r="F13" s="3">
        <v>0.34005376344086002</v>
      </c>
      <c r="G13" s="3">
        <v>0.34005376344086002</v>
      </c>
      <c r="I13" s="2" t="s">
        <v>162</v>
      </c>
      <c r="J13" s="3">
        <v>0.16666666666666699</v>
      </c>
      <c r="K13" s="3">
        <v>0.16666666666666699</v>
      </c>
      <c r="M13" s="2" t="s">
        <v>162</v>
      </c>
      <c r="N13" s="3">
        <v>0.28645553792612599</v>
      </c>
      <c r="O13" s="3">
        <v>0.28645553792612599</v>
      </c>
      <c r="P13">
        <f t="shared" si="4"/>
        <v>1.7148502740620226</v>
      </c>
      <c r="Q13">
        <f t="shared" si="5"/>
        <v>1.7148502740620226</v>
      </c>
      <c r="R13">
        <f t="shared" si="0"/>
        <v>3.5937022276782646</v>
      </c>
      <c r="S13">
        <f t="shared" si="1"/>
        <v>3.5937022276782646</v>
      </c>
      <c r="T13" s="3">
        <f t="shared" si="2"/>
        <v>-0.119788871259459</v>
      </c>
      <c r="U13" s="3">
        <f t="shared" si="3"/>
        <v>-0.119788871259459</v>
      </c>
      <c r="V13">
        <v>1.7148502740620226</v>
      </c>
      <c r="W13">
        <v>1.7148502740620226</v>
      </c>
      <c r="X13">
        <v>3.5937022276782646</v>
      </c>
      <c r="Z13" s="3">
        <v>-0.119788871259459</v>
      </c>
      <c r="AA13" s="3"/>
    </row>
    <row r="14" spans="1:27" x14ac:dyDescent="0.35">
      <c r="A14" s="2" t="s">
        <v>163</v>
      </c>
      <c r="B14" s="3">
        <v>0</v>
      </c>
      <c r="C14" s="3">
        <v>0</v>
      </c>
      <c r="E14" s="2" t="s">
        <v>163</v>
      </c>
      <c r="F14" s="3">
        <v>0</v>
      </c>
      <c r="G14" s="3">
        <v>0</v>
      </c>
      <c r="I14" s="2" t="s">
        <v>163</v>
      </c>
      <c r="J14" s="3">
        <v>0</v>
      </c>
      <c r="K14" s="3">
        <v>0</v>
      </c>
      <c r="M14" s="2" t="s">
        <v>163</v>
      </c>
      <c r="N14" s="3">
        <v>0.25636363636363602</v>
      </c>
      <c r="O14" s="3">
        <v>0.25636363636363602</v>
      </c>
      <c r="T14" s="3">
        <f t="shared" si="2"/>
        <v>-0.25636363636363602</v>
      </c>
      <c r="U14" s="3">
        <f t="shared" si="3"/>
        <v>-0.25636363636363602</v>
      </c>
      <c r="X14" s="5"/>
      <c r="Y14" s="5"/>
      <c r="Z14" s="6"/>
      <c r="AA14" s="6"/>
    </row>
    <row r="15" spans="1:27" x14ac:dyDescent="0.35">
      <c r="A15" s="2" t="s">
        <v>164</v>
      </c>
      <c r="B15" s="3">
        <v>0</v>
      </c>
      <c r="C15" s="3">
        <v>0</v>
      </c>
      <c r="E15" s="2" t="s">
        <v>164</v>
      </c>
      <c r="F15" s="3">
        <v>0</v>
      </c>
      <c r="G15" s="3">
        <v>0</v>
      </c>
      <c r="I15" s="2" t="s">
        <v>164</v>
      </c>
      <c r="J15" s="3">
        <v>0</v>
      </c>
      <c r="K15" s="3">
        <v>0</v>
      </c>
      <c r="M15" s="2" t="s">
        <v>164</v>
      </c>
      <c r="N15" s="3">
        <v>0.33631578947368401</v>
      </c>
      <c r="O15" s="3">
        <v>0.33631578947368401</v>
      </c>
      <c r="T15" s="3">
        <f t="shared" si="2"/>
        <v>-0.33631578947368401</v>
      </c>
      <c r="U15" s="3">
        <f t="shared" si="3"/>
        <v>-0.33631578947368401</v>
      </c>
      <c r="X15" s="5"/>
      <c r="Y15" s="5"/>
      <c r="Z15" s="6"/>
      <c r="AA15" s="6"/>
    </row>
    <row r="16" spans="1:27" x14ac:dyDescent="0.35">
      <c r="A16" s="2" t="s">
        <v>165</v>
      </c>
      <c r="B16" s="3">
        <v>0.626359523690037</v>
      </c>
      <c r="C16" s="3">
        <v>0.93953928553505595</v>
      </c>
      <c r="E16" s="2" t="s">
        <v>165</v>
      </c>
      <c r="F16" s="3">
        <v>9.6758587324625098E-2</v>
      </c>
      <c r="G16" s="3">
        <v>0.21770682148040599</v>
      </c>
      <c r="I16" s="2" t="s">
        <v>165</v>
      </c>
      <c r="J16" s="3">
        <v>0.5</v>
      </c>
      <c r="K16" s="3">
        <v>1</v>
      </c>
      <c r="M16" s="2" t="s">
        <v>165</v>
      </c>
      <c r="N16" s="3">
        <v>0.20471698113207501</v>
      </c>
      <c r="O16" s="3">
        <v>0.40943396226415102</v>
      </c>
      <c r="P16">
        <f t="shared" si="4"/>
        <v>3.2148094811357013</v>
      </c>
      <c r="Q16">
        <f t="shared" si="5"/>
        <v>2.1432063207571366</v>
      </c>
      <c r="R16">
        <f t="shared" ref="R16:S21" si="6">1/B16+1/SQRT(F16)</f>
        <v>4.8113366547128757</v>
      </c>
      <c r="S16">
        <f t="shared" si="6"/>
        <v>3.2075577698085858</v>
      </c>
      <c r="T16" s="3">
        <f t="shared" si="2"/>
        <v>0.29528301886792496</v>
      </c>
      <c r="U16" s="3">
        <f t="shared" si="3"/>
        <v>0.59056603773584904</v>
      </c>
      <c r="V16">
        <v>3.2148094811357013</v>
      </c>
      <c r="W16">
        <v>2.1432063207571366</v>
      </c>
      <c r="X16">
        <v>4.8113366547128757</v>
      </c>
      <c r="Y16">
        <v>3.2075577698085858</v>
      </c>
      <c r="Z16" s="3">
        <v>0.29528301886792496</v>
      </c>
      <c r="AA16" s="3">
        <v>0.59056603773584904</v>
      </c>
    </row>
    <row r="17" spans="1:27" x14ac:dyDescent="0.35">
      <c r="A17" s="2" t="s">
        <v>166</v>
      </c>
      <c r="B17" s="3">
        <v>0.66311388049798503</v>
      </c>
      <c r="C17" s="3">
        <v>0.99467082074697799</v>
      </c>
      <c r="E17" s="2" t="s">
        <v>166</v>
      </c>
      <c r="F17" s="3">
        <v>6.2378167641325498E-2</v>
      </c>
      <c r="G17" s="3">
        <v>0.140350877192982</v>
      </c>
      <c r="I17" s="2" t="s">
        <v>166</v>
      </c>
      <c r="J17" s="3">
        <v>0.5</v>
      </c>
      <c r="K17" s="3">
        <v>1</v>
      </c>
      <c r="M17" s="2" t="s">
        <v>166</v>
      </c>
      <c r="N17" s="3">
        <v>0.18666666666666701</v>
      </c>
      <c r="O17" s="3">
        <v>0.37333333333333302</v>
      </c>
      <c r="P17">
        <f t="shared" si="4"/>
        <v>4.003904344511743</v>
      </c>
      <c r="Q17">
        <f t="shared" si="5"/>
        <v>2.6692695630078322</v>
      </c>
      <c r="R17">
        <f t="shared" si="6"/>
        <v>5.511940941859125</v>
      </c>
      <c r="S17">
        <f t="shared" si="6"/>
        <v>3.6746272945727534</v>
      </c>
      <c r="T17" s="3">
        <f t="shared" si="2"/>
        <v>0.31333333333333302</v>
      </c>
      <c r="U17" s="3">
        <f t="shared" si="3"/>
        <v>0.62666666666666693</v>
      </c>
      <c r="V17">
        <v>4.003904344511743</v>
      </c>
      <c r="W17">
        <v>2.6692695630078322</v>
      </c>
      <c r="X17">
        <v>5.511940941859125</v>
      </c>
      <c r="Y17">
        <v>3.6746272945727534</v>
      </c>
      <c r="Z17" s="3">
        <v>0.31333333333333302</v>
      </c>
      <c r="AA17" s="3">
        <v>0.62666666666666693</v>
      </c>
    </row>
    <row r="18" spans="1:27" x14ac:dyDescent="0.35">
      <c r="A18" s="2" t="s">
        <v>167</v>
      </c>
      <c r="B18" s="3">
        <v>0.38229756612272697</v>
      </c>
      <c r="C18" s="3">
        <v>0.38229756612272697</v>
      </c>
      <c r="E18" s="2" t="s">
        <v>167</v>
      </c>
      <c r="F18" s="3">
        <v>0.43970401691331901</v>
      </c>
      <c r="G18" s="3">
        <v>0.43970401691331901</v>
      </c>
      <c r="I18" s="2" t="s">
        <v>167</v>
      </c>
      <c r="J18" s="3">
        <v>1</v>
      </c>
      <c r="K18" s="3">
        <v>1</v>
      </c>
      <c r="M18" s="2" t="s">
        <v>167</v>
      </c>
      <c r="N18" s="3">
        <v>0.42573529411764699</v>
      </c>
      <c r="O18" s="3">
        <v>0.42573529411764699</v>
      </c>
      <c r="P18">
        <f t="shared" si="4"/>
        <v>1.5080640371382201</v>
      </c>
      <c r="Q18">
        <f t="shared" si="5"/>
        <v>1.5080640371382201</v>
      </c>
      <c r="R18">
        <f t="shared" si="6"/>
        <v>4.1238274858622841</v>
      </c>
      <c r="S18">
        <f t="shared" si="6"/>
        <v>4.1238274858622841</v>
      </c>
      <c r="T18" s="3">
        <f t="shared" si="2"/>
        <v>0.57426470588235301</v>
      </c>
      <c r="U18" s="3">
        <f t="shared" si="3"/>
        <v>0.57426470588235301</v>
      </c>
      <c r="V18">
        <v>1.5080640371382201</v>
      </c>
      <c r="W18">
        <v>1.5080640371382201</v>
      </c>
      <c r="X18">
        <v>4.1238274858622841</v>
      </c>
      <c r="Y18">
        <v>4.1238274858622841</v>
      </c>
      <c r="Z18" s="3">
        <v>0.57426470588235301</v>
      </c>
      <c r="AA18" s="3">
        <v>0.57426470588235301</v>
      </c>
    </row>
    <row r="19" spans="1:27" x14ac:dyDescent="0.35">
      <c r="A19" s="2" t="s">
        <v>168</v>
      </c>
      <c r="B19" s="3">
        <v>0.37807525690563099</v>
      </c>
      <c r="C19" s="3">
        <v>0.37807525690563099</v>
      </c>
      <c r="E19" s="2" t="s">
        <v>168</v>
      </c>
      <c r="F19" s="3">
        <v>0.431418439716312</v>
      </c>
      <c r="G19" s="3">
        <v>0.431418439716312</v>
      </c>
      <c r="I19" s="2" t="s">
        <v>168</v>
      </c>
      <c r="J19" s="3">
        <v>1</v>
      </c>
      <c r="K19" s="3">
        <v>1</v>
      </c>
      <c r="M19" s="2" t="s">
        <v>168</v>
      </c>
      <c r="N19" s="3">
        <v>0.48749999999999999</v>
      </c>
      <c r="O19" s="3">
        <v>0.48749999999999999</v>
      </c>
      <c r="P19">
        <f t="shared" si="4"/>
        <v>1.5224766761194191</v>
      </c>
      <c r="Q19">
        <f t="shared" si="5"/>
        <v>1.5224766761194191</v>
      </c>
      <c r="R19">
        <f t="shared" si="6"/>
        <v>4.1674527271430488</v>
      </c>
      <c r="S19">
        <f t="shared" si="6"/>
        <v>4.1674527271430488</v>
      </c>
      <c r="T19" s="3">
        <f t="shared" si="2"/>
        <v>0.51249999999999996</v>
      </c>
      <c r="U19" s="3">
        <f t="shared" si="3"/>
        <v>0.51249999999999996</v>
      </c>
      <c r="V19">
        <v>1.5224766761194191</v>
      </c>
      <c r="W19">
        <v>1.5224766761194191</v>
      </c>
      <c r="X19">
        <v>4.1674527271430488</v>
      </c>
      <c r="Y19">
        <v>4.1674527271430488</v>
      </c>
      <c r="Z19" s="3">
        <v>0.51249999999999996</v>
      </c>
      <c r="AA19" s="3">
        <v>0.51249999999999996</v>
      </c>
    </row>
    <row r="20" spans="1:27" x14ac:dyDescent="0.35">
      <c r="A20" s="2" t="s">
        <v>169</v>
      </c>
      <c r="B20" s="3">
        <v>0.30563951522034799</v>
      </c>
      <c r="C20" s="3">
        <v>0.30563951522034799</v>
      </c>
      <c r="E20" s="2" t="s">
        <v>169</v>
      </c>
      <c r="F20" s="3">
        <v>0.48892669007901701</v>
      </c>
      <c r="G20" s="3">
        <v>0.48892669007901701</v>
      </c>
      <c r="I20" s="2" t="s">
        <v>169</v>
      </c>
      <c r="J20" s="3">
        <v>1</v>
      </c>
      <c r="K20" s="3">
        <v>1</v>
      </c>
      <c r="M20" s="2" t="s">
        <v>169</v>
      </c>
      <c r="N20" s="3">
        <v>0.42573529411764699</v>
      </c>
      <c r="O20" s="3">
        <v>0.42573529411764699</v>
      </c>
      <c r="P20">
        <f t="shared" si="4"/>
        <v>1.4301385953384027</v>
      </c>
      <c r="Q20">
        <f t="shared" si="5"/>
        <v>1.4301385953384027</v>
      </c>
      <c r="R20">
        <f t="shared" si="6"/>
        <v>4.7019668446374476</v>
      </c>
      <c r="S20">
        <f t="shared" si="6"/>
        <v>4.7019668446374476</v>
      </c>
      <c r="T20" s="3">
        <f t="shared" si="2"/>
        <v>0.57426470588235301</v>
      </c>
      <c r="U20" s="3">
        <f t="shared" si="3"/>
        <v>0.57426470588235301</v>
      </c>
      <c r="V20">
        <v>1.4301385953384027</v>
      </c>
      <c r="W20">
        <v>1.4301385953384027</v>
      </c>
      <c r="X20">
        <v>4.7019668446374476</v>
      </c>
      <c r="Y20">
        <v>4.7019668446374476</v>
      </c>
      <c r="Z20" s="3">
        <v>0.57426470588235301</v>
      </c>
      <c r="AA20" s="3">
        <v>0.57426470588235301</v>
      </c>
    </row>
    <row r="21" spans="1:27" x14ac:dyDescent="0.35">
      <c r="A21" s="2" t="s">
        <v>170</v>
      </c>
      <c r="B21" s="3">
        <v>0.53605554745700401</v>
      </c>
      <c r="C21" s="3">
        <v>0.53605554745700401</v>
      </c>
      <c r="E21" s="2" t="s">
        <v>170</v>
      </c>
      <c r="F21" s="3">
        <v>0.184605658289869</v>
      </c>
      <c r="G21" s="3">
        <v>0.184605658289869</v>
      </c>
      <c r="I21" s="2" t="s">
        <v>170</v>
      </c>
      <c r="J21" s="3">
        <v>0.5</v>
      </c>
      <c r="K21" s="3">
        <v>0.5</v>
      </c>
      <c r="M21" s="2" t="s">
        <v>170</v>
      </c>
      <c r="N21" s="3">
        <v>0.144736842105263</v>
      </c>
      <c r="O21" s="3">
        <v>0.144736842105263</v>
      </c>
      <c r="P21">
        <f t="shared" si="4"/>
        <v>2.3274346510255697</v>
      </c>
      <c r="Q21">
        <f t="shared" si="5"/>
        <v>2.3274346510255697</v>
      </c>
      <c r="R21">
        <f t="shared" si="6"/>
        <v>4.1929129671140863</v>
      </c>
      <c r="S21">
        <f t="shared" si="6"/>
        <v>4.1929129671140863</v>
      </c>
      <c r="T21" s="3">
        <f t="shared" si="2"/>
        <v>0.355263157894737</v>
      </c>
      <c r="U21" s="3">
        <f t="shared" si="3"/>
        <v>0.355263157894737</v>
      </c>
      <c r="V21">
        <v>2.3274346510255697</v>
      </c>
      <c r="W21">
        <v>2.3274346510255697</v>
      </c>
      <c r="X21">
        <v>4.1929129671140863</v>
      </c>
      <c r="Y21">
        <v>4.1929129671140863</v>
      </c>
      <c r="Z21" s="3">
        <v>0.355263157894737</v>
      </c>
      <c r="AA21" s="3">
        <v>0.355263157894737</v>
      </c>
    </row>
    <row r="22" spans="1:27" x14ac:dyDescent="0.35">
      <c r="A22" s="2" t="s">
        <v>171</v>
      </c>
      <c r="B22" s="3">
        <v>0</v>
      </c>
      <c r="C22" s="3">
        <v>0</v>
      </c>
      <c r="E22" s="2" t="s">
        <v>171</v>
      </c>
      <c r="F22" s="3">
        <v>0</v>
      </c>
      <c r="G22" s="3">
        <v>0</v>
      </c>
      <c r="I22" s="2" t="s">
        <v>171</v>
      </c>
      <c r="J22" s="3">
        <v>0</v>
      </c>
      <c r="K22" s="3">
        <v>0</v>
      </c>
      <c r="M22" s="2" t="s">
        <v>171</v>
      </c>
      <c r="N22" s="3">
        <v>0.19909090909090901</v>
      </c>
      <c r="O22" s="3">
        <v>0.19909090909090901</v>
      </c>
      <c r="T22" s="3">
        <f t="shared" si="2"/>
        <v>-0.19909090909090901</v>
      </c>
      <c r="U22" s="3">
        <f t="shared" si="3"/>
        <v>-0.19909090909090901</v>
      </c>
      <c r="X22" s="5"/>
      <c r="Y22" s="5"/>
      <c r="Z22" s="6"/>
      <c r="AA22" s="6"/>
    </row>
    <row r="23" spans="1:27" x14ac:dyDescent="0.35">
      <c r="A23" s="2" t="s">
        <v>172</v>
      </c>
      <c r="B23" s="3">
        <v>0</v>
      </c>
      <c r="C23" s="3">
        <v>0</v>
      </c>
      <c r="E23" s="2" t="s">
        <v>172</v>
      </c>
      <c r="F23" s="3">
        <v>0</v>
      </c>
      <c r="G23" s="3">
        <v>0</v>
      </c>
      <c r="I23" s="2" t="s">
        <v>172</v>
      </c>
      <c r="J23" s="3">
        <v>0</v>
      </c>
      <c r="K23" s="3">
        <v>0</v>
      </c>
      <c r="M23" s="2" t="s">
        <v>172</v>
      </c>
      <c r="N23" s="3">
        <v>0.20676470588235299</v>
      </c>
      <c r="O23" s="3">
        <v>0.20676470588235299</v>
      </c>
      <c r="T23" s="3">
        <f t="shared" si="2"/>
        <v>-0.20676470588235299</v>
      </c>
      <c r="U23" s="3">
        <f t="shared" si="3"/>
        <v>-0.20676470588235299</v>
      </c>
      <c r="X23" s="5"/>
      <c r="Y23" s="5"/>
      <c r="Z23" s="6"/>
      <c r="AA23" s="6"/>
    </row>
    <row r="24" spans="1:27" x14ac:dyDescent="0.35">
      <c r="A24" s="2" t="s">
        <v>173</v>
      </c>
      <c r="B24" s="3">
        <v>0.37695240373202399</v>
      </c>
      <c r="C24" s="3">
        <v>3.2917892290266801E-2</v>
      </c>
      <c r="E24" s="2" t="s">
        <v>173</v>
      </c>
      <c r="F24" s="3">
        <v>0.12849868044034801</v>
      </c>
      <c r="G24" s="3">
        <v>0.11314794825023</v>
      </c>
      <c r="I24" s="2" t="s">
        <v>173</v>
      </c>
      <c r="J24" s="3">
        <v>0.5</v>
      </c>
      <c r="K24" s="3">
        <v>0.5</v>
      </c>
      <c r="M24" s="2" t="s">
        <v>173</v>
      </c>
      <c r="N24" s="3">
        <v>0.33571428571428602</v>
      </c>
      <c r="O24" s="3">
        <v>0.287224669603524</v>
      </c>
      <c r="P24">
        <f t="shared" si="4"/>
        <v>2.7896560867099693</v>
      </c>
      <c r="Q24">
        <f t="shared" si="5"/>
        <v>2.9728750653360554</v>
      </c>
      <c r="R24">
        <f t="shared" ref="R24:R46" si="7">1/B24+1/SQRT(F24)</f>
        <v>5.4425109036563057</v>
      </c>
      <c r="S24">
        <f t="shared" ref="S24:S46" si="8">1/C24+1/SQRT(G24)</f>
        <v>33.351490779309977</v>
      </c>
      <c r="T24" s="3">
        <f t="shared" si="2"/>
        <v>0.16428571428571398</v>
      </c>
      <c r="U24" s="3">
        <f t="shared" si="3"/>
        <v>0.212775330396476</v>
      </c>
      <c r="V24">
        <v>2.7896560867099693</v>
      </c>
      <c r="W24">
        <v>2.9728750653360554</v>
      </c>
      <c r="X24" s="3">
        <v>5.4425109036563057</v>
      </c>
      <c r="Y24" s="3">
        <v>33.351490779309977</v>
      </c>
      <c r="Z24" s="3">
        <v>0.16428571428571398</v>
      </c>
      <c r="AA24" s="3">
        <v>0.212775330396476</v>
      </c>
    </row>
    <row r="25" spans="1:27" x14ac:dyDescent="0.35">
      <c r="A25" s="2" t="s">
        <v>174</v>
      </c>
      <c r="B25" s="3">
        <v>0.30998904985852999</v>
      </c>
      <c r="C25" s="3">
        <v>2.4426218112853199E-2</v>
      </c>
      <c r="E25" s="2" t="s">
        <v>174</v>
      </c>
      <c r="F25" s="3">
        <v>0.46512629797542598</v>
      </c>
      <c r="G25" s="3">
        <v>0.37266332075524</v>
      </c>
      <c r="I25" s="2" t="s">
        <v>174</v>
      </c>
      <c r="J25" s="3">
        <v>0.5</v>
      </c>
      <c r="K25" s="3">
        <v>0.5</v>
      </c>
      <c r="M25" s="2" t="s">
        <v>174</v>
      </c>
      <c r="N25" s="3">
        <v>0.32258064516128998</v>
      </c>
      <c r="O25" s="3">
        <v>0.29349999999999998</v>
      </c>
      <c r="P25">
        <f t="shared" si="4"/>
        <v>1.4662720377222538</v>
      </c>
      <c r="Q25">
        <f t="shared" si="5"/>
        <v>1.6381047709846894</v>
      </c>
      <c r="R25">
        <f t="shared" si="7"/>
        <v>4.6921924386408378</v>
      </c>
      <c r="S25">
        <f t="shared" si="8"/>
        <v>42.577721185602513</v>
      </c>
      <c r="T25" s="3">
        <f t="shared" si="2"/>
        <v>0.17741935483871002</v>
      </c>
      <c r="U25" s="3">
        <f t="shared" si="3"/>
        <v>0.20650000000000002</v>
      </c>
      <c r="V25">
        <v>1.4662720377222538</v>
      </c>
      <c r="W25">
        <v>1.6381047709846894</v>
      </c>
      <c r="X25" s="3">
        <v>4.6921924386408378</v>
      </c>
      <c r="Y25" s="3">
        <v>42.577721185602513</v>
      </c>
      <c r="Z25" s="3">
        <v>0.17741935483871002</v>
      </c>
      <c r="AA25" s="3">
        <v>0.20650000000000002</v>
      </c>
    </row>
    <row r="26" spans="1:27" x14ac:dyDescent="0.35">
      <c r="A26" s="2" t="s">
        <v>175</v>
      </c>
      <c r="B26" s="3">
        <v>0.46088602204856699</v>
      </c>
      <c r="C26" s="3">
        <v>0.46088602204856699</v>
      </c>
      <c r="E26" s="2" t="s">
        <v>175</v>
      </c>
      <c r="F26" s="3">
        <v>0.235062890270926</v>
      </c>
      <c r="G26" s="3">
        <v>0.235062890270926</v>
      </c>
      <c r="I26" s="2" t="s">
        <v>175</v>
      </c>
      <c r="J26" s="3">
        <v>0.15384615384615399</v>
      </c>
      <c r="K26" s="3">
        <v>0.15384615384615399</v>
      </c>
      <c r="M26" s="2" t="s">
        <v>175</v>
      </c>
      <c r="N26" s="3">
        <v>8.7071985110799499E-2</v>
      </c>
      <c r="O26" s="3">
        <v>8.7071985110799499E-2</v>
      </c>
      <c r="P26">
        <f t="shared" si="4"/>
        <v>2.0625665208369233</v>
      </c>
      <c r="Q26">
        <f t="shared" si="5"/>
        <v>2.0625665208369233</v>
      </c>
      <c r="R26">
        <f t="shared" si="7"/>
        <v>4.2323003642612793</v>
      </c>
      <c r="S26">
        <f t="shared" si="8"/>
        <v>4.2323003642612793</v>
      </c>
      <c r="T26" s="3">
        <f t="shared" si="2"/>
        <v>6.6774168735354494E-2</v>
      </c>
      <c r="U26" s="3">
        <f t="shared" si="3"/>
        <v>6.6774168735354494E-2</v>
      </c>
      <c r="V26">
        <v>2.0625665208369233</v>
      </c>
      <c r="W26">
        <v>2.0625665208369233</v>
      </c>
      <c r="X26">
        <v>4.2323003642612793</v>
      </c>
      <c r="Y26">
        <v>4.2323003642612793</v>
      </c>
      <c r="Z26" s="3">
        <v>6.6774168735354494E-2</v>
      </c>
      <c r="AA26" s="3">
        <v>6.6774168735354494E-2</v>
      </c>
    </row>
    <row r="27" spans="1:27" x14ac:dyDescent="0.35">
      <c r="A27" s="2" t="s">
        <v>176</v>
      </c>
      <c r="B27" s="3">
        <v>0.208777305162587</v>
      </c>
      <c r="C27" s="3">
        <v>0.208777305162587</v>
      </c>
      <c r="E27" s="2" t="s">
        <v>176</v>
      </c>
      <c r="F27" s="3">
        <v>0.322904303375392</v>
      </c>
      <c r="G27" s="3">
        <v>0.322904303375392</v>
      </c>
      <c r="I27" s="2" t="s">
        <v>176</v>
      </c>
      <c r="J27" s="3">
        <v>0.5</v>
      </c>
      <c r="K27" s="3">
        <v>0.5</v>
      </c>
      <c r="M27" s="2" t="s">
        <v>176</v>
      </c>
      <c r="N27" s="3">
        <v>0</v>
      </c>
      <c r="O27" s="3">
        <v>0</v>
      </c>
      <c r="P27">
        <f t="shared" si="4"/>
        <v>1.7597990686950367</v>
      </c>
      <c r="Q27">
        <f t="shared" si="5"/>
        <v>1.7597990686950367</v>
      </c>
      <c r="R27">
        <f t="shared" si="7"/>
        <v>6.5495917102910282</v>
      </c>
      <c r="S27">
        <f t="shared" si="8"/>
        <v>6.5495917102910282</v>
      </c>
      <c r="T27" s="4">
        <f t="shared" si="2"/>
        <v>0.5</v>
      </c>
      <c r="U27" s="4">
        <f t="shared" si="3"/>
        <v>0.5</v>
      </c>
      <c r="X27" s="5"/>
      <c r="Y27" s="5"/>
      <c r="Z27" s="6"/>
      <c r="AA27" s="6"/>
    </row>
    <row r="28" spans="1:27" x14ac:dyDescent="0.35">
      <c r="A28" s="2" t="s">
        <v>177</v>
      </c>
      <c r="B28" s="3">
        <v>0.16980380835933401</v>
      </c>
      <c r="C28" s="3">
        <v>0.16980380835933401</v>
      </c>
      <c r="E28" s="2" t="s">
        <v>177</v>
      </c>
      <c r="F28" s="3">
        <v>0.27321937321937301</v>
      </c>
      <c r="G28" s="3">
        <v>0.27321937321937301</v>
      </c>
      <c r="I28" s="2" t="s">
        <v>177</v>
      </c>
      <c r="J28" s="3">
        <v>0.5</v>
      </c>
      <c r="K28" s="3">
        <v>0.5</v>
      </c>
      <c r="M28" s="2" t="s">
        <v>177</v>
      </c>
      <c r="N28" s="3">
        <v>0</v>
      </c>
      <c r="O28" s="3">
        <v>0</v>
      </c>
      <c r="P28">
        <f t="shared" si="4"/>
        <v>1.9131289985706812</v>
      </c>
      <c r="Q28">
        <f t="shared" si="5"/>
        <v>1.9131289985706812</v>
      </c>
      <c r="R28">
        <f t="shared" si="7"/>
        <v>7.8022784214377374</v>
      </c>
      <c r="S28">
        <f t="shared" si="8"/>
        <v>7.8022784214377374</v>
      </c>
      <c r="T28" s="4">
        <f t="shared" si="2"/>
        <v>0.5</v>
      </c>
      <c r="U28" s="4">
        <f t="shared" si="3"/>
        <v>0.5</v>
      </c>
      <c r="X28" s="5"/>
      <c r="Y28" s="5"/>
      <c r="Z28" s="6"/>
      <c r="AA28" s="6"/>
    </row>
    <row r="29" spans="1:27" x14ac:dyDescent="0.35">
      <c r="A29" s="2" t="s">
        <v>178</v>
      </c>
      <c r="B29" s="3">
        <v>0.46494240644593099</v>
      </c>
      <c r="C29" s="3">
        <v>0.46494240644593099</v>
      </c>
      <c r="E29" s="2" t="s">
        <v>178</v>
      </c>
      <c r="F29" s="3">
        <v>0.15016376921138799</v>
      </c>
      <c r="G29" s="3">
        <v>0.15016376921138799</v>
      </c>
      <c r="I29" s="2" t="s">
        <v>178</v>
      </c>
      <c r="J29" s="3">
        <v>1</v>
      </c>
      <c r="K29" s="3">
        <v>1</v>
      </c>
      <c r="M29" s="2" t="s">
        <v>178</v>
      </c>
      <c r="N29" s="3">
        <v>0.601047120418848</v>
      </c>
      <c r="O29" s="3">
        <v>0.601047120418848</v>
      </c>
      <c r="P29">
        <f t="shared" si="4"/>
        <v>2.5805805496349796</v>
      </c>
      <c r="Q29">
        <f t="shared" si="5"/>
        <v>2.5805805496349796</v>
      </c>
      <c r="R29">
        <f t="shared" si="7"/>
        <v>4.7313845764048885</v>
      </c>
      <c r="S29">
        <f t="shared" si="8"/>
        <v>4.7313845764048885</v>
      </c>
      <c r="T29" s="3">
        <f t="shared" si="2"/>
        <v>0.398952879581152</v>
      </c>
      <c r="U29" s="3">
        <f t="shared" si="3"/>
        <v>0.398952879581152</v>
      </c>
      <c r="V29">
        <v>2.5805805496349796</v>
      </c>
      <c r="W29">
        <v>2.5805805496349796</v>
      </c>
      <c r="X29">
        <v>4.7313845764048885</v>
      </c>
      <c r="Y29">
        <v>4.7313845764048885</v>
      </c>
      <c r="Z29" s="3">
        <v>0.398952879581152</v>
      </c>
      <c r="AA29" s="3">
        <v>0.398952879581152</v>
      </c>
    </row>
    <row r="30" spans="1:27" x14ac:dyDescent="0.35">
      <c r="A30" s="2" t="s">
        <v>179</v>
      </c>
      <c r="B30" s="3">
        <v>0.47171132493726903</v>
      </c>
      <c r="C30" s="3">
        <v>0.47171132493726903</v>
      </c>
      <c r="E30" s="2" t="s">
        <v>179</v>
      </c>
      <c r="F30" s="3">
        <v>8.0653021442495101E-2</v>
      </c>
      <c r="G30" s="3">
        <v>8.0653021442495101E-2</v>
      </c>
      <c r="I30" s="2" t="s">
        <v>179</v>
      </c>
      <c r="J30" s="3">
        <v>1</v>
      </c>
      <c r="K30" s="3">
        <v>1</v>
      </c>
      <c r="M30" s="2" t="s">
        <v>179</v>
      </c>
      <c r="N30" s="3">
        <v>0.56721311475409797</v>
      </c>
      <c r="O30" s="3">
        <v>0.56721311475409797</v>
      </c>
      <c r="P30">
        <f t="shared" si="4"/>
        <v>3.5211917784729505</v>
      </c>
      <c r="Q30">
        <f t="shared" si="5"/>
        <v>3.5211917784729505</v>
      </c>
      <c r="R30">
        <f t="shared" si="7"/>
        <v>5.6411324013379751</v>
      </c>
      <c r="S30">
        <f t="shared" si="8"/>
        <v>5.6411324013379751</v>
      </c>
      <c r="T30" s="3">
        <f t="shared" si="2"/>
        <v>0.43278688524590203</v>
      </c>
      <c r="U30" s="3">
        <f t="shared" si="3"/>
        <v>0.43278688524590203</v>
      </c>
      <c r="V30">
        <v>3.5211917784729505</v>
      </c>
      <c r="W30">
        <v>3.5211917784729505</v>
      </c>
      <c r="X30">
        <v>5.6411324013379751</v>
      </c>
      <c r="Y30">
        <v>5.6411324013379751</v>
      </c>
      <c r="Z30" s="3">
        <v>0.43278688524590203</v>
      </c>
      <c r="AA30" s="3">
        <v>0.43278688524590203</v>
      </c>
    </row>
    <row r="31" spans="1:27" x14ac:dyDescent="0.35">
      <c r="A31" s="2" t="s">
        <v>180</v>
      </c>
      <c r="B31" s="3">
        <v>0.893704403999664</v>
      </c>
      <c r="C31" s="3">
        <v>0.893704403999664</v>
      </c>
      <c r="E31" s="2" t="s">
        <v>180</v>
      </c>
      <c r="F31" s="3">
        <v>0.116764132553606</v>
      </c>
      <c r="G31" s="3">
        <v>0.116764132553606</v>
      </c>
      <c r="I31" s="2" t="s">
        <v>180</v>
      </c>
      <c r="J31" s="3">
        <v>1</v>
      </c>
      <c r="K31" s="3">
        <v>1</v>
      </c>
      <c r="M31" s="2" t="s">
        <v>180</v>
      </c>
      <c r="N31" s="3">
        <v>0.72033898305084698</v>
      </c>
      <c r="O31" s="3">
        <v>0.72033898305084698</v>
      </c>
      <c r="P31">
        <f t="shared" si="4"/>
        <v>2.9264780521386853</v>
      </c>
      <c r="Q31">
        <f t="shared" si="5"/>
        <v>2.9264780521386853</v>
      </c>
      <c r="R31">
        <f t="shared" si="7"/>
        <v>4.0454162553349811</v>
      </c>
      <c r="S31">
        <f t="shared" si="8"/>
        <v>4.0454162553349811</v>
      </c>
      <c r="T31" s="3">
        <f t="shared" si="2"/>
        <v>0.27966101694915302</v>
      </c>
      <c r="U31" s="3">
        <f t="shared" si="3"/>
        <v>0.27966101694915302</v>
      </c>
      <c r="V31">
        <v>2.9264780521386853</v>
      </c>
      <c r="W31">
        <v>2.9264780521386853</v>
      </c>
      <c r="X31">
        <v>4.0454162553349811</v>
      </c>
      <c r="Y31">
        <v>4.0454162553349811</v>
      </c>
      <c r="Z31" s="3">
        <v>0.27966101694915302</v>
      </c>
      <c r="AA31" s="3">
        <v>0.27966101694915302</v>
      </c>
    </row>
    <row r="32" spans="1:27" x14ac:dyDescent="0.35">
      <c r="A32" s="2" t="s">
        <v>181</v>
      </c>
      <c r="B32" s="3">
        <v>0.73329592123049403</v>
      </c>
      <c r="C32" s="3">
        <v>0.73329592123049403</v>
      </c>
      <c r="E32" s="2" t="s">
        <v>181</v>
      </c>
      <c r="F32" s="3">
        <v>0.268352458828649</v>
      </c>
      <c r="G32" s="3">
        <v>0.268352458828649</v>
      </c>
      <c r="I32" s="2" t="s">
        <v>181</v>
      </c>
      <c r="J32" s="3">
        <v>1</v>
      </c>
      <c r="K32" s="3">
        <v>1</v>
      </c>
      <c r="M32" s="2" t="s">
        <v>181</v>
      </c>
      <c r="N32" s="3">
        <v>0.84297520661156999</v>
      </c>
      <c r="O32" s="3">
        <v>0.84297520661156999</v>
      </c>
      <c r="P32">
        <f t="shared" si="4"/>
        <v>1.9303995627417123</v>
      </c>
      <c r="Q32">
        <f t="shared" si="5"/>
        <v>1.9303995627417123</v>
      </c>
      <c r="R32">
        <f t="shared" si="7"/>
        <v>3.2941054978871964</v>
      </c>
      <c r="S32">
        <f t="shared" si="8"/>
        <v>3.2941054978871964</v>
      </c>
      <c r="T32" s="3">
        <f t="shared" si="2"/>
        <v>0.15702479338843001</v>
      </c>
      <c r="U32" s="3">
        <f t="shared" si="3"/>
        <v>0.15702479338843001</v>
      </c>
      <c r="V32">
        <v>1.9303995627417123</v>
      </c>
      <c r="W32">
        <v>1.9303995627417123</v>
      </c>
      <c r="X32">
        <v>3.2941054978871964</v>
      </c>
      <c r="Y32">
        <v>3.2941054978871964</v>
      </c>
      <c r="Z32" s="3">
        <v>0.15702479338843001</v>
      </c>
      <c r="AA32" s="3">
        <v>0.15702479338843001</v>
      </c>
    </row>
    <row r="33" spans="1:27" x14ac:dyDescent="0.35">
      <c r="A33" s="2" t="s">
        <v>182</v>
      </c>
      <c r="B33" s="3">
        <v>0.50955992174854603</v>
      </c>
      <c r="C33" s="3">
        <v>0.50955992174854603</v>
      </c>
      <c r="E33" s="2" t="s">
        <v>182</v>
      </c>
      <c r="F33" s="3">
        <v>8.1860589097694295E-2</v>
      </c>
      <c r="G33" s="3">
        <v>8.1860589097694295E-2</v>
      </c>
      <c r="I33" s="2" t="s">
        <v>182</v>
      </c>
      <c r="J33" s="3">
        <v>0.5</v>
      </c>
      <c r="K33" s="3">
        <v>0.5</v>
      </c>
      <c r="M33" s="2" t="s">
        <v>182</v>
      </c>
      <c r="N33" s="3">
        <v>0.42032520325203299</v>
      </c>
      <c r="O33" s="3">
        <v>0.42032520325203299</v>
      </c>
      <c r="P33">
        <f t="shared" si="4"/>
        <v>3.495123830336281</v>
      </c>
      <c r="Q33">
        <f t="shared" si="5"/>
        <v>3.495123830336281</v>
      </c>
      <c r="R33">
        <f t="shared" si="7"/>
        <v>5.4576015632170725</v>
      </c>
      <c r="S33">
        <f t="shared" si="8"/>
        <v>5.4576015632170725</v>
      </c>
      <c r="T33" s="3">
        <f t="shared" si="2"/>
        <v>7.9674796747967014E-2</v>
      </c>
      <c r="U33" s="3">
        <f t="shared" si="3"/>
        <v>7.9674796747967014E-2</v>
      </c>
      <c r="V33">
        <v>3.495123830336281</v>
      </c>
      <c r="W33">
        <v>3.495123830336281</v>
      </c>
      <c r="X33">
        <v>5.4576015632170725</v>
      </c>
      <c r="Y33">
        <v>5.4576015632170725</v>
      </c>
      <c r="Z33" s="3">
        <v>7.9674796747967014E-2</v>
      </c>
      <c r="AA33" s="3">
        <v>7.9674796747967014E-2</v>
      </c>
    </row>
    <row r="34" spans="1:27" x14ac:dyDescent="0.35">
      <c r="A34" s="2" t="s">
        <v>183</v>
      </c>
      <c r="B34" s="3">
        <v>0.40938794113984001</v>
      </c>
      <c r="C34" s="3">
        <v>0.40938794113984001</v>
      </c>
      <c r="E34" s="2" t="s">
        <v>183</v>
      </c>
      <c r="F34" s="3">
        <v>0.35641476742636302</v>
      </c>
      <c r="G34" s="3">
        <v>0.35641476742636302</v>
      </c>
      <c r="I34" s="2" t="s">
        <v>183</v>
      </c>
      <c r="J34" s="3">
        <v>0.58333333333333304</v>
      </c>
      <c r="K34" s="3">
        <v>0.58333333333333304</v>
      </c>
      <c r="M34" s="2" t="s">
        <v>183</v>
      </c>
      <c r="N34" s="3">
        <v>0.45630081300813002</v>
      </c>
      <c r="O34" s="3">
        <v>0.45630081300813002</v>
      </c>
      <c r="P34">
        <f t="shared" si="4"/>
        <v>1.6750283234101417</v>
      </c>
      <c r="Q34">
        <f t="shared" si="5"/>
        <v>1.6750283234101417</v>
      </c>
      <c r="R34">
        <f t="shared" si="7"/>
        <v>4.1176991974367336</v>
      </c>
      <c r="S34">
        <f t="shared" si="8"/>
        <v>4.1176991974367336</v>
      </c>
      <c r="T34" s="3">
        <f t="shared" si="2"/>
        <v>0.12703252032520301</v>
      </c>
      <c r="U34" s="3">
        <f t="shared" si="3"/>
        <v>0.12703252032520301</v>
      </c>
      <c r="V34">
        <v>1.6750283234101417</v>
      </c>
      <c r="W34">
        <v>1.6750283234101417</v>
      </c>
      <c r="X34">
        <v>4.1176991974367336</v>
      </c>
      <c r="Y34">
        <v>4.1176991974367336</v>
      </c>
      <c r="Z34" s="3">
        <v>0.12703252032520301</v>
      </c>
      <c r="AA34" s="3">
        <v>0.12703252032520301</v>
      </c>
    </row>
    <row r="35" spans="1:27" x14ac:dyDescent="0.35">
      <c r="A35" s="2" t="s">
        <v>184</v>
      </c>
      <c r="B35" s="3">
        <v>0.48224863475820101</v>
      </c>
      <c r="C35" s="3">
        <v>0.48224863475820101</v>
      </c>
      <c r="E35" s="2" t="s">
        <v>184</v>
      </c>
      <c r="F35" s="3">
        <v>0.16718645874983301</v>
      </c>
      <c r="G35" s="3">
        <v>0.16718645874983301</v>
      </c>
      <c r="I35" s="2" t="s">
        <v>184</v>
      </c>
      <c r="J35" s="3">
        <v>0.5</v>
      </c>
      <c r="K35" s="3">
        <v>0.5</v>
      </c>
      <c r="M35" s="2" t="s">
        <v>184</v>
      </c>
      <c r="N35" s="3">
        <v>0.473333333333333</v>
      </c>
      <c r="O35" s="3">
        <v>0.473333333333333</v>
      </c>
      <c r="P35">
        <f t="shared" si="4"/>
        <v>2.4456789779661028</v>
      </c>
      <c r="Q35">
        <f t="shared" si="5"/>
        <v>2.4456789779661028</v>
      </c>
      <c r="R35">
        <f t="shared" si="7"/>
        <v>4.5192981194726389</v>
      </c>
      <c r="S35">
        <f t="shared" si="8"/>
        <v>4.5192981194726389</v>
      </c>
      <c r="T35" s="3">
        <f t="shared" si="2"/>
        <v>2.6666666666667005E-2</v>
      </c>
      <c r="U35" s="3">
        <f t="shared" si="3"/>
        <v>2.6666666666667005E-2</v>
      </c>
      <c r="V35">
        <v>2.4456789779661028</v>
      </c>
      <c r="W35">
        <v>2.4456789779661028</v>
      </c>
      <c r="X35">
        <v>4.5192981194726389</v>
      </c>
      <c r="Y35">
        <v>4.5192981194726389</v>
      </c>
      <c r="Z35" s="3">
        <v>2.6666666666667005E-2</v>
      </c>
      <c r="AA35" s="3">
        <v>2.6666666666667005E-2</v>
      </c>
    </row>
    <row r="36" spans="1:27" x14ac:dyDescent="0.35">
      <c r="A36" s="2" t="s">
        <v>185</v>
      </c>
      <c r="B36" s="3">
        <v>0.48447918501509302</v>
      </c>
      <c r="C36" s="3">
        <v>0.48447918501509302</v>
      </c>
      <c r="E36" s="2" t="s">
        <v>185</v>
      </c>
      <c r="F36" s="3">
        <v>9.5688038995125596E-2</v>
      </c>
      <c r="G36" s="3">
        <v>9.5688038995125596E-2</v>
      </c>
      <c r="I36" s="2" t="s">
        <v>185</v>
      </c>
      <c r="J36" s="3">
        <v>0.5</v>
      </c>
      <c r="K36" s="3">
        <v>0.5</v>
      </c>
      <c r="M36" s="2" t="s">
        <v>185</v>
      </c>
      <c r="N36" s="3">
        <v>0.26535433070866099</v>
      </c>
      <c r="O36" s="3">
        <v>0.26535433070866099</v>
      </c>
      <c r="P36">
        <f t="shared" si="4"/>
        <v>3.2327429466704665</v>
      </c>
      <c r="Q36">
        <f t="shared" si="5"/>
        <v>3.2327429466704665</v>
      </c>
      <c r="R36">
        <f t="shared" si="7"/>
        <v>5.2968151110274277</v>
      </c>
      <c r="S36">
        <f t="shared" si="8"/>
        <v>5.2968151110274277</v>
      </c>
      <c r="T36" s="3">
        <f t="shared" si="2"/>
        <v>0.23464566929133901</v>
      </c>
      <c r="U36" s="3">
        <f t="shared" si="3"/>
        <v>0.23464566929133901</v>
      </c>
      <c r="V36">
        <v>3.2327429466704665</v>
      </c>
      <c r="W36">
        <v>3.2327429466704665</v>
      </c>
      <c r="X36">
        <v>5.2968151110274277</v>
      </c>
      <c r="Y36">
        <v>5.2968151110274277</v>
      </c>
      <c r="Z36" s="3">
        <v>0.23464566929133901</v>
      </c>
      <c r="AA36" s="3">
        <v>0.23464566929133901</v>
      </c>
    </row>
    <row r="37" spans="1:27" x14ac:dyDescent="0.35">
      <c r="A37" s="2" t="s">
        <v>186</v>
      </c>
      <c r="B37" s="3">
        <v>0.43851234256990901</v>
      </c>
      <c r="C37" s="3">
        <v>0.43851234256990901</v>
      </c>
      <c r="E37" s="2" t="s">
        <v>186</v>
      </c>
      <c r="F37" s="3">
        <v>0.328906386701662</v>
      </c>
      <c r="G37" s="3">
        <v>0.328906386701662</v>
      </c>
      <c r="I37" s="2" t="s">
        <v>186</v>
      </c>
      <c r="J37" s="3">
        <v>0.58333333333333304</v>
      </c>
      <c r="K37" s="3">
        <v>0.58333333333333304</v>
      </c>
      <c r="M37" s="2" t="s">
        <v>186</v>
      </c>
      <c r="N37" s="3">
        <v>0.29527559055118102</v>
      </c>
      <c r="O37" s="3">
        <v>0.29527559055118102</v>
      </c>
      <c r="P37">
        <f t="shared" si="4"/>
        <v>1.7436681977510773</v>
      </c>
      <c r="Q37">
        <f t="shared" si="5"/>
        <v>1.7436681977510773</v>
      </c>
      <c r="R37">
        <f t="shared" si="7"/>
        <v>4.0241057200782322</v>
      </c>
      <c r="S37">
        <f t="shared" si="8"/>
        <v>4.0241057200782322</v>
      </c>
      <c r="T37" s="3">
        <f t="shared" si="2"/>
        <v>0.28805774278215202</v>
      </c>
      <c r="U37" s="3">
        <f t="shared" si="3"/>
        <v>0.28805774278215202</v>
      </c>
      <c r="V37">
        <v>1.7436681977510773</v>
      </c>
      <c r="W37">
        <v>1.7436681977510773</v>
      </c>
      <c r="X37">
        <v>4.0241057200782322</v>
      </c>
      <c r="Y37">
        <v>4.0241057200782322</v>
      </c>
      <c r="Z37" s="3">
        <v>0.28805774278215202</v>
      </c>
      <c r="AA37" s="3">
        <v>0.28805774278215202</v>
      </c>
    </row>
    <row r="38" spans="1:27" x14ac:dyDescent="0.35">
      <c r="A38" s="2" t="s">
        <v>187</v>
      </c>
      <c r="B38" s="3">
        <v>0.44300238348676102</v>
      </c>
      <c r="C38" s="3">
        <v>0.44300238348676102</v>
      </c>
      <c r="E38" s="2" t="s">
        <v>187</v>
      </c>
      <c r="F38" s="3">
        <v>0.26252843394575698</v>
      </c>
      <c r="G38" s="3">
        <v>0.26252843394575698</v>
      </c>
      <c r="I38" s="2" t="s">
        <v>187</v>
      </c>
      <c r="J38" s="3">
        <v>0.5</v>
      </c>
      <c r="K38" s="3">
        <v>0.5</v>
      </c>
      <c r="M38" s="2" t="s">
        <v>187</v>
      </c>
      <c r="N38" s="3">
        <v>0.419047619047619</v>
      </c>
      <c r="O38" s="3">
        <v>0.419047619047619</v>
      </c>
      <c r="P38">
        <f t="shared" si="4"/>
        <v>1.9516944451898561</v>
      </c>
      <c r="Q38">
        <f t="shared" si="5"/>
        <v>1.9516944451898561</v>
      </c>
      <c r="R38">
        <f t="shared" si="7"/>
        <v>4.2090186431529686</v>
      </c>
      <c r="S38">
        <f t="shared" si="8"/>
        <v>4.2090186431529686</v>
      </c>
      <c r="T38" s="3">
        <f t="shared" si="2"/>
        <v>8.0952380952380998E-2</v>
      </c>
      <c r="U38" s="3">
        <f t="shared" si="3"/>
        <v>8.0952380952380998E-2</v>
      </c>
      <c r="V38">
        <v>1.9516944451898561</v>
      </c>
      <c r="W38">
        <v>1.9516944451898561</v>
      </c>
      <c r="X38">
        <v>4.2090186431529686</v>
      </c>
      <c r="Y38">
        <v>4.2090186431529686</v>
      </c>
      <c r="Z38" s="3">
        <v>8.0952380952380998E-2</v>
      </c>
      <c r="AA38" s="3">
        <v>8.0952380952380998E-2</v>
      </c>
    </row>
    <row r="39" spans="1:27" x14ac:dyDescent="0.35">
      <c r="A39" s="2" t="s">
        <v>188</v>
      </c>
      <c r="B39" s="3">
        <v>0.18788370166006599</v>
      </c>
      <c r="C39" s="3">
        <v>0.18086001187838199</v>
      </c>
      <c r="E39" s="2" t="s">
        <v>188</v>
      </c>
      <c r="F39" s="3">
        <v>0.218157243479916</v>
      </c>
      <c r="G39" s="3">
        <v>0.218157243479916</v>
      </c>
      <c r="I39" s="2" t="s">
        <v>188</v>
      </c>
      <c r="J39" s="3">
        <v>0.5</v>
      </c>
      <c r="K39" s="3">
        <v>0.5</v>
      </c>
      <c r="M39" s="2" t="s">
        <v>188</v>
      </c>
      <c r="N39" s="3">
        <v>0</v>
      </c>
      <c r="O39" s="3">
        <v>0</v>
      </c>
      <c r="P39">
        <f t="shared" si="4"/>
        <v>2.1409926741779421</v>
      </c>
      <c r="Q39">
        <f t="shared" si="5"/>
        <v>2.1409926741779421</v>
      </c>
      <c r="R39">
        <f t="shared" si="7"/>
        <v>7.4634341162210571</v>
      </c>
      <c r="S39">
        <f t="shared" si="8"/>
        <v>7.6701308712518355</v>
      </c>
      <c r="T39" s="4">
        <f t="shared" si="2"/>
        <v>0.5</v>
      </c>
      <c r="U39" s="4">
        <f t="shared" si="3"/>
        <v>0.5</v>
      </c>
      <c r="X39" s="5"/>
      <c r="Y39" s="5"/>
      <c r="Z39" s="6"/>
      <c r="AA39" s="6"/>
    </row>
    <row r="40" spans="1:27" x14ac:dyDescent="0.35">
      <c r="A40" s="2" t="s">
        <v>189</v>
      </c>
      <c r="B40" s="3">
        <v>0.158696555833407</v>
      </c>
      <c r="C40" s="3">
        <v>0.14715498813643199</v>
      </c>
      <c r="E40" s="2" t="s">
        <v>189</v>
      </c>
      <c r="F40" s="3">
        <v>0.178944865074743</v>
      </c>
      <c r="G40" s="3">
        <v>0.178944865074743</v>
      </c>
      <c r="I40" s="2" t="s">
        <v>189</v>
      </c>
      <c r="J40" s="3">
        <v>0.5</v>
      </c>
      <c r="K40" s="3">
        <v>0.5</v>
      </c>
      <c r="M40" s="2" t="s">
        <v>189</v>
      </c>
      <c r="N40" s="3">
        <v>0</v>
      </c>
      <c r="O40" s="3">
        <v>0</v>
      </c>
      <c r="P40">
        <f t="shared" si="4"/>
        <v>2.3639613936452819</v>
      </c>
      <c r="Q40">
        <f t="shared" si="5"/>
        <v>2.3639613936452819</v>
      </c>
      <c r="R40">
        <f t="shared" si="7"/>
        <v>8.6652953750188804</v>
      </c>
      <c r="S40">
        <f t="shared" si="8"/>
        <v>9.1595176480677871</v>
      </c>
      <c r="T40" s="4">
        <f t="shared" si="2"/>
        <v>0.5</v>
      </c>
      <c r="U40" s="4">
        <f t="shared" si="3"/>
        <v>0.5</v>
      </c>
      <c r="X40" s="5"/>
      <c r="Y40" s="5"/>
      <c r="Z40" s="6"/>
      <c r="AA40" s="6"/>
    </row>
    <row r="41" spans="1:27" x14ac:dyDescent="0.35">
      <c r="A41" s="2" t="s">
        <v>190</v>
      </c>
      <c r="B41" s="3">
        <v>0.15031105838223899</v>
      </c>
      <c r="C41" s="3">
        <v>0.14621166588090501</v>
      </c>
      <c r="E41" s="2" t="s">
        <v>190</v>
      </c>
      <c r="F41" s="3">
        <v>0.256034209134192</v>
      </c>
      <c r="G41" s="3">
        <v>0.256034209134192</v>
      </c>
      <c r="I41" s="2" t="s">
        <v>190</v>
      </c>
      <c r="J41" s="3">
        <v>0.5</v>
      </c>
      <c r="K41" s="3">
        <v>0.5</v>
      </c>
      <c r="M41" s="2" t="s">
        <v>190</v>
      </c>
      <c r="N41" s="3">
        <v>0</v>
      </c>
      <c r="O41" s="3">
        <v>0</v>
      </c>
      <c r="P41">
        <f t="shared" si="4"/>
        <v>1.9762914966626899</v>
      </c>
      <c r="Q41">
        <f t="shared" si="5"/>
        <v>1.9762914966626899</v>
      </c>
      <c r="R41">
        <f t="shared" si="7"/>
        <v>8.6291619558474935</v>
      </c>
      <c r="S41">
        <f t="shared" si="8"/>
        <v>8.815691034142402</v>
      </c>
      <c r="T41" s="4">
        <f t="shared" si="2"/>
        <v>0.5</v>
      </c>
      <c r="U41" s="4">
        <f t="shared" si="3"/>
        <v>0.5</v>
      </c>
      <c r="X41" s="5"/>
      <c r="Y41" s="5"/>
      <c r="Z41" s="6"/>
      <c r="AA41" s="6"/>
    </row>
    <row r="42" spans="1:27" x14ac:dyDescent="0.35">
      <c r="A42" s="2" t="s">
        <v>191</v>
      </c>
      <c r="B42" s="3">
        <v>0.12989993096632599</v>
      </c>
      <c r="C42" s="3">
        <v>0.12504385878066901</v>
      </c>
      <c r="E42" s="2" t="s">
        <v>191</v>
      </c>
      <c r="F42" s="3">
        <v>0.25548258138206698</v>
      </c>
      <c r="G42" s="3">
        <v>0.25548258138206698</v>
      </c>
      <c r="I42" s="2" t="s">
        <v>191</v>
      </c>
      <c r="J42" s="3">
        <v>0.5</v>
      </c>
      <c r="K42" s="3">
        <v>0.5</v>
      </c>
      <c r="M42" s="2" t="s">
        <v>191</v>
      </c>
      <c r="N42" s="3">
        <v>0</v>
      </c>
      <c r="O42" s="3">
        <v>0</v>
      </c>
      <c r="P42">
        <f t="shared" si="4"/>
        <v>1.9784239109307074</v>
      </c>
      <c r="Q42">
        <f t="shared" si="5"/>
        <v>1.9784239109307074</v>
      </c>
      <c r="R42">
        <f t="shared" si="7"/>
        <v>9.6766574092936164</v>
      </c>
      <c r="S42">
        <f t="shared" si="8"/>
        <v>9.97561793350188</v>
      </c>
      <c r="T42" s="4">
        <f t="shared" si="2"/>
        <v>0.5</v>
      </c>
      <c r="U42" s="4">
        <f t="shared" si="3"/>
        <v>0.5</v>
      </c>
      <c r="X42" s="5"/>
      <c r="Y42" s="5"/>
      <c r="Z42" s="6"/>
      <c r="AA42" s="6"/>
    </row>
    <row r="43" spans="1:27" x14ac:dyDescent="0.35">
      <c r="A43" s="2" t="s">
        <v>192</v>
      </c>
      <c r="B43" s="3">
        <v>7.3700105051472301E-2</v>
      </c>
      <c r="C43" s="3">
        <v>7.0495752657929997E-2</v>
      </c>
      <c r="E43" s="2" t="s">
        <v>192</v>
      </c>
      <c r="F43" s="3">
        <v>0.18412093411176</v>
      </c>
      <c r="G43" s="3">
        <v>0.18412093411176</v>
      </c>
      <c r="I43" s="2" t="s">
        <v>192</v>
      </c>
      <c r="J43" s="3">
        <v>0.5</v>
      </c>
      <c r="K43" s="3">
        <v>0.5</v>
      </c>
      <c r="M43" s="2" t="s">
        <v>192</v>
      </c>
      <c r="N43" s="3">
        <v>0</v>
      </c>
      <c r="O43" s="3">
        <v>0</v>
      </c>
      <c r="P43">
        <f t="shared" si="4"/>
        <v>2.3304962863500793</v>
      </c>
      <c r="Q43">
        <f t="shared" si="5"/>
        <v>2.3304962863500793</v>
      </c>
      <c r="R43">
        <f t="shared" si="7"/>
        <v>15.898997977108838</v>
      </c>
      <c r="S43">
        <f t="shared" si="8"/>
        <v>16.515748053961513</v>
      </c>
      <c r="T43" s="4">
        <f t="shared" si="2"/>
        <v>0.5</v>
      </c>
      <c r="U43" s="4">
        <f t="shared" si="3"/>
        <v>0.5</v>
      </c>
      <c r="X43" s="5"/>
      <c r="Y43" s="5"/>
      <c r="Z43" s="6"/>
      <c r="AA43" s="6"/>
    </row>
    <row r="44" spans="1:27" x14ac:dyDescent="0.35">
      <c r="A44" s="2" t="s">
        <v>193</v>
      </c>
      <c r="B44" s="3">
        <v>0.17309036329893401</v>
      </c>
      <c r="C44" s="3">
        <v>0.15638866157710701</v>
      </c>
      <c r="E44" s="2" t="s">
        <v>193</v>
      </c>
      <c r="F44" s="3">
        <v>0.18051018465638699</v>
      </c>
      <c r="G44" s="3">
        <v>0.18051018465638699</v>
      </c>
      <c r="I44" s="2" t="s">
        <v>193</v>
      </c>
      <c r="J44" s="3">
        <v>0.5</v>
      </c>
      <c r="K44" s="3">
        <v>0.5</v>
      </c>
      <c r="M44" s="2" t="s">
        <v>193</v>
      </c>
      <c r="N44" s="3">
        <v>0</v>
      </c>
      <c r="O44" s="3">
        <v>0</v>
      </c>
      <c r="P44">
        <f t="shared" si="4"/>
        <v>2.3536893636306</v>
      </c>
      <c r="Q44">
        <f t="shared" si="5"/>
        <v>2.3536893636306</v>
      </c>
      <c r="R44">
        <f t="shared" si="7"/>
        <v>8.1310185051320243</v>
      </c>
      <c r="S44">
        <f t="shared" si="8"/>
        <v>8.7480148212147011</v>
      </c>
      <c r="T44" s="4">
        <f t="shared" si="2"/>
        <v>0.5</v>
      </c>
      <c r="U44" s="4">
        <f t="shared" si="3"/>
        <v>0.5</v>
      </c>
      <c r="X44" s="5"/>
      <c r="Y44" s="5"/>
      <c r="Z44" s="6"/>
      <c r="AA44" s="6"/>
    </row>
    <row r="45" spans="1:27" x14ac:dyDescent="0.35">
      <c r="A45" s="2" t="s">
        <v>194</v>
      </c>
      <c r="B45" s="3">
        <v>0.13353725901966601</v>
      </c>
      <c r="C45" s="3">
        <v>0.12299484383390299</v>
      </c>
      <c r="E45" s="2" t="s">
        <v>194</v>
      </c>
      <c r="F45" s="3">
        <v>0.17707326007325999</v>
      </c>
      <c r="G45" s="3">
        <v>0.17707326007325999</v>
      </c>
      <c r="I45" s="2" t="s">
        <v>194</v>
      </c>
      <c r="J45" s="3">
        <v>0.5</v>
      </c>
      <c r="K45" s="3">
        <v>0.5</v>
      </c>
      <c r="M45" s="2" t="s">
        <v>194</v>
      </c>
      <c r="N45" s="3">
        <v>0</v>
      </c>
      <c r="O45" s="3">
        <v>0</v>
      </c>
      <c r="P45">
        <f t="shared" si="4"/>
        <v>2.3764216946382644</v>
      </c>
      <c r="Q45">
        <f t="shared" si="5"/>
        <v>2.3764216946382644</v>
      </c>
      <c r="R45">
        <f t="shared" si="7"/>
        <v>9.8649683919516349</v>
      </c>
      <c r="S45">
        <f t="shared" si="8"/>
        <v>10.506843823149918</v>
      </c>
      <c r="T45" s="4">
        <f t="shared" si="2"/>
        <v>0.5</v>
      </c>
      <c r="U45" s="4">
        <f t="shared" si="3"/>
        <v>0.5</v>
      </c>
      <c r="X45" s="5"/>
      <c r="Y45" s="5"/>
      <c r="Z45" s="6"/>
      <c r="AA45" s="6"/>
    </row>
    <row r="46" spans="1:27" x14ac:dyDescent="0.35">
      <c r="A46" s="2" t="s">
        <v>195</v>
      </c>
      <c r="B46" s="3">
        <v>0.16885771056583601</v>
      </c>
      <c r="C46" s="3">
        <v>0.16723407873347201</v>
      </c>
      <c r="E46" s="2" t="s">
        <v>195</v>
      </c>
      <c r="F46" s="3">
        <v>0.19991243099181399</v>
      </c>
      <c r="G46" s="3">
        <v>0.19991243099181399</v>
      </c>
      <c r="I46" s="2" t="s">
        <v>195</v>
      </c>
      <c r="J46" s="3">
        <v>0.5</v>
      </c>
      <c r="K46" s="3">
        <v>0.5</v>
      </c>
      <c r="M46" s="2" t="s">
        <v>195</v>
      </c>
      <c r="N46" s="3">
        <v>0</v>
      </c>
      <c r="O46" s="3">
        <v>0</v>
      </c>
      <c r="P46">
        <f t="shared" si="4"/>
        <v>2.2365576639483109</v>
      </c>
      <c r="Q46">
        <f t="shared" si="5"/>
        <v>2.2365576639483109</v>
      </c>
      <c r="R46">
        <f t="shared" si="7"/>
        <v>8.1587035739516907</v>
      </c>
      <c r="S46">
        <f t="shared" si="8"/>
        <v>8.2162001361847388</v>
      </c>
      <c r="T46" s="4">
        <f t="shared" si="2"/>
        <v>0.5</v>
      </c>
      <c r="U46" s="4">
        <f t="shared" si="3"/>
        <v>0.5</v>
      </c>
      <c r="X46" s="5"/>
      <c r="Y46" s="5"/>
      <c r="Z46" s="6"/>
      <c r="AA46" s="6"/>
    </row>
    <row r="47" spans="1:27" x14ac:dyDescent="0.35">
      <c r="A47" s="2" t="s">
        <v>152</v>
      </c>
      <c r="B47" s="3">
        <v>15.853997701472959</v>
      </c>
      <c r="C47" s="3">
        <v>14.232951407891385</v>
      </c>
      <c r="E47" s="2" t="s">
        <v>152</v>
      </c>
      <c r="F47" s="3">
        <v>8.4133219307508025</v>
      </c>
      <c r="G47" s="3">
        <v>8.7606028726272243</v>
      </c>
      <c r="I47" s="2" t="s">
        <v>152</v>
      </c>
      <c r="J47" s="3">
        <v>21.153846153846153</v>
      </c>
      <c r="K47" s="3">
        <v>21.820512820512818</v>
      </c>
      <c r="M47" s="2" t="s">
        <v>152</v>
      </c>
      <c r="N47" s="3">
        <v>10.640062367370202</v>
      </c>
      <c r="O47" s="3">
        <v>10.953875753896893</v>
      </c>
      <c r="T47" s="3"/>
      <c r="U47" s="3"/>
    </row>
  </sheetData>
  <autoFilter ref="X4:AA46" xr:uid="{052BBDA7-E8FB-43D9-86EF-29B48DA0620B}"/>
  <conditionalFormatting pivot="1" sqref="B5:C47">
    <cfRule type="cellIs" dxfId="3" priority="7" operator="equal">
      <formula>A5</formula>
    </cfRule>
  </conditionalFormatting>
  <conditionalFormatting pivot="1" sqref="G5:G46">
    <cfRule type="cellIs" dxfId="2" priority="5" operator="equal">
      <formula>F5</formula>
    </cfRule>
  </conditionalFormatting>
  <conditionalFormatting pivot="1" sqref="K5:K46">
    <cfRule type="cellIs" dxfId="1" priority="3" operator="equal">
      <formula>J5</formula>
    </cfRule>
  </conditionalFormatting>
  <conditionalFormatting pivot="1" sqref="O5:O46">
    <cfRule type="cellIs" dxfId="0" priority="1" operator="equal">
      <formula>N5</formula>
    </cfRule>
  </conditionalFormatting>
  <pageMargins left="0.7" right="0.7" top="0.75" bottom="0.75" header="0.3" footer="0.3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dati con analisi ok (old)</vt:lpstr>
      <vt:lpstr>new and old data</vt:lpstr>
      <vt:lpstr>Sheet1</vt:lpstr>
      <vt:lpstr>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Stefano Pagano</dc:creator>
  <cp:lastModifiedBy>Stefano Pagano</cp:lastModifiedBy>
  <dcterms:created xsi:type="dcterms:W3CDTF">2021-12-21T21:45:54Z</dcterms:created>
  <dcterms:modified xsi:type="dcterms:W3CDTF">2021-12-22T10:03:06Z</dcterms:modified>
</cp:coreProperties>
</file>