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"/>
    </mc:Choice>
  </mc:AlternateContent>
  <xr:revisionPtr revIDLastSave="65" documentId="14_{49B238E7-3744-4467-943B-D7F5F52211C2}" xr6:coauthVersionLast="47" xr6:coauthVersionMax="47" xr10:uidLastSave="{4CE50C38-1E56-409D-B29C-65A8D21ED6B5}"/>
  <bookViews>
    <workbookView xWindow="4575" yWindow="1410" windowWidth="21600" windowHeight="11385" activeTab="2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9" i="3"/>
  <c r="C20" i="3"/>
  <c r="C1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C19" i="2"/>
  <c r="C20" i="2"/>
  <c r="C1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20" i="1"/>
  <c r="C19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Ottesen</author>
    <author>Steffen Lykke Christensen</author>
  </authors>
  <commentList>
    <comment ref="F4" authorId="0" shapeId="0" xr:uid="{314FC45F-25F9-47BC-9344-C7B3181B0865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6" authorId="0" shapeId="0" xr:uid="{DCB20F65-31C3-4FF8-98F3-183A44EAFF3D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8" authorId="0" shapeId="0" xr:uid="{E48CABCC-9105-47BE-A69F-7CA1C64EE03A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I8" authorId="1" shapeId="0" xr:uid="{326DB34D-FEAC-4F14-AE49-3242A1440A67}">
      <text>
        <r>
          <rPr>
            <b/>
            <sz val="9"/>
            <color indexed="81"/>
            <rFont val="Tahoma"/>
            <charset val="1"/>
          </rPr>
          <t>Steffen Lykke Christensen:</t>
        </r>
        <r>
          <rPr>
            <sz val="9"/>
            <color indexed="81"/>
            <rFont val="Tahoma"/>
            <charset val="1"/>
          </rPr>
          <t xml:space="preserve">
repetition af 6p</t>
        </r>
      </text>
    </comment>
    <comment ref="F10" authorId="0" shapeId="0" xr:uid="{AACB6EF2-DC82-48E8-B7F7-027FE7635BB8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2" authorId="0" shapeId="0" xr:uid="{3D883732-2A3D-482F-A489-5B9AA0B36151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4" authorId="0" shapeId="0" xr:uid="{DD4708B8-6D14-4A07-A5C4-CFF190CCEF88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Ottesen</author>
  </authors>
  <commentList>
    <comment ref="F6" authorId="0" shapeId="0" xr:uid="{9D09CE53-C008-427A-8D81-BA0425CD1A51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8" authorId="0" shapeId="0" xr:uid="{D07D7F03-BC61-4760-BAD7-6D29D103BBDE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0" authorId="0" shapeId="0" xr:uid="{59A252AF-06AD-4543-83C3-EC656D5E3E11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2" authorId="0" shapeId="0" xr:uid="{1A170A88-83F2-4FD3-80F7-1A3E8F5C03FB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4" authorId="0" shapeId="0" xr:uid="{F58F75C7-4728-4163-868C-1E9B66AD0E6F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6" authorId="0" shapeId="0" xr:uid="{2237757E-5490-4324-9E41-0BA5C6863448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Ottesen</author>
    <author>Eva Hansen</author>
  </authors>
  <commentList>
    <comment ref="F4" authorId="0" shapeId="0" xr:uid="{0FDB5F6C-5E4C-4D7B-84D5-79BCBE2A4201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6" authorId="0" shapeId="0" xr:uid="{AA45EACB-2E79-446E-8797-C2B4A5D45C7A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8" authorId="0" shapeId="0" xr:uid="{7BD5B072-F9D3-4E59-86CB-87B674A8C2B7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0" authorId="0" shapeId="0" xr:uid="{00E31FFF-04E1-487D-8607-89B8EE88952A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2" authorId="0" shapeId="0" xr:uid="{5165F578-34DC-410D-A7CC-BE1CC5B46CB4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4" authorId="0" shapeId="0" xr:uid="{006A1010-76B5-4717-A836-749440D61488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D20" authorId="1" shapeId="0" xr:uid="{0F3CDCF4-7218-4D0F-854C-E942FACF354B}">
      <text>
        <r>
          <rPr>
            <b/>
            <sz val="9"/>
            <color indexed="81"/>
            <rFont val="Tahoma"/>
            <charset val="1"/>
          </rPr>
          <t>Eva Hansen:</t>
        </r>
        <r>
          <rPr>
            <sz val="9"/>
            <color indexed="81"/>
            <rFont val="Tahoma"/>
            <charset val="1"/>
          </rPr>
          <t xml:space="preserve">
Max. værdi for alkalinitetsbestemmelsen.</t>
        </r>
      </text>
    </comment>
  </commentList>
</comments>
</file>

<file path=xl/sharedStrings.xml><?xml version="1.0" encoding="utf-8"?>
<sst xmlns="http://schemas.openxmlformats.org/spreadsheetml/2006/main" count="90" uniqueCount="16">
  <si>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</si>
  <si>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</si>
  <si>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</si>
  <si>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</si>
  <si>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</si>
  <si>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</si>
  <si>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</si>
  <si>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</si>
  <si>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</si>
  <si>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</si>
  <si>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</si>
  <si>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</si>
  <si>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>con</t>
  </si>
  <si>
    <t xml:space="preserve">pH </t>
  </si>
  <si>
    <t>HCO3 [mg/L]</t>
  </si>
  <si>
    <t>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</si>
</sst>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K20"/>
  <sheetViews>
    <sheetView workbookViewId="0">
      <selection activeCell="G23" sqref="G23"/>
    </sheetView>
  </sheetViews>
  <sheetFormatPr defaultRowHeight="15" x14ac:dyDescent="0.25"/>
  <cols>
    <col min="1" max="1" width="12.140625" customWidth="1"/>
    <col min="3" max="3" width="13.7109375" bestFit="1" customWidth="1"/>
    <col min="5" max="5" width="9.5703125" customWidth="1"/>
    <col min="6" max="6" width="9.5703125" bestFit="1" customWidth="1"/>
    <col min="7" max="7" width="11.42578125" bestFit="1" customWidth="1"/>
    <col min="8" max="9" width="15" bestFit="1" customWidth="1"/>
  </cols>
  <sheetData>
    <row r="1" spans="1:11" x14ac:dyDescent="0.25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12</v>
      </c>
      <c r="K1" s="11" t="s">
        <v>13</v>
      </c>
    </row>
    <row r="2" spans="1:11" x14ac:dyDescent="0.25">
      <c r="A2" s="1">
        <v>0</v>
      </c>
      <c r="B2" t="s">
        <v>2</v>
      </c>
      <c r="C2" s="3" t="str">
        <f>CONCATENATE("M","-9.2-",A2,"-F")</f>
        <v>M-9.2-0-F</v>
      </c>
      <c r="D2" s="2">
        <v>301</v>
      </c>
      <c r="E2" s="2">
        <v>137</v>
      </c>
      <c r="F2" s="2">
        <v>71</v>
      </c>
      <c r="G2" s="2">
        <v>7.9</v>
      </c>
      <c r="H2" s="6">
        <v>40.4</v>
      </c>
      <c r="I2" s="6"/>
      <c r="J2">
        <v>1339</v>
      </c>
      <c r="K2">
        <v>9.11</v>
      </c>
    </row>
    <row r="3" spans="1:11" x14ac:dyDescent="0.25">
      <c r="A3" s="1">
        <v>3.5</v>
      </c>
      <c r="B3" t="s">
        <v>2</v>
      </c>
      <c r="C3" s="3" t="str">
        <f t="shared" ref="C3:C13" si="0">CONCATENATE("M","-9.2-",A3,"-F")</f>
        <v>M-9.2-3,5-F</v>
      </c>
      <c r="D3" s="2">
        <v>344</v>
      </c>
      <c r="E3" s="2">
        <v>131</v>
      </c>
      <c r="F3" s="2">
        <v>98</v>
      </c>
      <c r="G3" s="2">
        <v>24</v>
      </c>
      <c r="H3" s="6">
        <v>42.9</v>
      </c>
      <c r="I3" s="6"/>
      <c r="J3">
        <v>1527</v>
      </c>
      <c r="K3">
        <v>9.19</v>
      </c>
    </row>
    <row r="4" spans="1:11" x14ac:dyDescent="0.25">
      <c r="A4" s="1">
        <v>3.5</v>
      </c>
      <c r="B4" t="s">
        <v>3</v>
      </c>
      <c r="C4" s="3" t="str">
        <f>CONCATENATE("M","-9.2-",A4,"-P")</f>
        <v>M-9.2-3,5-P</v>
      </c>
      <c r="D4" s="2">
        <v>173</v>
      </c>
      <c r="E4" s="2">
        <v>132</v>
      </c>
      <c r="F4" s="2"/>
      <c r="G4" s="2">
        <v>5.2</v>
      </c>
      <c r="H4" s="6">
        <v>33.799999999999997</v>
      </c>
      <c r="I4" s="6"/>
      <c r="J4">
        <v>813</v>
      </c>
      <c r="K4">
        <v>8.57</v>
      </c>
    </row>
    <row r="5" spans="1:11" x14ac:dyDescent="0.25">
      <c r="A5" s="1">
        <v>5</v>
      </c>
      <c r="B5" t="s">
        <v>2</v>
      </c>
      <c r="C5" s="3" t="str">
        <f t="shared" si="0"/>
        <v>M-9.2-5-F</v>
      </c>
      <c r="D5" s="2">
        <v>390</v>
      </c>
      <c r="E5" s="2">
        <v>132</v>
      </c>
      <c r="F5" s="2">
        <v>126</v>
      </c>
      <c r="G5" s="2">
        <v>29</v>
      </c>
      <c r="H5" s="6">
        <v>42.2</v>
      </c>
      <c r="I5" s="6"/>
      <c r="J5">
        <v>1708</v>
      </c>
      <c r="K5">
        <v>9.23</v>
      </c>
    </row>
    <row r="6" spans="1:11" x14ac:dyDescent="0.25">
      <c r="A6" s="1">
        <v>5</v>
      </c>
      <c r="B6" t="s">
        <v>3</v>
      </c>
      <c r="C6" s="3" t="str">
        <f>CONCATENATE("M","-9.2-",A6,"-P")</f>
        <v>M-9.2-5-P</v>
      </c>
      <c r="D6" s="2">
        <v>194</v>
      </c>
      <c r="E6" s="2">
        <v>136</v>
      </c>
      <c r="F6" s="2"/>
      <c r="G6" s="2">
        <v>5.8</v>
      </c>
      <c r="H6" s="6">
        <v>35.5</v>
      </c>
      <c r="I6" s="6"/>
      <c r="J6">
        <v>882</v>
      </c>
      <c r="K6">
        <v>8.56</v>
      </c>
    </row>
    <row r="7" spans="1:11" x14ac:dyDescent="0.25">
      <c r="A7" s="1">
        <v>6</v>
      </c>
      <c r="B7" t="s">
        <v>2</v>
      </c>
      <c r="C7" s="3" t="str">
        <f t="shared" si="0"/>
        <v>M-9.2-6-F</v>
      </c>
      <c r="D7" s="2">
        <v>425</v>
      </c>
      <c r="E7" s="2">
        <v>131</v>
      </c>
      <c r="F7" s="2">
        <v>150</v>
      </c>
      <c r="G7" s="2">
        <v>34</v>
      </c>
      <c r="H7" s="6">
        <v>45.3</v>
      </c>
      <c r="I7" s="6"/>
      <c r="J7">
        <v>1856</v>
      </c>
      <c r="K7">
        <v>9.24</v>
      </c>
    </row>
    <row r="8" spans="1:11" x14ac:dyDescent="0.25">
      <c r="A8" s="1">
        <v>6</v>
      </c>
      <c r="B8" t="s">
        <v>3</v>
      </c>
      <c r="C8" s="3" t="str">
        <f>CONCATENATE("M","-9.2-",A8,"-P")</f>
        <v>M-9.2-6-P</v>
      </c>
      <c r="D8" s="2">
        <v>200</v>
      </c>
      <c r="E8" s="2">
        <v>134</v>
      </c>
      <c r="F8" s="2"/>
      <c r="G8" s="2">
        <v>5.8</v>
      </c>
      <c r="H8" s="6">
        <v>41.3</v>
      </c>
      <c r="I8" s="6">
        <v>36.5</v>
      </c>
      <c r="J8">
        <v>945</v>
      </c>
      <c r="K8">
        <v>8.57</v>
      </c>
    </row>
    <row r="9" spans="1:11" x14ac:dyDescent="0.25">
      <c r="A9" s="1">
        <v>7</v>
      </c>
      <c r="B9" t="s">
        <v>2</v>
      </c>
      <c r="C9" s="3" t="str">
        <f t="shared" si="0"/>
        <v>M-9.2-7-F</v>
      </c>
      <c r="D9" s="2">
        <v>473</v>
      </c>
      <c r="E9" s="2">
        <v>128</v>
      </c>
      <c r="F9" s="2">
        <v>182</v>
      </c>
      <c r="G9" s="2">
        <v>40</v>
      </c>
      <c r="H9" s="6">
        <v>48.4</v>
      </c>
      <c r="I9" s="6"/>
      <c r="J9">
        <v>2050</v>
      </c>
      <c r="K9">
        <v>9.2799999999999994</v>
      </c>
    </row>
    <row r="10" spans="1:11" x14ac:dyDescent="0.25">
      <c r="A10" s="1">
        <v>7</v>
      </c>
      <c r="B10" t="s">
        <v>3</v>
      </c>
      <c r="C10" s="3" t="str">
        <f>CONCATENATE("M","-9.2-",A10,"-P")</f>
        <v>M-9.2-7-P</v>
      </c>
      <c r="D10" s="2">
        <v>222</v>
      </c>
      <c r="E10" s="2">
        <v>137</v>
      </c>
      <c r="F10" s="2"/>
      <c r="G10" s="2">
        <v>6.5</v>
      </c>
      <c r="H10" s="6">
        <v>37.299999999999997</v>
      </c>
      <c r="I10" s="6"/>
      <c r="J10">
        <v>1027</v>
      </c>
      <c r="K10">
        <v>8.58</v>
      </c>
    </row>
    <row r="11" spans="1:11" x14ac:dyDescent="0.25">
      <c r="A11" s="1">
        <v>8</v>
      </c>
      <c r="B11" t="s">
        <v>2</v>
      </c>
      <c r="C11" s="3" t="str">
        <f t="shared" si="0"/>
        <v>M-9.2-8-F</v>
      </c>
      <c r="D11" s="2">
        <v>520</v>
      </c>
      <c r="E11" s="2">
        <v>120</v>
      </c>
      <c r="F11" s="2">
        <v>215</v>
      </c>
      <c r="G11" s="2">
        <v>46</v>
      </c>
      <c r="H11" s="6">
        <v>50.2</v>
      </c>
      <c r="I11" s="6"/>
      <c r="J11">
        <v>2350</v>
      </c>
      <c r="K11">
        <v>9.32</v>
      </c>
    </row>
    <row r="12" spans="1:11" x14ac:dyDescent="0.25">
      <c r="A12" s="1">
        <v>8</v>
      </c>
      <c r="B12" t="s">
        <v>3</v>
      </c>
      <c r="C12" s="3" t="str">
        <f>CONCATENATE("M","-9.2-",A12,"-P")</f>
        <v>M-9.2-8-P</v>
      </c>
      <c r="D12" s="2">
        <v>250</v>
      </c>
      <c r="E12" s="2">
        <v>136</v>
      </c>
      <c r="F12" s="2"/>
      <c r="G12" s="2">
        <v>7.2</v>
      </c>
      <c r="H12" s="6">
        <v>38.299999999999997</v>
      </c>
      <c r="I12" s="6"/>
      <c r="J12">
        <v>1130</v>
      </c>
      <c r="K12">
        <v>8.59</v>
      </c>
    </row>
    <row r="13" spans="1:11" x14ac:dyDescent="0.25">
      <c r="A13" s="1">
        <v>9</v>
      </c>
      <c r="B13" t="s">
        <v>2</v>
      </c>
      <c r="C13" s="3" t="str">
        <f t="shared" si="0"/>
        <v>M-9.2-9-F</v>
      </c>
      <c r="D13" s="2">
        <v>625</v>
      </c>
      <c r="E13" s="2">
        <v>125</v>
      </c>
      <c r="F13" s="2">
        <v>311</v>
      </c>
      <c r="G13" s="2">
        <v>30</v>
      </c>
      <c r="H13" s="6">
        <v>55.4</v>
      </c>
      <c r="I13" s="6"/>
      <c r="J13">
        <v>2710</v>
      </c>
      <c r="K13">
        <v>9.2899999999999991</v>
      </c>
    </row>
    <row r="14" spans="1:11" x14ac:dyDescent="0.25">
      <c r="A14" s="1">
        <v>9</v>
      </c>
      <c r="B14" t="s">
        <v>3</v>
      </c>
      <c r="C14" s="3" t="str">
        <f>CONCATENATE("M","-9.2-",A14,"-P")</f>
        <v>M-9.2-9-P</v>
      </c>
      <c r="D14" s="2">
        <v>256</v>
      </c>
      <c r="E14" s="2">
        <v>137</v>
      </c>
      <c r="F14" s="2"/>
      <c r="G14" s="2">
        <v>7.2</v>
      </c>
      <c r="H14" s="6">
        <v>40.200000000000003</v>
      </c>
      <c r="I14" s="6"/>
      <c r="J14">
        <v>1133</v>
      </c>
      <c r="K14">
        <v>8.6300000000000008</v>
      </c>
    </row>
    <row r="17" spans="1:4" x14ac:dyDescent="0.25">
      <c r="C17" t="s">
        <v>11</v>
      </c>
      <c r="D17" t="s">
        <v>14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465</v>
      </c>
    </row>
    <row r="19" spans="1:4" x14ac:dyDescent="0.25">
      <c r="A19" s="1">
        <v>6</v>
      </c>
      <c r="B19" t="s">
        <v>2</v>
      </c>
      <c r="C19" s="3" t="str">
        <f t="shared" ref="C19:C20" si="1">CONCATENATE("Bi-M","-9.2-",A19,"-F")</f>
        <v>Bi-M-9.2-6-F</v>
      </c>
      <c r="D19" s="2">
        <v>710</v>
      </c>
    </row>
    <row r="20" spans="1:4" x14ac:dyDescent="0.25">
      <c r="A20" s="1">
        <v>8.6999999999999993</v>
      </c>
      <c r="B20" t="s">
        <v>2</v>
      </c>
      <c r="C20" s="3" t="str">
        <f t="shared" si="1"/>
        <v>Bi-M-9.2-8,7-F</v>
      </c>
      <c r="D20" s="2">
        <v>963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I20"/>
  <sheetViews>
    <sheetView workbookViewId="0">
      <selection activeCell="D15" sqref="D15"/>
    </sheetView>
  </sheetViews>
  <sheetFormatPr defaultRowHeight="15" x14ac:dyDescent="0.25"/>
  <cols>
    <col min="3" max="3" width="12" bestFit="1" customWidth="1"/>
  </cols>
  <sheetData>
    <row r="1" spans="1:9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</row>
    <row r="2" spans="1:9" x14ac:dyDescent="0.25">
      <c r="A2" s="1">
        <v>0</v>
      </c>
      <c r="B2" t="s">
        <v>2</v>
      </c>
      <c r="C2" s="3" t="str">
        <f>CONCATENATE("M","-10-",A2,"-F")</f>
        <v>M-10-0-F</v>
      </c>
      <c r="D2" s="2">
        <v>361</v>
      </c>
      <c r="E2" s="2">
        <v>130</v>
      </c>
      <c r="F2" s="5">
        <v>71</v>
      </c>
      <c r="G2" s="5">
        <v>3.2</v>
      </c>
      <c r="H2" s="6">
        <v>40.700000000000003</v>
      </c>
      <c r="I2" s="6"/>
    </row>
    <row r="3" spans="1:9" x14ac:dyDescent="0.25">
      <c r="A3" s="1">
        <v>1.25</v>
      </c>
      <c r="B3" t="s">
        <v>2</v>
      </c>
      <c r="C3" s="3" t="str">
        <f t="shared" ref="C3:C16" si="0">CONCATENATE("M","-10-",A3,"-F")</f>
        <v>M-10-1,25-F</v>
      </c>
      <c r="D3" s="13"/>
      <c r="E3" s="13"/>
      <c r="F3" s="14"/>
      <c r="G3" s="14"/>
      <c r="H3" s="6">
        <v>44.4</v>
      </c>
      <c r="I3" s="6"/>
    </row>
    <row r="4" spans="1:9" x14ac:dyDescent="0.25">
      <c r="A4" s="1">
        <v>1.25</v>
      </c>
      <c r="B4" t="s">
        <v>3</v>
      </c>
      <c r="C4" s="3" t="str">
        <f t="shared" si="0"/>
        <v>M-10-1,25-F</v>
      </c>
      <c r="D4" s="13"/>
      <c r="E4" s="13"/>
      <c r="F4" s="14"/>
      <c r="G4" s="14"/>
      <c r="H4" s="6">
        <v>22.4</v>
      </c>
      <c r="I4" s="6"/>
    </row>
    <row r="5" spans="1:9" x14ac:dyDescent="0.25">
      <c r="A5" s="1">
        <v>3</v>
      </c>
      <c r="B5" t="s">
        <v>2</v>
      </c>
      <c r="C5" s="3" t="str">
        <f t="shared" si="0"/>
        <v>M-10-3-F</v>
      </c>
      <c r="D5" s="2">
        <v>447</v>
      </c>
      <c r="E5" s="2">
        <v>122</v>
      </c>
      <c r="F5" s="5">
        <v>115</v>
      </c>
      <c r="G5" s="5">
        <v>10</v>
      </c>
      <c r="H5" s="6">
        <v>48.6</v>
      </c>
      <c r="I5" s="6"/>
    </row>
    <row r="6" spans="1:9" x14ac:dyDescent="0.25">
      <c r="A6" s="1">
        <v>3</v>
      </c>
      <c r="B6" t="s">
        <v>3</v>
      </c>
      <c r="C6" s="3" t="str">
        <f t="shared" si="0"/>
        <v>M-10-3-F</v>
      </c>
      <c r="D6" s="2">
        <v>127</v>
      </c>
      <c r="E6" s="2">
        <v>118</v>
      </c>
      <c r="F6" s="5"/>
      <c r="G6" s="5">
        <v>1.8</v>
      </c>
      <c r="H6" s="6">
        <v>25.5</v>
      </c>
      <c r="I6" s="6"/>
    </row>
    <row r="7" spans="1:9" x14ac:dyDescent="0.25">
      <c r="A7" s="1">
        <v>4</v>
      </c>
      <c r="B7" t="s">
        <v>2</v>
      </c>
      <c r="C7" s="3" t="str">
        <f t="shared" si="0"/>
        <v>M-10-4-F</v>
      </c>
      <c r="D7" s="2">
        <v>499</v>
      </c>
      <c r="E7" s="2">
        <v>122</v>
      </c>
      <c r="F7" s="5">
        <v>137</v>
      </c>
      <c r="G7" s="5">
        <v>12</v>
      </c>
      <c r="H7" s="6">
        <v>53.5</v>
      </c>
      <c r="I7" s="6"/>
    </row>
    <row r="8" spans="1:9" x14ac:dyDescent="0.25">
      <c r="A8" s="1">
        <v>4</v>
      </c>
      <c r="B8" t="s">
        <v>3</v>
      </c>
      <c r="C8" s="3" t="str">
        <f t="shared" si="0"/>
        <v>M-10-4-F</v>
      </c>
      <c r="D8" s="2">
        <v>139</v>
      </c>
      <c r="E8" s="2">
        <v>125</v>
      </c>
      <c r="F8" s="5"/>
      <c r="G8" s="5">
        <v>1.7</v>
      </c>
      <c r="H8" s="12">
        <v>25.9</v>
      </c>
      <c r="I8" s="6"/>
    </row>
    <row r="9" spans="1:9" x14ac:dyDescent="0.25">
      <c r="A9" s="1">
        <v>5</v>
      </c>
      <c r="B9" t="s">
        <v>2</v>
      </c>
      <c r="C9" s="3" t="str">
        <f t="shared" si="0"/>
        <v>M-10-5-F</v>
      </c>
      <c r="D9" s="2">
        <v>571</v>
      </c>
      <c r="E9" s="2">
        <v>121</v>
      </c>
      <c r="F9" s="5">
        <v>170</v>
      </c>
      <c r="G9" s="5">
        <v>14</v>
      </c>
      <c r="H9" s="6">
        <v>55.7</v>
      </c>
      <c r="I9" s="6"/>
    </row>
    <row r="10" spans="1:9" x14ac:dyDescent="0.25">
      <c r="A10" s="1">
        <v>5</v>
      </c>
      <c r="B10" t="s">
        <v>3</v>
      </c>
      <c r="C10" s="3" t="str">
        <f t="shared" si="0"/>
        <v>M-10-5-F</v>
      </c>
      <c r="D10" s="2">
        <v>156</v>
      </c>
      <c r="E10" s="2">
        <v>132</v>
      </c>
      <c r="F10" s="5"/>
      <c r="G10" s="5">
        <v>1.9</v>
      </c>
      <c r="H10" s="6">
        <v>27.3</v>
      </c>
      <c r="I10" s="6"/>
    </row>
    <row r="11" spans="1:9" x14ac:dyDescent="0.25">
      <c r="A11" s="1">
        <v>5.5</v>
      </c>
      <c r="B11" t="s">
        <v>2</v>
      </c>
      <c r="C11" s="3" t="str">
        <f t="shared" si="0"/>
        <v>M-10-5,5-F</v>
      </c>
      <c r="D11" s="2">
        <v>639</v>
      </c>
      <c r="E11" s="2">
        <v>118</v>
      </c>
      <c r="F11" s="5">
        <v>204</v>
      </c>
      <c r="G11" s="5">
        <v>16</v>
      </c>
      <c r="H11" s="6">
        <v>63.2</v>
      </c>
      <c r="I11" s="6"/>
    </row>
    <row r="12" spans="1:9" x14ac:dyDescent="0.25">
      <c r="A12" s="1">
        <v>5.5</v>
      </c>
      <c r="B12" t="s">
        <v>3</v>
      </c>
      <c r="C12" s="3" t="str">
        <f t="shared" si="0"/>
        <v>M-10-5,5-F</v>
      </c>
      <c r="D12" s="2">
        <v>168</v>
      </c>
      <c r="E12" s="2">
        <v>132</v>
      </c>
      <c r="F12" s="5"/>
      <c r="G12" s="5">
        <v>2.4</v>
      </c>
      <c r="H12" s="6">
        <v>29.6</v>
      </c>
      <c r="I12" s="6"/>
    </row>
    <row r="13" spans="1:9" x14ac:dyDescent="0.25">
      <c r="A13" s="1">
        <v>6</v>
      </c>
      <c r="B13" t="s">
        <v>2</v>
      </c>
      <c r="C13" s="3" t="str">
        <f t="shared" si="0"/>
        <v>M-10-6-F</v>
      </c>
      <c r="D13" s="2">
        <v>692</v>
      </c>
      <c r="E13" s="2">
        <v>113</v>
      </c>
      <c r="F13" s="5">
        <v>223</v>
      </c>
      <c r="G13" s="5">
        <v>17</v>
      </c>
      <c r="H13" s="6">
        <v>71</v>
      </c>
      <c r="I13" s="6"/>
    </row>
    <row r="14" spans="1:9" x14ac:dyDescent="0.25">
      <c r="A14" s="1">
        <v>6</v>
      </c>
      <c r="B14" t="s">
        <v>3</v>
      </c>
      <c r="C14" s="3" t="str">
        <f t="shared" si="0"/>
        <v>M-10-6-F</v>
      </c>
      <c r="D14" s="2">
        <v>180</v>
      </c>
      <c r="E14" s="2">
        <v>137</v>
      </c>
      <c r="F14" s="5"/>
      <c r="G14" s="5">
        <v>1.8</v>
      </c>
      <c r="H14" s="6">
        <v>30.7</v>
      </c>
      <c r="I14" s="6"/>
    </row>
    <row r="15" spans="1:9" x14ac:dyDescent="0.25">
      <c r="A15" s="1" t="s">
        <v>15</v>
      </c>
      <c r="B15" t="s">
        <v>2</v>
      </c>
      <c r="C15" s="3" t="str">
        <f t="shared" si="0"/>
        <v>M-10-6.5-F</v>
      </c>
      <c r="D15" s="2">
        <v>808</v>
      </c>
      <c r="E15" s="2">
        <v>108</v>
      </c>
      <c r="F15" s="5">
        <v>274</v>
      </c>
      <c r="G15" s="5">
        <v>19</v>
      </c>
      <c r="H15" s="6">
        <v>78.5</v>
      </c>
      <c r="I15" s="6"/>
    </row>
    <row r="16" spans="1:9" x14ac:dyDescent="0.25">
      <c r="A16" s="1" t="s">
        <v>15</v>
      </c>
      <c r="B16" t="s">
        <v>3</v>
      </c>
      <c r="C16" s="3" t="str">
        <f t="shared" si="0"/>
        <v>M-10-6.5-F</v>
      </c>
      <c r="D16" s="2">
        <v>200</v>
      </c>
      <c r="E16" s="2">
        <v>141</v>
      </c>
      <c r="F16" s="5"/>
      <c r="G16" s="5">
        <v>2.4</v>
      </c>
      <c r="H16" s="6">
        <v>32.4</v>
      </c>
      <c r="I16" s="6"/>
    </row>
    <row r="17" spans="1:4" x14ac:dyDescent="0.25">
      <c r="C17" t="s">
        <v>11</v>
      </c>
      <c r="D17" t="s">
        <v>14</v>
      </c>
    </row>
    <row r="18" spans="1:4" x14ac:dyDescent="0.25">
      <c r="A18" s="1">
        <v>0</v>
      </c>
      <c r="B18" t="s">
        <v>2</v>
      </c>
      <c r="C18" s="3" t="str">
        <f>CONCATENATE("Bi-M","-10-",A18,"-F")</f>
        <v>Bi-M-10-0-F</v>
      </c>
      <c r="D18" s="2">
        <v>373</v>
      </c>
    </row>
    <row r="19" spans="1:4" x14ac:dyDescent="0.25">
      <c r="A19" s="1">
        <v>4</v>
      </c>
      <c r="B19" t="s">
        <v>2</v>
      </c>
      <c r="C19" s="3" t="str">
        <f t="shared" ref="C19:C20" si="1">CONCATENATE("Bi-M","-10-",A19,"-F")</f>
        <v>Bi-M-10-4-F</v>
      </c>
      <c r="D19" s="2">
        <v>595</v>
      </c>
    </row>
    <row r="20" spans="1:4" x14ac:dyDescent="0.25">
      <c r="A20" s="1" t="s">
        <v>15</v>
      </c>
      <c r="B20" t="s">
        <v>2</v>
      </c>
      <c r="C20" s="3" t="str">
        <f t="shared" si="1"/>
        <v>Bi-M-10-6.5-F</v>
      </c>
      <c r="D20" s="2">
        <v>998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I20"/>
  <sheetViews>
    <sheetView tabSelected="1" workbookViewId="0">
      <selection activeCell="I20" sqref="I20"/>
    </sheetView>
  </sheetViews>
  <sheetFormatPr defaultRowHeight="15" x14ac:dyDescent="0.25"/>
  <cols>
    <col min="3" max="3" width="12" bestFit="1" customWidth="1"/>
    <col min="7" max="7" width="9.28515625" bestFit="1" customWidth="1"/>
    <col min="8" max="8" width="11" bestFit="1" customWidth="1"/>
  </cols>
  <sheetData>
    <row r="1" spans="1:9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</row>
    <row r="2" spans="1:9" x14ac:dyDescent="0.25">
      <c r="A2" s="1">
        <v>0</v>
      </c>
      <c r="B2" t="s">
        <v>2</v>
      </c>
      <c r="C2" s="3" t="str">
        <f>CONCATENATE("M","-10.5-",A2,"-F")</f>
        <v>M-10.5-0-F</v>
      </c>
      <c r="D2" s="2">
        <v>404</v>
      </c>
      <c r="E2" s="2">
        <v>121</v>
      </c>
      <c r="F2" s="5">
        <v>69</v>
      </c>
      <c r="G2" s="5">
        <v>3.6</v>
      </c>
      <c r="H2" s="6">
        <v>40.1</v>
      </c>
      <c r="I2" s="6"/>
    </row>
    <row r="3" spans="1:9" x14ac:dyDescent="0.25">
      <c r="A3" s="1">
        <v>3.5</v>
      </c>
      <c r="B3" t="s">
        <v>2</v>
      </c>
      <c r="C3" s="3" t="str">
        <f t="shared" ref="C3:C16" si="0">CONCATENATE("M","-10.5-",A3,"-F")</f>
        <v>M-10.5-3,5-F</v>
      </c>
      <c r="D3" s="2">
        <v>511</v>
      </c>
      <c r="E3" s="2">
        <v>122</v>
      </c>
      <c r="F3" s="5">
        <v>100</v>
      </c>
      <c r="G3" s="5">
        <v>4.5999999999999996</v>
      </c>
      <c r="H3" s="6">
        <v>49.4</v>
      </c>
      <c r="I3" s="6"/>
    </row>
    <row r="4" spans="1:9" x14ac:dyDescent="0.25">
      <c r="A4" s="1">
        <v>3.5</v>
      </c>
      <c r="B4" t="s">
        <v>3</v>
      </c>
      <c r="C4" s="3" t="str">
        <f t="shared" si="0"/>
        <v>M-10.5-3,5-F</v>
      </c>
      <c r="D4" s="2">
        <v>110</v>
      </c>
      <c r="E4" s="2">
        <v>116</v>
      </c>
      <c r="F4" s="5"/>
      <c r="G4" s="5">
        <v>1.2</v>
      </c>
      <c r="H4" s="6">
        <v>16.899999999999999</v>
      </c>
      <c r="I4" s="6"/>
    </row>
    <row r="5" spans="1:9" x14ac:dyDescent="0.25">
      <c r="A5" s="1">
        <v>4</v>
      </c>
      <c r="B5" t="s">
        <v>2</v>
      </c>
      <c r="C5" s="3" t="str">
        <f t="shared" si="0"/>
        <v>M-10.5-4-F</v>
      </c>
      <c r="D5" s="2">
        <v>589</v>
      </c>
      <c r="E5" s="2">
        <v>122</v>
      </c>
      <c r="F5" s="5">
        <v>123</v>
      </c>
      <c r="G5" s="5">
        <v>5.0999999999999996</v>
      </c>
      <c r="H5" s="6">
        <v>52.2</v>
      </c>
      <c r="I5" s="6"/>
    </row>
    <row r="6" spans="1:9" x14ac:dyDescent="0.25">
      <c r="A6" s="1">
        <v>4</v>
      </c>
      <c r="B6" t="s">
        <v>3</v>
      </c>
      <c r="C6" s="3" t="str">
        <f t="shared" si="0"/>
        <v>M-10.5-4-F</v>
      </c>
      <c r="D6" s="2">
        <v>125</v>
      </c>
      <c r="E6" s="2">
        <v>127</v>
      </c>
      <c r="F6" s="5"/>
      <c r="G6" s="5">
        <v>1.3</v>
      </c>
      <c r="H6" s="6">
        <v>18.7</v>
      </c>
      <c r="I6" s="6"/>
    </row>
    <row r="7" spans="1:9" x14ac:dyDescent="0.25">
      <c r="A7" s="1">
        <v>5</v>
      </c>
      <c r="B7" t="s">
        <v>2</v>
      </c>
      <c r="C7" s="3" t="str">
        <f t="shared" si="0"/>
        <v>M-10.5-5-F</v>
      </c>
      <c r="D7" s="2">
        <v>662</v>
      </c>
      <c r="E7" s="2">
        <v>120</v>
      </c>
      <c r="F7" s="5">
        <v>142</v>
      </c>
      <c r="G7" s="5">
        <v>5.4</v>
      </c>
      <c r="H7" s="6">
        <v>61.1</v>
      </c>
      <c r="I7" s="6"/>
    </row>
    <row r="8" spans="1:9" x14ac:dyDescent="0.25">
      <c r="A8" s="1">
        <v>5</v>
      </c>
      <c r="B8" t="s">
        <v>3</v>
      </c>
      <c r="C8" s="3" t="str">
        <f t="shared" si="0"/>
        <v>M-10.5-5-F</v>
      </c>
      <c r="D8" s="2">
        <v>138</v>
      </c>
      <c r="E8" s="2">
        <v>134</v>
      </c>
      <c r="F8" s="5"/>
      <c r="G8" s="5">
        <v>1.4</v>
      </c>
      <c r="H8" s="6">
        <v>19.899999999999999</v>
      </c>
      <c r="I8" s="6"/>
    </row>
    <row r="9" spans="1:9" x14ac:dyDescent="0.25">
      <c r="A9" s="1">
        <v>6</v>
      </c>
      <c r="B9" t="s">
        <v>2</v>
      </c>
      <c r="C9" s="3" t="str">
        <f t="shared" si="0"/>
        <v>M-10.5-6-F</v>
      </c>
      <c r="D9" s="2">
        <v>755</v>
      </c>
      <c r="E9" s="2">
        <v>114</v>
      </c>
      <c r="F9" s="5">
        <v>168</v>
      </c>
      <c r="G9" s="5">
        <v>5.7</v>
      </c>
      <c r="H9" s="6">
        <v>67.2</v>
      </c>
      <c r="I9" s="6"/>
    </row>
    <row r="10" spans="1:9" x14ac:dyDescent="0.25">
      <c r="A10" s="1">
        <v>6</v>
      </c>
      <c r="B10" t="s">
        <v>3</v>
      </c>
      <c r="C10" s="3" t="str">
        <f t="shared" si="0"/>
        <v>M-10.5-6-F</v>
      </c>
      <c r="D10" s="2">
        <v>154</v>
      </c>
      <c r="E10" s="2">
        <v>142</v>
      </c>
      <c r="F10" s="5"/>
      <c r="G10" s="5">
        <v>1.5</v>
      </c>
      <c r="H10" s="6">
        <v>21.5</v>
      </c>
      <c r="I10" s="6"/>
    </row>
    <row r="11" spans="1:9" x14ac:dyDescent="0.25">
      <c r="A11" s="1">
        <v>7</v>
      </c>
      <c r="B11" t="s">
        <v>2</v>
      </c>
      <c r="C11" s="3" t="str">
        <f t="shared" si="0"/>
        <v>M-10.5-7-F</v>
      </c>
      <c r="D11" s="2">
        <v>897</v>
      </c>
      <c r="E11" s="2">
        <v>108</v>
      </c>
      <c r="F11" s="5">
        <v>214</v>
      </c>
      <c r="G11" s="5">
        <v>6.5</v>
      </c>
      <c r="H11" s="6">
        <v>81.400000000000006</v>
      </c>
      <c r="I11" s="6"/>
    </row>
    <row r="12" spans="1:9" x14ac:dyDescent="0.25">
      <c r="A12" s="1">
        <v>7</v>
      </c>
      <c r="B12" t="s">
        <v>3</v>
      </c>
      <c r="C12" s="3" t="str">
        <f t="shared" si="0"/>
        <v>M-10.5-7-F</v>
      </c>
      <c r="D12" s="2">
        <v>171</v>
      </c>
      <c r="E12" s="2">
        <v>145</v>
      </c>
      <c r="F12" s="5"/>
      <c r="G12" s="5">
        <v>1.6</v>
      </c>
      <c r="H12" s="6">
        <v>24</v>
      </c>
      <c r="I12" s="6"/>
    </row>
    <row r="13" spans="1:9" x14ac:dyDescent="0.25">
      <c r="A13" s="1">
        <v>8</v>
      </c>
      <c r="B13" t="s">
        <v>2</v>
      </c>
      <c r="C13" s="3" t="str">
        <f t="shared" si="0"/>
        <v>M-10.5-8-F</v>
      </c>
      <c r="D13" s="2">
        <v>1145</v>
      </c>
      <c r="E13" s="2">
        <v>94</v>
      </c>
      <c r="F13" s="5">
        <v>291</v>
      </c>
      <c r="G13" s="5">
        <v>7.8</v>
      </c>
      <c r="H13" s="6">
        <v>98</v>
      </c>
      <c r="I13" s="6"/>
    </row>
    <row r="14" spans="1:9" x14ac:dyDescent="0.25">
      <c r="A14" s="1">
        <v>8</v>
      </c>
      <c r="B14" t="s">
        <v>3</v>
      </c>
      <c r="C14" s="3" t="str">
        <f t="shared" si="0"/>
        <v>M-10.5-8-F</v>
      </c>
      <c r="D14" s="2">
        <v>203</v>
      </c>
      <c r="E14" s="2">
        <v>147</v>
      </c>
      <c r="F14" s="5"/>
      <c r="G14" s="5">
        <v>1.8</v>
      </c>
      <c r="H14" s="6">
        <v>26.8</v>
      </c>
      <c r="I14" s="6"/>
    </row>
    <row r="15" spans="1:9" x14ac:dyDescent="0.25">
      <c r="A15" s="1">
        <v>8.17</v>
      </c>
      <c r="B15" t="s">
        <v>2</v>
      </c>
      <c r="C15" s="3" t="str">
        <f t="shared" si="0"/>
        <v>M-10.5-8,17-F</v>
      </c>
      <c r="D15" s="13"/>
      <c r="E15" s="13"/>
      <c r="F15" s="14"/>
      <c r="G15" s="14"/>
      <c r="H15" s="6">
        <v>97.7</v>
      </c>
      <c r="I15" s="6"/>
    </row>
    <row r="16" spans="1:9" x14ac:dyDescent="0.25">
      <c r="A16" s="1">
        <v>8.17</v>
      </c>
      <c r="B16" t="s">
        <v>3</v>
      </c>
      <c r="C16" s="3" t="str">
        <f t="shared" si="0"/>
        <v>M-10.5-8,17-F</v>
      </c>
      <c r="D16" s="13"/>
      <c r="E16" s="13"/>
      <c r="F16" s="14"/>
      <c r="G16" s="14"/>
      <c r="H16" s="6">
        <v>28</v>
      </c>
      <c r="I16" s="6"/>
    </row>
    <row r="17" spans="1:4" x14ac:dyDescent="0.25">
      <c r="C17" t="s">
        <v>11</v>
      </c>
      <c r="D17" t="s">
        <v>14</v>
      </c>
    </row>
    <row r="18" spans="1:4" x14ac:dyDescent="0.25">
      <c r="A18" s="1">
        <v>0</v>
      </c>
      <c r="B18" t="s">
        <v>2</v>
      </c>
      <c r="C18" s="3" t="str">
        <f>CONCATENATE("Bi-M","-10.5-",A18,"-F")</f>
        <v>Bi-M-10.5-0-F</v>
      </c>
      <c r="D18" s="2">
        <v>384</v>
      </c>
    </row>
    <row r="19" spans="1:4" x14ac:dyDescent="0.25">
      <c r="A19" s="1">
        <v>6</v>
      </c>
      <c r="B19" t="s">
        <v>2</v>
      </c>
      <c r="C19" s="3" t="str">
        <f t="shared" ref="C19:C20" si="1">CONCATENATE("Bi-M","-10.5-",A19,"-F")</f>
        <v>Bi-M-10.5-6-F</v>
      </c>
      <c r="D19" s="2">
        <v>396</v>
      </c>
    </row>
    <row r="20" spans="1:4" x14ac:dyDescent="0.25">
      <c r="A20" s="1">
        <v>8</v>
      </c>
      <c r="B20" t="s">
        <v>2</v>
      </c>
      <c r="C20" s="3" t="str">
        <f t="shared" si="1"/>
        <v>Bi-M-10.5-8-F</v>
      </c>
      <c r="D20" s="2">
        <v>1220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8B91D136322B4B88AACAC10B799BA7" ma:contentTypeVersion="11" ma:contentTypeDescription="Create a new document." ma:contentTypeScope="" ma:versionID="52dbf37e4aa862fc764e7c3c7dcf0ed7">
  <xsd:schema xmlns:xsd="http://www.w3.org/2001/XMLSchema" xmlns:xs="http://www.w3.org/2001/XMLSchema" xmlns:p="http://schemas.microsoft.com/office/2006/metadata/properties" xmlns:ns2="101a4c32-93e6-451b-af80-27e4b4d7db4f" targetNamespace="http://schemas.microsoft.com/office/2006/metadata/properties" ma:root="true" ma:fieldsID="dd6ecd47487872985ac4273c58173273" ns2:_="">
    <xsd:import namespace="101a4c32-93e6-451b-af80-27e4b4d7db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a4c32-93e6-451b-af80-27e4b4d7db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00B7F1-9892-47BB-B745-EA4ABA514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a4c32-93e6-451b-af80-27e4b4d7db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6626F3-63FC-499C-8A9F-26A75AC42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83440C-62DC-42FE-9589-8A9CE83180A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2021-10-07T11:46:43Z</dcterms:created>
  <dcterms:modified xsi:type="dcterms:W3CDTF">2022-05-05T19:45:51Z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0x010100E78B91D136322B4B88AACAC10B799BA7</vt:lpwstr>
  </property>
</Properties>
</file>