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ndfos-my.sharepoint.com/personal/102222_grundfos_com/Documents/Desktop/Speciale/data/ICR/"/>
    </mc:Choice>
  </mc:AlternateContent>
  <xr:revisionPtr revIDLastSave="28" documentId="13_ncr:1_{B04B00EE-9CB3-4486-9718-9FF85EACF38C}" xr6:coauthVersionLast="46" xr6:coauthVersionMax="46" xr10:uidLastSave="{95D76E44-5EB7-44F7-AD9F-623AF2676821}"/>
  <bookViews>
    <workbookView xWindow="-28020" yWindow="780" windowWidth="21600" windowHeight="11385" activeTab="4" xr2:uid="{1251AAB3-9298-4E56-BCEC-410086F0A626}"/>
  </bookViews>
  <sheets>
    <sheet name="data Cl" sheetId="7" r:id="rId1"/>
    <sheet name="data SO4" sheetId="9" r:id="rId2"/>
    <sheet name="data Na" sheetId="1" r:id="rId3"/>
    <sheet name="data Ca" sheetId="11" r:id="rId4"/>
    <sheet name="data Mg" sheetId="4" r:id="rId5"/>
    <sheet name="data SiO2" sheetId="13" r:id="rId6"/>
    <sheet name="std Cl" sheetId="8" r:id="rId7"/>
    <sheet name="std SO4" sheetId="10" r:id="rId8"/>
    <sheet name="std Na" sheetId="2" r:id="rId9"/>
    <sheet name="std Ca " sheetId="12" r:id="rId10"/>
    <sheet name="std mg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13" l="1"/>
  <c r="A18" i="11"/>
  <c r="A18" i="1"/>
  <c r="A18" i="9"/>
  <c r="A18" i="7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5" i="12"/>
  <c r="J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6" i="10"/>
  <c r="J11" i="8" l="1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6" i="8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11" i="5"/>
  <c r="J6" i="5"/>
  <c r="J5" i="5"/>
  <c r="J19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20" i="2"/>
  <c r="J5" i="10" l="1"/>
  <c r="J5" i="8"/>
</calcChain>
</file>

<file path=xl/sharedStrings.xml><?xml version="1.0" encoding="utf-8"?>
<sst xmlns="http://schemas.openxmlformats.org/spreadsheetml/2006/main" count="473" uniqueCount="44">
  <si>
    <t xml:space="preserve">No. </t>
  </si>
  <si>
    <t xml:space="preserve">Name </t>
  </si>
  <si>
    <t xml:space="preserve">Time </t>
  </si>
  <si>
    <t xml:space="preserve">Area </t>
  </si>
  <si>
    <t xml:space="preserve">Rel.Area </t>
  </si>
  <si>
    <t xml:space="preserve">Height </t>
  </si>
  <si>
    <t xml:space="preserve">Rel.Height </t>
  </si>
  <si>
    <t xml:space="preserve">Amount </t>
  </si>
  <si>
    <t>min</t>
  </si>
  <si>
    <t>µS*min</t>
  </si>
  <si>
    <t>%</t>
  </si>
  <si>
    <t>µS</t>
  </si>
  <si>
    <t>CD_1</t>
  </si>
  <si>
    <t>Natrium</t>
  </si>
  <si>
    <t>Stabil</t>
  </si>
  <si>
    <t>Vand</t>
  </si>
  <si>
    <t>n.a.</t>
  </si>
  <si>
    <t>Blind</t>
  </si>
  <si>
    <t>Std 1 mg/l</t>
  </si>
  <si>
    <t>Std 2,5 mg/l</t>
  </si>
  <si>
    <t>Std 5 mg/l</t>
  </si>
  <si>
    <t>Std 10 mg/l</t>
  </si>
  <si>
    <t>Std 25 mg/l</t>
  </si>
  <si>
    <t>Std 50 mg/l</t>
  </si>
  <si>
    <t>Std 75 mg/l</t>
  </si>
  <si>
    <t>Std 100 mg/l</t>
  </si>
  <si>
    <t>Na [mg/L]</t>
  </si>
  <si>
    <t>Magnesium</t>
  </si>
  <si>
    <t>Mg [mg/L]</t>
  </si>
  <si>
    <t>Calcium</t>
  </si>
  <si>
    <t>Ca [mg/L]</t>
  </si>
  <si>
    <t>Chlorid</t>
  </si>
  <si>
    <t>Cl [mg/L]</t>
  </si>
  <si>
    <t>Sulfat</t>
  </si>
  <si>
    <t>So4 [mg/L]</t>
  </si>
  <si>
    <t>dilution</t>
  </si>
  <si>
    <t xml:space="preserve">stream </t>
  </si>
  <si>
    <t>Perm spand</t>
  </si>
  <si>
    <t>tid</t>
  </si>
  <si>
    <t>1 [mg/L]</t>
  </si>
  <si>
    <t>2 [mg/L]</t>
  </si>
  <si>
    <t>SiO2 [mg/l]</t>
  </si>
  <si>
    <t>Feed</t>
  </si>
  <si>
    <t>Permeate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</si>
</sst>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Std 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329505686789149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'std Cl'!$C$11:$C$26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'std Cl'!$E$11:$E$26</c:f>
              <c:numCache>
                <c:formatCode>General</c:formatCode>
                <c:ptCount val="16"/>
                <c:pt idx="0">
                  <c:v>0.4602</c:v>
                </c:pt>
                <c:pt idx="1">
                  <c:v>0.45979999999999999</c:v>
                </c:pt>
                <c:pt idx="2">
                  <c:v>1.3493999999999999</c:v>
                </c:pt>
                <c:pt idx="3">
                  <c:v>1.3225</c:v>
                </c:pt>
                <c:pt idx="4">
                  <c:v>2.456</c:v>
                </c:pt>
                <c:pt idx="5">
                  <c:v>2.4643000000000002</c:v>
                </c:pt>
                <c:pt idx="6">
                  <c:v>4.8842999999999996</c:v>
                </c:pt>
                <c:pt idx="7">
                  <c:v>4.8811</c:v>
                </c:pt>
                <c:pt idx="8">
                  <c:v>12.3466</c:v>
                </c:pt>
                <c:pt idx="9">
                  <c:v>12.367699999999999</c:v>
                </c:pt>
                <c:pt idx="10">
                  <c:v>24.9849</c:v>
                </c:pt>
                <c:pt idx="11">
                  <c:v>24.9148</c:v>
                </c:pt>
                <c:pt idx="12">
                  <c:v>37.479700000000001</c:v>
                </c:pt>
                <c:pt idx="13">
                  <c:v>37.5471</c:v>
                </c:pt>
                <c:pt idx="14">
                  <c:v>50.431800000000003</c:v>
                </c:pt>
                <c:pt idx="15">
                  <c:v>50.483899999999998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04-4032-8585-BFA547199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596680"/>
        <c:axId val="613592744"/>
      </c:scatterChart>
      <c:valAx>
        <c:axId val="613596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conc</a:t>
                </a:r>
                <a:r>
                  <a:rPr lang="da-DK" baseline="0"/>
                  <a:t> </a:t>
                </a:r>
                <a:r>
                  <a:rPr lang="da-DK"/>
                  <a:t>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592744"/>
        <c:crosses val="autoZero"/>
        <c:crossBetween val="midCat"/>
      </c:valAx>
      <c:valAx>
        <c:axId val="61359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Area</a:t>
                </a:r>
                <a:r>
                  <a:rPr lang="da-DK" baseline="0"/>
                  <a:t> us*min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59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 SO4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Std 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3020429193509902"/>
                  <c:y val="6.728312585137133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0937246480553565"/>
                  <c:y val="-0.127133403768376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'std SO4'!$C$11:$C$26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'std SO4'!$E$11:$E$26</c:f>
              <c:numCache>
                <c:formatCode>General</c:formatCode>
                <c:ptCount val="16"/>
                <c:pt idx="0">
                  <c:v>0.371</c:v>
                </c:pt>
                <c:pt idx="1">
                  <c:v>0.37</c:v>
                </c:pt>
                <c:pt idx="2">
                  <c:v>0.89510000000000001</c:v>
                </c:pt>
                <c:pt idx="3">
                  <c:v>0.91690000000000005</c:v>
                </c:pt>
                <c:pt idx="4">
                  <c:v>1.8216000000000001</c:v>
                </c:pt>
                <c:pt idx="5">
                  <c:v>1.8232999999999999</c:v>
                </c:pt>
                <c:pt idx="6">
                  <c:v>3.6198000000000001</c:v>
                </c:pt>
                <c:pt idx="7">
                  <c:v>3.6606999999999998</c:v>
                </c:pt>
                <c:pt idx="8">
                  <c:v>9.1736000000000004</c:v>
                </c:pt>
                <c:pt idx="9">
                  <c:v>9.1773000000000007</c:v>
                </c:pt>
                <c:pt idx="10">
                  <c:v>18.538900000000002</c:v>
                </c:pt>
                <c:pt idx="11">
                  <c:v>18.355799999999999</c:v>
                </c:pt>
                <c:pt idx="12">
                  <c:v>27.4482</c:v>
                </c:pt>
                <c:pt idx="13">
                  <c:v>27.596399999999999</c:v>
                </c:pt>
                <c:pt idx="14">
                  <c:v>36.6755</c:v>
                </c:pt>
                <c:pt idx="15">
                  <c:v>36.704999999999998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0B-428E-8161-949E129D6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596680"/>
        <c:axId val="613592744"/>
      </c:scatterChart>
      <c:valAx>
        <c:axId val="613596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conc</a:t>
                </a:r>
                <a:r>
                  <a:rPr lang="da-DK" baseline="0"/>
                  <a:t> </a:t>
                </a:r>
                <a:r>
                  <a:rPr lang="da-DK"/>
                  <a:t>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592744"/>
        <c:crosses val="autoZero"/>
        <c:crossBetween val="midCat"/>
      </c:valAx>
      <c:valAx>
        <c:axId val="61359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Area</a:t>
                </a:r>
                <a:r>
                  <a:rPr lang="da-DK" baseline="0"/>
                  <a:t> us*min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59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Std 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329505686789149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'std Na'!$C$5:$C$20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'std Na'!$E$5:$E$20</c:f>
              <c:numCache>
                <c:formatCode>General</c:formatCode>
                <c:ptCount val="16"/>
                <c:pt idx="0">
                  <c:v>0.22950000000000001</c:v>
                </c:pt>
                <c:pt idx="1">
                  <c:v>0.2293</c:v>
                </c:pt>
                <c:pt idx="2">
                  <c:v>0.56079999999999997</c:v>
                </c:pt>
                <c:pt idx="3">
                  <c:v>0.56140000000000001</c:v>
                </c:pt>
                <c:pt idx="4">
                  <c:v>1.1133</c:v>
                </c:pt>
                <c:pt idx="5">
                  <c:v>1.1146</c:v>
                </c:pt>
                <c:pt idx="6">
                  <c:v>2.2143000000000002</c:v>
                </c:pt>
                <c:pt idx="7">
                  <c:v>2.2122000000000002</c:v>
                </c:pt>
                <c:pt idx="8">
                  <c:v>5.5206999999999997</c:v>
                </c:pt>
                <c:pt idx="9">
                  <c:v>5.6058000000000003</c:v>
                </c:pt>
                <c:pt idx="10">
                  <c:v>10.9703</c:v>
                </c:pt>
                <c:pt idx="11">
                  <c:v>10.9901</c:v>
                </c:pt>
                <c:pt idx="12">
                  <c:v>16.371099999999998</c:v>
                </c:pt>
                <c:pt idx="13">
                  <c:v>16.41</c:v>
                </c:pt>
                <c:pt idx="14">
                  <c:v>21.914100000000001</c:v>
                </c:pt>
                <c:pt idx="15">
                  <c:v>21.8687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F5-4E50-9482-04D9B8168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596680"/>
        <c:axId val="613592744"/>
      </c:scatterChart>
      <c:valAx>
        <c:axId val="613596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conc</a:t>
                </a:r>
                <a:r>
                  <a:rPr lang="da-DK" baseline="0"/>
                  <a:t> </a:t>
                </a:r>
                <a:r>
                  <a:rPr lang="da-DK"/>
                  <a:t>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592744"/>
        <c:crosses val="autoZero"/>
        <c:crossBetween val="midCat"/>
      </c:valAx>
      <c:valAx>
        <c:axId val="61359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Area</a:t>
                </a:r>
                <a:r>
                  <a:rPr lang="da-DK" baseline="0"/>
                  <a:t> us*min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59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 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Std 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329505686789149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'std Ca '!$C$11:$C$26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'std Ca '!$E$11:$E$26</c:f>
              <c:numCache>
                <c:formatCode>General</c:formatCode>
                <c:ptCount val="16"/>
                <c:pt idx="0">
                  <c:v>0.20419999999999999</c:v>
                </c:pt>
                <c:pt idx="1">
                  <c:v>0.2198</c:v>
                </c:pt>
                <c:pt idx="2">
                  <c:v>0.59770000000000001</c:v>
                </c:pt>
                <c:pt idx="3">
                  <c:v>0.60770000000000002</c:v>
                </c:pt>
                <c:pt idx="4">
                  <c:v>1.2488999999999999</c:v>
                </c:pt>
                <c:pt idx="5">
                  <c:v>1.2588999999999999</c:v>
                </c:pt>
                <c:pt idx="6">
                  <c:v>2.5065</c:v>
                </c:pt>
                <c:pt idx="7">
                  <c:v>2.5215999999999998</c:v>
                </c:pt>
                <c:pt idx="8">
                  <c:v>6.3742000000000001</c:v>
                </c:pt>
                <c:pt idx="9">
                  <c:v>6.4668999999999999</c:v>
                </c:pt>
                <c:pt idx="10">
                  <c:v>12.9101</c:v>
                </c:pt>
                <c:pt idx="11">
                  <c:v>12.923400000000001</c:v>
                </c:pt>
                <c:pt idx="12">
                  <c:v>19.258299999999998</c:v>
                </c:pt>
                <c:pt idx="13">
                  <c:v>19.3248</c:v>
                </c:pt>
                <c:pt idx="14">
                  <c:v>26.052600000000002</c:v>
                </c:pt>
                <c:pt idx="15">
                  <c:v>26.037199999999999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D9-4445-941E-0F7418789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596680"/>
        <c:axId val="613592744"/>
      </c:scatterChart>
      <c:valAx>
        <c:axId val="613596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conc</a:t>
                </a:r>
                <a:r>
                  <a:rPr lang="da-DK" baseline="0"/>
                  <a:t> </a:t>
                </a:r>
                <a:r>
                  <a:rPr lang="da-DK"/>
                  <a:t>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592744"/>
        <c:crosses val="autoZero"/>
        <c:crossBetween val="midCat"/>
      </c:valAx>
      <c:valAx>
        <c:axId val="61359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Area</a:t>
                </a:r>
                <a:r>
                  <a:rPr lang="da-DK" baseline="0"/>
                  <a:t> us*min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59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 Mg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Std 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329505686789149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'std mg'!$C$11:$C$26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'std mg'!$E$11:$E$26</c:f>
              <c:numCache>
                <c:formatCode>General</c:formatCode>
                <c:ptCount val="16"/>
                <c:pt idx="0">
                  <c:v>0.34770000000000001</c:v>
                </c:pt>
                <c:pt idx="1">
                  <c:v>0.37440000000000001</c:v>
                </c:pt>
                <c:pt idx="2">
                  <c:v>0.97050000000000003</c:v>
                </c:pt>
                <c:pt idx="3">
                  <c:v>0.98609999999999998</c:v>
                </c:pt>
                <c:pt idx="4">
                  <c:v>1.9875</c:v>
                </c:pt>
                <c:pt idx="5">
                  <c:v>1.996</c:v>
                </c:pt>
                <c:pt idx="6">
                  <c:v>3.9731000000000001</c:v>
                </c:pt>
                <c:pt idx="7">
                  <c:v>3.9845000000000002</c:v>
                </c:pt>
                <c:pt idx="8">
                  <c:v>10.0837</c:v>
                </c:pt>
                <c:pt idx="9">
                  <c:v>10.195600000000001</c:v>
                </c:pt>
                <c:pt idx="10">
                  <c:v>20.132400000000001</c:v>
                </c:pt>
                <c:pt idx="11">
                  <c:v>20.136900000000001</c:v>
                </c:pt>
                <c:pt idx="12">
                  <c:v>29.9572</c:v>
                </c:pt>
                <c:pt idx="13">
                  <c:v>30.040299999999998</c:v>
                </c:pt>
                <c:pt idx="14">
                  <c:v>40.037700000000001</c:v>
                </c:pt>
                <c:pt idx="15">
                  <c:v>40.033700000000003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01-454D-9F0B-C5002C291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596680"/>
        <c:axId val="613592744"/>
      </c:scatterChart>
      <c:valAx>
        <c:axId val="613596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conc</a:t>
                </a:r>
                <a:r>
                  <a:rPr lang="da-DK" baseline="0"/>
                  <a:t> </a:t>
                </a:r>
                <a:r>
                  <a:rPr lang="da-DK"/>
                  <a:t>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592744"/>
        <c:crosses val="autoZero"/>
        <c:crossBetween val="midCat"/>
      </c:valAx>
      <c:valAx>
        <c:axId val="61359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Area</a:t>
                </a:r>
                <a:r>
                  <a:rPr lang="da-DK" baseline="0"/>
                  <a:t> us*min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59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10</xdr:row>
      <xdr:rowOff>71436</xdr:rowOff>
    </xdr:from>
    <xdr:to>
      <xdr:col>22</xdr:col>
      <xdr:colOff>457200</xdr:colOff>
      <xdr:row>29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5F9CA8-5B64-4C84-8751-FD382359B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7</xdr:row>
      <xdr:rowOff>138111</xdr:rowOff>
    </xdr:from>
    <xdr:to>
      <xdr:col>22</xdr:col>
      <xdr:colOff>419100</xdr:colOff>
      <xdr:row>26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4FB5C2-8182-4DF6-9433-79822B59C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4</xdr:row>
      <xdr:rowOff>0</xdr:rowOff>
    </xdr:from>
    <xdr:to>
      <xdr:col>21</xdr:col>
      <xdr:colOff>409575</xdr:colOff>
      <xdr:row>20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316F4C-910D-424C-A134-F3C0FB0AE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428625</xdr:colOff>
      <xdr:row>7</xdr:row>
      <xdr:rowOff>14286</xdr:rowOff>
    </xdr:from>
    <xdr:to>
      <xdr:col>21</xdr:col>
      <xdr:colOff>428625</xdr:colOff>
      <xdr:row>25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8835AC-8FF3-4866-8936-A78A26A14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8</xdr:row>
      <xdr:rowOff>166686</xdr:rowOff>
    </xdr:from>
    <xdr:to>
      <xdr:col>22</xdr:col>
      <xdr:colOff>9525</xdr:colOff>
      <xdr:row>27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296146-BD1A-4EF3-AC19-EC36B979A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2B623-3E84-4605-8EBF-152B8F916C54}">
  <dimension ref="A1:E36"/>
  <sheetViews>
    <sheetView topLeftCell="A7" workbookViewId="0">
      <selection activeCell="B7" sqref="B1:B1048576"/>
    </sheetView>
  </sheetViews>
  <sheetFormatPr defaultRowHeight="15" x14ac:dyDescent="0.25"/>
  <cols>
    <col min="3" max="3" width="8" bestFit="1" customWidth="1"/>
  </cols>
  <sheetData>
    <row r="1" spans="1:5" x14ac:dyDescent="0.25">
      <c r="A1" t="s">
        <v>38</v>
      </c>
      <c r="B1" t="s">
        <v>36</v>
      </c>
      <c r="C1" t="s">
        <v>35</v>
      </c>
      <c r="D1" t="s">
        <v>39</v>
      </c>
      <c r="E1" t="s">
        <v>40</v>
      </c>
    </row>
    <row r="2" spans="1:5" x14ac:dyDescent="0.25">
      <c r="A2">
        <v>0</v>
      </c>
      <c r="B2" t="s">
        <v>42</v>
      </c>
      <c r="C2">
        <v>5</v>
      </c>
      <c r="D2">
        <v>175.773539928486</v>
      </c>
      <c r="E2">
        <v>175.82220897894319</v>
      </c>
    </row>
    <row r="3" spans="1:5" x14ac:dyDescent="0.25">
      <c r="A3">
        <v>20</v>
      </c>
      <c r="B3" t="s">
        <v>42</v>
      </c>
      <c r="C3">
        <v>20</v>
      </c>
      <c r="D3">
        <v>169.90941597139448</v>
      </c>
      <c r="E3">
        <v>169.97298371076678</v>
      </c>
    </row>
    <row r="4" spans="1:5" x14ac:dyDescent="0.25">
      <c r="A4">
        <v>40</v>
      </c>
      <c r="B4" t="s">
        <v>42</v>
      </c>
      <c r="C4">
        <v>20</v>
      </c>
      <c r="D4">
        <v>169.42073897497019</v>
      </c>
      <c r="E4">
        <v>175.98013508144618</v>
      </c>
    </row>
    <row r="5" spans="1:5" x14ac:dyDescent="0.25">
      <c r="A5">
        <v>60</v>
      </c>
      <c r="B5" t="s">
        <v>42</v>
      </c>
      <c r="C5">
        <v>5</v>
      </c>
      <c r="D5">
        <v>174.57369884783472</v>
      </c>
      <c r="E5">
        <v>174.50317838696861</v>
      </c>
    </row>
    <row r="6" spans="1:5" x14ac:dyDescent="0.25">
      <c r="A6">
        <v>80</v>
      </c>
      <c r="B6" t="s">
        <v>42</v>
      </c>
      <c r="C6">
        <v>5</v>
      </c>
      <c r="D6">
        <v>172.88617401668651</v>
      </c>
      <c r="E6">
        <v>172.79678188319426</v>
      </c>
    </row>
    <row r="7" spans="1:5" x14ac:dyDescent="0.25">
      <c r="A7">
        <v>100</v>
      </c>
      <c r="B7" t="s">
        <v>42</v>
      </c>
      <c r="C7">
        <v>20</v>
      </c>
      <c r="D7">
        <v>169.33333333333331</v>
      </c>
      <c r="E7">
        <v>169.05125148986889</v>
      </c>
    </row>
    <row r="8" spans="1:5" x14ac:dyDescent="0.25">
      <c r="A8">
        <v>120</v>
      </c>
      <c r="B8" t="s">
        <v>42</v>
      </c>
      <c r="C8">
        <v>20</v>
      </c>
      <c r="D8">
        <v>169.58363130711163</v>
      </c>
      <c r="E8">
        <v>169.53595550258245</v>
      </c>
    </row>
    <row r="9" spans="1:5" x14ac:dyDescent="0.25">
      <c r="A9">
        <v>140</v>
      </c>
      <c r="B9" t="s">
        <v>42</v>
      </c>
      <c r="C9">
        <v>20</v>
      </c>
      <c r="D9">
        <v>168.73341279300755</v>
      </c>
      <c r="E9">
        <v>169.00754866905046</v>
      </c>
    </row>
    <row r="10" spans="1:5" x14ac:dyDescent="0.25">
      <c r="A10">
        <v>160</v>
      </c>
      <c r="B10" t="s">
        <v>42</v>
      </c>
      <c r="C10">
        <v>5</v>
      </c>
      <c r="D10">
        <v>170.69308700834327</v>
      </c>
      <c r="E10">
        <v>170.61362733412793</v>
      </c>
    </row>
    <row r="11" spans="1:5" x14ac:dyDescent="0.25">
      <c r="A11">
        <v>180</v>
      </c>
      <c r="B11" t="s">
        <v>42</v>
      </c>
      <c r="C11">
        <v>5</v>
      </c>
      <c r="D11">
        <v>166.75089392133492</v>
      </c>
      <c r="E11">
        <v>180.94338498212156</v>
      </c>
    </row>
    <row r="12" spans="1:5" x14ac:dyDescent="0.25">
      <c r="A12">
        <v>200</v>
      </c>
      <c r="B12" t="s">
        <v>42</v>
      </c>
      <c r="C12">
        <v>20</v>
      </c>
      <c r="D12">
        <v>162.67858561779897</v>
      </c>
      <c r="E12">
        <v>173.48907429479542</v>
      </c>
    </row>
    <row r="13" spans="1:5" x14ac:dyDescent="0.25">
      <c r="A13">
        <v>220</v>
      </c>
      <c r="B13" t="s">
        <v>42</v>
      </c>
      <c r="C13">
        <v>20</v>
      </c>
      <c r="D13">
        <v>165.8450536352801</v>
      </c>
      <c r="E13">
        <v>165.74970202622171</v>
      </c>
    </row>
    <row r="14" spans="1:5" x14ac:dyDescent="0.25">
      <c r="A14">
        <v>240</v>
      </c>
      <c r="B14" t="s">
        <v>42</v>
      </c>
      <c r="C14">
        <v>5</v>
      </c>
      <c r="D14">
        <v>169.67004370282083</v>
      </c>
      <c r="E14">
        <v>170.04151767977751</v>
      </c>
    </row>
    <row r="15" spans="1:5" x14ac:dyDescent="0.25">
      <c r="A15">
        <v>270</v>
      </c>
      <c r="B15" t="s">
        <v>42</v>
      </c>
      <c r="C15">
        <v>5</v>
      </c>
      <c r="D15">
        <v>166.75983313468413</v>
      </c>
      <c r="E15">
        <v>166.85121176003176</v>
      </c>
    </row>
    <row r="16" spans="1:5" x14ac:dyDescent="0.25">
      <c r="A16">
        <v>300</v>
      </c>
      <c r="B16" t="s">
        <v>42</v>
      </c>
      <c r="C16">
        <v>5</v>
      </c>
      <c r="D16">
        <v>164.43067143424713</v>
      </c>
      <c r="E16">
        <v>164.21414382201033</v>
      </c>
    </row>
    <row r="17" spans="1:5" x14ac:dyDescent="0.25">
      <c r="A17">
        <v>360</v>
      </c>
      <c r="B17" t="s">
        <v>42</v>
      </c>
      <c r="C17" s="2">
        <v>5</v>
      </c>
      <c r="D17">
        <v>158.08780294000795</v>
      </c>
      <c r="E17">
        <v>158.04509336511722</v>
      </c>
    </row>
    <row r="18" spans="1:5" x14ac:dyDescent="0.25">
      <c r="A18">
        <f>8*60</f>
        <v>480</v>
      </c>
      <c r="B18" t="s">
        <v>42</v>
      </c>
      <c r="C18" s="2">
        <v>5</v>
      </c>
      <c r="D18">
        <v>135.97218911402462</v>
      </c>
      <c r="E18">
        <v>136.0834326579261</v>
      </c>
    </row>
    <row r="19" spans="1:5" x14ac:dyDescent="0.25">
      <c r="A19">
        <v>20</v>
      </c>
      <c r="B19" t="s">
        <v>43</v>
      </c>
      <c r="C19">
        <v>5</v>
      </c>
      <c r="D19">
        <v>169.83492252681765</v>
      </c>
      <c r="E19">
        <v>174.12773142630115</v>
      </c>
    </row>
    <row r="20" spans="1:5" x14ac:dyDescent="0.25">
      <c r="A20">
        <v>40</v>
      </c>
      <c r="B20" t="s">
        <v>43</v>
      </c>
      <c r="C20">
        <v>5</v>
      </c>
      <c r="D20">
        <v>162.56535558204209</v>
      </c>
      <c r="E20">
        <v>159.36710369487486</v>
      </c>
    </row>
    <row r="21" spans="1:5" x14ac:dyDescent="0.25">
      <c r="A21">
        <v>60</v>
      </c>
      <c r="B21" t="s">
        <v>43</v>
      </c>
      <c r="C21">
        <v>5</v>
      </c>
      <c r="D21">
        <v>178.05800556217721</v>
      </c>
      <c r="E21">
        <v>177.59912594358363</v>
      </c>
    </row>
    <row r="22" spans="1:5" x14ac:dyDescent="0.25">
      <c r="A22">
        <v>80</v>
      </c>
      <c r="B22" t="s">
        <v>43</v>
      </c>
      <c r="C22">
        <v>5</v>
      </c>
      <c r="D22">
        <v>178.41656734207388</v>
      </c>
      <c r="E22">
        <v>178.16924910607867</v>
      </c>
    </row>
    <row r="23" spans="1:5" x14ac:dyDescent="0.25">
      <c r="A23">
        <v>100</v>
      </c>
      <c r="B23" t="s">
        <v>43</v>
      </c>
      <c r="C23">
        <v>5</v>
      </c>
      <c r="D23">
        <v>180.27791021056814</v>
      </c>
      <c r="E23">
        <v>180.18156535558205</v>
      </c>
    </row>
    <row r="24" spans="1:5" x14ac:dyDescent="0.25">
      <c r="A24">
        <v>120</v>
      </c>
      <c r="B24" t="s">
        <v>43</v>
      </c>
      <c r="C24">
        <v>5</v>
      </c>
      <c r="D24">
        <v>155.81227651966626</v>
      </c>
      <c r="E24">
        <v>154.44259038537942</v>
      </c>
    </row>
    <row r="25" spans="1:5" x14ac:dyDescent="0.25">
      <c r="A25">
        <v>140</v>
      </c>
      <c r="B25" t="s">
        <v>43</v>
      </c>
      <c r="C25">
        <v>5</v>
      </c>
      <c r="D25">
        <v>181.72109654350419</v>
      </c>
      <c r="E25">
        <v>181.35359555025823</v>
      </c>
    </row>
    <row r="26" spans="1:5" x14ac:dyDescent="0.25">
      <c r="A26">
        <v>160</v>
      </c>
      <c r="B26" t="s">
        <v>43</v>
      </c>
      <c r="C26">
        <v>5</v>
      </c>
      <c r="D26">
        <v>159.87266587206994</v>
      </c>
      <c r="E26">
        <v>160.06436233611441</v>
      </c>
    </row>
    <row r="27" spans="1:5" x14ac:dyDescent="0.25">
      <c r="A27">
        <v>180</v>
      </c>
      <c r="B27" t="s">
        <v>43</v>
      </c>
      <c r="C27">
        <v>5</v>
      </c>
      <c r="D27">
        <v>157.5911799761621</v>
      </c>
      <c r="E27">
        <v>157.48788239968218</v>
      </c>
    </row>
    <row r="28" spans="1:5" x14ac:dyDescent="0.25">
      <c r="A28">
        <v>200</v>
      </c>
      <c r="B28" t="s">
        <v>43</v>
      </c>
      <c r="C28">
        <v>5</v>
      </c>
      <c r="D28">
        <v>156.96344854986097</v>
      </c>
      <c r="E28">
        <v>156.95947556615016</v>
      </c>
    </row>
    <row r="29" spans="1:5" x14ac:dyDescent="0.25">
      <c r="A29">
        <v>220</v>
      </c>
      <c r="B29" t="s">
        <v>43</v>
      </c>
      <c r="C29">
        <v>5</v>
      </c>
      <c r="D29">
        <v>187.62594358363134</v>
      </c>
      <c r="E29">
        <v>187.67759237187127</v>
      </c>
    </row>
    <row r="30" spans="1:5" x14ac:dyDescent="0.25">
      <c r="A30">
        <v>240</v>
      </c>
      <c r="B30" t="s">
        <v>43</v>
      </c>
      <c r="C30">
        <v>5</v>
      </c>
      <c r="D30">
        <v>188.66587206992452</v>
      </c>
      <c r="E30">
        <v>188.61124354390148</v>
      </c>
    </row>
    <row r="31" spans="1:5" x14ac:dyDescent="0.25">
      <c r="A31">
        <v>270</v>
      </c>
      <c r="B31" t="s">
        <v>43</v>
      </c>
      <c r="C31">
        <v>5</v>
      </c>
      <c r="D31">
        <v>190.12793007548669</v>
      </c>
      <c r="E31">
        <v>190.14282876440208</v>
      </c>
    </row>
    <row r="32" spans="1:5" x14ac:dyDescent="0.25">
      <c r="A32">
        <v>300</v>
      </c>
      <c r="B32" t="s">
        <v>43</v>
      </c>
      <c r="C32">
        <v>5</v>
      </c>
      <c r="D32">
        <v>192.95967421533572</v>
      </c>
      <c r="E32">
        <v>193.04310687326179</v>
      </c>
    </row>
    <row r="33" spans="1:5" x14ac:dyDescent="0.25">
      <c r="A33">
        <v>360</v>
      </c>
      <c r="B33" t="s">
        <v>43</v>
      </c>
      <c r="C33">
        <v>5</v>
      </c>
      <c r="D33">
        <v>196.8631307111641</v>
      </c>
      <c r="E33">
        <v>196.93265792610251</v>
      </c>
    </row>
    <row r="34" spans="1:5" x14ac:dyDescent="0.25">
      <c r="A34">
        <v>1</v>
      </c>
      <c r="B34" t="s">
        <v>37</v>
      </c>
      <c r="C34">
        <v>5</v>
      </c>
      <c r="D34">
        <v>138.65693285657528</v>
      </c>
      <c r="E34">
        <v>144.8537941994438</v>
      </c>
    </row>
    <row r="35" spans="1:5" x14ac:dyDescent="0.25">
      <c r="A35">
        <v>2</v>
      </c>
      <c r="B35" t="s">
        <v>37</v>
      </c>
      <c r="C35">
        <v>5</v>
      </c>
      <c r="D35">
        <v>171.46483909415971</v>
      </c>
      <c r="E35">
        <v>171.49562971791815</v>
      </c>
    </row>
    <row r="36" spans="1:5" x14ac:dyDescent="0.25">
      <c r="A36">
        <v>4</v>
      </c>
      <c r="B36" t="s">
        <v>37</v>
      </c>
      <c r="C36">
        <v>5</v>
      </c>
      <c r="D36">
        <v>185.68911402463252</v>
      </c>
      <c r="E36">
        <v>185.43682955899882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A1398-863C-424C-AD55-006B45D32DF9}">
  <dimension ref="A1:J26"/>
  <sheetViews>
    <sheetView workbookViewId="0">
      <selection activeCell="H10" sqref="H10"/>
    </sheetView>
  </sheetViews>
  <sheetFormatPr defaultRowHeight="15" x14ac:dyDescent="0.25"/>
  <cols>
    <col min="2" max="2" width="11.85546875" bestFit="1" customWidth="1"/>
  </cols>
  <sheetData>
    <row r="1" spans="1:10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x14ac:dyDescent="0.25">
      <c r="D2" t="s">
        <v>8</v>
      </c>
      <c r="E2" t="s">
        <v>9</v>
      </c>
      <c r="F2" t="s">
        <v>10</v>
      </c>
      <c r="G2" t="s">
        <v>11</v>
      </c>
      <c r="H2" t="s">
        <v>10</v>
      </c>
    </row>
    <row r="3" spans="1:10" x14ac:dyDescent="0.25"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</row>
    <row r="4" spans="1:10" x14ac:dyDescent="0.25">
      <c r="D4" t="s">
        <v>29</v>
      </c>
      <c r="E4" t="s">
        <v>29</v>
      </c>
      <c r="F4" t="s">
        <v>29</v>
      </c>
      <c r="G4" t="s">
        <v>29</v>
      </c>
      <c r="H4" t="s">
        <v>29</v>
      </c>
      <c r="I4" t="s">
        <v>29</v>
      </c>
      <c r="J4" t="s">
        <v>30</v>
      </c>
    </row>
    <row r="5" spans="1:10" x14ac:dyDescent="0.25">
      <c r="A5">
        <v>1</v>
      </c>
      <c r="B5" t="s">
        <v>14</v>
      </c>
      <c r="D5">
        <v>9.1969999999999992</v>
      </c>
      <c r="E5">
        <v>6.4088000000000003</v>
      </c>
      <c r="F5">
        <v>25.02</v>
      </c>
      <c r="G5">
        <v>15.42</v>
      </c>
      <c r="H5">
        <v>12.18</v>
      </c>
      <c r="I5">
        <v>24.935300000000002</v>
      </c>
      <c r="J5">
        <f>(E5+0.0693)/0.26</f>
        <v>24.915769230769232</v>
      </c>
    </row>
    <row r="6" spans="1:10" x14ac:dyDescent="0.25">
      <c r="A6">
        <v>2</v>
      </c>
      <c r="B6" t="s">
        <v>14</v>
      </c>
      <c r="D6">
        <v>9.1969999999999992</v>
      </c>
      <c r="E6">
        <v>6.4157999999999999</v>
      </c>
      <c r="F6">
        <v>25.07</v>
      </c>
      <c r="G6">
        <v>15.42</v>
      </c>
      <c r="H6">
        <v>12.16</v>
      </c>
      <c r="I6">
        <v>24.962199999999999</v>
      </c>
      <c r="J6">
        <f t="shared" ref="J6:J26" si="0">(E6+0.0693)/0.26</f>
        <v>24.942692307692308</v>
      </c>
    </row>
    <row r="7" spans="1:10" x14ac:dyDescent="0.25">
      <c r="A7">
        <v>3</v>
      </c>
      <c r="B7" t="s">
        <v>15</v>
      </c>
      <c r="D7">
        <v>9.2970000000000006</v>
      </c>
      <c r="E7">
        <v>1.4800000000000001E-2</v>
      </c>
      <c r="F7">
        <v>41.01</v>
      </c>
      <c r="G7">
        <v>0.03</v>
      </c>
      <c r="H7">
        <v>31.73</v>
      </c>
      <c r="I7">
        <v>0.25679999999999997</v>
      </c>
      <c r="J7">
        <f t="shared" si="0"/>
        <v>0.32346153846153847</v>
      </c>
    </row>
    <row r="8" spans="1:10" x14ac:dyDescent="0.25">
      <c r="A8">
        <v>4</v>
      </c>
      <c r="B8" t="s">
        <v>15</v>
      </c>
      <c r="D8">
        <v>9.3469999999999995</v>
      </c>
      <c r="E8">
        <v>7.7999999999999996E-3</v>
      </c>
      <c r="F8">
        <v>43.34</v>
      </c>
      <c r="G8">
        <v>0.02</v>
      </c>
      <c r="H8">
        <v>31.64</v>
      </c>
      <c r="I8">
        <v>0.2298</v>
      </c>
      <c r="J8">
        <f t="shared" si="0"/>
        <v>0.29653846153846153</v>
      </c>
    </row>
    <row r="9" spans="1:10" x14ac:dyDescent="0.25">
      <c r="A9">
        <v>5</v>
      </c>
      <c r="B9" t="s">
        <v>17</v>
      </c>
      <c r="D9">
        <v>9.31</v>
      </c>
      <c r="E9">
        <v>4.4000000000000003E-3</v>
      </c>
      <c r="F9">
        <v>37.090000000000003</v>
      </c>
      <c r="G9">
        <v>0.01</v>
      </c>
      <c r="H9">
        <v>23.16</v>
      </c>
      <c r="I9">
        <v>0.2167</v>
      </c>
      <c r="J9">
        <f t="shared" si="0"/>
        <v>0.28346153846153843</v>
      </c>
    </row>
    <row r="10" spans="1:10" x14ac:dyDescent="0.25">
      <c r="A10">
        <v>6</v>
      </c>
      <c r="B10" t="s">
        <v>17</v>
      </c>
      <c r="D10">
        <v>9.3469999999999995</v>
      </c>
      <c r="E10">
        <v>3.3E-3</v>
      </c>
      <c r="F10">
        <v>40.67</v>
      </c>
      <c r="G10">
        <v>0.01</v>
      </c>
      <c r="H10">
        <v>24.38</v>
      </c>
      <c r="I10">
        <v>0.21249999999999999</v>
      </c>
      <c r="J10">
        <f t="shared" si="0"/>
        <v>0.27923076923076923</v>
      </c>
    </row>
    <row r="11" spans="1:10" x14ac:dyDescent="0.25">
      <c r="A11">
        <v>7</v>
      </c>
      <c r="B11" t="s">
        <v>18</v>
      </c>
      <c r="C11">
        <v>1</v>
      </c>
      <c r="D11">
        <v>9.33</v>
      </c>
      <c r="E11">
        <v>0.20419999999999999</v>
      </c>
      <c r="F11">
        <v>22.51</v>
      </c>
      <c r="G11">
        <v>0.55000000000000004</v>
      </c>
      <c r="H11">
        <v>11.13</v>
      </c>
      <c r="I11">
        <v>0.98799999999999999</v>
      </c>
      <c r="J11">
        <f t="shared" si="0"/>
        <v>1.0519230769230767</v>
      </c>
    </row>
    <row r="12" spans="1:10" x14ac:dyDescent="0.25">
      <c r="A12">
        <v>8</v>
      </c>
      <c r="B12" t="s">
        <v>18</v>
      </c>
      <c r="C12">
        <v>1</v>
      </c>
      <c r="D12">
        <v>9.33</v>
      </c>
      <c r="E12">
        <v>0.2198</v>
      </c>
      <c r="F12">
        <v>23.13</v>
      </c>
      <c r="G12">
        <v>0.59</v>
      </c>
      <c r="H12">
        <v>11.62</v>
      </c>
      <c r="I12">
        <v>1.0482</v>
      </c>
      <c r="J12">
        <f t="shared" si="0"/>
        <v>1.111923076923077</v>
      </c>
    </row>
    <row r="13" spans="1:10" x14ac:dyDescent="0.25">
      <c r="A13">
        <v>9</v>
      </c>
      <c r="B13" t="s">
        <v>19</v>
      </c>
      <c r="C13">
        <v>2.5</v>
      </c>
      <c r="D13">
        <v>9.32</v>
      </c>
      <c r="E13">
        <v>0.59770000000000001</v>
      </c>
      <c r="F13">
        <v>24.18</v>
      </c>
      <c r="G13">
        <v>1.54</v>
      </c>
      <c r="H13">
        <v>12.02</v>
      </c>
      <c r="I13">
        <v>2.5066000000000002</v>
      </c>
      <c r="J13">
        <f t="shared" si="0"/>
        <v>2.5653846153846156</v>
      </c>
    </row>
    <row r="14" spans="1:10" x14ac:dyDescent="0.25">
      <c r="A14">
        <v>10</v>
      </c>
      <c r="B14" t="s">
        <v>19</v>
      </c>
      <c r="C14">
        <v>2.5</v>
      </c>
      <c r="D14">
        <v>9.32</v>
      </c>
      <c r="E14">
        <v>0.60770000000000002</v>
      </c>
      <c r="F14">
        <v>24.36</v>
      </c>
      <c r="G14">
        <v>1.58</v>
      </c>
      <c r="H14">
        <v>12.22</v>
      </c>
      <c r="I14">
        <v>2.5451000000000001</v>
      </c>
      <c r="J14">
        <f t="shared" si="0"/>
        <v>2.6038461538461539</v>
      </c>
    </row>
    <row r="15" spans="1:10" x14ac:dyDescent="0.25">
      <c r="A15">
        <v>11</v>
      </c>
      <c r="B15" t="s">
        <v>20</v>
      </c>
      <c r="C15">
        <v>5</v>
      </c>
      <c r="D15">
        <v>9.31</v>
      </c>
      <c r="E15">
        <v>1.2488999999999999</v>
      </c>
      <c r="F15">
        <v>24.72</v>
      </c>
      <c r="G15">
        <v>3.15</v>
      </c>
      <c r="H15">
        <v>12.3</v>
      </c>
      <c r="I15">
        <v>5.0199999999999996</v>
      </c>
      <c r="J15">
        <f t="shared" si="0"/>
        <v>5.0699999999999994</v>
      </c>
    </row>
    <row r="16" spans="1:10" x14ac:dyDescent="0.25">
      <c r="A16">
        <v>12</v>
      </c>
      <c r="B16" t="s">
        <v>20</v>
      </c>
      <c r="C16">
        <v>5</v>
      </c>
      <c r="D16">
        <v>9.31</v>
      </c>
      <c r="E16">
        <v>1.2588999999999999</v>
      </c>
      <c r="F16">
        <v>24.83</v>
      </c>
      <c r="G16">
        <v>3.18</v>
      </c>
      <c r="H16">
        <v>12.36</v>
      </c>
      <c r="I16">
        <v>5.0585000000000004</v>
      </c>
      <c r="J16">
        <f t="shared" si="0"/>
        <v>5.1084615384615377</v>
      </c>
    </row>
    <row r="17" spans="1:10" x14ac:dyDescent="0.25">
      <c r="A17">
        <v>13</v>
      </c>
      <c r="B17" t="s">
        <v>21</v>
      </c>
      <c r="C17">
        <v>10</v>
      </c>
      <c r="D17">
        <v>9.2729999999999997</v>
      </c>
      <c r="E17">
        <v>2.5065</v>
      </c>
      <c r="F17">
        <v>24.85</v>
      </c>
      <c r="G17">
        <v>6.22</v>
      </c>
      <c r="H17">
        <v>12.24</v>
      </c>
      <c r="I17">
        <v>9.8737999999999992</v>
      </c>
      <c r="J17">
        <f t="shared" si="0"/>
        <v>9.9069230769230767</v>
      </c>
    </row>
    <row r="18" spans="1:10" x14ac:dyDescent="0.25">
      <c r="A18">
        <v>14</v>
      </c>
      <c r="B18" t="s">
        <v>21</v>
      </c>
      <c r="C18">
        <v>10</v>
      </c>
      <c r="D18">
        <v>9.2729999999999997</v>
      </c>
      <c r="E18">
        <v>2.5215999999999998</v>
      </c>
      <c r="F18">
        <v>24.94</v>
      </c>
      <c r="G18">
        <v>6.25</v>
      </c>
      <c r="H18">
        <v>12.28</v>
      </c>
      <c r="I18">
        <v>9.9321000000000002</v>
      </c>
      <c r="J18">
        <f t="shared" si="0"/>
        <v>9.9649999999999999</v>
      </c>
    </row>
    <row r="19" spans="1:10" x14ac:dyDescent="0.25">
      <c r="A19">
        <v>15</v>
      </c>
      <c r="B19" t="s">
        <v>22</v>
      </c>
      <c r="C19">
        <v>25</v>
      </c>
      <c r="D19">
        <v>9.1969999999999992</v>
      </c>
      <c r="E19">
        <v>6.3742000000000001</v>
      </c>
      <c r="F19">
        <v>24.98</v>
      </c>
      <c r="G19">
        <v>15.36</v>
      </c>
      <c r="H19">
        <v>12.15</v>
      </c>
      <c r="I19">
        <v>24.8018</v>
      </c>
      <c r="J19">
        <f t="shared" si="0"/>
        <v>24.782692307692308</v>
      </c>
    </row>
    <row r="20" spans="1:10" x14ac:dyDescent="0.25">
      <c r="A20">
        <v>16</v>
      </c>
      <c r="B20" t="s">
        <v>22</v>
      </c>
      <c r="C20">
        <v>25</v>
      </c>
      <c r="D20">
        <v>9.1999999999999993</v>
      </c>
      <c r="E20">
        <v>6.4668999999999999</v>
      </c>
      <c r="F20">
        <v>25.04</v>
      </c>
      <c r="G20">
        <v>15.57</v>
      </c>
      <c r="H20">
        <v>12.16</v>
      </c>
      <c r="I20">
        <v>25.159700000000001</v>
      </c>
      <c r="J20">
        <f t="shared" si="0"/>
        <v>25.139230769230767</v>
      </c>
    </row>
    <row r="21" spans="1:10" x14ac:dyDescent="0.25">
      <c r="A21">
        <v>17</v>
      </c>
      <c r="B21" t="s">
        <v>23</v>
      </c>
      <c r="C21">
        <v>50</v>
      </c>
      <c r="D21">
        <v>9.09</v>
      </c>
      <c r="E21">
        <v>12.9101</v>
      </c>
      <c r="F21">
        <v>25.24</v>
      </c>
      <c r="G21">
        <v>29.47</v>
      </c>
      <c r="H21">
        <v>12.01</v>
      </c>
      <c r="I21">
        <v>50.027700000000003</v>
      </c>
      <c r="J21">
        <f t="shared" si="0"/>
        <v>49.920769230769231</v>
      </c>
    </row>
    <row r="22" spans="1:10" x14ac:dyDescent="0.25">
      <c r="A22">
        <v>18</v>
      </c>
      <c r="B22" t="s">
        <v>23</v>
      </c>
      <c r="C22">
        <v>50</v>
      </c>
      <c r="D22">
        <v>9.09</v>
      </c>
      <c r="E22">
        <v>12.923400000000001</v>
      </c>
      <c r="F22">
        <v>25.26</v>
      </c>
      <c r="G22">
        <v>29.48</v>
      </c>
      <c r="H22">
        <v>12.01</v>
      </c>
      <c r="I22">
        <v>50.079000000000001</v>
      </c>
      <c r="J22">
        <f t="shared" si="0"/>
        <v>49.971923076923076</v>
      </c>
    </row>
    <row r="23" spans="1:10" x14ac:dyDescent="0.25">
      <c r="A23">
        <v>19</v>
      </c>
      <c r="B23" t="s">
        <v>24</v>
      </c>
      <c r="C23">
        <v>75</v>
      </c>
      <c r="D23">
        <v>9.0069999999999997</v>
      </c>
      <c r="E23">
        <v>19.258299999999998</v>
      </c>
      <c r="F23">
        <v>25.28</v>
      </c>
      <c r="G23">
        <v>41.68</v>
      </c>
      <c r="H23">
        <v>11.79</v>
      </c>
      <c r="I23">
        <v>74.529300000000006</v>
      </c>
      <c r="J23">
        <f t="shared" si="0"/>
        <v>74.336923076923057</v>
      </c>
    </row>
    <row r="24" spans="1:10" x14ac:dyDescent="0.25">
      <c r="A24">
        <v>20</v>
      </c>
      <c r="B24" t="s">
        <v>24</v>
      </c>
      <c r="C24">
        <v>75</v>
      </c>
      <c r="D24">
        <v>9.0030000000000001</v>
      </c>
      <c r="E24">
        <v>19.3248</v>
      </c>
      <c r="F24">
        <v>25.31</v>
      </c>
      <c r="G24">
        <v>41.75</v>
      </c>
      <c r="H24">
        <v>11.83</v>
      </c>
      <c r="I24">
        <v>74.786000000000001</v>
      </c>
      <c r="J24">
        <f t="shared" si="0"/>
        <v>74.592692307692303</v>
      </c>
    </row>
    <row r="25" spans="1:10" x14ac:dyDescent="0.25">
      <c r="A25">
        <v>21</v>
      </c>
      <c r="B25" t="s">
        <v>25</v>
      </c>
      <c r="C25">
        <v>100</v>
      </c>
      <c r="D25">
        <v>8.9329999999999998</v>
      </c>
      <c r="E25">
        <v>26.052600000000002</v>
      </c>
      <c r="F25">
        <v>25.48</v>
      </c>
      <c r="G25">
        <v>53.44</v>
      </c>
      <c r="H25">
        <v>11.74</v>
      </c>
      <c r="I25">
        <v>100.753</v>
      </c>
      <c r="J25">
        <f t="shared" si="0"/>
        <v>100.46884615384614</v>
      </c>
    </row>
    <row r="26" spans="1:10" x14ac:dyDescent="0.25">
      <c r="A26">
        <v>22</v>
      </c>
      <c r="B26" t="s">
        <v>25</v>
      </c>
      <c r="C26">
        <v>100</v>
      </c>
      <c r="D26">
        <v>8.9369999999999994</v>
      </c>
      <c r="E26">
        <v>26.037199999999999</v>
      </c>
      <c r="F26">
        <v>25.49</v>
      </c>
      <c r="G26">
        <v>53.48</v>
      </c>
      <c r="H26">
        <v>11.74</v>
      </c>
      <c r="I26">
        <v>100.6932</v>
      </c>
      <c r="J26">
        <f t="shared" si="0"/>
        <v>100.40961538461536</v>
      </c>
    </row>
  </sheetData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66653EC-FEAC-4B99-B4F1-A71418C72B42}">
            <x14:iconSet custom="1">
              <x14:cfvo type="percent">
                <xm:f>0</xm:f>
              </x14:cfvo>
              <x14:cfvo type="num">
                <xm:f>0.20419999999999999</xm:f>
              </x14:cfvo>
              <x14:cfvo type="num">
                <xm:f>26.1</xm:f>
              </x14:cfvo>
              <x14:cfIcon iconSet="3TrafficLights1" iconId="0"/>
              <x14:cfIcon iconSet="3TrafficLights1" iconId="2"/>
              <x14:cfIcon iconSet="3TrafficLights1" iconId="0"/>
            </x14:iconSet>
          </x14:cfRule>
          <xm:sqref>E1:E26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D82C-F64E-4922-BA73-8D1716E14925}">
  <dimension ref="A1:J26"/>
  <sheetViews>
    <sheetView workbookViewId="0">
      <selection activeCell="H10" sqref="H10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x14ac:dyDescent="0.25">
      <c r="D2" t="s">
        <v>8</v>
      </c>
      <c r="E2" t="s">
        <v>9</v>
      </c>
      <c r="F2" t="s">
        <v>10</v>
      </c>
      <c r="G2" t="s">
        <v>11</v>
      </c>
      <c r="H2" t="s">
        <v>10</v>
      </c>
    </row>
    <row r="3" spans="1:10" x14ac:dyDescent="0.25"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</row>
    <row r="4" spans="1:10" x14ac:dyDescent="0.25">
      <c r="D4" t="s">
        <v>27</v>
      </c>
      <c r="E4" t="s">
        <v>27</v>
      </c>
      <c r="F4" t="s">
        <v>27</v>
      </c>
      <c r="G4" t="s">
        <v>27</v>
      </c>
      <c r="H4" t="s">
        <v>27</v>
      </c>
      <c r="I4" t="s">
        <v>27</v>
      </c>
      <c r="J4" t="s">
        <v>28</v>
      </c>
    </row>
    <row r="5" spans="1:10" x14ac:dyDescent="0.25">
      <c r="A5">
        <v>1</v>
      </c>
      <c r="B5" t="s">
        <v>14</v>
      </c>
      <c r="D5">
        <v>7.2930000000000001</v>
      </c>
      <c r="E5">
        <v>10.091100000000001</v>
      </c>
      <c r="F5">
        <v>39.4</v>
      </c>
      <c r="G5">
        <v>30.46</v>
      </c>
      <c r="H5">
        <v>24.05</v>
      </c>
      <c r="I5">
        <v>25.1127</v>
      </c>
      <c r="J5">
        <f>(E5-0.0069)/0.4006</f>
        <v>25.172740888667001</v>
      </c>
    </row>
    <row r="6" spans="1:10" x14ac:dyDescent="0.25">
      <c r="A6">
        <v>2</v>
      </c>
      <c r="B6" t="s">
        <v>14</v>
      </c>
      <c r="D6">
        <v>7.2939999999999996</v>
      </c>
      <c r="E6">
        <v>10.1136</v>
      </c>
      <c r="F6">
        <v>39.520000000000003</v>
      </c>
      <c r="G6">
        <v>30.51</v>
      </c>
      <c r="H6">
        <v>24.06</v>
      </c>
      <c r="I6">
        <v>25.168600000000001</v>
      </c>
      <c r="J6">
        <f>(E6-0.0069)/0.4006</f>
        <v>25.228906640039938</v>
      </c>
    </row>
    <row r="7" spans="1:10" x14ac:dyDescent="0.25">
      <c r="A7">
        <v>3</v>
      </c>
      <c r="B7" t="s">
        <v>15</v>
      </c>
      <c r="D7">
        <v>7.36</v>
      </c>
      <c r="E7">
        <v>1.7399999999999999E-2</v>
      </c>
      <c r="F7">
        <v>48.33</v>
      </c>
      <c r="G7">
        <v>0.05</v>
      </c>
      <c r="H7">
        <v>44.99</v>
      </c>
      <c r="I7">
        <v>0.13600000000000001</v>
      </c>
    </row>
    <row r="8" spans="1:10" x14ac:dyDescent="0.25">
      <c r="A8">
        <v>4</v>
      </c>
      <c r="B8" t="s">
        <v>15</v>
      </c>
      <c r="D8">
        <v>7.41</v>
      </c>
      <c r="E8">
        <v>8.2000000000000007E-3</v>
      </c>
      <c r="F8">
        <v>45.51</v>
      </c>
      <c r="G8">
        <v>0.03</v>
      </c>
      <c r="H8">
        <v>40.04</v>
      </c>
      <c r="I8">
        <v>0.113</v>
      </c>
    </row>
    <row r="9" spans="1:10" x14ac:dyDescent="0.25">
      <c r="A9">
        <v>5</v>
      </c>
      <c r="B9" t="s">
        <v>17</v>
      </c>
      <c r="D9">
        <v>7.407</v>
      </c>
      <c r="E9">
        <v>4.5999999999999999E-3</v>
      </c>
      <c r="F9">
        <v>39.24</v>
      </c>
      <c r="G9">
        <v>0.01</v>
      </c>
      <c r="H9">
        <v>27.13</v>
      </c>
      <c r="I9">
        <v>0.1043</v>
      </c>
    </row>
    <row r="10" spans="1:10" x14ac:dyDescent="0.25">
      <c r="A10">
        <v>6</v>
      </c>
      <c r="B10" t="s">
        <v>17</v>
      </c>
      <c r="D10">
        <v>7.407</v>
      </c>
      <c r="E10">
        <v>2.8999999999999998E-3</v>
      </c>
      <c r="F10">
        <v>35.64</v>
      </c>
      <c r="G10">
        <v>0.01</v>
      </c>
      <c r="H10">
        <v>25.67</v>
      </c>
      <c r="I10">
        <v>0.1</v>
      </c>
    </row>
    <row r="11" spans="1:10" x14ac:dyDescent="0.25">
      <c r="A11">
        <v>7</v>
      </c>
      <c r="B11" t="s">
        <v>18</v>
      </c>
      <c r="C11">
        <v>1</v>
      </c>
      <c r="D11">
        <v>7.4</v>
      </c>
      <c r="E11">
        <v>0.34770000000000001</v>
      </c>
      <c r="F11">
        <v>38.32</v>
      </c>
      <c r="G11">
        <v>1.1000000000000001</v>
      </c>
      <c r="H11">
        <v>22.2</v>
      </c>
      <c r="I11">
        <v>0.95489999999999997</v>
      </c>
      <c r="J11">
        <f>(E11-0.0069)/0.4006</f>
        <v>0.85072391412880677</v>
      </c>
    </row>
    <row r="12" spans="1:10" x14ac:dyDescent="0.25">
      <c r="A12">
        <v>8</v>
      </c>
      <c r="B12" t="s">
        <v>18</v>
      </c>
      <c r="C12">
        <v>1</v>
      </c>
      <c r="D12">
        <v>7.3970000000000002</v>
      </c>
      <c r="E12">
        <v>0.37440000000000001</v>
      </c>
      <c r="F12">
        <v>39.39</v>
      </c>
      <c r="G12">
        <v>1.19</v>
      </c>
      <c r="H12">
        <v>23.28</v>
      </c>
      <c r="I12">
        <v>1.0210999999999999</v>
      </c>
      <c r="J12">
        <f>(E12-0.0069)/0.4006</f>
        <v>0.91737393909136289</v>
      </c>
    </row>
    <row r="13" spans="1:10" x14ac:dyDescent="0.25">
      <c r="A13">
        <v>9</v>
      </c>
      <c r="B13" t="s">
        <v>19</v>
      </c>
      <c r="C13">
        <v>2.5</v>
      </c>
      <c r="D13">
        <v>7.3929999999999998</v>
      </c>
      <c r="E13">
        <v>0.97050000000000003</v>
      </c>
      <c r="F13">
        <v>39.26</v>
      </c>
      <c r="G13">
        <v>3.05</v>
      </c>
      <c r="H13">
        <v>23.76</v>
      </c>
      <c r="I13">
        <v>2.4990000000000001</v>
      </c>
      <c r="J13">
        <f t="shared" ref="J13:J26" si="0">(E13-0.0069)/0.4006</f>
        <v>2.4053919121318024</v>
      </c>
    </row>
    <row r="14" spans="1:10" x14ac:dyDescent="0.25">
      <c r="A14">
        <v>10</v>
      </c>
      <c r="B14" t="s">
        <v>19</v>
      </c>
      <c r="C14">
        <v>2.5</v>
      </c>
      <c r="D14">
        <v>7.3929999999999998</v>
      </c>
      <c r="E14">
        <v>0.98609999999999998</v>
      </c>
      <c r="F14">
        <v>39.54</v>
      </c>
      <c r="G14">
        <v>3.1</v>
      </c>
      <c r="H14">
        <v>24.04</v>
      </c>
      <c r="I14">
        <v>2.5377000000000001</v>
      </c>
      <c r="J14">
        <f t="shared" si="0"/>
        <v>2.4443334997503743</v>
      </c>
    </row>
    <row r="15" spans="1:10" x14ac:dyDescent="0.25">
      <c r="A15">
        <v>11</v>
      </c>
      <c r="B15" t="s">
        <v>20</v>
      </c>
      <c r="C15">
        <v>5</v>
      </c>
      <c r="D15">
        <v>7.3869999999999996</v>
      </c>
      <c r="E15">
        <v>1.9875</v>
      </c>
      <c r="F15">
        <v>39.340000000000003</v>
      </c>
      <c r="G15">
        <v>6.18</v>
      </c>
      <c r="H15">
        <v>24.1</v>
      </c>
      <c r="I15">
        <v>5.0205000000000002</v>
      </c>
      <c r="J15">
        <f t="shared" si="0"/>
        <v>4.944083874188717</v>
      </c>
    </row>
    <row r="16" spans="1:10" x14ac:dyDescent="0.25">
      <c r="A16">
        <v>12</v>
      </c>
      <c r="B16" t="s">
        <v>20</v>
      </c>
      <c r="C16">
        <v>5</v>
      </c>
      <c r="D16">
        <v>7.3869999999999996</v>
      </c>
      <c r="E16">
        <v>1.996</v>
      </c>
      <c r="F16">
        <v>39.369999999999997</v>
      </c>
      <c r="G16">
        <v>6.21</v>
      </c>
      <c r="H16">
        <v>24.15</v>
      </c>
      <c r="I16">
        <v>5.0418000000000003</v>
      </c>
      <c r="J16">
        <f t="shared" si="0"/>
        <v>4.9653020469296054</v>
      </c>
    </row>
    <row r="17" spans="1:10" x14ac:dyDescent="0.25">
      <c r="A17">
        <v>13</v>
      </c>
      <c r="B17" t="s">
        <v>21</v>
      </c>
      <c r="C17">
        <v>10</v>
      </c>
      <c r="D17">
        <v>7.3570000000000002</v>
      </c>
      <c r="E17">
        <v>3.9731000000000001</v>
      </c>
      <c r="F17">
        <v>39.39</v>
      </c>
      <c r="G17">
        <v>12.26</v>
      </c>
      <c r="H17">
        <v>24.14</v>
      </c>
      <c r="I17">
        <v>9.9437999999999995</v>
      </c>
      <c r="J17">
        <f t="shared" si="0"/>
        <v>9.9006490264603091</v>
      </c>
    </row>
    <row r="18" spans="1:10" x14ac:dyDescent="0.25">
      <c r="A18">
        <v>14</v>
      </c>
      <c r="B18" t="s">
        <v>21</v>
      </c>
      <c r="C18">
        <v>10</v>
      </c>
      <c r="D18">
        <v>7.3570000000000002</v>
      </c>
      <c r="E18">
        <v>3.9845000000000002</v>
      </c>
      <c r="F18">
        <v>39.409999999999997</v>
      </c>
      <c r="G18">
        <v>12.29</v>
      </c>
      <c r="H18">
        <v>24.15</v>
      </c>
      <c r="I18">
        <v>9.9719999999999995</v>
      </c>
      <c r="J18">
        <f t="shared" si="0"/>
        <v>9.9291063404892661</v>
      </c>
    </row>
    <row r="19" spans="1:10" x14ac:dyDescent="0.25">
      <c r="A19">
        <v>15</v>
      </c>
      <c r="B19" t="s">
        <v>22</v>
      </c>
      <c r="C19">
        <v>25</v>
      </c>
      <c r="D19">
        <v>7.29</v>
      </c>
      <c r="E19">
        <v>10.0837</v>
      </c>
      <c r="F19">
        <v>39.51</v>
      </c>
      <c r="G19">
        <v>30.45</v>
      </c>
      <c r="H19">
        <v>24.07</v>
      </c>
      <c r="I19">
        <v>25.0945</v>
      </c>
      <c r="J19">
        <f t="shared" si="0"/>
        <v>25.154268597104345</v>
      </c>
    </row>
    <row r="20" spans="1:10" x14ac:dyDescent="0.25">
      <c r="A20">
        <v>16</v>
      </c>
      <c r="B20" t="s">
        <v>22</v>
      </c>
      <c r="C20">
        <v>25</v>
      </c>
      <c r="D20">
        <v>7.2930000000000001</v>
      </c>
      <c r="E20">
        <v>10.195600000000001</v>
      </c>
      <c r="F20">
        <v>39.479999999999997</v>
      </c>
      <c r="G20">
        <v>30.78</v>
      </c>
      <c r="H20">
        <v>24.04</v>
      </c>
      <c r="I20">
        <v>25.3719</v>
      </c>
      <c r="J20">
        <f t="shared" si="0"/>
        <v>25.433599600599102</v>
      </c>
    </row>
    <row r="21" spans="1:10" x14ac:dyDescent="0.25">
      <c r="A21">
        <v>17</v>
      </c>
      <c r="B21" t="s">
        <v>23</v>
      </c>
      <c r="C21">
        <v>50</v>
      </c>
      <c r="D21">
        <v>7.1970000000000001</v>
      </c>
      <c r="E21">
        <v>20.132400000000001</v>
      </c>
      <c r="F21">
        <v>39.369999999999997</v>
      </c>
      <c r="G21">
        <v>57.55</v>
      </c>
      <c r="H21">
        <v>23.45</v>
      </c>
      <c r="I21">
        <v>50.009300000000003</v>
      </c>
      <c r="J21">
        <f t="shared" si="0"/>
        <v>50.238392411382918</v>
      </c>
    </row>
    <row r="22" spans="1:10" x14ac:dyDescent="0.25">
      <c r="A22">
        <v>18</v>
      </c>
      <c r="B22" t="s">
        <v>23</v>
      </c>
      <c r="C22">
        <v>50</v>
      </c>
      <c r="D22">
        <v>7.1929999999999996</v>
      </c>
      <c r="E22">
        <v>20.136900000000001</v>
      </c>
      <c r="F22">
        <v>39.36</v>
      </c>
      <c r="G22">
        <v>57.6</v>
      </c>
      <c r="H22">
        <v>23.47</v>
      </c>
      <c r="I22">
        <v>50.020499999999998</v>
      </c>
      <c r="J22">
        <f t="shared" si="0"/>
        <v>50.24962556165751</v>
      </c>
    </row>
    <row r="23" spans="1:10" x14ac:dyDescent="0.25">
      <c r="A23">
        <v>19</v>
      </c>
      <c r="B23" t="s">
        <v>24</v>
      </c>
      <c r="C23">
        <v>75</v>
      </c>
      <c r="D23">
        <v>7.12</v>
      </c>
      <c r="E23">
        <v>29.9572</v>
      </c>
      <c r="F23">
        <v>39.33</v>
      </c>
      <c r="G23">
        <v>81.7</v>
      </c>
      <c r="H23">
        <v>23.12</v>
      </c>
      <c r="I23">
        <v>74.369100000000003</v>
      </c>
      <c r="J23">
        <f t="shared" si="0"/>
        <v>74.76360459311033</v>
      </c>
    </row>
    <row r="24" spans="1:10" x14ac:dyDescent="0.25">
      <c r="A24">
        <v>20</v>
      </c>
      <c r="B24" t="s">
        <v>24</v>
      </c>
      <c r="C24">
        <v>75</v>
      </c>
      <c r="D24">
        <v>7.12</v>
      </c>
      <c r="E24">
        <v>30.040299999999998</v>
      </c>
      <c r="F24">
        <v>39.35</v>
      </c>
      <c r="G24">
        <v>81.27</v>
      </c>
      <c r="H24">
        <v>23.02</v>
      </c>
      <c r="I24">
        <v>74.575000000000003</v>
      </c>
      <c r="J24">
        <f t="shared" si="0"/>
        <v>74.971043434847715</v>
      </c>
    </row>
    <row r="25" spans="1:10" x14ac:dyDescent="0.25">
      <c r="A25">
        <v>21</v>
      </c>
      <c r="B25" t="s">
        <v>25</v>
      </c>
      <c r="C25">
        <v>100</v>
      </c>
      <c r="D25">
        <v>7.0570000000000004</v>
      </c>
      <c r="E25">
        <v>40.037700000000001</v>
      </c>
      <c r="F25">
        <v>39.159999999999997</v>
      </c>
      <c r="G25">
        <v>103.09</v>
      </c>
      <c r="H25">
        <v>22.64</v>
      </c>
      <c r="I25">
        <v>99.3626</v>
      </c>
      <c r="J25">
        <f t="shared" si="0"/>
        <v>99.927109335996008</v>
      </c>
    </row>
    <row r="26" spans="1:10" x14ac:dyDescent="0.25">
      <c r="A26">
        <v>22</v>
      </c>
      <c r="B26" t="s">
        <v>25</v>
      </c>
      <c r="C26">
        <v>100</v>
      </c>
      <c r="D26">
        <v>7.06</v>
      </c>
      <c r="E26">
        <v>40.033700000000003</v>
      </c>
      <c r="F26">
        <v>39.200000000000003</v>
      </c>
      <c r="G26">
        <v>103.07</v>
      </c>
      <c r="H26">
        <v>22.63</v>
      </c>
      <c r="I26">
        <v>99.352800000000002</v>
      </c>
      <c r="J26">
        <f t="shared" si="0"/>
        <v>99.917124313529712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4079E-BF22-4BA5-96F9-6264A094AA34}">
  <dimension ref="A1:E43"/>
  <sheetViews>
    <sheetView zoomScaleNormal="100" workbookViewId="0">
      <selection activeCell="B1" sqref="B1:B1048576"/>
    </sheetView>
  </sheetViews>
  <sheetFormatPr defaultRowHeight="15" x14ac:dyDescent="0.25"/>
  <cols>
    <col min="3" max="3" width="8" bestFit="1" customWidth="1"/>
  </cols>
  <sheetData>
    <row r="1" spans="1:5" x14ac:dyDescent="0.25">
      <c r="A1" t="s">
        <v>38</v>
      </c>
      <c r="B1" t="s">
        <v>36</v>
      </c>
      <c r="C1" t="s">
        <v>35</v>
      </c>
      <c r="D1" t="s">
        <v>39</v>
      </c>
      <c r="E1" t="s">
        <v>40</v>
      </c>
    </row>
    <row r="2" spans="1:5" x14ac:dyDescent="0.25">
      <c r="A2">
        <v>0</v>
      </c>
      <c r="B2" t="s">
        <v>42</v>
      </c>
      <c r="C2">
        <v>5</v>
      </c>
      <c r="D2">
        <v>476.08632897603485</v>
      </c>
      <c r="E2">
        <v>476.52478213507618</v>
      </c>
    </row>
    <row r="3" spans="1:5" x14ac:dyDescent="0.25">
      <c r="A3">
        <v>20</v>
      </c>
      <c r="B3" t="s">
        <v>42</v>
      </c>
      <c r="C3">
        <v>20</v>
      </c>
      <c r="D3">
        <v>506.38044662309369</v>
      </c>
      <c r="E3">
        <v>506.16258169934633</v>
      </c>
    </row>
    <row r="4" spans="1:5" x14ac:dyDescent="0.25">
      <c r="A4">
        <v>40</v>
      </c>
      <c r="B4" t="s">
        <v>42</v>
      </c>
      <c r="C4">
        <v>20</v>
      </c>
      <c r="D4">
        <v>513.66258169934645</v>
      </c>
      <c r="E4">
        <v>528.66802832244014</v>
      </c>
    </row>
    <row r="5" spans="1:5" x14ac:dyDescent="0.25">
      <c r="A5">
        <v>60</v>
      </c>
      <c r="B5" t="s">
        <v>42</v>
      </c>
      <c r="C5">
        <v>20</v>
      </c>
      <c r="D5">
        <v>538.04166666666663</v>
      </c>
      <c r="E5">
        <v>542.25190631808289</v>
      </c>
    </row>
    <row r="6" spans="1:5" x14ac:dyDescent="0.25">
      <c r="A6">
        <v>80</v>
      </c>
      <c r="B6" t="s">
        <v>42</v>
      </c>
      <c r="C6">
        <v>20</v>
      </c>
      <c r="D6">
        <v>562.00680827886708</v>
      </c>
      <c r="E6">
        <v>560.49809368191711</v>
      </c>
    </row>
    <row r="7" spans="1:5" x14ac:dyDescent="0.25">
      <c r="A7">
        <v>100</v>
      </c>
      <c r="B7" t="s">
        <v>42</v>
      </c>
      <c r="C7">
        <v>20</v>
      </c>
      <c r="D7">
        <v>571.26062091503275</v>
      </c>
      <c r="E7">
        <v>570.40550108932462</v>
      </c>
    </row>
    <row r="8" spans="1:5" x14ac:dyDescent="0.25">
      <c r="A8">
        <v>120</v>
      </c>
      <c r="B8" t="s">
        <v>42</v>
      </c>
      <c r="C8">
        <v>20</v>
      </c>
      <c r="D8">
        <v>596.45125272331154</v>
      </c>
      <c r="E8">
        <v>596.91421568627436</v>
      </c>
    </row>
    <row r="9" spans="1:5" x14ac:dyDescent="0.25">
      <c r="A9">
        <v>140</v>
      </c>
      <c r="B9" t="s">
        <v>42</v>
      </c>
      <c r="C9">
        <v>20</v>
      </c>
      <c r="D9">
        <v>620.8412309368191</v>
      </c>
      <c r="E9">
        <v>622.05582788671018</v>
      </c>
    </row>
    <row r="10" spans="1:5" x14ac:dyDescent="0.25">
      <c r="A10">
        <v>160</v>
      </c>
      <c r="B10" t="s">
        <v>42</v>
      </c>
      <c r="C10">
        <v>20</v>
      </c>
      <c r="D10">
        <v>646.75081699346401</v>
      </c>
      <c r="E10">
        <v>644.54493464052291</v>
      </c>
    </row>
    <row r="11" spans="1:5" x14ac:dyDescent="0.25">
      <c r="A11">
        <v>180</v>
      </c>
      <c r="B11" t="s">
        <v>42</v>
      </c>
      <c r="C11">
        <v>20</v>
      </c>
      <c r="D11">
        <v>646.77805010893258</v>
      </c>
      <c r="E11">
        <v>711.50027233115463</v>
      </c>
    </row>
    <row r="12" spans="1:5" x14ac:dyDescent="0.25">
      <c r="A12">
        <v>200</v>
      </c>
      <c r="B12" t="s">
        <v>42</v>
      </c>
      <c r="C12">
        <v>20</v>
      </c>
      <c r="D12">
        <v>678.74972766884537</v>
      </c>
      <c r="E12">
        <v>691.22794117647049</v>
      </c>
    </row>
    <row r="13" spans="1:5" x14ac:dyDescent="0.25">
      <c r="A13">
        <v>220</v>
      </c>
      <c r="B13" t="s">
        <v>42</v>
      </c>
      <c r="C13">
        <v>20</v>
      </c>
      <c r="D13">
        <v>727.02859477124173</v>
      </c>
      <c r="E13">
        <v>727.5296840958606</v>
      </c>
    </row>
    <row r="14" spans="1:5" x14ac:dyDescent="0.25">
      <c r="A14">
        <v>240</v>
      </c>
      <c r="B14" t="s">
        <v>42</v>
      </c>
      <c r="C14">
        <v>20</v>
      </c>
      <c r="D14">
        <v>757.72031590413928</v>
      </c>
      <c r="E14">
        <v>758.21051198257089</v>
      </c>
    </row>
    <row r="15" spans="1:5" x14ac:dyDescent="0.25">
      <c r="A15">
        <v>270</v>
      </c>
      <c r="B15" t="s">
        <v>42</v>
      </c>
      <c r="C15">
        <v>20</v>
      </c>
      <c r="D15">
        <v>825.98828976034838</v>
      </c>
      <c r="E15">
        <v>820.6996187363834</v>
      </c>
    </row>
    <row r="16" spans="1:5" x14ac:dyDescent="0.25">
      <c r="A16">
        <v>300</v>
      </c>
      <c r="B16" t="s">
        <v>42</v>
      </c>
      <c r="C16">
        <v>20</v>
      </c>
      <c r="D16">
        <v>883.35212418300648</v>
      </c>
      <c r="E16">
        <v>887.10484749455327</v>
      </c>
    </row>
    <row r="17" spans="1:5" x14ac:dyDescent="0.25">
      <c r="A17">
        <v>360</v>
      </c>
      <c r="B17" t="s">
        <v>42</v>
      </c>
      <c r="C17" s="2">
        <v>20</v>
      </c>
      <c r="D17">
        <v>1054.730119825708</v>
      </c>
      <c r="E17">
        <v>1057.5514705882351</v>
      </c>
    </row>
    <row r="18" spans="1:5" x14ac:dyDescent="0.25">
      <c r="A18">
        <f>8*60</f>
        <v>480</v>
      </c>
      <c r="B18" t="s">
        <v>42</v>
      </c>
      <c r="C18" s="2">
        <v>20</v>
      </c>
      <c r="D18">
        <v>1573.1505991285401</v>
      </c>
      <c r="E18">
        <v>1573.5754357298472</v>
      </c>
    </row>
    <row r="19" spans="1:5" x14ac:dyDescent="0.25">
      <c r="A19">
        <v>20</v>
      </c>
      <c r="B19" t="s">
        <v>43</v>
      </c>
      <c r="C19">
        <v>1</v>
      </c>
      <c r="D19">
        <v>6.8281590413943345</v>
      </c>
      <c r="E19">
        <v>6.5087145969498907</v>
      </c>
    </row>
    <row r="20" spans="1:5" x14ac:dyDescent="0.25">
      <c r="A20">
        <v>40</v>
      </c>
      <c r="B20" t="s">
        <v>43</v>
      </c>
      <c r="C20">
        <v>1</v>
      </c>
      <c r="D20">
        <v>6.546023965141611</v>
      </c>
      <c r="E20">
        <v>6.4901960784313717</v>
      </c>
    </row>
    <row r="21" spans="1:5" x14ac:dyDescent="0.25">
      <c r="A21">
        <v>60</v>
      </c>
      <c r="B21" t="s">
        <v>43</v>
      </c>
      <c r="C21">
        <v>1</v>
      </c>
      <c r="D21">
        <v>6.7739651416121998</v>
      </c>
      <c r="E21">
        <v>6.7712418300653585</v>
      </c>
    </row>
    <row r="22" spans="1:5" x14ac:dyDescent="0.25">
      <c r="A22">
        <v>80</v>
      </c>
      <c r="B22" t="s">
        <v>43</v>
      </c>
      <c r="C22">
        <v>1</v>
      </c>
      <c r="D22">
        <v>7.0171568627450966</v>
      </c>
      <c r="E22">
        <v>6.9643246187363816</v>
      </c>
    </row>
    <row r="23" spans="1:5" x14ac:dyDescent="0.25">
      <c r="A23">
        <v>100</v>
      </c>
      <c r="B23" t="s">
        <v>43</v>
      </c>
      <c r="C23">
        <v>1</v>
      </c>
      <c r="D23">
        <v>7.1925381263616543</v>
      </c>
      <c r="E23">
        <v>7.1416122004357288</v>
      </c>
    </row>
    <row r="24" spans="1:5" x14ac:dyDescent="0.25">
      <c r="A24">
        <v>120</v>
      </c>
      <c r="B24" t="s">
        <v>43</v>
      </c>
      <c r="C24">
        <v>1</v>
      </c>
      <c r="D24">
        <v>7.6996187363834405</v>
      </c>
      <c r="E24">
        <v>7.7211328976034848</v>
      </c>
    </row>
    <row r="25" spans="1:5" x14ac:dyDescent="0.25">
      <c r="A25">
        <v>140</v>
      </c>
      <c r="B25" t="s">
        <v>43</v>
      </c>
      <c r="C25">
        <v>1</v>
      </c>
      <c r="D25">
        <v>6.9708605664488008</v>
      </c>
      <c r="E25">
        <v>6.9528867102396505</v>
      </c>
    </row>
    <row r="26" spans="1:5" x14ac:dyDescent="0.25">
      <c r="A26">
        <v>160</v>
      </c>
      <c r="B26" t="s">
        <v>43</v>
      </c>
      <c r="C26">
        <v>1</v>
      </c>
      <c r="D26">
        <v>8.4425381263616543</v>
      </c>
      <c r="E26">
        <v>8.4801198257080603</v>
      </c>
    </row>
    <row r="27" spans="1:5" x14ac:dyDescent="0.25">
      <c r="A27">
        <v>180</v>
      </c>
      <c r="B27" t="s">
        <v>43</v>
      </c>
      <c r="C27">
        <v>1</v>
      </c>
      <c r="D27">
        <v>8.8747276688453152</v>
      </c>
      <c r="E27">
        <v>8.8684640522875817</v>
      </c>
    </row>
    <row r="28" spans="1:5" x14ac:dyDescent="0.25">
      <c r="A28">
        <v>200</v>
      </c>
      <c r="B28" t="s">
        <v>43</v>
      </c>
      <c r="C28">
        <v>1</v>
      </c>
      <c r="D28">
        <v>9.2867647058823515</v>
      </c>
      <c r="E28">
        <v>9.2870370370370363</v>
      </c>
    </row>
    <row r="29" spans="1:5" x14ac:dyDescent="0.25">
      <c r="A29">
        <v>220</v>
      </c>
      <c r="B29" t="s">
        <v>43</v>
      </c>
      <c r="C29">
        <v>1</v>
      </c>
      <c r="D29">
        <v>9.7148692810457504</v>
      </c>
      <c r="E29">
        <v>9.7224945533769063</v>
      </c>
    </row>
    <row r="30" spans="1:5" x14ac:dyDescent="0.25">
      <c r="A30">
        <v>240</v>
      </c>
      <c r="B30" t="s">
        <v>43</v>
      </c>
      <c r="C30">
        <v>1</v>
      </c>
      <c r="D30">
        <v>10.301470588235293</v>
      </c>
      <c r="E30">
        <v>10.316721132897603</v>
      </c>
    </row>
    <row r="31" spans="1:5" x14ac:dyDescent="0.25">
      <c r="A31">
        <v>270</v>
      </c>
      <c r="B31" t="s">
        <v>43</v>
      </c>
      <c r="C31">
        <v>1</v>
      </c>
      <c r="D31">
        <v>11.146241830065359</v>
      </c>
      <c r="E31">
        <v>11.147058823529411</v>
      </c>
    </row>
    <row r="32" spans="1:5" x14ac:dyDescent="0.25">
      <c r="A32">
        <v>300</v>
      </c>
      <c r="B32" t="s">
        <v>43</v>
      </c>
      <c r="C32">
        <v>1</v>
      </c>
      <c r="D32">
        <v>12.36574074074074</v>
      </c>
      <c r="E32">
        <v>12.331699346405228</v>
      </c>
    </row>
    <row r="33" spans="1:5" x14ac:dyDescent="0.25">
      <c r="A33">
        <v>360</v>
      </c>
      <c r="B33" t="s">
        <v>43</v>
      </c>
      <c r="C33">
        <v>1</v>
      </c>
      <c r="D33">
        <v>15.617102396514161</v>
      </c>
      <c r="E33">
        <v>15.651416122004356</v>
      </c>
    </row>
    <row r="34" spans="1:5" x14ac:dyDescent="0.25">
      <c r="A34">
        <v>1</v>
      </c>
      <c r="B34" t="s">
        <v>37</v>
      </c>
      <c r="C34">
        <v>1</v>
      </c>
      <c r="D34">
        <v>7.878812636165577</v>
      </c>
      <c r="E34">
        <v>7.9082244008714584</v>
      </c>
    </row>
    <row r="35" spans="1:5" x14ac:dyDescent="0.25">
      <c r="A35">
        <v>2</v>
      </c>
      <c r="B35" t="s">
        <v>37</v>
      </c>
      <c r="C35">
        <v>1</v>
      </c>
      <c r="D35">
        <v>7.6053921568627443</v>
      </c>
      <c r="E35">
        <v>7.5996732026143787</v>
      </c>
    </row>
    <row r="36" spans="1:5" x14ac:dyDescent="0.25">
      <c r="A36">
        <v>4</v>
      </c>
      <c r="B36" t="s">
        <v>37</v>
      </c>
      <c r="C36">
        <v>1</v>
      </c>
      <c r="D36">
        <v>11.577069716775599</v>
      </c>
      <c r="E36">
        <v>11.562908496732026</v>
      </c>
    </row>
    <row r="38" spans="1:5" x14ac:dyDescent="0.25">
      <c r="A38">
        <v>60</v>
      </c>
      <c r="C38">
        <v>5</v>
      </c>
      <c r="D38">
        <v>444.69607843137248</v>
      </c>
      <c r="E38">
        <v>444.96160130718954</v>
      </c>
    </row>
    <row r="39" spans="1:5" x14ac:dyDescent="0.25">
      <c r="A39">
        <v>120</v>
      </c>
      <c r="C39">
        <v>5</v>
      </c>
      <c r="D39">
        <v>448.2717864923747</v>
      </c>
      <c r="E39">
        <v>448.40250544662314</v>
      </c>
    </row>
    <row r="40" spans="1:5" x14ac:dyDescent="0.25">
      <c r="A40">
        <v>240</v>
      </c>
      <c r="C40">
        <v>5</v>
      </c>
      <c r="D40">
        <v>379.17320261437908</v>
      </c>
      <c r="E40">
        <v>378.80010893246185</v>
      </c>
    </row>
    <row r="41" spans="1:5" x14ac:dyDescent="0.25">
      <c r="A41">
        <v>60</v>
      </c>
      <c r="C41">
        <v>1</v>
      </c>
      <c r="D41">
        <v>9.9242919389978201</v>
      </c>
      <c r="E41">
        <v>9.9343681917211324</v>
      </c>
    </row>
    <row r="42" spans="1:5" x14ac:dyDescent="0.25">
      <c r="A42">
        <v>120</v>
      </c>
      <c r="C42">
        <v>1</v>
      </c>
      <c r="D42">
        <v>11.111111111111111</v>
      </c>
      <c r="E42">
        <v>11.104302832244009</v>
      </c>
    </row>
    <row r="43" spans="1:5" x14ac:dyDescent="0.25">
      <c r="A43">
        <v>240</v>
      </c>
      <c r="C43">
        <v>1</v>
      </c>
      <c r="D43">
        <v>10.993736383442265</v>
      </c>
      <c r="E43">
        <v>11.036492374727668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79AAD-4066-48BF-8C0A-4FF64DF7561A}">
  <dimension ref="A1:E36"/>
  <sheetViews>
    <sheetView topLeftCell="A10" zoomScaleNormal="100" workbookViewId="0">
      <selection activeCell="B10" sqref="B1:B1048576"/>
    </sheetView>
  </sheetViews>
  <sheetFormatPr defaultRowHeight="15" x14ac:dyDescent="0.25"/>
  <cols>
    <col min="3" max="3" width="8" bestFit="1" customWidth="1"/>
  </cols>
  <sheetData>
    <row r="1" spans="1:5" x14ac:dyDescent="0.25">
      <c r="A1" t="s">
        <v>38</v>
      </c>
      <c r="B1" t="s">
        <v>36</v>
      </c>
      <c r="C1" t="s">
        <v>35</v>
      </c>
      <c r="D1" t="s">
        <v>39</v>
      </c>
      <c r="E1" t="s">
        <v>40</v>
      </c>
    </row>
    <row r="2" spans="1:5" x14ac:dyDescent="0.25">
      <c r="A2">
        <v>0</v>
      </c>
      <c r="B2" t="s">
        <v>42</v>
      </c>
      <c r="C2">
        <v>20</v>
      </c>
      <c r="D2">
        <v>584.35753424657537</v>
      </c>
      <c r="E2">
        <v>587.7821917808219</v>
      </c>
    </row>
    <row r="3" spans="1:5" x14ac:dyDescent="0.25">
      <c r="A3">
        <v>20</v>
      </c>
      <c r="B3" t="s">
        <v>42</v>
      </c>
      <c r="C3">
        <v>20</v>
      </c>
      <c r="D3">
        <v>552.38493150684928</v>
      </c>
      <c r="E3">
        <v>551.84611872146115</v>
      </c>
    </row>
    <row r="4" spans="1:5" x14ac:dyDescent="0.25">
      <c r="A4">
        <v>40</v>
      </c>
      <c r="B4" t="s">
        <v>42</v>
      </c>
      <c r="C4">
        <v>20</v>
      </c>
      <c r="D4">
        <v>559.87351598173518</v>
      </c>
      <c r="E4">
        <v>561.33470319634705</v>
      </c>
    </row>
    <row r="5" spans="1:5" x14ac:dyDescent="0.25">
      <c r="A5">
        <v>60</v>
      </c>
      <c r="B5" t="s">
        <v>42</v>
      </c>
      <c r="C5">
        <v>20</v>
      </c>
      <c r="D5">
        <v>577.22511415525105</v>
      </c>
      <c r="E5">
        <v>578.95114155251144</v>
      </c>
    </row>
    <row r="6" spans="1:5" x14ac:dyDescent="0.25">
      <c r="A6">
        <v>80</v>
      </c>
      <c r="B6" t="s">
        <v>42</v>
      </c>
      <c r="C6">
        <v>20</v>
      </c>
      <c r="D6">
        <v>592.86894977168947</v>
      </c>
      <c r="E6">
        <v>593.87351598173518</v>
      </c>
    </row>
    <row r="7" spans="1:5" x14ac:dyDescent="0.25">
      <c r="A7">
        <v>100</v>
      </c>
      <c r="B7" t="s">
        <v>42</v>
      </c>
      <c r="C7">
        <v>20</v>
      </c>
      <c r="D7">
        <v>598.61324200913236</v>
      </c>
      <c r="E7">
        <v>599.27077625570769</v>
      </c>
    </row>
    <row r="8" spans="1:5" x14ac:dyDescent="0.25">
      <c r="A8">
        <v>120</v>
      </c>
      <c r="B8" t="s">
        <v>42</v>
      </c>
      <c r="C8">
        <v>20</v>
      </c>
      <c r="D8">
        <v>618.94200913242003</v>
      </c>
      <c r="E8">
        <v>620.33013698630145</v>
      </c>
    </row>
    <row r="9" spans="1:5" x14ac:dyDescent="0.25">
      <c r="A9">
        <v>140</v>
      </c>
      <c r="B9" t="s">
        <v>42</v>
      </c>
      <c r="C9">
        <v>20</v>
      </c>
      <c r="D9">
        <v>635.46255707762555</v>
      </c>
      <c r="E9">
        <v>636.48538812785387</v>
      </c>
    </row>
    <row r="10" spans="1:5" x14ac:dyDescent="0.25">
      <c r="A10">
        <v>160</v>
      </c>
      <c r="B10" t="s">
        <v>42</v>
      </c>
      <c r="C10">
        <v>20</v>
      </c>
      <c r="D10">
        <v>663.93744292237443</v>
      </c>
      <c r="E10">
        <v>665.57214611872143</v>
      </c>
    </row>
    <row r="11" spans="1:5" x14ac:dyDescent="0.25">
      <c r="A11">
        <v>180</v>
      </c>
      <c r="B11" t="s">
        <v>42</v>
      </c>
      <c r="C11">
        <v>20</v>
      </c>
      <c r="D11">
        <v>669.36210045662108</v>
      </c>
      <c r="E11">
        <v>670.67716894977173</v>
      </c>
    </row>
    <row r="12" spans="1:5" x14ac:dyDescent="0.25">
      <c r="A12">
        <v>200</v>
      </c>
      <c r="B12" t="s">
        <v>42</v>
      </c>
      <c r="C12">
        <v>20</v>
      </c>
      <c r="D12">
        <v>686.56757990867573</v>
      </c>
      <c r="E12">
        <v>691.10639269406397</v>
      </c>
    </row>
    <row r="13" spans="1:5" x14ac:dyDescent="0.25">
      <c r="A13">
        <v>220</v>
      </c>
      <c r="B13" t="s">
        <v>42</v>
      </c>
      <c r="C13">
        <v>20</v>
      </c>
      <c r="D13">
        <v>714.77762557077631</v>
      </c>
      <c r="E13">
        <v>716.62237442922378</v>
      </c>
    </row>
    <row r="14" spans="1:5" x14ac:dyDescent="0.25">
      <c r="A14">
        <v>240</v>
      </c>
      <c r="B14" t="s">
        <v>42</v>
      </c>
      <c r="C14">
        <v>20</v>
      </c>
      <c r="D14">
        <v>737.9009132420091</v>
      </c>
      <c r="E14">
        <v>739.60867579908688</v>
      </c>
    </row>
    <row r="15" spans="1:5" x14ac:dyDescent="0.25">
      <c r="A15">
        <v>270</v>
      </c>
      <c r="B15" t="s">
        <v>42</v>
      </c>
      <c r="C15">
        <v>20</v>
      </c>
      <c r="D15">
        <v>791.10639269406386</v>
      </c>
      <c r="E15">
        <v>782.53105022831051</v>
      </c>
    </row>
    <row r="16" spans="1:5" x14ac:dyDescent="0.25">
      <c r="A16">
        <v>300</v>
      </c>
      <c r="B16" t="s">
        <v>42</v>
      </c>
      <c r="C16">
        <v>20</v>
      </c>
      <c r="D16">
        <v>828.40319634703189</v>
      </c>
      <c r="E16">
        <v>829.47168949771697</v>
      </c>
    </row>
    <row r="17" spans="1:5" x14ac:dyDescent="0.25">
      <c r="A17">
        <v>360</v>
      </c>
      <c r="B17" t="s">
        <v>42</v>
      </c>
      <c r="C17" s="1">
        <v>20</v>
      </c>
      <c r="D17">
        <v>952.43972602739723</v>
      </c>
      <c r="E17">
        <v>964.01050228310487</v>
      </c>
    </row>
    <row r="18" spans="1:5" x14ac:dyDescent="0.25">
      <c r="A18">
        <f>8*60</f>
        <v>480</v>
      </c>
      <c r="B18" t="s">
        <v>42</v>
      </c>
      <c r="C18" s="1">
        <v>20</v>
      </c>
      <c r="D18">
        <v>1315.7730593607305</v>
      </c>
      <c r="E18">
        <v>1327.0789954337899</v>
      </c>
    </row>
    <row r="19" spans="1:5" x14ac:dyDescent="0.25">
      <c r="A19">
        <v>20</v>
      </c>
      <c r="B19" t="s">
        <v>43</v>
      </c>
      <c r="C19">
        <v>5</v>
      </c>
      <c r="D19">
        <v>168.09497716894975</v>
      </c>
      <c r="E19">
        <v>166.05159817351597</v>
      </c>
    </row>
    <row r="20" spans="1:5" x14ac:dyDescent="0.25">
      <c r="A20">
        <v>40</v>
      </c>
      <c r="B20" t="s">
        <v>43</v>
      </c>
      <c r="C20">
        <v>5</v>
      </c>
      <c r="D20">
        <v>167.38949771689497</v>
      </c>
      <c r="E20">
        <v>167.12237442922375</v>
      </c>
    </row>
    <row r="21" spans="1:5" x14ac:dyDescent="0.25">
      <c r="A21">
        <v>60</v>
      </c>
      <c r="B21" t="s">
        <v>43</v>
      </c>
      <c r="C21">
        <v>5</v>
      </c>
      <c r="D21">
        <v>172.22739726027396</v>
      </c>
      <c r="E21">
        <v>172.07671232876714</v>
      </c>
    </row>
    <row r="22" spans="1:5" x14ac:dyDescent="0.25">
      <c r="A22">
        <v>80</v>
      </c>
      <c r="B22" t="s">
        <v>43</v>
      </c>
      <c r="C22">
        <v>5</v>
      </c>
      <c r="D22">
        <v>172.82557077625569</v>
      </c>
      <c r="E22">
        <v>174.024200913242</v>
      </c>
    </row>
    <row r="23" spans="1:5" x14ac:dyDescent="0.25">
      <c r="A23">
        <v>100</v>
      </c>
      <c r="B23" t="s">
        <v>43</v>
      </c>
      <c r="C23">
        <v>5</v>
      </c>
      <c r="D23">
        <v>176.91917808219179</v>
      </c>
      <c r="E23">
        <v>176.53333333333333</v>
      </c>
    </row>
    <row r="24" spans="1:5" x14ac:dyDescent="0.25">
      <c r="A24">
        <v>120</v>
      </c>
      <c r="B24" t="s">
        <v>43</v>
      </c>
      <c r="C24">
        <v>5</v>
      </c>
      <c r="D24">
        <v>176.30045662100457</v>
      </c>
      <c r="E24">
        <v>175.75707762557079</v>
      </c>
    </row>
    <row r="25" spans="1:5" x14ac:dyDescent="0.25">
      <c r="A25">
        <v>140</v>
      </c>
      <c r="B25" t="s">
        <v>43</v>
      </c>
      <c r="C25">
        <v>5</v>
      </c>
      <c r="D25">
        <v>180.62465753424655</v>
      </c>
      <c r="E25">
        <v>180.19771689497716</v>
      </c>
    </row>
    <row r="26" spans="1:5" x14ac:dyDescent="0.25">
      <c r="A26">
        <v>160</v>
      </c>
      <c r="B26" t="s">
        <v>43</v>
      </c>
      <c r="C26">
        <v>5</v>
      </c>
      <c r="D26">
        <v>180.75251141552511</v>
      </c>
      <c r="E26">
        <v>180.01963470319635</v>
      </c>
    </row>
    <row r="27" spans="1:5" x14ac:dyDescent="0.25">
      <c r="A27">
        <v>180</v>
      </c>
      <c r="B27" t="s">
        <v>43</v>
      </c>
      <c r="C27">
        <v>5</v>
      </c>
      <c r="D27">
        <v>184.94885844748862</v>
      </c>
      <c r="E27">
        <v>184.21826484018266</v>
      </c>
    </row>
    <row r="28" spans="1:5" x14ac:dyDescent="0.25">
      <c r="A28">
        <v>200</v>
      </c>
      <c r="B28" t="s">
        <v>43</v>
      </c>
      <c r="C28">
        <v>5</v>
      </c>
      <c r="D28">
        <v>186.18401826484018</v>
      </c>
      <c r="E28">
        <v>185.64520547945207</v>
      </c>
    </row>
    <row r="29" spans="1:5" x14ac:dyDescent="0.25">
      <c r="A29">
        <v>220</v>
      </c>
      <c r="B29" t="s">
        <v>43</v>
      </c>
      <c r="C29">
        <v>5</v>
      </c>
      <c r="D29">
        <v>196.53789954337898</v>
      </c>
      <c r="E29">
        <v>195.97625570776253</v>
      </c>
    </row>
    <row r="30" spans="1:5" x14ac:dyDescent="0.25">
      <c r="A30">
        <v>240</v>
      </c>
      <c r="B30" t="s">
        <v>43</v>
      </c>
      <c r="C30">
        <v>5</v>
      </c>
      <c r="D30">
        <v>199.64520547945204</v>
      </c>
      <c r="E30">
        <v>199.20456621004564</v>
      </c>
    </row>
    <row r="31" spans="1:5" x14ac:dyDescent="0.25">
      <c r="A31">
        <v>270</v>
      </c>
      <c r="B31" t="s">
        <v>43</v>
      </c>
      <c r="C31">
        <v>5</v>
      </c>
      <c r="D31">
        <v>206.5926940639269</v>
      </c>
      <c r="E31">
        <v>205.71826484018266</v>
      </c>
    </row>
    <row r="32" spans="1:5" x14ac:dyDescent="0.25">
      <c r="A32">
        <v>300</v>
      </c>
      <c r="B32" t="s">
        <v>43</v>
      </c>
      <c r="C32">
        <v>5</v>
      </c>
      <c r="D32">
        <v>213.83698630136988</v>
      </c>
      <c r="E32">
        <v>214.76849315068495</v>
      </c>
    </row>
    <row r="33" spans="1:5" ht="17.25" customHeight="1" x14ac:dyDescent="0.25">
      <c r="A33">
        <v>360</v>
      </c>
      <c r="B33" t="s">
        <v>43</v>
      </c>
      <c r="C33">
        <v>5</v>
      </c>
      <c r="D33">
        <v>234.54246575342464</v>
      </c>
      <c r="E33">
        <v>234.16118721461189</v>
      </c>
    </row>
    <row r="34" spans="1:5" x14ac:dyDescent="0.25">
      <c r="A34">
        <v>1</v>
      </c>
      <c r="B34" t="s">
        <v>37</v>
      </c>
      <c r="C34">
        <v>5</v>
      </c>
      <c r="D34">
        <v>144.48310502283104</v>
      </c>
      <c r="E34">
        <v>145.55616438356165</v>
      </c>
    </row>
    <row r="35" spans="1:5" x14ac:dyDescent="0.25">
      <c r="A35">
        <v>2</v>
      </c>
      <c r="B35" t="s">
        <v>37</v>
      </c>
      <c r="C35">
        <v>5</v>
      </c>
      <c r="D35">
        <v>155.95114155251142</v>
      </c>
      <c r="E35">
        <v>155.89406392694065</v>
      </c>
    </row>
    <row r="36" spans="1:5" x14ac:dyDescent="0.25">
      <c r="A36">
        <v>4</v>
      </c>
      <c r="B36" t="s">
        <v>37</v>
      </c>
      <c r="C36">
        <v>5</v>
      </c>
      <c r="D36">
        <v>209.78675799086759</v>
      </c>
      <c r="E36">
        <v>205.35753424657531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2B447-1565-4758-A623-46E782F17494}">
  <dimension ref="A1:E36"/>
  <sheetViews>
    <sheetView workbookViewId="0">
      <selection activeCell="B1" sqref="B1:B1048576"/>
    </sheetView>
  </sheetViews>
  <sheetFormatPr defaultRowHeight="15" x14ac:dyDescent="0.25"/>
  <cols>
    <col min="3" max="3" width="11.140625" customWidth="1"/>
  </cols>
  <sheetData>
    <row r="1" spans="1:5" x14ac:dyDescent="0.25">
      <c r="A1" t="s">
        <v>38</v>
      </c>
      <c r="B1" t="s">
        <v>36</v>
      </c>
      <c r="C1" t="s">
        <v>35</v>
      </c>
      <c r="D1" t="s">
        <v>39</v>
      </c>
      <c r="E1" t="s">
        <v>40</v>
      </c>
    </row>
    <row r="2" spans="1:5" x14ac:dyDescent="0.25">
      <c r="A2">
        <v>0</v>
      </c>
      <c r="B2" t="s">
        <v>42</v>
      </c>
      <c r="C2">
        <v>5</v>
      </c>
      <c r="D2">
        <v>4.2761538461538455</v>
      </c>
      <c r="E2">
        <v>4.5799999999999992</v>
      </c>
    </row>
    <row r="3" spans="1:5" x14ac:dyDescent="0.25">
      <c r="A3">
        <v>20</v>
      </c>
      <c r="B3" t="s">
        <v>42</v>
      </c>
      <c r="C3">
        <v>5</v>
      </c>
      <c r="E3">
        <v>19.153076923076924</v>
      </c>
    </row>
    <row r="4" spans="1:5" ht="15.75" customHeight="1" x14ac:dyDescent="0.25">
      <c r="A4">
        <v>40</v>
      </c>
      <c r="B4" t="s">
        <v>42</v>
      </c>
      <c r="C4">
        <v>5</v>
      </c>
      <c r="D4">
        <v>17.587692307692308</v>
      </c>
      <c r="E4">
        <v>17.580000000000002</v>
      </c>
    </row>
    <row r="5" spans="1:5" x14ac:dyDescent="0.25">
      <c r="A5">
        <v>60</v>
      </c>
      <c r="B5" t="s">
        <v>42</v>
      </c>
      <c r="C5">
        <v>5</v>
      </c>
      <c r="D5">
        <v>15.608846153846153</v>
      </c>
      <c r="E5">
        <v>15.879999999999999</v>
      </c>
    </row>
    <row r="6" spans="1:5" x14ac:dyDescent="0.25">
      <c r="A6">
        <v>80</v>
      </c>
      <c r="B6" t="s">
        <v>42</v>
      </c>
      <c r="C6">
        <v>5</v>
      </c>
      <c r="D6">
        <v>14.705</v>
      </c>
      <c r="E6">
        <v>14.660769230769231</v>
      </c>
    </row>
    <row r="7" spans="1:5" x14ac:dyDescent="0.25">
      <c r="A7">
        <v>100</v>
      </c>
      <c r="B7" t="s">
        <v>42</v>
      </c>
      <c r="C7">
        <v>5</v>
      </c>
      <c r="D7">
        <v>14.654999999999999</v>
      </c>
      <c r="E7">
        <v>14.72423076923077</v>
      </c>
    </row>
    <row r="8" spans="1:5" x14ac:dyDescent="0.25">
      <c r="A8">
        <v>120</v>
      </c>
      <c r="B8" t="s">
        <v>42</v>
      </c>
      <c r="C8">
        <v>5</v>
      </c>
      <c r="D8">
        <v>14.581923076923076</v>
      </c>
      <c r="E8">
        <v>14.231923076923076</v>
      </c>
    </row>
    <row r="9" spans="1:5" x14ac:dyDescent="0.25">
      <c r="A9">
        <v>140</v>
      </c>
      <c r="B9" t="s">
        <v>42</v>
      </c>
      <c r="C9">
        <v>5</v>
      </c>
      <c r="D9">
        <v>14.658846153846154</v>
      </c>
      <c r="E9">
        <v>14.214615384615383</v>
      </c>
    </row>
    <row r="10" spans="1:5" x14ac:dyDescent="0.25">
      <c r="A10">
        <v>160</v>
      </c>
      <c r="B10" t="s">
        <v>42</v>
      </c>
      <c r="C10">
        <v>5</v>
      </c>
      <c r="D10">
        <v>14.766538461538461</v>
      </c>
      <c r="E10">
        <v>14.047307692307694</v>
      </c>
    </row>
    <row r="11" spans="1:5" x14ac:dyDescent="0.25">
      <c r="A11">
        <v>180</v>
      </c>
      <c r="B11" t="s">
        <v>42</v>
      </c>
      <c r="C11">
        <v>5</v>
      </c>
      <c r="D11">
        <v>14.355</v>
      </c>
      <c r="E11">
        <v>13.605</v>
      </c>
    </row>
    <row r="12" spans="1:5" x14ac:dyDescent="0.25">
      <c r="A12">
        <v>200</v>
      </c>
      <c r="B12" t="s">
        <v>42</v>
      </c>
      <c r="C12">
        <v>5</v>
      </c>
      <c r="D12">
        <v>4.9434615384615377</v>
      </c>
      <c r="E12">
        <v>10.456923076923077</v>
      </c>
    </row>
    <row r="13" spans="1:5" x14ac:dyDescent="0.25">
      <c r="A13">
        <v>220</v>
      </c>
      <c r="B13" t="s">
        <v>42</v>
      </c>
      <c r="C13">
        <v>5</v>
      </c>
      <c r="D13">
        <v>13.426153846153847</v>
      </c>
      <c r="E13">
        <v>13.291538461538462</v>
      </c>
    </row>
    <row r="14" spans="1:5" x14ac:dyDescent="0.25">
      <c r="A14">
        <v>240</v>
      </c>
      <c r="B14" t="s">
        <v>42</v>
      </c>
      <c r="C14">
        <v>5</v>
      </c>
      <c r="D14">
        <v>14.812692307692307</v>
      </c>
      <c r="E14">
        <v>13.58576923076923</v>
      </c>
    </row>
    <row r="15" spans="1:5" x14ac:dyDescent="0.25">
      <c r="A15">
        <v>270</v>
      </c>
      <c r="B15" t="s">
        <v>42</v>
      </c>
      <c r="C15">
        <v>5</v>
      </c>
      <c r="D15">
        <v>14.56076923076923</v>
      </c>
      <c r="E15">
        <v>13.253076923076923</v>
      </c>
    </row>
    <row r="16" spans="1:5" x14ac:dyDescent="0.25">
      <c r="A16">
        <v>300</v>
      </c>
      <c r="B16" t="s">
        <v>42</v>
      </c>
      <c r="C16">
        <v>5</v>
      </c>
      <c r="D16">
        <v>14.597307692307693</v>
      </c>
      <c r="E16">
        <v>13.422307692307692</v>
      </c>
    </row>
    <row r="17" spans="1:5" x14ac:dyDescent="0.25">
      <c r="A17">
        <v>360</v>
      </c>
      <c r="B17" t="s">
        <v>42</v>
      </c>
      <c r="C17" s="2">
        <v>5</v>
      </c>
      <c r="D17">
        <v>15.395384615384614</v>
      </c>
      <c r="E17">
        <v>13.766538461538461</v>
      </c>
    </row>
    <row r="18" spans="1:5" x14ac:dyDescent="0.25">
      <c r="A18">
        <f>8*60</f>
        <v>480</v>
      </c>
      <c r="B18" t="s">
        <v>42</v>
      </c>
      <c r="C18" s="2">
        <v>5</v>
      </c>
      <c r="D18">
        <v>14.647307692307692</v>
      </c>
      <c r="E18">
        <v>11.372307692307693</v>
      </c>
    </row>
    <row r="19" spans="1:5" x14ac:dyDescent="0.25">
      <c r="A19">
        <v>20</v>
      </c>
      <c r="B19" t="s">
        <v>43</v>
      </c>
      <c r="C19">
        <v>1</v>
      </c>
      <c r="D19">
        <v>4.2869230769230757</v>
      </c>
      <c r="E19">
        <v>4.365384615384615</v>
      </c>
    </row>
    <row r="20" spans="1:5" x14ac:dyDescent="0.25">
      <c r="A20">
        <v>40</v>
      </c>
      <c r="B20" t="s">
        <v>43</v>
      </c>
      <c r="C20">
        <v>1</v>
      </c>
      <c r="D20">
        <v>2.9615384615384617</v>
      </c>
      <c r="E20">
        <v>2.8692307692307693</v>
      </c>
    </row>
    <row r="21" spans="1:5" x14ac:dyDescent="0.25">
      <c r="A21">
        <v>60</v>
      </c>
      <c r="B21" t="s">
        <v>43</v>
      </c>
      <c r="C21">
        <v>1</v>
      </c>
      <c r="D21">
        <v>2.7738461538461539</v>
      </c>
      <c r="E21">
        <v>2.660769230769231</v>
      </c>
    </row>
    <row r="22" spans="1:5" x14ac:dyDescent="0.25">
      <c r="A22">
        <v>80</v>
      </c>
      <c r="B22" t="s">
        <v>43</v>
      </c>
      <c r="C22">
        <v>1</v>
      </c>
      <c r="D22">
        <v>1.9788461538461537</v>
      </c>
      <c r="E22">
        <v>2.223846153846154</v>
      </c>
    </row>
    <row r="23" spans="1:5" x14ac:dyDescent="0.25">
      <c r="A23">
        <v>100</v>
      </c>
      <c r="B23" t="s">
        <v>43</v>
      </c>
      <c r="C23">
        <v>1</v>
      </c>
      <c r="D23">
        <v>2.2384615384615385</v>
      </c>
      <c r="E23">
        <v>2.0965384615384615</v>
      </c>
    </row>
    <row r="24" spans="1:5" x14ac:dyDescent="0.25">
      <c r="A24">
        <v>120</v>
      </c>
      <c r="B24" t="s">
        <v>43</v>
      </c>
      <c r="C24">
        <v>1</v>
      </c>
      <c r="D24">
        <v>2.1192307692307693</v>
      </c>
      <c r="E24">
        <v>1.9669230769230768</v>
      </c>
    </row>
    <row r="25" spans="1:5" x14ac:dyDescent="0.25">
      <c r="A25">
        <v>140</v>
      </c>
      <c r="B25" t="s">
        <v>43</v>
      </c>
      <c r="C25">
        <v>1</v>
      </c>
      <c r="D25">
        <v>1.796153846153846</v>
      </c>
      <c r="E25">
        <v>1.5661538461538462</v>
      </c>
    </row>
    <row r="26" spans="1:5" x14ac:dyDescent="0.25">
      <c r="A26">
        <v>160</v>
      </c>
      <c r="B26" t="s">
        <v>43</v>
      </c>
      <c r="C26">
        <v>1</v>
      </c>
      <c r="D26">
        <v>2.2223076923076923</v>
      </c>
      <c r="E26">
        <v>2.1038461538461539</v>
      </c>
    </row>
    <row r="27" spans="1:5" x14ac:dyDescent="0.25">
      <c r="A27">
        <v>180</v>
      </c>
      <c r="B27" t="s">
        <v>43</v>
      </c>
      <c r="C27">
        <v>1</v>
      </c>
      <c r="D27">
        <v>2.2023076923076923</v>
      </c>
      <c r="E27">
        <v>2.0046153846153847</v>
      </c>
    </row>
    <row r="28" spans="1:5" x14ac:dyDescent="0.25">
      <c r="A28">
        <v>200</v>
      </c>
      <c r="B28" t="s">
        <v>43</v>
      </c>
      <c r="C28">
        <v>1</v>
      </c>
      <c r="D28">
        <v>2.1007692307692309</v>
      </c>
      <c r="E28">
        <v>1.9661538461538461</v>
      </c>
    </row>
    <row r="29" spans="1:5" x14ac:dyDescent="0.25">
      <c r="A29">
        <v>220</v>
      </c>
      <c r="B29" t="s">
        <v>43</v>
      </c>
      <c r="C29">
        <v>1</v>
      </c>
      <c r="D29">
        <v>2.1388461538461541</v>
      </c>
      <c r="E29">
        <v>1.9642307692307692</v>
      </c>
    </row>
    <row r="30" spans="1:5" x14ac:dyDescent="0.25">
      <c r="A30">
        <v>240</v>
      </c>
      <c r="B30" t="s">
        <v>43</v>
      </c>
      <c r="C30">
        <v>1</v>
      </c>
      <c r="D30">
        <v>2.0926923076923076</v>
      </c>
    </row>
    <row r="31" spans="1:5" x14ac:dyDescent="0.25">
      <c r="A31">
        <v>270</v>
      </c>
      <c r="B31" t="s">
        <v>43</v>
      </c>
      <c r="C31">
        <v>1</v>
      </c>
      <c r="D31">
        <v>2.083076923076923</v>
      </c>
      <c r="E31">
        <v>1.8915384615384616</v>
      </c>
    </row>
    <row r="32" spans="1:5" x14ac:dyDescent="0.25">
      <c r="A32">
        <v>300</v>
      </c>
      <c r="B32" t="s">
        <v>43</v>
      </c>
      <c r="C32">
        <v>1</v>
      </c>
      <c r="D32">
        <v>1.7480769230769231</v>
      </c>
      <c r="E32">
        <v>1.9107692307692308</v>
      </c>
    </row>
    <row r="33" spans="1:5" x14ac:dyDescent="0.25">
      <c r="A33">
        <v>360</v>
      </c>
      <c r="B33" t="s">
        <v>43</v>
      </c>
      <c r="C33">
        <v>1</v>
      </c>
      <c r="D33">
        <v>2.3661538461538463</v>
      </c>
      <c r="E33">
        <v>2.1242307692307691</v>
      </c>
    </row>
    <row r="34" spans="1:5" x14ac:dyDescent="0.25">
      <c r="A34">
        <v>1</v>
      </c>
      <c r="B34" t="s">
        <v>37</v>
      </c>
      <c r="C34">
        <v>1</v>
      </c>
      <c r="D34">
        <v>4.5053846153846155</v>
      </c>
      <c r="E34">
        <v>4.8992307692307682</v>
      </c>
    </row>
    <row r="35" spans="1:5" x14ac:dyDescent="0.25">
      <c r="A35">
        <v>2</v>
      </c>
      <c r="B35" t="s">
        <v>37</v>
      </c>
      <c r="C35">
        <v>1</v>
      </c>
      <c r="D35">
        <v>3.7880769230769231</v>
      </c>
      <c r="E35">
        <v>3.7165384615384616</v>
      </c>
    </row>
    <row r="36" spans="1:5" x14ac:dyDescent="0.25">
      <c r="A36">
        <v>4</v>
      </c>
      <c r="B36" t="s">
        <v>37</v>
      </c>
      <c r="C36">
        <v>1</v>
      </c>
      <c r="D36">
        <v>3.3553846153846156</v>
      </c>
      <c r="E36">
        <v>3.0553846153846154</v>
      </c>
    </row>
  </sheetData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6E98F8B4-DF4E-4D66-95FB-B057BE1F2E30}">
            <x14:iconSet custom="1">
              <x14:cfvo type="percent">
                <xm:f>0</xm:f>
              </x14:cfvo>
              <x14:cfvo type="num">
                <xm:f>0.20419999999999999</xm:f>
              </x14:cfvo>
              <x14:cfvo type="num">
                <xm:f>26.1</xm:f>
              </x14:cfvo>
              <x14:cfIcon iconSet="3TrafficLights1" iconId="0"/>
              <x14:cfIcon iconSet="3TrafficLights1" iconId="2"/>
              <x14:cfIcon iconSet="3TrafficLights1" iconId="0"/>
            </x14:iconSet>
          </x14:cfRule>
          <xm:sqref>D3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ABD4B-85E3-4130-8AEB-4155DD23CD42}">
  <dimension ref="A1:E7"/>
  <sheetViews>
    <sheetView tabSelected="1" workbookViewId="0">
      <selection activeCell="B2" sqref="B2:B4"/>
    </sheetView>
  </sheetViews>
  <sheetFormatPr defaultRowHeight="15" x14ac:dyDescent="0.25"/>
  <cols>
    <col min="2" max="2" width="9.42578125" customWidth="1"/>
    <col min="3" max="3" width="8" bestFit="1" customWidth="1"/>
  </cols>
  <sheetData>
    <row r="1" spans="1:5" x14ac:dyDescent="0.25">
      <c r="A1" s="2" t="s">
        <v>38</v>
      </c>
      <c r="B1" s="2" t="s">
        <v>36</v>
      </c>
      <c r="C1" s="2" t="s">
        <v>35</v>
      </c>
      <c r="D1" s="2" t="s">
        <v>39</v>
      </c>
      <c r="E1" s="2" t="s">
        <v>40</v>
      </c>
    </row>
    <row r="2" spans="1:5" x14ac:dyDescent="0.25">
      <c r="A2" s="2">
        <v>60</v>
      </c>
      <c r="B2" s="2" t="s">
        <v>42</v>
      </c>
      <c r="C2" s="2">
        <v>5</v>
      </c>
      <c r="D2" s="2">
        <v>114.89790314528207</v>
      </c>
      <c r="E2" s="2">
        <v>115.85396904643035</v>
      </c>
    </row>
    <row r="3" spans="1:5" x14ac:dyDescent="0.25">
      <c r="A3" s="2">
        <v>120</v>
      </c>
      <c r="B3" s="2" t="s">
        <v>42</v>
      </c>
      <c r="C3" s="2">
        <v>5</v>
      </c>
      <c r="D3" s="2">
        <v>116.40564153769344</v>
      </c>
      <c r="E3" s="2">
        <v>117.28057913130304</v>
      </c>
    </row>
    <row r="4" spans="1:5" x14ac:dyDescent="0.25">
      <c r="A4" s="2">
        <v>240</v>
      </c>
      <c r="B4" s="2" t="s">
        <v>42</v>
      </c>
      <c r="C4" s="2">
        <v>5</v>
      </c>
      <c r="D4" s="2">
        <v>114.45232151772342</v>
      </c>
      <c r="E4" s="2">
        <v>115.30104842735895</v>
      </c>
    </row>
    <row r="5" spans="1:5" x14ac:dyDescent="0.25">
      <c r="A5" s="2">
        <v>60</v>
      </c>
      <c r="B5" s="2" t="s">
        <v>43</v>
      </c>
      <c r="C5" s="2">
        <v>1</v>
      </c>
      <c r="D5" s="2">
        <v>5.2950574138791806</v>
      </c>
      <c r="E5" s="2">
        <v>5.4638042935596607</v>
      </c>
    </row>
    <row r="6" spans="1:5" x14ac:dyDescent="0.25">
      <c r="A6" s="2">
        <v>120</v>
      </c>
      <c r="B6" s="2" t="s">
        <v>43</v>
      </c>
      <c r="C6" s="2">
        <v>1</v>
      </c>
      <c r="D6" s="2">
        <v>6.0154767848227664</v>
      </c>
      <c r="E6" s="2">
        <v>6.1375436844732896</v>
      </c>
    </row>
    <row r="7" spans="1:5" x14ac:dyDescent="0.25">
      <c r="A7" s="2">
        <v>240</v>
      </c>
      <c r="B7" s="2" t="s">
        <v>43</v>
      </c>
      <c r="C7" s="2">
        <v>1</v>
      </c>
      <c r="D7" s="2">
        <v>6.386919620569147</v>
      </c>
      <c r="E7" s="2">
        <v>6.4765351972041936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FB3A7-7363-48B1-AA7E-5E997504A952}">
  <dimension ref="A1:C36"/>
  <sheetViews>
    <sheetView workbookViewId="0">
      <selection activeCell="B1" sqref="B1:B1048576"/>
    </sheetView>
  </sheetViews>
  <sheetFormatPr defaultRowHeight="15" x14ac:dyDescent="0.25"/>
  <sheetData>
    <row r="1" spans="1:3" x14ac:dyDescent="0.25">
      <c r="A1" t="s">
        <v>38</v>
      </c>
      <c r="B1" t="s">
        <v>36</v>
      </c>
      <c r="C1" s="3" t="s">
        <v>41</v>
      </c>
    </row>
    <row r="2" spans="1:3" x14ac:dyDescent="0.25">
      <c r="A2">
        <v>0</v>
      </c>
      <c r="B2" t="s">
        <v>42</v>
      </c>
      <c r="C2" s="4">
        <v>73.599999999999994</v>
      </c>
    </row>
    <row r="3" spans="1:3" x14ac:dyDescent="0.25">
      <c r="A3">
        <v>20</v>
      </c>
      <c r="B3" t="s">
        <v>42</v>
      </c>
      <c r="C3" s="4">
        <v>74</v>
      </c>
    </row>
    <row r="4" spans="1:3" x14ac:dyDescent="0.25">
      <c r="A4">
        <v>40</v>
      </c>
      <c r="B4" t="s">
        <v>42</v>
      </c>
      <c r="C4" s="4">
        <v>73.599999999999994</v>
      </c>
    </row>
    <row r="5" spans="1:3" x14ac:dyDescent="0.25">
      <c r="A5">
        <v>60</v>
      </c>
      <c r="B5" t="s">
        <v>42</v>
      </c>
      <c r="C5" s="4">
        <v>74.599999999999994</v>
      </c>
    </row>
    <row r="6" spans="1:3" x14ac:dyDescent="0.25">
      <c r="A6">
        <v>80</v>
      </c>
      <c r="B6" t="s">
        <v>42</v>
      </c>
      <c r="C6" s="4">
        <v>74</v>
      </c>
    </row>
    <row r="7" spans="1:3" x14ac:dyDescent="0.25">
      <c r="A7">
        <v>100</v>
      </c>
      <c r="B7" t="s">
        <v>42</v>
      </c>
      <c r="C7" s="4">
        <v>75.599999999999994</v>
      </c>
    </row>
    <row r="8" spans="1:3" x14ac:dyDescent="0.25">
      <c r="A8">
        <v>120</v>
      </c>
      <c r="B8" t="s">
        <v>42</v>
      </c>
      <c r="C8" s="4">
        <v>77.2</v>
      </c>
    </row>
    <row r="9" spans="1:3" x14ac:dyDescent="0.25">
      <c r="A9">
        <v>140</v>
      </c>
      <c r="B9" t="s">
        <v>42</v>
      </c>
      <c r="C9" s="4">
        <v>80.2</v>
      </c>
    </row>
    <row r="10" spans="1:3" x14ac:dyDescent="0.25">
      <c r="A10">
        <v>160</v>
      </c>
      <c r="B10" t="s">
        <v>42</v>
      </c>
      <c r="C10" s="4">
        <v>82</v>
      </c>
    </row>
    <row r="11" spans="1:3" x14ac:dyDescent="0.25">
      <c r="A11">
        <v>180</v>
      </c>
      <c r="B11" t="s">
        <v>42</v>
      </c>
      <c r="C11" s="4">
        <v>81.599999999999994</v>
      </c>
    </row>
    <row r="12" spans="1:3" x14ac:dyDescent="0.25">
      <c r="A12">
        <v>200</v>
      </c>
      <c r="B12" t="s">
        <v>42</v>
      </c>
      <c r="C12" s="4">
        <v>81.599999999999994</v>
      </c>
    </row>
    <row r="13" spans="1:3" x14ac:dyDescent="0.25">
      <c r="A13">
        <v>220</v>
      </c>
      <c r="B13" t="s">
        <v>42</v>
      </c>
      <c r="C13" s="4">
        <v>84</v>
      </c>
    </row>
    <row r="14" spans="1:3" x14ac:dyDescent="0.25">
      <c r="A14">
        <v>240</v>
      </c>
      <c r="B14" t="s">
        <v>42</v>
      </c>
      <c r="C14" s="4">
        <v>81.2</v>
      </c>
    </row>
    <row r="15" spans="1:3" x14ac:dyDescent="0.25">
      <c r="A15">
        <v>270</v>
      </c>
      <c r="B15" t="s">
        <v>42</v>
      </c>
      <c r="C15" s="4">
        <v>84.6</v>
      </c>
    </row>
    <row r="16" spans="1:3" x14ac:dyDescent="0.25">
      <c r="A16">
        <v>300</v>
      </c>
      <c r="B16" t="s">
        <v>42</v>
      </c>
      <c r="C16" s="4">
        <v>86.8</v>
      </c>
    </row>
    <row r="17" spans="1:3" x14ac:dyDescent="0.25">
      <c r="A17">
        <v>360</v>
      </c>
      <c r="B17" t="s">
        <v>42</v>
      </c>
      <c r="C17" s="4">
        <v>92.4</v>
      </c>
    </row>
    <row r="18" spans="1:3" x14ac:dyDescent="0.25">
      <c r="A18">
        <f>8*60</f>
        <v>480</v>
      </c>
      <c r="B18" t="s">
        <v>42</v>
      </c>
      <c r="C18" s="4">
        <v>104.4</v>
      </c>
    </row>
    <row r="19" spans="1:3" x14ac:dyDescent="0.25">
      <c r="A19">
        <v>20</v>
      </c>
      <c r="B19" t="s">
        <v>43</v>
      </c>
      <c r="C19" s="4">
        <v>46.8</v>
      </c>
    </row>
    <row r="20" spans="1:3" x14ac:dyDescent="0.25">
      <c r="A20">
        <v>40</v>
      </c>
      <c r="B20" t="s">
        <v>43</v>
      </c>
      <c r="C20" s="4">
        <v>48.4</v>
      </c>
    </row>
    <row r="21" spans="1:3" x14ac:dyDescent="0.25">
      <c r="A21">
        <v>60</v>
      </c>
      <c r="B21" t="s">
        <v>43</v>
      </c>
      <c r="C21" s="4">
        <v>50.8</v>
      </c>
    </row>
    <row r="22" spans="1:3" x14ac:dyDescent="0.25">
      <c r="A22">
        <v>80</v>
      </c>
      <c r="B22" t="s">
        <v>43</v>
      </c>
      <c r="C22" s="4">
        <v>50.4</v>
      </c>
    </row>
    <row r="23" spans="1:3" x14ac:dyDescent="0.25">
      <c r="A23">
        <v>100</v>
      </c>
      <c r="B23" t="s">
        <v>43</v>
      </c>
      <c r="C23" s="4">
        <v>51.4</v>
      </c>
    </row>
    <row r="24" spans="1:3" x14ac:dyDescent="0.25">
      <c r="A24">
        <v>120</v>
      </c>
      <c r="B24" t="s">
        <v>43</v>
      </c>
      <c r="C24" s="4">
        <v>51.2</v>
      </c>
    </row>
    <row r="25" spans="1:3" x14ac:dyDescent="0.25">
      <c r="A25">
        <v>140</v>
      </c>
      <c r="B25" t="s">
        <v>43</v>
      </c>
      <c r="C25" s="4">
        <v>52.8</v>
      </c>
    </row>
    <row r="26" spans="1:3" x14ac:dyDescent="0.25">
      <c r="A26">
        <v>160</v>
      </c>
      <c r="B26" t="s">
        <v>43</v>
      </c>
      <c r="C26" s="4">
        <v>54</v>
      </c>
    </row>
    <row r="27" spans="1:3" x14ac:dyDescent="0.25">
      <c r="A27">
        <v>180</v>
      </c>
      <c r="B27" t="s">
        <v>43</v>
      </c>
      <c r="C27" s="4">
        <v>53.2</v>
      </c>
    </row>
    <row r="28" spans="1:3" x14ac:dyDescent="0.25">
      <c r="A28">
        <v>200</v>
      </c>
      <c r="B28" t="s">
        <v>43</v>
      </c>
      <c r="C28" s="4">
        <v>55</v>
      </c>
    </row>
    <row r="29" spans="1:3" x14ac:dyDescent="0.25">
      <c r="A29">
        <v>220</v>
      </c>
      <c r="B29" t="s">
        <v>43</v>
      </c>
      <c r="C29" s="4">
        <v>54.6</v>
      </c>
    </row>
    <row r="30" spans="1:3" x14ac:dyDescent="0.25">
      <c r="A30">
        <v>240</v>
      </c>
      <c r="B30" t="s">
        <v>43</v>
      </c>
      <c r="C30" s="4">
        <v>57</v>
      </c>
    </row>
    <row r="31" spans="1:3" x14ac:dyDescent="0.25">
      <c r="A31">
        <v>270</v>
      </c>
      <c r="B31" t="s">
        <v>43</v>
      </c>
      <c r="C31" s="4">
        <v>56</v>
      </c>
    </row>
    <row r="32" spans="1:3" x14ac:dyDescent="0.25">
      <c r="A32">
        <v>300</v>
      </c>
      <c r="B32" t="s">
        <v>43</v>
      </c>
      <c r="C32" s="4">
        <v>57.4</v>
      </c>
    </row>
    <row r="33" spans="1:3" x14ac:dyDescent="0.25">
      <c r="A33">
        <v>360</v>
      </c>
      <c r="B33" t="s">
        <v>43</v>
      </c>
      <c r="C33" s="4">
        <v>61</v>
      </c>
    </row>
    <row r="34" spans="1:3" x14ac:dyDescent="0.25">
      <c r="A34">
        <v>1</v>
      </c>
      <c r="B34" t="s">
        <v>37</v>
      </c>
      <c r="C34" s="4">
        <v>49.8</v>
      </c>
    </row>
    <row r="35" spans="1:3" x14ac:dyDescent="0.25">
      <c r="A35">
        <v>2</v>
      </c>
      <c r="B35" t="s">
        <v>37</v>
      </c>
      <c r="C35" s="5">
        <v>51.2</v>
      </c>
    </row>
    <row r="36" spans="1:3" x14ac:dyDescent="0.25">
      <c r="A36">
        <v>4</v>
      </c>
      <c r="B36" t="s">
        <v>37</v>
      </c>
      <c r="C36" s="4">
        <v>54.8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FD0D1-E083-47A2-B457-A3132235FDA1}">
  <dimension ref="A1:J26"/>
  <sheetViews>
    <sheetView workbookViewId="0">
      <selection activeCell="H10" sqref="H10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x14ac:dyDescent="0.25">
      <c r="D2" t="s">
        <v>8</v>
      </c>
      <c r="E2" t="s">
        <v>9</v>
      </c>
      <c r="F2" t="s">
        <v>10</v>
      </c>
      <c r="G2" t="s">
        <v>11</v>
      </c>
      <c r="H2" t="s">
        <v>10</v>
      </c>
    </row>
    <row r="3" spans="1:10" x14ac:dyDescent="0.25"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</row>
    <row r="4" spans="1:10" x14ac:dyDescent="0.25">
      <c r="D4" t="s">
        <v>31</v>
      </c>
      <c r="E4" t="s">
        <v>31</v>
      </c>
      <c r="F4" t="s">
        <v>31</v>
      </c>
      <c r="G4" t="s">
        <v>31</v>
      </c>
      <c r="H4" t="s">
        <v>31</v>
      </c>
      <c r="I4" t="s">
        <v>31</v>
      </c>
      <c r="J4" t="s">
        <v>32</v>
      </c>
    </row>
    <row r="5" spans="1:10" x14ac:dyDescent="0.25">
      <c r="A5">
        <v>1</v>
      </c>
      <c r="B5" t="s">
        <v>14</v>
      </c>
      <c r="D5">
        <v>5.25</v>
      </c>
      <c r="E5">
        <v>12.289400000000001</v>
      </c>
      <c r="F5">
        <v>22.79</v>
      </c>
      <c r="G5">
        <v>103.51</v>
      </c>
      <c r="H5">
        <v>29.01</v>
      </c>
      <c r="I5">
        <v>24.598600000000001</v>
      </c>
      <c r="J5" t="e">
        <f>('data Na'!#REF!-0.0317)/0.2186</f>
        <v>#REF!</v>
      </c>
    </row>
    <row r="6" spans="1:10" x14ac:dyDescent="0.25">
      <c r="A6">
        <v>2</v>
      </c>
      <c r="B6" t="s">
        <v>14</v>
      </c>
      <c r="D6">
        <v>5.2569999999999997</v>
      </c>
      <c r="E6">
        <v>12.382300000000001</v>
      </c>
      <c r="F6">
        <v>22.84</v>
      </c>
      <c r="G6">
        <v>103.95</v>
      </c>
      <c r="H6">
        <v>29.02</v>
      </c>
      <c r="I6">
        <v>24.783200000000001</v>
      </c>
      <c r="J6">
        <f t="shared" ref="J6" si="0">(E6-0.0317)/0.2186</f>
        <v>56.498627630375118</v>
      </c>
    </row>
    <row r="7" spans="1:10" x14ac:dyDescent="0.25">
      <c r="A7">
        <v>3</v>
      </c>
      <c r="B7" t="s">
        <v>15</v>
      </c>
      <c r="D7" t="s">
        <v>16</v>
      </c>
      <c r="E7" t="s">
        <v>16</v>
      </c>
      <c r="F7" t="s">
        <v>16</v>
      </c>
      <c r="G7" t="s">
        <v>16</v>
      </c>
      <c r="H7" t="s">
        <v>16</v>
      </c>
      <c r="I7" t="s">
        <v>16</v>
      </c>
    </row>
    <row r="8" spans="1:10" x14ac:dyDescent="0.25">
      <c r="A8">
        <v>4</v>
      </c>
      <c r="B8" t="s">
        <v>15</v>
      </c>
      <c r="D8" t="s">
        <v>16</v>
      </c>
      <c r="E8" t="s">
        <v>16</v>
      </c>
      <c r="F8" t="s">
        <v>16</v>
      </c>
      <c r="G8" t="s">
        <v>16</v>
      </c>
      <c r="H8" t="s">
        <v>16</v>
      </c>
      <c r="I8" t="s">
        <v>16</v>
      </c>
    </row>
    <row r="9" spans="1:10" x14ac:dyDescent="0.25">
      <c r="A9">
        <v>5</v>
      </c>
      <c r="B9" t="s">
        <v>17</v>
      </c>
      <c r="D9" t="s">
        <v>16</v>
      </c>
      <c r="E9" t="s">
        <v>16</v>
      </c>
      <c r="F9" t="s">
        <v>16</v>
      </c>
      <c r="G9" t="s">
        <v>16</v>
      </c>
      <c r="H9" t="s">
        <v>16</v>
      </c>
      <c r="I9" t="s">
        <v>16</v>
      </c>
    </row>
    <row r="10" spans="1:10" x14ac:dyDescent="0.25">
      <c r="A10">
        <v>6</v>
      </c>
      <c r="B10" t="s">
        <v>17</v>
      </c>
      <c r="D10" t="s">
        <v>16</v>
      </c>
      <c r="E10" t="s">
        <v>16</v>
      </c>
      <c r="F10" t="s">
        <v>16</v>
      </c>
      <c r="G10" t="s">
        <v>16</v>
      </c>
      <c r="H10" t="s">
        <v>16</v>
      </c>
      <c r="I10" t="s">
        <v>16</v>
      </c>
    </row>
    <row r="11" spans="1:10" x14ac:dyDescent="0.25">
      <c r="A11">
        <v>7</v>
      </c>
      <c r="B11" t="s">
        <v>18</v>
      </c>
      <c r="C11">
        <v>1</v>
      </c>
      <c r="D11">
        <v>5.25</v>
      </c>
      <c r="E11">
        <v>0.4602</v>
      </c>
      <c r="F11">
        <v>21.12</v>
      </c>
      <c r="G11">
        <v>4.07</v>
      </c>
      <c r="H11">
        <v>23.57</v>
      </c>
      <c r="I11">
        <v>1.1016999999999999</v>
      </c>
      <c r="J11">
        <f>(E11+0.0944)/0.5034</f>
        <v>1.1017083829956298</v>
      </c>
    </row>
    <row r="12" spans="1:10" x14ac:dyDescent="0.25">
      <c r="A12">
        <v>8</v>
      </c>
      <c r="B12" t="s">
        <v>18</v>
      </c>
      <c r="C12">
        <v>1</v>
      </c>
      <c r="D12">
        <v>5.2569999999999997</v>
      </c>
      <c r="E12">
        <v>0.45979999999999999</v>
      </c>
      <c r="F12">
        <v>21.14</v>
      </c>
      <c r="G12">
        <v>4.08</v>
      </c>
      <c r="H12">
        <v>23.66</v>
      </c>
      <c r="I12">
        <v>1.1008</v>
      </c>
      <c r="J12">
        <f t="shared" ref="J12:J26" si="1">(E12+0.0944)/0.5034</f>
        <v>1.1009137862534766</v>
      </c>
    </row>
    <row r="13" spans="1:10" x14ac:dyDescent="0.25">
      <c r="A13">
        <v>9</v>
      </c>
      <c r="B13" t="s">
        <v>19</v>
      </c>
      <c r="C13">
        <v>2.5</v>
      </c>
      <c r="D13">
        <v>5.2569999999999997</v>
      </c>
      <c r="E13">
        <v>1.3493999999999999</v>
      </c>
      <c r="F13">
        <v>23.83</v>
      </c>
      <c r="G13">
        <v>11.76</v>
      </c>
      <c r="H13">
        <v>26.01</v>
      </c>
      <c r="I13">
        <v>2.8679000000000001</v>
      </c>
      <c r="J13">
        <f t="shared" si="1"/>
        <v>2.868096940802543</v>
      </c>
    </row>
    <row r="14" spans="1:10" x14ac:dyDescent="0.25">
      <c r="A14">
        <v>10</v>
      </c>
      <c r="B14" t="s">
        <v>19</v>
      </c>
      <c r="C14">
        <v>2.5</v>
      </c>
      <c r="D14">
        <v>5.25</v>
      </c>
      <c r="E14">
        <v>1.3225</v>
      </c>
      <c r="F14">
        <v>23.21</v>
      </c>
      <c r="G14">
        <v>11.53</v>
      </c>
      <c r="H14">
        <v>25.64</v>
      </c>
      <c r="I14">
        <v>2.8144</v>
      </c>
      <c r="J14">
        <f t="shared" si="1"/>
        <v>2.8146603098927296</v>
      </c>
    </row>
    <row r="15" spans="1:10" x14ac:dyDescent="0.25">
      <c r="A15">
        <v>11</v>
      </c>
      <c r="B15" t="s">
        <v>20</v>
      </c>
      <c r="C15">
        <v>5</v>
      </c>
      <c r="D15">
        <v>5.2469999999999999</v>
      </c>
      <c r="E15">
        <v>2.456</v>
      </c>
      <c r="F15">
        <v>21.89</v>
      </c>
      <c r="G15">
        <v>21.2</v>
      </c>
      <c r="H15">
        <v>24.66</v>
      </c>
      <c r="I15">
        <v>5.0659999999999998</v>
      </c>
      <c r="J15">
        <f t="shared" si="1"/>
        <v>5.0663488279698052</v>
      </c>
    </row>
    <row r="16" spans="1:10" x14ac:dyDescent="0.25">
      <c r="A16">
        <v>12</v>
      </c>
      <c r="B16" t="s">
        <v>20</v>
      </c>
      <c r="C16">
        <v>5</v>
      </c>
      <c r="D16">
        <v>5.2469999999999999</v>
      </c>
      <c r="E16">
        <v>2.4643000000000002</v>
      </c>
      <c r="F16">
        <v>21.96</v>
      </c>
      <c r="G16">
        <v>21.27</v>
      </c>
      <c r="H16">
        <v>24.73</v>
      </c>
      <c r="I16">
        <v>5.0826000000000002</v>
      </c>
      <c r="J16">
        <f t="shared" si="1"/>
        <v>5.082836710369488</v>
      </c>
    </row>
    <row r="17" spans="1:10" x14ac:dyDescent="0.25">
      <c r="A17">
        <v>13</v>
      </c>
      <c r="B17" t="s">
        <v>21</v>
      </c>
      <c r="C17">
        <v>10</v>
      </c>
      <c r="D17">
        <v>5.26</v>
      </c>
      <c r="E17">
        <v>4.8842999999999996</v>
      </c>
      <c r="F17">
        <v>22.18</v>
      </c>
      <c r="G17">
        <v>41.74</v>
      </c>
      <c r="H17">
        <v>26.08</v>
      </c>
      <c r="I17">
        <v>9.8895</v>
      </c>
      <c r="J17">
        <f t="shared" si="1"/>
        <v>9.8901470003972989</v>
      </c>
    </row>
    <row r="18" spans="1:10" x14ac:dyDescent="0.25">
      <c r="A18">
        <v>14</v>
      </c>
      <c r="B18" t="s">
        <v>21</v>
      </c>
      <c r="C18">
        <v>10</v>
      </c>
      <c r="D18">
        <v>5.2569999999999997</v>
      </c>
      <c r="E18">
        <v>4.8811</v>
      </c>
      <c r="F18">
        <v>22.09</v>
      </c>
      <c r="G18">
        <v>41.7</v>
      </c>
      <c r="H18">
        <v>26.04</v>
      </c>
      <c r="I18">
        <v>9.8831000000000007</v>
      </c>
      <c r="J18">
        <f t="shared" si="1"/>
        <v>9.8837902264600732</v>
      </c>
    </row>
    <row r="19" spans="1:10" x14ac:dyDescent="0.25">
      <c r="A19">
        <v>15</v>
      </c>
      <c r="B19" t="s">
        <v>22</v>
      </c>
      <c r="C19">
        <v>25</v>
      </c>
      <c r="D19">
        <v>5.26</v>
      </c>
      <c r="E19">
        <v>12.3466</v>
      </c>
      <c r="F19">
        <v>22.78</v>
      </c>
      <c r="G19">
        <v>104.16</v>
      </c>
      <c r="H19">
        <v>29.09</v>
      </c>
      <c r="I19">
        <v>24.712199999999999</v>
      </c>
      <c r="J19">
        <f t="shared" si="1"/>
        <v>24.713945172824793</v>
      </c>
    </row>
    <row r="20" spans="1:10" x14ac:dyDescent="0.25">
      <c r="A20">
        <v>16</v>
      </c>
      <c r="B20" t="s">
        <v>22</v>
      </c>
      <c r="C20">
        <v>25</v>
      </c>
      <c r="D20">
        <v>5.2670000000000003</v>
      </c>
      <c r="E20">
        <v>12.367699999999999</v>
      </c>
      <c r="F20">
        <v>22.81</v>
      </c>
      <c r="G20">
        <v>104.26</v>
      </c>
      <c r="H20">
        <v>29.11</v>
      </c>
      <c r="I20">
        <v>24.754200000000001</v>
      </c>
      <c r="J20">
        <f t="shared" si="1"/>
        <v>24.755860150973383</v>
      </c>
    </row>
    <row r="21" spans="1:10" x14ac:dyDescent="0.25">
      <c r="A21">
        <v>17</v>
      </c>
      <c r="B21" t="s">
        <v>23</v>
      </c>
      <c r="C21">
        <v>50</v>
      </c>
      <c r="D21">
        <v>5.26</v>
      </c>
      <c r="E21">
        <v>24.9849</v>
      </c>
      <c r="F21">
        <v>23.5</v>
      </c>
      <c r="G21">
        <v>205.91</v>
      </c>
      <c r="H21">
        <v>32.36</v>
      </c>
      <c r="I21">
        <v>49.816299999999998</v>
      </c>
      <c r="J21">
        <f t="shared" si="1"/>
        <v>49.819825188716727</v>
      </c>
    </row>
    <row r="22" spans="1:10" x14ac:dyDescent="0.25">
      <c r="A22">
        <v>18</v>
      </c>
      <c r="B22" t="s">
        <v>23</v>
      </c>
      <c r="C22">
        <v>50</v>
      </c>
      <c r="D22">
        <v>5.2670000000000003</v>
      </c>
      <c r="E22">
        <v>24.9148</v>
      </c>
      <c r="F22">
        <v>23.54</v>
      </c>
      <c r="G22">
        <v>205.56</v>
      </c>
      <c r="H22">
        <v>32.299999999999997</v>
      </c>
      <c r="I22">
        <v>49.677199999999999</v>
      </c>
      <c r="J22">
        <f t="shared" si="1"/>
        <v>49.680572109654356</v>
      </c>
    </row>
    <row r="23" spans="1:10" x14ac:dyDescent="0.25">
      <c r="A23">
        <v>19</v>
      </c>
      <c r="B23" t="s">
        <v>24</v>
      </c>
      <c r="C23">
        <v>75</v>
      </c>
      <c r="D23">
        <v>5.2770000000000001</v>
      </c>
      <c r="E23">
        <v>37.479700000000001</v>
      </c>
      <c r="F23">
        <v>24.06</v>
      </c>
      <c r="G23">
        <v>298.39999999999998</v>
      </c>
      <c r="H23">
        <v>34.340000000000003</v>
      </c>
      <c r="I23">
        <v>74.635400000000004</v>
      </c>
      <c r="J23">
        <f t="shared" si="1"/>
        <v>74.640643623361157</v>
      </c>
    </row>
    <row r="24" spans="1:10" x14ac:dyDescent="0.25">
      <c r="A24">
        <v>20</v>
      </c>
      <c r="B24" t="s">
        <v>24</v>
      </c>
      <c r="C24">
        <v>75</v>
      </c>
      <c r="D24">
        <v>5.28</v>
      </c>
      <c r="E24">
        <v>37.5471</v>
      </c>
      <c r="F24">
        <v>23.99</v>
      </c>
      <c r="G24">
        <v>300</v>
      </c>
      <c r="H24">
        <v>34.36</v>
      </c>
      <c r="I24">
        <v>74.769300000000001</v>
      </c>
      <c r="J24">
        <f t="shared" si="1"/>
        <v>74.774533174413989</v>
      </c>
    </row>
    <row r="25" spans="1:10" x14ac:dyDescent="0.25">
      <c r="A25">
        <v>21</v>
      </c>
      <c r="B25" t="s">
        <v>25</v>
      </c>
      <c r="C25">
        <v>100</v>
      </c>
      <c r="D25">
        <v>5.2869999999999999</v>
      </c>
      <c r="E25">
        <v>50.431800000000003</v>
      </c>
      <c r="F25">
        <v>24.42</v>
      </c>
      <c r="G25">
        <v>386.62</v>
      </c>
      <c r="H25">
        <v>35.659999999999997</v>
      </c>
      <c r="I25">
        <v>100.363</v>
      </c>
      <c r="J25">
        <f t="shared" si="1"/>
        <v>100.3698847834724</v>
      </c>
    </row>
    <row r="26" spans="1:10" x14ac:dyDescent="0.25">
      <c r="A26">
        <v>22</v>
      </c>
      <c r="B26" t="s">
        <v>25</v>
      </c>
      <c r="C26">
        <v>100</v>
      </c>
      <c r="D26">
        <v>5.2770000000000001</v>
      </c>
      <c r="E26">
        <v>50.483899999999998</v>
      </c>
      <c r="F26">
        <v>24.44</v>
      </c>
      <c r="G26">
        <v>386.97</v>
      </c>
      <c r="H26">
        <v>35.68</v>
      </c>
      <c r="I26">
        <v>100.4663</v>
      </c>
      <c r="J26">
        <f t="shared" si="1"/>
        <v>100.47338100913787</v>
      </c>
    </row>
  </sheetData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7BA3E9F-43BC-4329-B144-941BE04F92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22</xm:f>
              </x14:cfvo>
              <x14:cfIcon iconSet="3TrafficLights1" iconId="0"/>
              <x14:cfIcon iconSet="3TrafficLights1" iconId="2"/>
              <x14:cfIcon iconSet="3TrafficLights1" iconId="0"/>
            </x14:iconSet>
          </x14:cfRule>
          <xm:sqref>E1:E26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43F6B-09E9-4025-B309-D77977D1E381}">
  <dimension ref="A1:K26"/>
  <sheetViews>
    <sheetView topLeftCell="L1" workbookViewId="0">
      <selection activeCell="H10" sqref="H10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1" x14ac:dyDescent="0.25">
      <c r="D2" t="s">
        <v>8</v>
      </c>
      <c r="E2" t="s">
        <v>9</v>
      </c>
      <c r="F2" t="s">
        <v>10</v>
      </c>
      <c r="G2" t="s">
        <v>11</v>
      </c>
      <c r="H2" t="s">
        <v>10</v>
      </c>
    </row>
    <row r="3" spans="1:11" x14ac:dyDescent="0.25"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</row>
    <row r="4" spans="1:11" x14ac:dyDescent="0.25">
      <c r="D4" t="s">
        <v>33</v>
      </c>
      <c r="E4" t="s">
        <v>33</v>
      </c>
      <c r="F4" t="s">
        <v>33</v>
      </c>
      <c r="G4" t="s">
        <v>33</v>
      </c>
      <c r="H4" t="s">
        <v>33</v>
      </c>
      <c r="I4" t="s">
        <v>33</v>
      </c>
      <c r="J4" t="s">
        <v>34</v>
      </c>
    </row>
    <row r="5" spans="1:11" x14ac:dyDescent="0.25">
      <c r="A5">
        <v>1</v>
      </c>
      <c r="B5" t="s">
        <v>14</v>
      </c>
      <c r="D5">
        <v>8.07</v>
      </c>
      <c r="E5">
        <v>9.0680999999999994</v>
      </c>
      <c r="F5">
        <v>16.809999999999999</v>
      </c>
      <c r="G5">
        <v>56.24</v>
      </c>
      <c r="H5">
        <v>15.76</v>
      </c>
      <c r="I5">
        <v>24.701899999999998</v>
      </c>
      <c r="J5" t="e">
        <f>('data Na'!#REF!-0.0317)/0.2186</f>
        <v>#REF!</v>
      </c>
    </row>
    <row r="6" spans="1:11" x14ac:dyDescent="0.25">
      <c r="A6">
        <v>2</v>
      </c>
      <c r="B6" t="s">
        <v>14</v>
      </c>
      <c r="D6">
        <v>8.077</v>
      </c>
      <c r="E6">
        <v>9.1189</v>
      </c>
      <c r="F6">
        <v>16.82</v>
      </c>
      <c r="G6">
        <v>56.43</v>
      </c>
      <c r="H6">
        <v>15.75</v>
      </c>
      <c r="I6">
        <v>24.840299999999999</v>
      </c>
      <c r="J6">
        <f t="shared" ref="J6" si="0">(E6-0.0317)/0.2186</f>
        <v>41.569990850869168</v>
      </c>
    </row>
    <row r="7" spans="1:11" x14ac:dyDescent="0.25">
      <c r="A7">
        <v>3</v>
      </c>
      <c r="B7" t="s">
        <v>15</v>
      </c>
      <c r="D7">
        <v>8.07</v>
      </c>
      <c r="E7">
        <v>4.6699999999999998E-2</v>
      </c>
      <c r="F7">
        <v>48.65</v>
      </c>
      <c r="G7">
        <v>0.12</v>
      </c>
      <c r="H7">
        <v>38.76</v>
      </c>
      <c r="I7">
        <v>0.13489999999999999</v>
      </c>
    </row>
    <row r="8" spans="1:11" x14ac:dyDescent="0.25">
      <c r="A8">
        <v>4</v>
      </c>
      <c r="B8" t="s">
        <v>15</v>
      </c>
      <c r="D8">
        <v>8.0730000000000004</v>
      </c>
      <c r="E8">
        <v>0.1014</v>
      </c>
      <c r="F8">
        <v>93.81</v>
      </c>
      <c r="G8">
        <v>0.13</v>
      </c>
      <c r="H8">
        <v>70.44</v>
      </c>
      <c r="I8">
        <v>0.28410000000000002</v>
      </c>
    </row>
    <row r="9" spans="1:11" x14ac:dyDescent="0.25">
      <c r="A9">
        <v>5</v>
      </c>
      <c r="B9" t="s">
        <v>17</v>
      </c>
      <c r="D9" t="s">
        <v>16</v>
      </c>
      <c r="E9" t="s">
        <v>16</v>
      </c>
      <c r="F9" t="s">
        <v>16</v>
      </c>
      <c r="G9" t="s">
        <v>16</v>
      </c>
      <c r="H9" t="s">
        <v>16</v>
      </c>
      <c r="I9" t="s">
        <v>16</v>
      </c>
    </row>
    <row r="10" spans="1:11" x14ac:dyDescent="0.25">
      <c r="A10">
        <v>6</v>
      </c>
      <c r="B10" t="s">
        <v>17</v>
      </c>
      <c r="D10">
        <v>8.0630000000000006</v>
      </c>
      <c r="E10">
        <v>0.1177</v>
      </c>
      <c r="F10">
        <v>96.15</v>
      </c>
      <c r="G10">
        <v>0.14000000000000001</v>
      </c>
      <c r="H10">
        <v>78.709999999999994</v>
      </c>
      <c r="I10">
        <v>0.32840000000000003</v>
      </c>
    </row>
    <row r="11" spans="1:11" x14ac:dyDescent="0.25">
      <c r="A11">
        <v>7</v>
      </c>
      <c r="B11" t="s">
        <v>18</v>
      </c>
      <c r="C11">
        <v>1</v>
      </c>
      <c r="D11">
        <v>8.1669999999999998</v>
      </c>
      <c r="E11">
        <v>0.371</v>
      </c>
      <c r="F11">
        <v>17.02</v>
      </c>
      <c r="G11">
        <v>2.44</v>
      </c>
      <c r="H11">
        <v>14.1</v>
      </c>
      <c r="I11">
        <v>1.0182</v>
      </c>
      <c r="J11">
        <f>(E11+0.0029)/0.3672</f>
        <v>1.0182461873638344</v>
      </c>
      <c r="K11">
        <f>(E11)/0.3672</f>
        <v>1.0103485838779955</v>
      </c>
    </row>
    <row r="12" spans="1:11" x14ac:dyDescent="0.25">
      <c r="A12">
        <v>8</v>
      </c>
      <c r="B12" t="s">
        <v>18</v>
      </c>
      <c r="C12">
        <v>1</v>
      </c>
      <c r="D12">
        <v>8.17</v>
      </c>
      <c r="E12">
        <v>0.37</v>
      </c>
      <c r="F12">
        <v>17.010000000000002</v>
      </c>
      <c r="G12">
        <v>2.4300000000000002</v>
      </c>
      <c r="H12">
        <v>14.07</v>
      </c>
      <c r="I12">
        <v>1.0156000000000001</v>
      </c>
      <c r="J12">
        <f t="shared" ref="J12:J26" si="1">(E12+0.0029)/0.3672</f>
        <v>1.0155228758169934</v>
      </c>
      <c r="K12">
        <f t="shared" ref="K12:K26" si="2">(E12)/0.3672</f>
        <v>1.0076252723311545</v>
      </c>
    </row>
    <row r="13" spans="1:11" x14ac:dyDescent="0.25">
      <c r="A13">
        <v>9</v>
      </c>
      <c r="B13" t="s">
        <v>19</v>
      </c>
      <c r="C13">
        <v>2.5</v>
      </c>
      <c r="D13">
        <v>8.1669999999999998</v>
      </c>
      <c r="E13">
        <v>0.89510000000000001</v>
      </c>
      <c r="F13">
        <v>15.8</v>
      </c>
      <c r="G13">
        <v>6.57</v>
      </c>
      <c r="H13">
        <v>14.53</v>
      </c>
      <c r="I13">
        <v>2.4453999999999998</v>
      </c>
      <c r="J13">
        <f t="shared" si="1"/>
        <v>2.4455337690631809</v>
      </c>
      <c r="K13">
        <f t="shared" si="2"/>
        <v>2.437636165577342</v>
      </c>
    </row>
    <row r="14" spans="1:11" x14ac:dyDescent="0.25">
      <c r="A14">
        <v>10</v>
      </c>
      <c r="B14" t="s">
        <v>19</v>
      </c>
      <c r="C14">
        <v>2.5</v>
      </c>
      <c r="D14">
        <v>8.16</v>
      </c>
      <c r="E14">
        <v>0.91690000000000005</v>
      </c>
      <c r="F14">
        <v>16.09</v>
      </c>
      <c r="G14">
        <v>6.58</v>
      </c>
      <c r="H14">
        <v>14.62</v>
      </c>
      <c r="I14">
        <v>2.5047999999999999</v>
      </c>
      <c r="J14">
        <f t="shared" si="1"/>
        <v>2.5049019607843137</v>
      </c>
      <c r="K14">
        <f t="shared" si="2"/>
        <v>2.4970043572984748</v>
      </c>
    </row>
    <row r="15" spans="1:11" x14ac:dyDescent="0.25">
      <c r="A15">
        <v>11</v>
      </c>
      <c r="B15" t="s">
        <v>20</v>
      </c>
      <c r="C15">
        <v>5</v>
      </c>
      <c r="D15">
        <v>8.1430000000000007</v>
      </c>
      <c r="E15">
        <v>1.8216000000000001</v>
      </c>
      <c r="F15">
        <v>16.239999999999998</v>
      </c>
      <c r="G15">
        <v>13.2</v>
      </c>
      <c r="H15">
        <v>15.36</v>
      </c>
      <c r="I15">
        <v>4.9683000000000002</v>
      </c>
      <c r="J15">
        <f t="shared" si="1"/>
        <v>4.9686819172113283</v>
      </c>
      <c r="K15">
        <f t="shared" si="2"/>
        <v>4.9607843137254903</v>
      </c>
    </row>
    <row r="16" spans="1:11" x14ac:dyDescent="0.25">
      <c r="A16">
        <v>12</v>
      </c>
      <c r="B16" t="s">
        <v>20</v>
      </c>
      <c r="C16">
        <v>5</v>
      </c>
      <c r="D16">
        <v>8.1470000000000002</v>
      </c>
      <c r="E16">
        <v>1.8232999999999999</v>
      </c>
      <c r="F16">
        <v>16.25</v>
      </c>
      <c r="G16">
        <v>13.2</v>
      </c>
      <c r="H16">
        <v>15.34</v>
      </c>
      <c r="I16">
        <v>4.9730999999999996</v>
      </c>
      <c r="J16">
        <f t="shared" si="1"/>
        <v>4.9733115468409581</v>
      </c>
      <c r="K16">
        <f t="shared" si="2"/>
        <v>4.9654139433551192</v>
      </c>
    </row>
    <row r="17" spans="1:11" x14ac:dyDescent="0.25">
      <c r="A17">
        <v>13</v>
      </c>
      <c r="B17" t="s">
        <v>21</v>
      </c>
      <c r="C17">
        <v>10</v>
      </c>
      <c r="D17">
        <v>8.1370000000000005</v>
      </c>
      <c r="E17">
        <v>3.6198000000000001</v>
      </c>
      <c r="F17">
        <v>16.440000000000001</v>
      </c>
      <c r="G17">
        <v>25.42</v>
      </c>
      <c r="H17">
        <v>15.88</v>
      </c>
      <c r="I17">
        <v>9.8652999999999995</v>
      </c>
      <c r="J17">
        <f t="shared" si="1"/>
        <v>9.8657407407407405</v>
      </c>
      <c r="K17">
        <f t="shared" si="2"/>
        <v>9.8578431372549016</v>
      </c>
    </row>
    <row r="18" spans="1:11" x14ac:dyDescent="0.25">
      <c r="A18">
        <v>14</v>
      </c>
      <c r="B18" t="s">
        <v>21</v>
      </c>
      <c r="C18">
        <v>10</v>
      </c>
      <c r="D18">
        <v>8.1329999999999991</v>
      </c>
      <c r="E18">
        <v>3.6606999999999998</v>
      </c>
      <c r="F18">
        <v>16.57</v>
      </c>
      <c r="G18">
        <v>25.41</v>
      </c>
      <c r="H18">
        <v>15.87</v>
      </c>
      <c r="I18">
        <v>9.9765999999999995</v>
      </c>
      <c r="J18">
        <f t="shared" si="1"/>
        <v>9.9771241830065343</v>
      </c>
      <c r="K18">
        <f t="shared" si="2"/>
        <v>9.9692265795206954</v>
      </c>
    </row>
    <row r="19" spans="1:11" x14ac:dyDescent="0.25">
      <c r="A19">
        <v>15</v>
      </c>
      <c r="B19" t="s">
        <v>22</v>
      </c>
      <c r="C19">
        <v>25</v>
      </c>
      <c r="D19">
        <v>8.0830000000000002</v>
      </c>
      <c r="E19">
        <v>9.1736000000000004</v>
      </c>
      <c r="F19">
        <v>16.93</v>
      </c>
      <c r="G19">
        <v>56.46</v>
      </c>
      <c r="H19">
        <v>15.77</v>
      </c>
      <c r="I19">
        <v>24.9892</v>
      </c>
      <c r="J19">
        <f t="shared" si="1"/>
        <v>24.990468409586057</v>
      </c>
      <c r="K19">
        <f t="shared" si="2"/>
        <v>24.982570806100217</v>
      </c>
    </row>
    <row r="20" spans="1:11" x14ac:dyDescent="0.25">
      <c r="A20">
        <v>16</v>
      </c>
      <c r="B20" t="s">
        <v>22</v>
      </c>
      <c r="C20">
        <v>25</v>
      </c>
      <c r="D20">
        <v>8.093</v>
      </c>
      <c r="E20">
        <v>9.1773000000000007</v>
      </c>
      <c r="F20">
        <v>16.93</v>
      </c>
      <c r="G20">
        <v>56.44</v>
      </c>
      <c r="H20">
        <v>15.76</v>
      </c>
      <c r="I20">
        <v>24.999400000000001</v>
      </c>
      <c r="J20">
        <f t="shared" si="1"/>
        <v>25.00054466230937</v>
      </c>
      <c r="K20">
        <f t="shared" si="2"/>
        <v>24.992647058823529</v>
      </c>
    </row>
    <row r="21" spans="1:11" x14ac:dyDescent="0.25">
      <c r="A21">
        <v>17</v>
      </c>
      <c r="B21" t="s">
        <v>23</v>
      </c>
      <c r="C21">
        <v>50</v>
      </c>
      <c r="D21">
        <v>8.0129999999999999</v>
      </c>
      <c r="E21">
        <v>18.538900000000002</v>
      </c>
      <c r="F21">
        <v>17.440000000000001</v>
      </c>
      <c r="G21">
        <v>95.24</v>
      </c>
      <c r="H21">
        <v>14.97</v>
      </c>
      <c r="I21">
        <v>50.492899999999999</v>
      </c>
      <c r="J21">
        <f t="shared" si="1"/>
        <v>50.495098039215691</v>
      </c>
      <c r="K21">
        <f t="shared" si="2"/>
        <v>50.487200435729847</v>
      </c>
    </row>
    <row r="22" spans="1:11" x14ac:dyDescent="0.25">
      <c r="A22">
        <v>18</v>
      </c>
      <c r="B22" t="s">
        <v>23</v>
      </c>
      <c r="C22">
        <v>50</v>
      </c>
      <c r="D22">
        <v>8.0169999999999995</v>
      </c>
      <c r="E22">
        <v>18.355799999999999</v>
      </c>
      <c r="F22">
        <v>17.34</v>
      </c>
      <c r="G22">
        <v>94.74</v>
      </c>
      <c r="H22">
        <v>14.89</v>
      </c>
      <c r="I22">
        <v>49.994199999999999</v>
      </c>
      <c r="J22">
        <f t="shared" si="1"/>
        <v>49.996459694989099</v>
      </c>
      <c r="K22">
        <f t="shared" si="2"/>
        <v>49.988562091503262</v>
      </c>
    </row>
    <row r="23" spans="1:11" x14ac:dyDescent="0.25">
      <c r="A23">
        <v>19</v>
      </c>
      <c r="B23" t="s">
        <v>24</v>
      </c>
      <c r="C23">
        <v>75</v>
      </c>
      <c r="D23">
        <v>7.9729999999999999</v>
      </c>
      <c r="E23">
        <v>27.4482</v>
      </c>
      <c r="F23">
        <v>17.62</v>
      </c>
      <c r="G23">
        <v>125.27</v>
      </c>
      <c r="H23">
        <v>14.42</v>
      </c>
      <c r="I23">
        <v>74.754499999999993</v>
      </c>
      <c r="J23">
        <f t="shared" si="1"/>
        <v>74.75789760348583</v>
      </c>
      <c r="K23">
        <f t="shared" si="2"/>
        <v>74.75</v>
      </c>
    </row>
    <row r="24" spans="1:11" x14ac:dyDescent="0.25">
      <c r="A24">
        <v>20</v>
      </c>
      <c r="B24" t="s">
        <v>24</v>
      </c>
      <c r="C24">
        <v>75</v>
      </c>
      <c r="D24">
        <v>7.9729999999999999</v>
      </c>
      <c r="E24">
        <v>27.596399999999999</v>
      </c>
      <c r="F24">
        <v>17.63</v>
      </c>
      <c r="G24">
        <v>125.66</v>
      </c>
      <c r="H24">
        <v>14.39</v>
      </c>
      <c r="I24">
        <v>75.158100000000005</v>
      </c>
      <c r="J24">
        <f t="shared" si="1"/>
        <v>75.161492374727658</v>
      </c>
      <c r="K24">
        <f t="shared" si="2"/>
        <v>75.153594771241828</v>
      </c>
    </row>
    <row r="25" spans="1:11" x14ac:dyDescent="0.25">
      <c r="A25">
        <v>21</v>
      </c>
      <c r="B25" t="s">
        <v>25</v>
      </c>
      <c r="C25">
        <v>100</v>
      </c>
      <c r="D25">
        <v>7.9329999999999998</v>
      </c>
      <c r="E25">
        <v>36.6755</v>
      </c>
      <c r="F25">
        <v>17.760000000000002</v>
      </c>
      <c r="G25">
        <v>151.66</v>
      </c>
      <c r="H25">
        <v>13.99</v>
      </c>
      <c r="I25">
        <v>99.882099999999994</v>
      </c>
      <c r="J25">
        <f t="shared" si="1"/>
        <v>99.886710239651393</v>
      </c>
      <c r="K25">
        <f t="shared" si="2"/>
        <v>99.878812636165563</v>
      </c>
    </row>
    <row r="26" spans="1:11" x14ac:dyDescent="0.25">
      <c r="A26">
        <v>22</v>
      </c>
      <c r="B26" t="s">
        <v>25</v>
      </c>
      <c r="C26">
        <v>100</v>
      </c>
      <c r="D26">
        <v>7.92</v>
      </c>
      <c r="E26">
        <v>36.704999999999998</v>
      </c>
      <c r="F26">
        <v>17.77</v>
      </c>
      <c r="G26">
        <v>151.65</v>
      </c>
      <c r="H26">
        <v>13.98</v>
      </c>
      <c r="I26">
        <v>99.962500000000006</v>
      </c>
      <c r="J26">
        <f t="shared" si="1"/>
        <v>99.967047930283201</v>
      </c>
      <c r="K26">
        <f t="shared" si="2"/>
        <v>99.959150326797371</v>
      </c>
    </row>
  </sheetData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0048648-392E-497B-B7F9-0CB0E472C1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50.484000000000002</xm:f>
              </x14:cfvo>
              <x14:cfIcon iconSet="3TrafficLights1" iconId="0"/>
              <x14:cfIcon iconSet="3TrafficLights1" iconId="2"/>
              <x14:cfIcon iconSet="3TrafficLights1" iconId="0"/>
            </x14:iconSet>
          </x14:cfRule>
          <xm:sqref>E1:E26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14943-3047-4B83-AB1D-02EEB334AA0D}">
  <dimension ref="A1:J20"/>
  <sheetViews>
    <sheetView topLeftCell="J1" workbookViewId="0">
      <selection activeCell="H10" sqref="H10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x14ac:dyDescent="0.25">
      <c r="D2" t="s">
        <v>8</v>
      </c>
      <c r="E2" t="s">
        <v>9</v>
      </c>
      <c r="F2" t="s">
        <v>10</v>
      </c>
      <c r="G2" t="s">
        <v>11</v>
      </c>
      <c r="H2" t="s">
        <v>10</v>
      </c>
    </row>
    <row r="3" spans="1:10" x14ac:dyDescent="0.25"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</row>
    <row r="4" spans="1:10" x14ac:dyDescent="0.25">
      <c r="D4" t="s">
        <v>13</v>
      </c>
      <c r="E4" t="s">
        <v>13</v>
      </c>
      <c r="F4" t="s">
        <v>13</v>
      </c>
      <c r="G4" t="s">
        <v>13</v>
      </c>
      <c r="H4" t="s">
        <v>13</v>
      </c>
      <c r="I4" t="s">
        <v>13</v>
      </c>
      <c r="J4" t="s">
        <v>26</v>
      </c>
    </row>
    <row r="5" spans="1:10" x14ac:dyDescent="0.25">
      <c r="A5">
        <v>7</v>
      </c>
      <c r="B5" t="s">
        <v>18</v>
      </c>
      <c r="C5">
        <v>1</v>
      </c>
      <c r="D5">
        <v>3.03</v>
      </c>
      <c r="E5">
        <v>0.22950000000000001</v>
      </c>
      <c r="F5">
        <v>25.3</v>
      </c>
      <c r="G5">
        <v>2.34</v>
      </c>
      <c r="H5">
        <v>47.22</v>
      </c>
      <c r="I5">
        <v>0.97640000000000005</v>
      </c>
      <c r="J5">
        <f t="shared" ref="J5:J20" si="0">(E5-0.0317)/0.2186</f>
        <v>0.9048490393412626</v>
      </c>
    </row>
    <row r="6" spans="1:10" x14ac:dyDescent="0.25">
      <c r="A6">
        <v>8</v>
      </c>
      <c r="B6" t="s">
        <v>18</v>
      </c>
      <c r="C6">
        <v>1</v>
      </c>
      <c r="D6">
        <v>3.03</v>
      </c>
      <c r="E6">
        <v>0.2293</v>
      </c>
      <c r="F6">
        <v>24.12</v>
      </c>
      <c r="G6">
        <v>2.35</v>
      </c>
      <c r="H6">
        <v>45.99</v>
      </c>
      <c r="I6">
        <v>0.97519999999999996</v>
      </c>
      <c r="J6">
        <f t="shared" si="0"/>
        <v>0.90393412625800551</v>
      </c>
    </row>
    <row r="7" spans="1:10" x14ac:dyDescent="0.25">
      <c r="A7">
        <v>9</v>
      </c>
      <c r="B7" t="s">
        <v>19</v>
      </c>
      <c r="C7">
        <v>2.5</v>
      </c>
      <c r="D7">
        <v>3.03</v>
      </c>
      <c r="E7">
        <v>0.56079999999999997</v>
      </c>
      <c r="F7">
        <v>22.69</v>
      </c>
      <c r="G7">
        <v>5.68</v>
      </c>
      <c r="H7">
        <v>44.32</v>
      </c>
      <c r="I7">
        <v>2.4882</v>
      </c>
      <c r="J7">
        <f t="shared" si="0"/>
        <v>2.4204025617566334</v>
      </c>
    </row>
    <row r="8" spans="1:10" x14ac:dyDescent="0.25">
      <c r="A8">
        <v>10</v>
      </c>
      <c r="B8" t="s">
        <v>19</v>
      </c>
      <c r="C8">
        <v>2.5</v>
      </c>
      <c r="D8">
        <v>3.0329999999999999</v>
      </c>
      <c r="E8">
        <v>0.56140000000000001</v>
      </c>
      <c r="F8">
        <v>22.51</v>
      </c>
      <c r="G8">
        <v>5.68</v>
      </c>
      <c r="H8">
        <v>44.01</v>
      </c>
      <c r="I8">
        <v>2.4906000000000001</v>
      </c>
      <c r="J8">
        <f t="shared" si="0"/>
        <v>2.4231473010064049</v>
      </c>
    </row>
    <row r="9" spans="1:10" x14ac:dyDescent="0.25">
      <c r="A9">
        <v>11</v>
      </c>
      <c r="B9" t="s">
        <v>20</v>
      </c>
      <c r="C9">
        <v>5</v>
      </c>
      <c r="D9">
        <v>3.0369999999999999</v>
      </c>
      <c r="E9">
        <v>1.1133</v>
      </c>
      <c r="F9">
        <v>22.04</v>
      </c>
      <c r="G9">
        <v>11.15</v>
      </c>
      <c r="H9">
        <v>43.47</v>
      </c>
      <c r="I9">
        <v>5.0091999999999999</v>
      </c>
      <c r="J9">
        <f t="shared" si="0"/>
        <v>4.9478499542543455</v>
      </c>
    </row>
    <row r="10" spans="1:10" x14ac:dyDescent="0.25">
      <c r="A10">
        <v>12</v>
      </c>
      <c r="B10" t="s">
        <v>20</v>
      </c>
      <c r="C10">
        <v>5</v>
      </c>
      <c r="D10">
        <v>3.04</v>
      </c>
      <c r="E10">
        <v>1.1146</v>
      </c>
      <c r="F10">
        <v>21.98</v>
      </c>
      <c r="G10">
        <v>11.16</v>
      </c>
      <c r="H10">
        <v>43.39</v>
      </c>
      <c r="I10">
        <v>5.0151000000000003</v>
      </c>
      <c r="J10">
        <f t="shared" si="0"/>
        <v>4.9537968892955169</v>
      </c>
    </row>
    <row r="11" spans="1:10" x14ac:dyDescent="0.25">
      <c r="A11">
        <v>13</v>
      </c>
      <c r="B11" t="s">
        <v>21</v>
      </c>
      <c r="C11">
        <v>10</v>
      </c>
      <c r="D11">
        <v>3.0369999999999999</v>
      </c>
      <c r="E11">
        <v>2.2143000000000002</v>
      </c>
      <c r="F11">
        <v>21.95</v>
      </c>
      <c r="G11">
        <v>22.1</v>
      </c>
      <c r="H11">
        <v>43.53</v>
      </c>
      <c r="I11">
        <v>10.0334</v>
      </c>
      <c r="J11">
        <f t="shared" si="0"/>
        <v>9.9844464775846316</v>
      </c>
    </row>
    <row r="12" spans="1:10" x14ac:dyDescent="0.25">
      <c r="A12">
        <v>14</v>
      </c>
      <c r="B12" t="s">
        <v>21</v>
      </c>
      <c r="C12">
        <v>10</v>
      </c>
      <c r="D12">
        <v>3.0369999999999999</v>
      </c>
      <c r="E12">
        <v>2.2122000000000002</v>
      </c>
      <c r="F12">
        <v>21.88</v>
      </c>
      <c r="G12">
        <v>22.15</v>
      </c>
      <c r="H12">
        <v>43.51</v>
      </c>
      <c r="I12">
        <v>10.0237</v>
      </c>
      <c r="J12">
        <f t="shared" si="0"/>
        <v>9.9748398902104327</v>
      </c>
    </row>
    <row r="13" spans="1:10" x14ac:dyDescent="0.25">
      <c r="A13">
        <v>15</v>
      </c>
      <c r="B13" t="s">
        <v>22</v>
      </c>
      <c r="C13">
        <v>25</v>
      </c>
      <c r="D13">
        <v>3.05</v>
      </c>
      <c r="E13">
        <v>5.5206999999999997</v>
      </c>
      <c r="F13">
        <v>21.63</v>
      </c>
      <c r="G13">
        <v>54.92</v>
      </c>
      <c r="H13">
        <v>43.43</v>
      </c>
      <c r="I13">
        <v>25.120899999999999</v>
      </c>
      <c r="J13">
        <f t="shared" si="0"/>
        <v>25.109789569990852</v>
      </c>
    </row>
    <row r="14" spans="1:10" x14ac:dyDescent="0.25">
      <c r="A14">
        <v>16</v>
      </c>
      <c r="B14" t="s">
        <v>22</v>
      </c>
      <c r="C14">
        <v>25</v>
      </c>
      <c r="D14">
        <v>3.0529999999999999</v>
      </c>
      <c r="E14">
        <v>5.6058000000000003</v>
      </c>
      <c r="F14">
        <v>21.71</v>
      </c>
      <c r="G14">
        <v>55.75</v>
      </c>
      <c r="H14">
        <v>43.54</v>
      </c>
      <c r="I14">
        <v>25.5091</v>
      </c>
      <c r="J14">
        <f t="shared" si="0"/>
        <v>25.499085086916747</v>
      </c>
    </row>
    <row r="15" spans="1:10" x14ac:dyDescent="0.25">
      <c r="A15">
        <v>17</v>
      </c>
      <c r="B15" t="s">
        <v>23</v>
      </c>
      <c r="C15">
        <v>50</v>
      </c>
      <c r="D15">
        <v>3.0630000000000002</v>
      </c>
      <c r="E15">
        <v>10.9703</v>
      </c>
      <c r="F15">
        <v>21.45</v>
      </c>
      <c r="G15">
        <v>106.76</v>
      </c>
      <c r="H15">
        <v>43.5</v>
      </c>
      <c r="I15">
        <v>49.988199999999999</v>
      </c>
      <c r="J15">
        <f t="shared" si="0"/>
        <v>50.039341262580052</v>
      </c>
    </row>
    <row r="16" spans="1:10" x14ac:dyDescent="0.25">
      <c r="A16">
        <v>18</v>
      </c>
      <c r="B16" t="s">
        <v>23</v>
      </c>
      <c r="C16">
        <v>50</v>
      </c>
      <c r="D16">
        <v>3.06</v>
      </c>
      <c r="E16">
        <v>10.9901</v>
      </c>
      <c r="F16">
        <v>21.48</v>
      </c>
      <c r="G16">
        <v>106.85</v>
      </c>
      <c r="H16">
        <v>43.53</v>
      </c>
      <c r="I16">
        <v>50.078899999999997</v>
      </c>
      <c r="J16">
        <f t="shared" si="0"/>
        <v>50.129917657822503</v>
      </c>
    </row>
    <row r="17" spans="1:10" x14ac:dyDescent="0.25">
      <c r="A17">
        <v>19</v>
      </c>
      <c r="B17" t="s">
        <v>24</v>
      </c>
      <c r="C17">
        <v>75</v>
      </c>
      <c r="D17">
        <v>3.073</v>
      </c>
      <c r="E17">
        <v>16.371099999999998</v>
      </c>
      <c r="F17">
        <v>21.49</v>
      </c>
      <c r="G17">
        <v>153.46</v>
      </c>
      <c r="H17">
        <v>43.42</v>
      </c>
      <c r="I17">
        <v>74.633200000000002</v>
      </c>
      <c r="J17">
        <f t="shared" si="0"/>
        <v>74.745654162854521</v>
      </c>
    </row>
    <row r="18" spans="1:10" x14ac:dyDescent="0.25">
      <c r="A18">
        <v>20</v>
      </c>
      <c r="B18" t="s">
        <v>24</v>
      </c>
      <c r="C18">
        <v>75</v>
      </c>
      <c r="D18">
        <v>3.073</v>
      </c>
      <c r="E18">
        <v>16.41</v>
      </c>
      <c r="F18">
        <v>21.49</v>
      </c>
      <c r="G18">
        <v>153.63999999999999</v>
      </c>
      <c r="H18">
        <v>43.52</v>
      </c>
      <c r="I18">
        <v>74.810500000000005</v>
      </c>
      <c r="J18">
        <f t="shared" si="0"/>
        <v>74.923604757548034</v>
      </c>
    </row>
    <row r="19" spans="1:10" x14ac:dyDescent="0.25">
      <c r="A19">
        <v>21</v>
      </c>
      <c r="B19" t="s">
        <v>25</v>
      </c>
      <c r="C19">
        <v>100</v>
      </c>
      <c r="D19">
        <v>3.0830000000000002</v>
      </c>
      <c r="E19">
        <v>21.914100000000001</v>
      </c>
      <c r="F19">
        <v>21.44</v>
      </c>
      <c r="G19">
        <v>196.39</v>
      </c>
      <c r="H19">
        <v>43.13</v>
      </c>
      <c r="I19">
        <v>99.9268</v>
      </c>
      <c r="J19">
        <f>(E19-0.0317)/0.2186</f>
        <v>100.1024702653248</v>
      </c>
    </row>
    <row r="20" spans="1:10" x14ac:dyDescent="0.25">
      <c r="A20">
        <v>22</v>
      </c>
      <c r="B20" t="s">
        <v>25</v>
      </c>
      <c r="C20">
        <v>100</v>
      </c>
      <c r="D20">
        <v>3.09</v>
      </c>
      <c r="E20">
        <v>21.8687</v>
      </c>
      <c r="F20">
        <v>21.41</v>
      </c>
      <c r="G20">
        <v>196.19</v>
      </c>
      <c r="H20">
        <v>43.08</v>
      </c>
      <c r="I20">
        <v>99.719800000000006</v>
      </c>
      <c r="J20">
        <f t="shared" si="0"/>
        <v>99.894784995425439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51FDC3BFC67E4CB238D42F5AE25BE4" ma:contentTypeVersion="9" ma:contentTypeDescription="Create a new document." ma:contentTypeScope="" ma:versionID="e3ebe91298d104abb47d3df1787df2f9">
  <xsd:schema xmlns:xsd="http://www.w3.org/2001/XMLSchema" xmlns:xs="http://www.w3.org/2001/XMLSchema" xmlns:p="http://schemas.microsoft.com/office/2006/metadata/properties" xmlns:ns3="ce4c9300-43b4-4cf5-a574-03edfaa98caf" targetNamespace="http://schemas.microsoft.com/office/2006/metadata/properties" ma:root="true" ma:fieldsID="c5194c83695aa6a3ca70b3af7f2ef383" ns3:_="">
    <xsd:import namespace="ce4c9300-43b4-4cf5-a574-03edfaa98ca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4c9300-43b4-4cf5-a574-03edfaa98c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536349-18F2-47F9-B769-CFE5A50C8B29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ce4c9300-43b4-4cf5-a574-03edfaa98caf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1B8BB06-8426-42B8-A8E9-E610856A13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4c9300-43b4-4cf5-a574-03edfaa98c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BB5143B-BA46-46F8-82D1-94F88A17AB4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 Cl</vt:lpstr>
      <vt:lpstr>data SO4</vt:lpstr>
      <vt:lpstr>data Na</vt:lpstr>
      <vt:lpstr>data Ca</vt:lpstr>
      <vt:lpstr>data Mg</vt:lpstr>
      <vt:lpstr>data SiO2</vt:lpstr>
      <vt:lpstr>std Cl</vt:lpstr>
      <vt:lpstr>std SO4</vt:lpstr>
      <vt:lpstr>std Na</vt:lpstr>
      <vt:lpstr>std Ca </vt:lpstr>
      <vt:lpstr>std mg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Lærke Nørgaard Madsen</dc:creator>
  <cp:lastModifiedBy>Lærke Nørgaard Madsen</cp:lastModifiedBy>
  <dcterms:created xsi:type="dcterms:W3CDTF">2022-02-07T09:01:49Z</dcterms:created>
  <dcterms:modified xsi:type="dcterms:W3CDTF">2022-02-16T08:07:52Z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0x0101000D51FDC3BFC67E4CB238D42F5AE25BE4</vt:lpwstr>
  </property>
  <property fmtid="{D5CDD505-2E9C-101B-9397-08002B2CF9AE}" pid="3" name="_dlc_DocIdItemGuid">
    <vt:lpwstr>730f1c04-8cb3-4c5f-b027-4901bff5e5bf</vt:lpwstr>
  </property>
</Properties>
</file>