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285" documentId="8_{3C0C4C5D-0172-4F0F-BDE4-87CB5391D010}" xr6:coauthVersionLast="46" xr6:coauthVersionMax="46" xr10:uidLastSave="{2687AD11-D3DD-41C7-A971-D690A157CAE7}"/>
  <bookViews>
    <workbookView xWindow="-120" yWindow="-120" windowWidth="29040" windowHeight="15840" firstSheet="1" activeTab="5" xr2:uid="{9A7F57C6-AEBE-42AA-863E-04BDCF82B821}"/>
  </bookViews>
  <sheets>
    <sheet name="NaCl" sheetId="1" r:id="rId1"/>
    <sheet name="CaCl2" sheetId="2" r:id="rId2"/>
    <sheet name="SiO2" sheetId="3" r:id="rId3"/>
    <sheet name="NaCl_Check" sheetId="4" r:id="rId4"/>
    <sheet name="CaCl2_check" sheetId="5" r:id="rId5"/>
    <sheet name="SiO2_chec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4" i="6"/>
  <c r="M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4" i="6"/>
  <c r="L4" i="5"/>
  <c r="M4" i="5"/>
  <c r="M4" i="4"/>
  <c r="L4" i="4"/>
  <c r="K4" i="6"/>
  <c r="J4" i="6"/>
  <c r="I4" i="6"/>
  <c r="H5" i="6"/>
  <c r="H6" i="6"/>
  <c r="H7" i="6"/>
  <c r="H8" i="6"/>
  <c r="H9" i="6"/>
  <c r="H10" i="6"/>
  <c r="H11" i="6"/>
  <c r="K11" i="6" s="1"/>
  <c r="H12" i="6"/>
  <c r="K12" i="6" s="1"/>
  <c r="H13" i="6"/>
  <c r="H14" i="6"/>
  <c r="K14" i="6" s="1"/>
  <c r="H15" i="6"/>
  <c r="H16" i="6"/>
  <c r="H17" i="6"/>
  <c r="H18" i="6"/>
  <c r="H19" i="6"/>
  <c r="H20" i="6"/>
  <c r="K20" i="6" s="1"/>
  <c r="H4" i="6"/>
  <c r="K6" i="6"/>
  <c r="K7" i="6"/>
  <c r="K8" i="6"/>
  <c r="K13" i="6"/>
  <c r="K18" i="6"/>
  <c r="K19" i="6"/>
  <c r="G5" i="6"/>
  <c r="G6" i="6"/>
  <c r="G7" i="6"/>
  <c r="G8" i="6"/>
  <c r="G9" i="6"/>
  <c r="G10" i="6"/>
  <c r="G11" i="6"/>
  <c r="G12" i="6"/>
  <c r="G13" i="6"/>
  <c r="J13" i="6" s="1"/>
  <c r="G14" i="6"/>
  <c r="J14" i="6" s="1"/>
  <c r="G15" i="6"/>
  <c r="J15" i="6" s="1"/>
  <c r="G16" i="6"/>
  <c r="J16" i="6" s="1"/>
  <c r="G17" i="6"/>
  <c r="G18" i="6"/>
  <c r="G19" i="6"/>
  <c r="G20" i="6"/>
  <c r="G4" i="6"/>
  <c r="F5" i="6"/>
  <c r="I5" i="6" s="1"/>
  <c r="F6" i="6"/>
  <c r="I6" i="6" s="1"/>
  <c r="F7" i="6"/>
  <c r="I7" i="6" s="1"/>
  <c r="F8" i="6"/>
  <c r="I8" i="6" s="1"/>
  <c r="F9" i="6"/>
  <c r="F10" i="6"/>
  <c r="I10" i="6" s="1"/>
  <c r="F11" i="6"/>
  <c r="F12" i="6"/>
  <c r="F13" i="6"/>
  <c r="I13" i="6" s="1"/>
  <c r="F14" i="6"/>
  <c r="I14" i="6" s="1"/>
  <c r="F15" i="6"/>
  <c r="F16" i="6"/>
  <c r="I16" i="6" s="1"/>
  <c r="F17" i="6"/>
  <c r="I17" i="6" s="1"/>
  <c r="F18" i="6"/>
  <c r="I18" i="6" s="1"/>
  <c r="F19" i="6"/>
  <c r="I19" i="6" s="1"/>
  <c r="F20" i="6"/>
  <c r="I20" i="6" s="1"/>
  <c r="F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4" i="5"/>
  <c r="H5" i="5"/>
  <c r="H6" i="5"/>
  <c r="H7" i="5"/>
  <c r="H8" i="5"/>
  <c r="H9" i="5"/>
  <c r="H10" i="5"/>
  <c r="H11" i="5"/>
  <c r="K11" i="5" s="1"/>
  <c r="H12" i="5"/>
  <c r="H13" i="5"/>
  <c r="K13" i="5" s="1"/>
  <c r="H14" i="5"/>
  <c r="K14" i="5" s="1"/>
  <c r="H15" i="5"/>
  <c r="K15" i="5" s="1"/>
  <c r="H16" i="5"/>
  <c r="K16" i="5" s="1"/>
  <c r="H17" i="5"/>
  <c r="H18" i="5"/>
  <c r="H19" i="5"/>
  <c r="H20" i="5"/>
  <c r="H4" i="5"/>
  <c r="K4" i="5"/>
  <c r="F4" i="5"/>
  <c r="K20" i="5"/>
  <c r="G20" i="5"/>
  <c r="J20" i="5" s="1"/>
  <c r="F20" i="5"/>
  <c r="J19" i="5"/>
  <c r="K19" i="5"/>
  <c r="G19" i="5"/>
  <c r="F19" i="5"/>
  <c r="K18" i="5"/>
  <c r="G18" i="5"/>
  <c r="J18" i="5" s="1"/>
  <c r="L18" i="5" s="1"/>
  <c r="F18" i="5"/>
  <c r="K17" i="5"/>
  <c r="G17" i="5"/>
  <c r="J17" i="5" s="1"/>
  <c r="F17" i="5"/>
  <c r="J16" i="5"/>
  <c r="G16" i="5"/>
  <c r="F16" i="5"/>
  <c r="G15" i="5"/>
  <c r="J15" i="5" s="1"/>
  <c r="F15" i="5"/>
  <c r="G14" i="5"/>
  <c r="J14" i="5" s="1"/>
  <c r="F14" i="5"/>
  <c r="J13" i="5"/>
  <c r="G13" i="5"/>
  <c r="F13" i="5"/>
  <c r="K12" i="5"/>
  <c r="G12" i="5"/>
  <c r="J12" i="5" s="1"/>
  <c r="F12" i="5"/>
  <c r="G11" i="5"/>
  <c r="J11" i="5" s="1"/>
  <c r="F11" i="5"/>
  <c r="J10" i="5"/>
  <c r="K10" i="5"/>
  <c r="G10" i="5"/>
  <c r="F10" i="5"/>
  <c r="K9" i="5"/>
  <c r="G9" i="5"/>
  <c r="J9" i="5" s="1"/>
  <c r="F9" i="5"/>
  <c r="K8" i="5"/>
  <c r="G8" i="5"/>
  <c r="J8" i="5" s="1"/>
  <c r="F8" i="5"/>
  <c r="K7" i="5"/>
  <c r="J7" i="5"/>
  <c r="G7" i="5"/>
  <c r="F7" i="5"/>
  <c r="K6" i="5"/>
  <c r="G6" i="5"/>
  <c r="J6" i="5" s="1"/>
  <c r="F6" i="5"/>
  <c r="K5" i="5"/>
  <c r="G5" i="5"/>
  <c r="J5" i="5" s="1"/>
  <c r="F5" i="5"/>
  <c r="J4" i="5"/>
  <c r="G4" i="5"/>
  <c r="J20" i="6"/>
  <c r="J19" i="6"/>
  <c r="J18" i="6"/>
  <c r="K17" i="6"/>
  <c r="J17" i="6"/>
  <c r="K16" i="6"/>
  <c r="K15" i="6"/>
  <c r="I15" i="6"/>
  <c r="J12" i="6"/>
  <c r="I12" i="6"/>
  <c r="J11" i="6"/>
  <c r="I11" i="6"/>
  <c r="K10" i="6"/>
  <c r="J10" i="6"/>
  <c r="K9" i="6"/>
  <c r="J9" i="6"/>
  <c r="I9" i="6"/>
  <c r="J8" i="6"/>
  <c r="J7" i="6"/>
  <c r="J6" i="6"/>
  <c r="K5" i="6"/>
  <c r="J5" i="6"/>
  <c r="K4" i="4"/>
  <c r="H4" i="4"/>
  <c r="I5" i="4"/>
  <c r="J5" i="4"/>
  <c r="I6" i="4"/>
  <c r="J6" i="4"/>
  <c r="K6" i="4"/>
  <c r="L6" i="4" s="1"/>
  <c r="M6" i="4" s="1"/>
  <c r="I7" i="4"/>
  <c r="J7" i="4"/>
  <c r="K7" i="4"/>
  <c r="L7" i="4" s="1"/>
  <c r="M7" i="4" s="1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K16" i="4"/>
  <c r="L16" i="4" s="1"/>
  <c r="M16" i="4" s="1"/>
  <c r="I17" i="4"/>
  <c r="J17" i="4"/>
  <c r="I18" i="4"/>
  <c r="J18" i="4"/>
  <c r="I19" i="4"/>
  <c r="J19" i="4"/>
  <c r="I20" i="4"/>
  <c r="J20" i="4"/>
  <c r="J4" i="4"/>
  <c r="I4" i="4"/>
  <c r="H5" i="4"/>
  <c r="K5" i="4" s="1"/>
  <c r="L5" i="4" s="1"/>
  <c r="M5" i="4" s="1"/>
  <c r="H6" i="4"/>
  <c r="H7" i="4"/>
  <c r="H8" i="4"/>
  <c r="K8" i="4" s="1"/>
  <c r="L8" i="4" s="1"/>
  <c r="M8" i="4" s="1"/>
  <c r="H9" i="4"/>
  <c r="K9" i="4" s="1"/>
  <c r="L9" i="4" s="1"/>
  <c r="M9" i="4" s="1"/>
  <c r="H10" i="4"/>
  <c r="K10" i="4" s="1"/>
  <c r="L10" i="4" s="1"/>
  <c r="M10" i="4" s="1"/>
  <c r="H11" i="4"/>
  <c r="K11" i="4" s="1"/>
  <c r="L11" i="4" s="1"/>
  <c r="M11" i="4" s="1"/>
  <c r="H12" i="4"/>
  <c r="K12" i="4" s="1"/>
  <c r="L12" i="4" s="1"/>
  <c r="M12" i="4" s="1"/>
  <c r="H13" i="4"/>
  <c r="K13" i="4" s="1"/>
  <c r="L13" i="4" s="1"/>
  <c r="M13" i="4" s="1"/>
  <c r="H14" i="4"/>
  <c r="K14" i="4" s="1"/>
  <c r="L14" i="4" s="1"/>
  <c r="M14" i="4" s="1"/>
  <c r="H15" i="4"/>
  <c r="K15" i="4" s="1"/>
  <c r="L15" i="4" s="1"/>
  <c r="M15" i="4" s="1"/>
  <c r="H16" i="4"/>
  <c r="H17" i="4"/>
  <c r="K17" i="4" s="1"/>
  <c r="L17" i="4" s="1"/>
  <c r="M17" i="4" s="1"/>
  <c r="H18" i="4"/>
  <c r="K18" i="4" s="1"/>
  <c r="L18" i="4" s="1"/>
  <c r="M18" i="4" s="1"/>
  <c r="H19" i="4"/>
  <c r="K19" i="4" s="1"/>
  <c r="L19" i="4" s="1"/>
  <c r="M19" i="4" s="1"/>
  <c r="H20" i="4"/>
  <c r="K20" i="4" s="1"/>
  <c r="L20" i="4" s="1"/>
  <c r="M20" i="4" s="1"/>
  <c r="M6" i="6" l="1"/>
  <c r="M19" i="6"/>
  <c r="M12" i="6"/>
  <c r="M16" i="6"/>
  <c r="L5" i="5"/>
  <c r="L6" i="5"/>
  <c r="M6" i="5" s="1"/>
  <c r="L14" i="5"/>
  <c r="M14" i="5" s="1"/>
  <c r="L11" i="5"/>
  <c r="L15" i="5"/>
  <c r="M15" i="5" s="1"/>
  <c r="L8" i="5"/>
  <c r="M8" i="5" s="1"/>
  <c r="L12" i="5"/>
  <c r="L19" i="5"/>
  <c r="L16" i="5"/>
  <c r="M16" i="5" s="1"/>
  <c r="L13" i="5"/>
  <c r="M13" i="5" s="1"/>
  <c r="L10" i="5"/>
  <c r="M10" i="5" s="1"/>
  <c r="L20" i="5"/>
  <c r="M20" i="5" s="1"/>
  <c r="L7" i="5"/>
  <c r="M7" i="5" s="1"/>
  <c r="L9" i="5"/>
  <c r="M9" i="5" s="1"/>
  <c r="M5" i="5"/>
  <c r="M12" i="5"/>
  <c r="M18" i="5"/>
  <c r="M11" i="5"/>
  <c r="M19" i="5"/>
  <c r="L17" i="5"/>
  <c r="M17" i="5" s="1"/>
  <c r="M9" i="6"/>
  <c r="M13" i="6"/>
  <c r="M7" i="6"/>
  <c r="M11" i="6"/>
  <c r="M14" i="6"/>
  <c r="M8" i="6"/>
  <c r="M17" i="6"/>
  <c r="M20" i="6"/>
  <c r="M5" i="6"/>
  <c r="M18" i="6"/>
  <c r="M15" i="6"/>
  <c r="M10" i="6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4" i="4"/>
</calcChain>
</file>

<file path=xl/sharedStrings.xml><?xml version="1.0" encoding="utf-8"?>
<sst xmlns="http://schemas.openxmlformats.org/spreadsheetml/2006/main" count="175" uniqueCount="26">
  <si>
    <t>navn</t>
  </si>
  <si>
    <t>Na  [mg/l]</t>
  </si>
  <si>
    <t>Cl  [mg/l]</t>
  </si>
  <si>
    <t>Feed</t>
  </si>
  <si>
    <t>Concentrate</t>
  </si>
  <si>
    <t>Permeate</t>
  </si>
  <si>
    <t>Ca  [mg/l]</t>
  </si>
  <si>
    <t>SiO2  [mg/l]</t>
  </si>
  <si>
    <t>time</t>
  </si>
  <si>
    <t>stream</t>
  </si>
  <si>
    <t>Ion mg/L</t>
  </si>
  <si>
    <t>Mw</t>
  </si>
  <si>
    <t>Na+</t>
  </si>
  <si>
    <t>Cl-</t>
  </si>
  <si>
    <t>HCO3-</t>
  </si>
  <si>
    <t>Concentration mM</t>
  </si>
  <si>
    <t>anion</t>
  </si>
  <si>
    <t>cation</t>
  </si>
  <si>
    <t>Charge</t>
  </si>
  <si>
    <t>anion sum</t>
  </si>
  <si>
    <t>Ca++</t>
  </si>
  <si>
    <t>deviation charge</t>
  </si>
  <si>
    <t>Na  +</t>
  </si>
  <si>
    <t xml:space="preserve">SiO2  </t>
  </si>
  <si>
    <t>deviation charge w. SiO2</t>
  </si>
  <si>
    <t>deviation charge w/o. 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</si>
</sst>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2" borderId="5" xfId="0" applyFill="1" applyBorder="1" applyAlignment="1">
      <alignment horizontal="center"/>
    </xf>
    <xf numFmtId="0" fontId="0" fillId="3" borderId="5" xfId="0" applyFill="1" applyBorder="1"/>
    <xf numFmtId="0" fontId="0" fillId="4" borderId="5" xfId="0" applyFill="1" applyBorder="1"/>
    <xf numFmtId="0" fontId="0" fillId="0" borderId="7" xfId="0" applyBorder="1"/>
    <xf numFmtId="0" fontId="0" fillId="2" borderId="4" xfId="0" applyFill="1" applyBorder="1" applyAlignment="1">
      <alignment horizontal="center"/>
    </xf>
    <xf numFmtId="0" fontId="0" fillId="3" borderId="4" xfId="0" applyFill="1" applyBorder="1"/>
    <xf numFmtId="0" fontId="0" fillId="4" borderId="4" xfId="0" applyFill="1" applyBorder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Border="1"/>
    <xf numFmtId="0" fontId="0" fillId="4" borderId="12" xfId="0" applyFill="1" applyBorder="1"/>
    <xf numFmtId="0" fontId="0" fillId="2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center"/>
    </xf>
    <xf numFmtId="2" fontId="0" fillId="5" borderId="3" xfId="0" applyNumberFormat="1" applyFill="1" applyBorder="1"/>
    <xf numFmtId="0" fontId="0" fillId="0" borderId="2" xfId="0" applyBorder="1"/>
    <xf numFmtId="2" fontId="0" fillId="5" borderId="13" xfId="0" applyNumberFormat="1" applyFill="1" applyBorder="1"/>
    <xf numFmtId="2" fontId="0" fillId="5" borderId="8" xfId="0" applyNumberFormat="1" applyFill="1" applyBorder="1"/>
    <xf numFmtId="2" fontId="0" fillId="5" borderId="10" xfId="0" applyNumberFormat="1" applyFill="1" applyBorder="1"/>
    <xf numFmtId="2" fontId="0" fillId="5" borderId="12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D18"/>
  <sheetViews>
    <sheetView workbookViewId="0">
      <selection sqref="A1:D19"/>
    </sheetView>
  </sheetViews>
  <sheetFormatPr defaultRowHeight="14.4" x14ac:dyDescent="0.3"/>
  <cols>
    <col min="1" max="1" width="12.109375" customWidth="1"/>
  </cols>
  <sheetData>
    <row r="1" spans="1:4" x14ac:dyDescent="0.3">
      <c r="A1" s="1" t="s">
        <v>0</v>
      </c>
      <c r="B1" s="2" t="s">
        <v>1</v>
      </c>
      <c r="C1" s="2" t="s">
        <v>2</v>
      </c>
    </row>
    <row r="2" spans="1:4" x14ac:dyDescent="0.3">
      <c r="A2" s="1">
        <v>0</v>
      </c>
      <c r="B2" s="3">
        <v>82</v>
      </c>
      <c r="C2" s="3">
        <v>131</v>
      </c>
      <c r="D2" t="s">
        <v>3</v>
      </c>
    </row>
    <row r="3" spans="1:4" x14ac:dyDescent="0.3">
      <c r="A3" s="1">
        <v>1</v>
      </c>
      <c r="B3" s="3">
        <v>77</v>
      </c>
      <c r="C3" s="3">
        <v>117</v>
      </c>
      <c r="D3" t="s">
        <v>3</v>
      </c>
    </row>
    <row r="4" spans="1:4" x14ac:dyDescent="0.3">
      <c r="A4" s="1">
        <v>1</v>
      </c>
      <c r="B4" s="3">
        <v>77</v>
      </c>
      <c r="C4" s="3">
        <v>118</v>
      </c>
      <c r="D4" t="s">
        <v>4</v>
      </c>
    </row>
    <row r="5" spans="1:4" x14ac:dyDescent="0.3">
      <c r="A5" s="1">
        <v>1</v>
      </c>
      <c r="B5" s="3">
        <v>61</v>
      </c>
      <c r="C5" s="3">
        <v>97</v>
      </c>
      <c r="D5" t="s">
        <v>5</v>
      </c>
    </row>
    <row r="6" spans="1:4" x14ac:dyDescent="0.3">
      <c r="A6" s="1">
        <v>2</v>
      </c>
      <c r="B6" s="3">
        <v>80</v>
      </c>
      <c r="C6" s="3">
        <v>120</v>
      </c>
      <c r="D6" t="s">
        <v>3</v>
      </c>
    </row>
    <row r="7" spans="1:4" x14ac:dyDescent="0.3">
      <c r="A7" s="1">
        <v>2</v>
      </c>
      <c r="B7" s="3">
        <v>80</v>
      </c>
      <c r="C7" s="3">
        <v>120</v>
      </c>
      <c r="D7" t="s">
        <v>4</v>
      </c>
    </row>
    <row r="8" spans="1:4" x14ac:dyDescent="0.3">
      <c r="A8" s="1">
        <v>2</v>
      </c>
      <c r="B8" s="3">
        <v>63</v>
      </c>
      <c r="C8" s="3">
        <v>100</v>
      </c>
      <c r="D8" t="s">
        <v>5</v>
      </c>
    </row>
    <row r="9" spans="1:4" x14ac:dyDescent="0.3">
      <c r="A9" s="1">
        <v>3</v>
      </c>
      <c r="B9" s="3">
        <v>85</v>
      </c>
      <c r="C9" s="3">
        <v>127</v>
      </c>
      <c r="D9" t="s">
        <v>3</v>
      </c>
    </row>
    <row r="10" spans="1:4" x14ac:dyDescent="0.3">
      <c r="A10" s="1">
        <v>3</v>
      </c>
      <c r="B10" s="3">
        <v>85</v>
      </c>
      <c r="C10" s="3">
        <v>125</v>
      </c>
      <c r="D10" t="s">
        <v>4</v>
      </c>
    </row>
    <row r="11" spans="1:4" x14ac:dyDescent="0.3">
      <c r="A11" s="1">
        <v>3</v>
      </c>
      <c r="B11" s="3">
        <v>66</v>
      </c>
      <c r="C11" s="3">
        <v>105</v>
      </c>
      <c r="D11" t="s">
        <v>5</v>
      </c>
    </row>
    <row r="12" spans="1:4" x14ac:dyDescent="0.3">
      <c r="A12" s="1">
        <v>3.5</v>
      </c>
      <c r="B12" s="3">
        <v>89</v>
      </c>
      <c r="C12" s="3">
        <v>129</v>
      </c>
      <c r="D12" t="s">
        <v>3</v>
      </c>
    </row>
    <row r="13" spans="1:4" x14ac:dyDescent="0.3">
      <c r="A13" s="1">
        <v>3.5</v>
      </c>
      <c r="B13" s="3">
        <v>88</v>
      </c>
      <c r="C13" s="3">
        <v>128</v>
      </c>
      <c r="D13" t="s">
        <v>4</v>
      </c>
    </row>
    <row r="14" spans="1:4" x14ac:dyDescent="0.3">
      <c r="A14" s="1">
        <v>3.5</v>
      </c>
      <c r="B14" s="3">
        <v>68</v>
      </c>
      <c r="C14" s="3">
        <v>109</v>
      </c>
      <c r="D14" t="s">
        <v>5</v>
      </c>
    </row>
    <row r="15" spans="1:4" x14ac:dyDescent="0.3">
      <c r="A15" s="1">
        <v>4</v>
      </c>
      <c r="B15" s="3">
        <v>91</v>
      </c>
      <c r="C15" s="3">
        <v>134</v>
      </c>
      <c r="D15" t="s">
        <v>4</v>
      </c>
    </row>
    <row r="16" spans="1:4" x14ac:dyDescent="0.3">
      <c r="A16" s="1">
        <v>4</v>
      </c>
      <c r="B16" s="3">
        <v>72</v>
      </c>
      <c r="C16" s="3">
        <v>113</v>
      </c>
      <c r="D16" t="s">
        <v>5</v>
      </c>
    </row>
    <row r="17" spans="1:4" x14ac:dyDescent="0.3">
      <c r="A17" s="1">
        <v>4.5</v>
      </c>
      <c r="B17" s="3">
        <v>86</v>
      </c>
      <c r="C17" s="3">
        <v>127</v>
      </c>
      <c r="D17" t="s">
        <v>3</v>
      </c>
    </row>
    <row r="18" spans="1:4" x14ac:dyDescent="0.3">
      <c r="A18" s="1">
        <v>4.5</v>
      </c>
      <c r="B18" s="3">
        <v>60</v>
      </c>
      <c r="C18" s="3">
        <v>96</v>
      </c>
      <c r="D18" t="s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D18"/>
  <sheetViews>
    <sheetView workbookViewId="0">
      <selection activeCell="B2" sqref="B2:C18"/>
    </sheetView>
  </sheetViews>
  <sheetFormatPr defaultRowHeight="14.4" x14ac:dyDescent="0.3"/>
  <sheetData>
    <row r="1" spans="1:4" x14ac:dyDescent="0.3">
      <c r="A1" s="1" t="s">
        <v>0</v>
      </c>
      <c r="B1" s="1" t="s">
        <v>6</v>
      </c>
      <c r="C1" s="1" t="s">
        <v>2</v>
      </c>
    </row>
    <row r="2" spans="1:4" x14ac:dyDescent="0.3">
      <c r="A2" s="1">
        <v>0</v>
      </c>
      <c r="B2" s="3">
        <v>119</v>
      </c>
      <c r="C2" s="3">
        <v>216</v>
      </c>
      <c r="D2" t="s">
        <v>3</v>
      </c>
    </row>
    <row r="3" spans="1:4" x14ac:dyDescent="0.3">
      <c r="A3" s="1">
        <v>1</v>
      </c>
      <c r="B3" s="3">
        <v>118</v>
      </c>
      <c r="C3" s="3">
        <v>223</v>
      </c>
      <c r="D3" t="s">
        <v>3</v>
      </c>
    </row>
    <row r="4" spans="1:4" x14ac:dyDescent="0.3">
      <c r="A4" s="1">
        <v>1</v>
      </c>
      <c r="B4" s="3">
        <v>115</v>
      </c>
      <c r="C4" s="3">
        <v>220</v>
      </c>
      <c r="D4" t="s">
        <v>4</v>
      </c>
    </row>
    <row r="5" spans="1:4" x14ac:dyDescent="0.3">
      <c r="A5" s="1">
        <v>1</v>
      </c>
      <c r="B5" s="3">
        <v>45</v>
      </c>
      <c r="C5" s="3">
        <v>106</v>
      </c>
      <c r="D5" t="s">
        <v>5</v>
      </c>
    </row>
    <row r="6" spans="1:4" x14ac:dyDescent="0.3">
      <c r="A6" s="1">
        <v>2</v>
      </c>
      <c r="B6" s="3">
        <v>132</v>
      </c>
      <c r="C6" s="3">
        <v>246</v>
      </c>
      <c r="D6" t="s">
        <v>3</v>
      </c>
    </row>
    <row r="7" spans="1:4" x14ac:dyDescent="0.3">
      <c r="A7" s="1">
        <v>2</v>
      </c>
      <c r="B7" s="3">
        <v>133</v>
      </c>
      <c r="C7" s="3">
        <v>248</v>
      </c>
      <c r="D7" t="s">
        <v>4</v>
      </c>
    </row>
    <row r="8" spans="1:4" x14ac:dyDescent="0.3">
      <c r="A8" s="1">
        <v>2</v>
      </c>
      <c r="B8" s="3">
        <v>49</v>
      </c>
      <c r="C8" s="3">
        <v>109</v>
      </c>
      <c r="D8" t="s">
        <v>5</v>
      </c>
    </row>
    <row r="9" spans="1:4" x14ac:dyDescent="0.3">
      <c r="A9" s="1">
        <v>3</v>
      </c>
      <c r="B9" s="3">
        <v>150</v>
      </c>
      <c r="C9" s="3">
        <v>277</v>
      </c>
      <c r="D9" t="s">
        <v>3</v>
      </c>
    </row>
    <row r="10" spans="1:4" x14ac:dyDescent="0.3">
      <c r="A10" s="1">
        <v>3</v>
      </c>
      <c r="B10" s="3">
        <v>150</v>
      </c>
      <c r="C10" s="3">
        <v>265</v>
      </c>
      <c r="D10" t="s">
        <v>4</v>
      </c>
    </row>
    <row r="11" spans="1:4" x14ac:dyDescent="0.3">
      <c r="A11" s="1">
        <v>3</v>
      </c>
      <c r="B11" s="3">
        <v>54</v>
      </c>
      <c r="C11" s="3">
        <v>121</v>
      </c>
      <c r="D11" t="s">
        <v>5</v>
      </c>
    </row>
    <row r="12" spans="1:4" x14ac:dyDescent="0.3">
      <c r="A12" s="1">
        <v>3.5</v>
      </c>
      <c r="B12" s="3">
        <v>163</v>
      </c>
      <c r="C12" s="3">
        <v>280</v>
      </c>
      <c r="D12" t="s">
        <v>3</v>
      </c>
    </row>
    <row r="13" spans="1:4" x14ac:dyDescent="0.3">
      <c r="A13" s="1">
        <v>3.5</v>
      </c>
      <c r="B13" s="3">
        <v>166</v>
      </c>
      <c r="C13" s="3">
        <v>302</v>
      </c>
      <c r="D13" t="s">
        <v>4</v>
      </c>
    </row>
    <row r="14" spans="1:4" x14ac:dyDescent="0.3">
      <c r="A14" s="1">
        <v>3.5</v>
      </c>
      <c r="B14" s="3">
        <v>56</v>
      </c>
      <c r="C14" s="3">
        <v>119</v>
      </c>
      <c r="D14" t="s">
        <v>5</v>
      </c>
    </row>
    <row r="15" spans="1:4" x14ac:dyDescent="0.3">
      <c r="A15" s="1">
        <v>4</v>
      </c>
      <c r="B15" s="3">
        <v>184</v>
      </c>
      <c r="C15" s="3">
        <v>329</v>
      </c>
      <c r="D15" t="s">
        <v>4</v>
      </c>
    </row>
    <row r="16" spans="1:4" x14ac:dyDescent="0.3">
      <c r="A16" s="1">
        <v>4</v>
      </c>
      <c r="B16" s="3">
        <v>61</v>
      </c>
      <c r="C16" s="3">
        <v>126</v>
      </c>
      <c r="D16" t="s">
        <v>5</v>
      </c>
    </row>
    <row r="17" spans="1:4" x14ac:dyDescent="0.3">
      <c r="A17" s="1">
        <v>4.5</v>
      </c>
      <c r="B17" s="3">
        <v>178</v>
      </c>
      <c r="C17" s="3">
        <v>320</v>
      </c>
      <c r="D17" t="s">
        <v>3</v>
      </c>
    </row>
    <row r="18" spans="1:4" x14ac:dyDescent="0.3">
      <c r="A18" s="1">
        <v>4.5</v>
      </c>
      <c r="B18" s="3">
        <v>48</v>
      </c>
      <c r="C18" s="3">
        <v>111</v>
      </c>
      <c r="D1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D18"/>
  <sheetViews>
    <sheetView workbookViewId="0">
      <selection activeCell="B1" sqref="B1:C18"/>
    </sheetView>
  </sheetViews>
  <sheetFormatPr defaultRowHeight="14.4" x14ac:dyDescent="0.3"/>
  <sheetData>
    <row r="1" spans="1:4" x14ac:dyDescent="0.3">
      <c r="A1" s="1" t="s">
        <v>0</v>
      </c>
      <c r="B1" s="1" t="s">
        <v>7</v>
      </c>
      <c r="C1" s="1" t="s">
        <v>1</v>
      </c>
    </row>
    <row r="2" spans="1:4" x14ac:dyDescent="0.3">
      <c r="A2" s="1">
        <v>0</v>
      </c>
      <c r="B2" s="4">
        <v>64.099999999999994</v>
      </c>
      <c r="C2" s="4">
        <v>47.6</v>
      </c>
      <c r="D2" t="s">
        <v>3</v>
      </c>
    </row>
    <row r="3" spans="1:4" x14ac:dyDescent="0.3">
      <c r="A3" s="1">
        <v>1</v>
      </c>
      <c r="B3" s="4">
        <v>60.7</v>
      </c>
      <c r="C3" s="4">
        <v>48.5</v>
      </c>
      <c r="D3" t="s">
        <v>3</v>
      </c>
    </row>
    <row r="4" spans="1:4" x14ac:dyDescent="0.3">
      <c r="A4" s="1">
        <v>1</v>
      </c>
      <c r="B4" s="4">
        <v>62</v>
      </c>
      <c r="C4" s="4">
        <v>48.3</v>
      </c>
      <c r="D4" t="s">
        <v>4</v>
      </c>
    </row>
    <row r="5" spans="1:4" x14ac:dyDescent="0.3">
      <c r="A5" s="1">
        <v>1</v>
      </c>
      <c r="B5" s="4">
        <v>52.8</v>
      </c>
      <c r="C5" s="4">
        <v>21.1</v>
      </c>
      <c r="D5" t="s">
        <v>5</v>
      </c>
    </row>
    <row r="6" spans="1:4" x14ac:dyDescent="0.3">
      <c r="A6" s="1">
        <v>2</v>
      </c>
      <c r="B6" s="4">
        <v>60.3</v>
      </c>
      <c r="C6" s="5">
        <v>53</v>
      </c>
      <c r="D6" t="s">
        <v>3</v>
      </c>
    </row>
    <row r="7" spans="1:4" x14ac:dyDescent="0.3">
      <c r="A7" s="1">
        <v>2</v>
      </c>
      <c r="B7" s="4">
        <v>62.7</v>
      </c>
      <c r="C7" s="4">
        <v>52.7</v>
      </c>
      <c r="D7" t="s">
        <v>4</v>
      </c>
    </row>
    <row r="8" spans="1:4" x14ac:dyDescent="0.3">
      <c r="A8" s="1">
        <v>2</v>
      </c>
      <c r="B8" s="4">
        <v>55.5</v>
      </c>
      <c r="C8" s="4">
        <v>24.4</v>
      </c>
      <c r="D8" t="s">
        <v>5</v>
      </c>
    </row>
    <row r="9" spans="1:4" x14ac:dyDescent="0.3">
      <c r="A9" s="1">
        <v>3</v>
      </c>
      <c r="B9" s="4">
        <v>63.6</v>
      </c>
      <c r="C9" s="4">
        <v>59.5</v>
      </c>
      <c r="D9" t="s">
        <v>3</v>
      </c>
    </row>
    <row r="10" spans="1:4" x14ac:dyDescent="0.3">
      <c r="A10" s="1">
        <v>3</v>
      </c>
      <c r="B10" s="4">
        <v>63.9</v>
      </c>
      <c r="C10" s="4">
        <v>58.9</v>
      </c>
      <c r="D10" t="s">
        <v>4</v>
      </c>
    </row>
    <row r="11" spans="1:4" x14ac:dyDescent="0.3">
      <c r="A11" s="1">
        <v>3</v>
      </c>
      <c r="B11" s="4">
        <v>54.7</v>
      </c>
      <c r="C11" s="5">
        <v>27</v>
      </c>
      <c r="D11" t="s">
        <v>5</v>
      </c>
    </row>
    <row r="12" spans="1:4" x14ac:dyDescent="0.3">
      <c r="A12" s="1">
        <v>3.5</v>
      </c>
      <c r="B12" s="4">
        <v>63.6</v>
      </c>
      <c r="C12" s="4">
        <v>63.9</v>
      </c>
      <c r="D12" t="s">
        <v>3</v>
      </c>
    </row>
    <row r="13" spans="1:4" x14ac:dyDescent="0.3">
      <c r="A13" s="1">
        <v>3.5</v>
      </c>
      <c r="B13" s="4">
        <v>63.4</v>
      </c>
      <c r="C13" s="4">
        <v>64.8</v>
      </c>
      <c r="D13" t="s">
        <v>4</v>
      </c>
    </row>
    <row r="14" spans="1:4" x14ac:dyDescent="0.3">
      <c r="A14" s="1">
        <v>3.5</v>
      </c>
      <c r="B14" s="4">
        <v>56.7</v>
      </c>
      <c r="C14" s="4">
        <v>30.1</v>
      </c>
      <c r="D14" t="s">
        <v>5</v>
      </c>
    </row>
    <row r="15" spans="1:4" x14ac:dyDescent="0.3">
      <c r="A15" s="1">
        <v>4</v>
      </c>
      <c r="B15" s="4">
        <v>65.3</v>
      </c>
      <c r="C15" s="4">
        <v>68.3</v>
      </c>
      <c r="D15" t="s">
        <v>4</v>
      </c>
    </row>
    <row r="16" spans="1:4" x14ac:dyDescent="0.3">
      <c r="A16" s="1">
        <v>4</v>
      </c>
      <c r="B16" s="4">
        <v>51.6</v>
      </c>
      <c r="C16" s="4">
        <v>32.700000000000003</v>
      </c>
      <c r="D16" t="s">
        <v>5</v>
      </c>
    </row>
    <row r="17" spans="1:4" x14ac:dyDescent="0.3">
      <c r="A17" s="1">
        <v>4.5</v>
      </c>
      <c r="B17" s="4">
        <v>63</v>
      </c>
      <c r="C17" s="4">
        <v>67.2</v>
      </c>
      <c r="D17" t="s">
        <v>3</v>
      </c>
    </row>
    <row r="18" spans="1:4" x14ac:dyDescent="0.3">
      <c r="A18" s="1">
        <v>4.5</v>
      </c>
      <c r="B18" s="4">
        <v>52.2</v>
      </c>
      <c r="C18" s="4">
        <v>23.4</v>
      </c>
      <c r="D1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7C5D-97B1-4C27-815C-706A89013963}">
  <dimension ref="A1:AP20"/>
  <sheetViews>
    <sheetView workbookViewId="0">
      <selection activeCell="M5" sqref="M5"/>
    </sheetView>
  </sheetViews>
  <sheetFormatPr defaultRowHeight="14.4" x14ac:dyDescent="0.3"/>
  <cols>
    <col min="13" max="13" width="10.109375" bestFit="1" customWidth="1"/>
  </cols>
  <sheetData>
    <row r="1" spans="1:42" x14ac:dyDescent="0.3">
      <c r="B1" t="s">
        <v>11</v>
      </c>
      <c r="C1">
        <v>22.99</v>
      </c>
      <c r="D1">
        <v>35.450000000000003</v>
      </c>
      <c r="E1">
        <v>61.016800000000003</v>
      </c>
      <c r="F1" s="17" t="s">
        <v>15</v>
      </c>
      <c r="G1" s="17"/>
      <c r="H1" s="17"/>
      <c r="I1" s="21" t="s">
        <v>18</v>
      </c>
      <c r="J1" s="21"/>
      <c r="K1" s="21"/>
      <c r="L1" s="22"/>
      <c r="M1" s="43"/>
    </row>
    <row r="2" spans="1:42" x14ac:dyDescent="0.3">
      <c r="C2" s="15" t="s">
        <v>10</v>
      </c>
      <c r="D2" s="15"/>
      <c r="E2" s="15"/>
      <c r="F2" s="18" t="s">
        <v>17</v>
      </c>
      <c r="G2" s="17" t="s">
        <v>16</v>
      </c>
      <c r="H2" s="17"/>
      <c r="I2" s="22" t="s">
        <v>17</v>
      </c>
      <c r="J2" s="21" t="s">
        <v>16</v>
      </c>
      <c r="K2" s="21"/>
      <c r="L2" s="22"/>
      <c r="M2" s="43"/>
    </row>
    <row r="3" spans="1:42" x14ac:dyDescent="0.3">
      <c r="A3" s="8" t="s">
        <v>8</v>
      </c>
      <c r="B3" s="8" t="s">
        <v>9</v>
      </c>
      <c r="C3" s="25" t="s">
        <v>12</v>
      </c>
      <c r="D3" s="25" t="s">
        <v>13</v>
      </c>
      <c r="E3" s="25" t="s">
        <v>14</v>
      </c>
      <c r="F3" s="26" t="s">
        <v>12</v>
      </c>
      <c r="G3" s="26" t="s">
        <v>13</v>
      </c>
      <c r="H3" s="26" t="s">
        <v>14</v>
      </c>
      <c r="I3" s="27" t="s">
        <v>12</v>
      </c>
      <c r="J3" s="27" t="s">
        <v>13</v>
      </c>
      <c r="K3" s="27" t="s">
        <v>14</v>
      </c>
      <c r="L3" s="27" t="s">
        <v>19</v>
      </c>
      <c r="M3" s="44" t="s">
        <v>21</v>
      </c>
      <c r="N3" s="8"/>
    </row>
    <row r="4" spans="1:42" s="6" customFormat="1" x14ac:dyDescent="0.3">
      <c r="A4" s="46">
        <v>0</v>
      </c>
      <c r="B4" s="6" t="s">
        <v>3</v>
      </c>
      <c r="C4" s="42">
        <v>82</v>
      </c>
      <c r="D4" s="42">
        <v>131</v>
      </c>
      <c r="E4" s="14">
        <v>8.4</v>
      </c>
      <c r="F4" s="20">
        <f>C4/$C$1</f>
        <v>3.5667681600695955</v>
      </c>
      <c r="G4" s="20">
        <f>D4/$D$1</f>
        <v>3.6953455571227076</v>
      </c>
      <c r="H4" s="20">
        <f>E4/$E$1</f>
        <v>0.13766700318600777</v>
      </c>
      <c r="I4" s="24">
        <f>F4*1</f>
        <v>3.5667681600695955</v>
      </c>
      <c r="J4" s="24">
        <f t="shared" ref="J4:K4" si="0">G4*1</f>
        <v>3.6953455571227076</v>
      </c>
      <c r="K4" s="24">
        <f>H4*1</f>
        <v>0.13766700318600777</v>
      </c>
      <c r="L4" s="24">
        <f>J4+K4</f>
        <v>3.8330125603087155</v>
      </c>
      <c r="M4" s="47">
        <f>(((L4)-I4)/I4)*100</f>
        <v>7.4645838554845954</v>
      </c>
      <c r="N4" s="8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7" customFormat="1" x14ac:dyDescent="0.3">
      <c r="A5" s="33">
        <v>1</v>
      </c>
      <c r="B5" s="7" t="s">
        <v>3</v>
      </c>
      <c r="C5" s="34">
        <v>77</v>
      </c>
      <c r="D5" s="34">
        <v>117</v>
      </c>
      <c r="E5" s="12"/>
      <c r="F5" s="35">
        <f>C5/$C$1</f>
        <v>3.3492822966507179</v>
      </c>
      <c r="G5" s="35">
        <f>D5/$D$1</f>
        <v>3.3004231311706627</v>
      </c>
      <c r="H5" s="35">
        <f t="shared" ref="H5:H20" si="1">E5/$E$1</f>
        <v>0</v>
      </c>
      <c r="I5" s="36">
        <f t="shared" ref="I5:I20" si="2">F5*1</f>
        <v>3.3492822966507179</v>
      </c>
      <c r="J5" s="36">
        <f t="shared" ref="J5:J20" si="3">G5*1</f>
        <v>3.3004231311706627</v>
      </c>
      <c r="K5" s="36">
        <f t="shared" ref="K5:K20" si="4">H5*1</f>
        <v>0</v>
      </c>
      <c r="L5" s="36">
        <f t="shared" ref="L5:L20" si="5">J5+K5</f>
        <v>3.3004231311706627</v>
      </c>
      <c r="M5" s="48">
        <f>(((L5)-I5)/I5)*100</f>
        <v>-1.4587950836187908</v>
      </c>
      <c r="N5" s="8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s="8" customFormat="1" x14ac:dyDescent="0.3">
      <c r="A6" s="38">
        <v>1</v>
      </c>
      <c r="B6" s="8" t="s">
        <v>4</v>
      </c>
      <c r="C6" s="25">
        <v>77</v>
      </c>
      <c r="D6" s="25">
        <v>118</v>
      </c>
      <c r="E6" s="13"/>
      <c r="F6" s="28">
        <f>C6/$C$1</f>
        <v>3.3492822966507179</v>
      </c>
      <c r="G6" s="28">
        <f>D6/$D$1</f>
        <v>3.328631875881523</v>
      </c>
      <c r="H6" s="28">
        <f t="shared" si="1"/>
        <v>0</v>
      </c>
      <c r="I6" s="29">
        <f t="shared" si="2"/>
        <v>3.3492822966507179</v>
      </c>
      <c r="J6" s="29">
        <f t="shared" si="3"/>
        <v>3.328631875881523</v>
      </c>
      <c r="K6" s="29">
        <f t="shared" si="4"/>
        <v>0</v>
      </c>
      <c r="L6" s="29">
        <f t="shared" si="5"/>
        <v>3.328631875881523</v>
      </c>
      <c r="M6" s="49">
        <f t="shared" ref="M5:M20" si="6">(((L6)-I6)/I6)*100</f>
        <v>-0.61656256296596124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s="9" customFormat="1" x14ac:dyDescent="0.3">
      <c r="A7" s="40">
        <v>1</v>
      </c>
      <c r="B7" s="9" t="s">
        <v>5</v>
      </c>
      <c r="C7" s="30">
        <v>61</v>
      </c>
      <c r="D7" s="30">
        <v>97</v>
      </c>
      <c r="E7" s="14"/>
      <c r="F7" s="31">
        <f>C7/$C$1</f>
        <v>2.6533275337103088</v>
      </c>
      <c r="G7" s="31">
        <f>D7/$D$1</f>
        <v>2.7362482369534553</v>
      </c>
      <c r="H7" s="31">
        <f t="shared" si="1"/>
        <v>0</v>
      </c>
      <c r="I7" s="32">
        <f t="shared" si="2"/>
        <v>2.6533275337103088</v>
      </c>
      <c r="J7" s="32">
        <f t="shared" si="3"/>
        <v>2.7362482369534553</v>
      </c>
      <c r="K7" s="32">
        <f t="shared" si="4"/>
        <v>0</v>
      </c>
      <c r="L7" s="32">
        <f t="shared" si="5"/>
        <v>2.7362482369534553</v>
      </c>
      <c r="M7" s="50">
        <f t="shared" si="6"/>
        <v>3.1251589632130128</v>
      </c>
      <c r="N7" s="8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s="7" customFormat="1" x14ac:dyDescent="0.3">
      <c r="A8" s="33">
        <v>2</v>
      </c>
      <c r="B8" s="7" t="s">
        <v>3</v>
      </c>
      <c r="C8" s="34">
        <v>80</v>
      </c>
      <c r="D8" s="34">
        <v>120</v>
      </c>
      <c r="E8" s="12">
        <v>31</v>
      </c>
      <c r="F8" s="35">
        <f>C8/$C$1</f>
        <v>3.4797738147020447</v>
      </c>
      <c r="G8" s="35">
        <f>D8/$D$1</f>
        <v>3.3850493653032436</v>
      </c>
      <c r="H8" s="35">
        <f t="shared" si="1"/>
        <v>0.50805679747217158</v>
      </c>
      <c r="I8" s="36">
        <f t="shared" si="2"/>
        <v>3.4797738147020447</v>
      </c>
      <c r="J8" s="36">
        <f t="shared" si="3"/>
        <v>3.3850493653032436</v>
      </c>
      <c r="K8" s="36">
        <f t="shared" si="4"/>
        <v>0.50805679747217158</v>
      </c>
      <c r="L8" s="36">
        <f t="shared" si="5"/>
        <v>3.8931061627754153</v>
      </c>
      <c r="M8" s="48">
        <f t="shared" si="6"/>
        <v>11.878138352758487</v>
      </c>
      <c r="N8" s="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s="8" customFormat="1" x14ac:dyDescent="0.3">
      <c r="A9" s="38">
        <v>2</v>
      </c>
      <c r="B9" s="8" t="s">
        <v>4</v>
      </c>
      <c r="C9" s="25">
        <v>80</v>
      </c>
      <c r="D9" s="25">
        <v>120</v>
      </c>
      <c r="E9" s="13"/>
      <c r="F9" s="28">
        <f>C9/$C$1</f>
        <v>3.4797738147020447</v>
      </c>
      <c r="G9" s="28">
        <f>D9/$D$1</f>
        <v>3.3850493653032436</v>
      </c>
      <c r="H9" s="28">
        <f t="shared" si="1"/>
        <v>0</v>
      </c>
      <c r="I9" s="29">
        <f t="shared" si="2"/>
        <v>3.4797738147020447</v>
      </c>
      <c r="J9" s="29">
        <f t="shared" si="3"/>
        <v>3.3850493653032436</v>
      </c>
      <c r="K9" s="29">
        <f t="shared" si="4"/>
        <v>0</v>
      </c>
      <c r="L9" s="29">
        <f t="shared" si="5"/>
        <v>3.3850493653032436</v>
      </c>
      <c r="M9" s="49">
        <f t="shared" si="6"/>
        <v>-2.722143864598046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s="9" customFormat="1" x14ac:dyDescent="0.3">
      <c r="A10" s="40">
        <v>2</v>
      </c>
      <c r="B10" s="9" t="s">
        <v>5</v>
      </c>
      <c r="C10" s="30">
        <v>63</v>
      </c>
      <c r="D10" s="30">
        <v>100</v>
      </c>
      <c r="E10" s="14"/>
      <c r="F10" s="31">
        <f>C10/$C$1</f>
        <v>2.7403218790778601</v>
      </c>
      <c r="G10" s="31">
        <f>D10/$D$1</f>
        <v>2.8208744710860363</v>
      </c>
      <c r="H10" s="31">
        <f t="shared" si="1"/>
        <v>0</v>
      </c>
      <c r="I10" s="32">
        <f t="shared" si="2"/>
        <v>2.7403218790778601</v>
      </c>
      <c r="J10" s="32">
        <f t="shared" si="3"/>
        <v>2.8208744710860363</v>
      </c>
      <c r="K10" s="32">
        <f t="shared" si="4"/>
        <v>0</v>
      </c>
      <c r="L10" s="32">
        <f t="shared" si="5"/>
        <v>2.8208744710860363</v>
      </c>
      <c r="M10" s="50">
        <f t="shared" si="6"/>
        <v>2.9395303020126526</v>
      </c>
      <c r="N10" s="8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">
      <c r="A11" s="33">
        <v>3</v>
      </c>
      <c r="B11" s="7" t="s">
        <v>3</v>
      </c>
      <c r="C11" s="34">
        <v>85</v>
      </c>
      <c r="D11" s="34">
        <v>127</v>
      </c>
      <c r="E11" s="12"/>
      <c r="F11" s="35">
        <f>C11/$C$1</f>
        <v>3.6972596781209224</v>
      </c>
      <c r="G11" s="35">
        <f>D11/$D$1</f>
        <v>3.5825105782792663</v>
      </c>
      <c r="H11" s="35">
        <f t="shared" si="1"/>
        <v>0</v>
      </c>
      <c r="I11" s="36">
        <f t="shared" si="2"/>
        <v>3.6972596781209224</v>
      </c>
      <c r="J11" s="36">
        <f t="shared" si="3"/>
        <v>3.5825105782792663</v>
      </c>
      <c r="K11" s="36">
        <f t="shared" si="4"/>
        <v>0</v>
      </c>
      <c r="L11" s="36">
        <f t="shared" si="5"/>
        <v>3.5825105782792663</v>
      </c>
      <c r="M11" s="48">
        <f t="shared" si="6"/>
        <v>-3.1036256533643205</v>
      </c>
      <c r="N11" s="8"/>
    </row>
    <row r="12" spans="1:42" x14ac:dyDescent="0.3">
      <c r="A12" s="38">
        <v>3</v>
      </c>
      <c r="B12" s="8" t="s">
        <v>4</v>
      </c>
      <c r="C12" s="25">
        <v>85</v>
      </c>
      <c r="D12" s="25">
        <v>125</v>
      </c>
      <c r="E12" s="13"/>
      <c r="F12" s="28">
        <f>C12/$C$1</f>
        <v>3.6972596781209224</v>
      </c>
      <c r="G12" s="28">
        <f>D12/$D$1</f>
        <v>3.5260930888575457</v>
      </c>
      <c r="H12" s="28">
        <f t="shared" si="1"/>
        <v>0</v>
      </c>
      <c r="I12" s="29">
        <f t="shared" si="2"/>
        <v>3.6972596781209224</v>
      </c>
      <c r="J12" s="29">
        <f t="shared" si="3"/>
        <v>3.5260930888575457</v>
      </c>
      <c r="K12" s="29">
        <f t="shared" si="4"/>
        <v>0</v>
      </c>
      <c r="L12" s="29">
        <f t="shared" si="5"/>
        <v>3.5260930888575457</v>
      </c>
      <c r="M12" s="49">
        <f t="shared" si="6"/>
        <v>-4.6295528084294473</v>
      </c>
      <c r="N12" s="8"/>
    </row>
    <row r="13" spans="1:42" x14ac:dyDescent="0.3">
      <c r="A13" s="40">
        <v>3</v>
      </c>
      <c r="B13" s="9" t="s">
        <v>5</v>
      </c>
      <c r="C13" s="30">
        <v>66</v>
      </c>
      <c r="D13" s="30">
        <v>105</v>
      </c>
      <c r="E13" s="14"/>
      <c r="F13" s="31">
        <f>C13/$C$1</f>
        <v>2.8708133971291869</v>
      </c>
      <c r="G13" s="31">
        <f>D13/$D$1</f>
        <v>2.9619181946403383</v>
      </c>
      <c r="H13" s="31">
        <f t="shared" si="1"/>
        <v>0</v>
      </c>
      <c r="I13" s="32">
        <f t="shared" si="2"/>
        <v>2.8708133971291869</v>
      </c>
      <c r="J13" s="32">
        <f t="shared" si="3"/>
        <v>2.9619181946403383</v>
      </c>
      <c r="K13" s="32">
        <f t="shared" si="4"/>
        <v>0</v>
      </c>
      <c r="L13" s="32">
        <f t="shared" si="5"/>
        <v>2.9619181946403383</v>
      </c>
      <c r="M13" s="50">
        <f t="shared" si="6"/>
        <v>3.1734837799717739</v>
      </c>
      <c r="N13" s="8"/>
    </row>
    <row r="14" spans="1:42" s="7" customFormat="1" x14ac:dyDescent="0.3">
      <c r="A14" s="33">
        <v>3.5</v>
      </c>
      <c r="B14" s="7" t="s">
        <v>3</v>
      </c>
      <c r="C14" s="34">
        <v>89</v>
      </c>
      <c r="D14" s="34">
        <v>129</v>
      </c>
      <c r="E14" s="12">
        <v>42</v>
      </c>
      <c r="F14" s="35">
        <f>C14/$C$1</f>
        <v>3.8712483688560244</v>
      </c>
      <c r="G14" s="35">
        <f>D14/$D$1</f>
        <v>3.638928067700987</v>
      </c>
      <c r="H14" s="35">
        <f t="shared" si="1"/>
        <v>0.68833501593003887</v>
      </c>
      <c r="I14" s="36">
        <f t="shared" si="2"/>
        <v>3.8712483688560244</v>
      </c>
      <c r="J14" s="36">
        <f t="shared" si="3"/>
        <v>3.638928067700987</v>
      </c>
      <c r="K14" s="36">
        <f t="shared" si="4"/>
        <v>0.68833501593003887</v>
      </c>
      <c r="L14" s="36">
        <f t="shared" si="5"/>
        <v>4.327263083631026</v>
      </c>
      <c r="M14" s="48">
        <f t="shared" si="6"/>
        <v>11.779526171547513</v>
      </c>
      <c r="N14" s="8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8" customFormat="1" x14ac:dyDescent="0.3">
      <c r="A15" s="38">
        <v>3.5</v>
      </c>
      <c r="B15" s="8" t="s">
        <v>4</v>
      </c>
      <c r="C15" s="25">
        <v>88</v>
      </c>
      <c r="D15" s="25">
        <v>128</v>
      </c>
      <c r="E15" s="13"/>
      <c r="F15" s="28">
        <f>C15/$C$1</f>
        <v>3.8277511961722492</v>
      </c>
      <c r="G15" s="28">
        <f>D15/$D$1</f>
        <v>3.6107193229901267</v>
      </c>
      <c r="H15" s="28">
        <f t="shared" si="1"/>
        <v>0</v>
      </c>
      <c r="I15" s="29">
        <f t="shared" si="2"/>
        <v>3.8277511961722492</v>
      </c>
      <c r="J15" s="29">
        <f t="shared" si="3"/>
        <v>3.6107193229901267</v>
      </c>
      <c r="K15" s="29">
        <f t="shared" si="4"/>
        <v>0</v>
      </c>
      <c r="L15" s="29">
        <f t="shared" si="5"/>
        <v>3.6107193229901267</v>
      </c>
      <c r="M15" s="49">
        <f t="shared" si="6"/>
        <v>-5.6699576868829515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 s="9" customFormat="1" x14ac:dyDescent="0.3">
      <c r="A16" s="40">
        <v>3.5</v>
      </c>
      <c r="B16" s="9" t="s">
        <v>5</v>
      </c>
      <c r="C16" s="30">
        <v>68</v>
      </c>
      <c r="D16" s="30">
        <v>109</v>
      </c>
      <c r="E16" s="14"/>
      <c r="F16" s="31">
        <f>C16/$C$1</f>
        <v>2.9578077424967377</v>
      </c>
      <c r="G16" s="31">
        <f>D16/$D$1</f>
        <v>3.0747531734837796</v>
      </c>
      <c r="H16" s="31">
        <f t="shared" si="1"/>
        <v>0</v>
      </c>
      <c r="I16" s="32">
        <f t="shared" si="2"/>
        <v>2.9578077424967377</v>
      </c>
      <c r="J16" s="32">
        <f t="shared" si="3"/>
        <v>3.0747531734837796</v>
      </c>
      <c r="K16" s="32">
        <f t="shared" si="4"/>
        <v>0</v>
      </c>
      <c r="L16" s="32">
        <f t="shared" si="5"/>
        <v>3.0747531734837796</v>
      </c>
      <c r="M16" s="50">
        <f t="shared" si="6"/>
        <v>3.9537874388119025</v>
      </c>
      <c r="N16" s="8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s="7" customFormat="1" x14ac:dyDescent="0.3">
      <c r="A17" s="33">
        <v>4</v>
      </c>
      <c r="B17" s="7" t="s">
        <v>4</v>
      </c>
      <c r="C17" s="34">
        <v>91</v>
      </c>
      <c r="D17" s="34">
        <v>134</v>
      </c>
      <c r="E17" s="12">
        <v>48</v>
      </c>
      <c r="F17" s="35">
        <f>C17/$C$1</f>
        <v>3.9582427142235757</v>
      </c>
      <c r="G17" s="35">
        <f>D17/$D$1</f>
        <v>3.779971791255289</v>
      </c>
      <c r="H17" s="35">
        <f t="shared" si="1"/>
        <v>0.78666858963433017</v>
      </c>
      <c r="I17" s="36">
        <f t="shared" si="2"/>
        <v>3.9582427142235757</v>
      </c>
      <c r="J17" s="36">
        <f t="shared" si="3"/>
        <v>3.779971791255289</v>
      </c>
      <c r="K17" s="36">
        <f t="shared" si="4"/>
        <v>0.78666858963433017</v>
      </c>
      <c r="L17" s="36">
        <f t="shared" si="5"/>
        <v>4.566640380889619</v>
      </c>
      <c r="M17" s="48">
        <f t="shared" si="6"/>
        <v>15.370398194123446</v>
      </c>
      <c r="N17" s="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s="9" customFormat="1" x14ac:dyDescent="0.3">
      <c r="A18" s="40">
        <v>4</v>
      </c>
      <c r="B18" s="9" t="s">
        <v>5</v>
      </c>
      <c r="C18" s="30">
        <v>72</v>
      </c>
      <c r="D18" s="30">
        <v>113</v>
      </c>
      <c r="E18" s="14"/>
      <c r="F18" s="31">
        <f>C18/$C$1</f>
        <v>3.1317964332318402</v>
      </c>
      <c r="G18" s="31">
        <f>D18/$D$1</f>
        <v>3.1875881523272214</v>
      </c>
      <c r="H18" s="31">
        <f t="shared" si="1"/>
        <v>0</v>
      </c>
      <c r="I18" s="32">
        <f t="shared" si="2"/>
        <v>3.1317964332318402</v>
      </c>
      <c r="J18" s="32">
        <f t="shared" si="3"/>
        <v>3.1875881523272214</v>
      </c>
      <c r="K18" s="32">
        <f t="shared" si="4"/>
        <v>0</v>
      </c>
      <c r="L18" s="32">
        <f t="shared" si="5"/>
        <v>3.1875881523272214</v>
      </c>
      <c r="M18" s="50">
        <f t="shared" si="6"/>
        <v>1.7814605861150179</v>
      </c>
      <c r="N18" s="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x14ac:dyDescent="0.3">
      <c r="A19" s="33">
        <v>4.5</v>
      </c>
      <c r="B19" s="7" t="s">
        <v>3</v>
      </c>
      <c r="C19" s="34">
        <v>86</v>
      </c>
      <c r="D19" s="34">
        <v>127</v>
      </c>
      <c r="E19" s="13">
        <v>43</v>
      </c>
      <c r="F19" s="35">
        <f>C19/$C$1</f>
        <v>3.740756850804698</v>
      </c>
      <c r="G19" s="35">
        <f>D19/$D$1</f>
        <v>3.5825105782792663</v>
      </c>
      <c r="H19" s="35">
        <f t="shared" si="1"/>
        <v>0.70472394488075407</v>
      </c>
      <c r="I19" s="36">
        <f t="shared" si="2"/>
        <v>3.740756850804698</v>
      </c>
      <c r="J19" s="36">
        <f t="shared" si="3"/>
        <v>3.5825105782792663</v>
      </c>
      <c r="K19" s="36">
        <f t="shared" si="4"/>
        <v>0.70472394488075407</v>
      </c>
      <c r="L19" s="36">
        <f t="shared" si="5"/>
        <v>4.28723452316002</v>
      </c>
      <c r="M19" s="48">
        <f t="shared" si="6"/>
        <v>14.608746148196339</v>
      </c>
      <c r="N19" s="8"/>
    </row>
    <row r="20" spans="1:42" x14ac:dyDescent="0.3">
      <c r="A20" s="40">
        <v>4.5</v>
      </c>
      <c r="B20" s="9" t="s">
        <v>5</v>
      </c>
      <c r="C20" s="30">
        <v>60</v>
      </c>
      <c r="D20" s="30">
        <v>96</v>
      </c>
      <c r="E20" s="13">
        <v>15</v>
      </c>
      <c r="F20" s="31">
        <f>C20/$C$1</f>
        <v>2.6098303610265337</v>
      </c>
      <c r="G20" s="31">
        <f>D20/$D$1</f>
        <v>2.708039492242595</v>
      </c>
      <c r="H20" s="31">
        <f t="shared" si="1"/>
        <v>0.24583393426072817</v>
      </c>
      <c r="I20" s="32">
        <f t="shared" si="2"/>
        <v>2.6098303610265337</v>
      </c>
      <c r="J20" s="32">
        <f t="shared" si="3"/>
        <v>2.708039492242595</v>
      </c>
      <c r="K20" s="32">
        <f t="shared" si="4"/>
        <v>0.24583393426072817</v>
      </c>
      <c r="L20" s="32">
        <f t="shared" si="5"/>
        <v>2.9538734265033231</v>
      </c>
      <c r="M20" s="50">
        <f t="shared" si="6"/>
        <v>13.182583458852312</v>
      </c>
      <c r="N20" s="8"/>
    </row>
  </sheetData>
  <mergeCells count="5">
    <mergeCell ref="I1:K1"/>
    <mergeCell ref="J2:K2"/>
    <mergeCell ref="C2:E2"/>
    <mergeCell ref="F1:H1"/>
    <mergeCell ref="G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6B6-6E8E-47B4-864A-F5ED17145FD2}">
  <dimension ref="A1:M20"/>
  <sheetViews>
    <sheetView workbookViewId="0">
      <selection activeCell="L5" sqref="L5"/>
    </sheetView>
  </sheetViews>
  <sheetFormatPr defaultRowHeight="14.4" x14ac:dyDescent="0.3"/>
  <sheetData>
    <row r="1" spans="1:13" x14ac:dyDescent="0.3">
      <c r="B1" t="s">
        <v>11</v>
      </c>
      <c r="C1">
        <v>40.078000000000003</v>
      </c>
      <c r="D1">
        <v>35.450000000000003</v>
      </c>
      <c r="E1">
        <v>61.016800000000003</v>
      </c>
      <c r="F1" s="17" t="s">
        <v>15</v>
      </c>
      <c r="G1" s="17"/>
      <c r="H1" s="17"/>
      <c r="I1" s="21" t="s">
        <v>18</v>
      </c>
      <c r="J1" s="21"/>
      <c r="K1" s="21"/>
      <c r="L1" s="22"/>
      <c r="M1" s="43"/>
    </row>
    <row r="2" spans="1:13" x14ac:dyDescent="0.3">
      <c r="C2" s="15" t="s">
        <v>10</v>
      </c>
      <c r="D2" s="15"/>
      <c r="E2" s="15"/>
      <c r="F2" s="18" t="s">
        <v>17</v>
      </c>
      <c r="G2" s="17" t="s">
        <v>16</v>
      </c>
      <c r="H2" s="17"/>
      <c r="I2" s="22" t="s">
        <v>17</v>
      </c>
      <c r="J2" s="21" t="s">
        <v>16</v>
      </c>
      <c r="K2" s="21"/>
      <c r="L2" s="22"/>
      <c r="M2" s="43"/>
    </row>
    <row r="3" spans="1:13" x14ac:dyDescent="0.3">
      <c r="A3" s="1" t="s">
        <v>0</v>
      </c>
      <c r="B3" t="s">
        <v>9</v>
      </c>
      <c r="C3" s="25" t="s">
        <v>20</v>
      </c>
      <c r="D3" s="25" t="s">
        <v>13</v>
      </c>
      <c r="E3" s="25" t="s">
        <v>14</v>
      </c>
      <c r="F3" s="26" t="s">
        <v>20</v>
      </c>
      <c r="G3" s="26" t="s">
        <v>13</v>
      </c>
      <c r="H3" s="26" t="s">
        <v>14</v>
      </c>
      <c r="I3" s="27" t="s">
        <v>20</v>
      </c>
      <c r="J3" s="27" t="s">
        <v>13</v>
      </c>
      <c r="K3" s="27" t="s">
        <v>14</v>
      </c>
      <c r="L3" s="27" t="s">
        <v>19</v>
      </c>
      <c r="M3" s="44" t="s">
        <v>21</v>
      </c>
    </row>
    <row r="4" spans="1:13" x14ac:dyDescent="0.3">
      <c r="A4" s="1">
        <v>0</v>
      </c>
      <c r="B4" t="s">
        <v>3</v>
      </c>
      <c r="C4" s="3">
        <v>119</v>
      </c>
      <c r="D4" s="3">
        <v>216</v>
      </c>
      <c r="E4" s="11">
        <v>6</v>
      </c>
      <c r="F4" s="20">
        <f>C4/$C$1</f>
        <v>2.9692100404211783</v>
      </c>
      <c r="G4" s="20">
        <f>D4/$D$1</f>
        <v>6.0930888575458386</v>
      </c>
      <c r="H4" s="20">
        <f>E4/$E$1</f>
        <v>9.8333573704291272E-2</v>
      </c>
      <c r="I4" s="24">
        <f>F4*2</f>
        <v>5.9384200808423566</v>
      </c>
      <c r="J4" s="24">
        <f t="shared" ref="J4:K19" si="0">G4*1</f>
        <v>6.0930888575458386</v>
      </c>
      <c r="K4" s="24">
        <f>H4*1</f>
        <v>9.8333573704291272E-2</v>
      </c>
      <c r="L4" s="24">
        <f>J4+K4</f>
        <v>6.19142243125013</v>
      </c>
      <c r="M4" s="47">
        <f>(((L4)-I4)/I4)*100</f>
        <v>4.2604320166566154</v>
      </c>
    </row>
    <row r="5" spans="1:13" x14ac:dyDescent="0.3">
      <c r="A5" s="1">
        <v>1</v>
      </c>
      <c r="B5" t="s">
        <v>3</v>
      </c>
      <c r="C5" s="3">
        <v>118</v>
      </c>
      <c r="D5" s="3">
        <v>223</v>
      </c>
      <c r="E5" s="12"/>
      <c r="F5" s="35">
        <f>C5/$C$1</f>
        <v>2.9442586955436898</v>
      </c>
      <c r="G5" s="35">
        <f>D5/$D$1</f>
        <v>6.2905500705218609</v>
      </c>
      <c r="H5" s="20">
        <f t="shared" ref="H5:H20" si="1">E5/$E$1</f>
        <v>0</v>
      </c>
      <c r="I5" s="24">
        <f t="shared" ref="I5:I20" si="2">F5*2</f>
        <v>5.8885173910873796</v>
      </c>
      <c r="J5" s="36">
        <f t="shared" si="0"/>
        <v>6.2905500705218609</v>
      </c>
      <c r="K5" s="36">
        <f t="shared" si="0"/>
        <v>0</v>
      </c>
      <c r="L5" s="36">
        <f t="shared" ref="L5:L20" si="3">J5+K5</f>
        <v>6.2905500705218609</v>
      </c>
      <c r="M5" s="48">
        <f>(((L5)-I5)/I5)*100</f>
        <v>6.8274007315148904</v>
      </c>
    </row>
    <row r="6" spans="1:13" x14ac:dyDescent="0.3">
      <c r="A6" s="1">
        <v>1</v>
      </c>
      <c r="B6" t="s">
        <v>4</v>
      </c>
      <c r="C6" s="3">
        <v>115</v>
      </c>
      <c r="D6" s="3">
        <v>220</v>
      </c>
      <c r="E6" s="13"/>
      <c r="F6" s="28">
        <f>C6/$C$1</f>
        <v>2.8694046609112229</v>
      </c>
      <c r="G6" s="28">
        <f>D6/$D$1</f>
        <v>6.2059238363892799</v>
      </c>
      <c r="H6" s="20">
        <f t="shared" si="1"/>
        <v>0</v>
      </c>
      <c r="I6" s="24">
        <f t="shared" si="2"/>
        <v>5.7388093218224459</v>
      </c>
      <c r="J6" s="29">
        <f t="shared" si="0"/>
        <v>6.2059238363892799</v>
      </c>
      <c r="K6" s="29">
        <f t="shared" si="0"/>
        <v>0</v>
      </c>
      <c r="L6" s="29">
        <f t="shared" si="3"/>
        <v>6.2059238363892799</v>
      </c>
      <c r="M6" s="49">
        <f t="shared" ref="M6:M20" si="4">(((L6)-I6)/I6)*100</f>
        <v>8.1395719629606855</v>
      </c>
    </row>
    <row r="7" spans="1:13" x14ac:dyDescent="0.3">
      <c r="A7" s="1">
        <v>1</v>
      </c>
      <c r="B7" t="s">
        <v>5</v>
      </c>
      <c r="C7" s="3">
        <v>45</v>
      </c>
      <c r="D7" s="3">
        <v>106</v>
      </c>
      <c r="E7" s="14"/>
      <c r="F7" s="31">
        <f>C7/$C$1</f>
        <v>1.1228105194870002</v>
      </c>
      <c r="G7" s="31">
        <f>D7/$D$1</f>
        <v>2.9901269393511987</v>
      </c>
      <c r="H7" s="20">
        <f t="shared" si="1"/>
        <v>0</v>
      </c>
      <c r="I7" s="24">
        <f t="shared" si="2"/>
        <v>2.2456210389740003</v>
      </c>
      <c r="J7" s="32">
        <f t="shared" si="0"/>
        <v>2.9901269393511987</v>
      </c>
      <c r="K7" s="32">
        <f t="shared" si="0"/>
        <v>0</v>
      </c>
      <c r="L7" s="32">
        <f t="shared" si="3"/>
        <v>2.9901269393511987</v>
      </c>
      <c r="M7" s="50">
        <f t="shared" si="4"/>
        <v>33.153674972574841</v>
      </c>
    </row>
    <row r="8" spans="1:13" x14ac:dyDescent="0.3">
      <c r="A8" s="1">
        <v>2</v>
      </c>
      <c r="B8" t="s">
        <v>3</v>
      </c>
      <c r="C8" s="3">
        <v>132</v>
      </c>
      <c r="D8" s="3">
        <v>246</v>
      </c>
      <c r="E8" s="12">
        <v>15</v>
      </c>
      <c r="F8" s="35">
        <f>C8/$C$1</f>
        <v>3.2935775238285343</v>
      </c>
      <c r="G8" s="35">
        <f>D8/$D$1</f>
        <v>6.9393511988716501</v>
      </c>
      <c r="H8" s="20">
        <f t="shared" si="1"/>
        <v>0.24583393426072817</v>
      </c>
      <c r="I8" s="24">
        <f t="shared" si="2"/>
        <v>6.5871550476570686</v>
      </c>
      <c r="J8" s="36">
        <f t="shared" si="0"/>
        <v>6.9393511988716501</v>
      </c>
      <c r="K8" s="36">
        <f t="shared" si="0"/>
        <v>0.24583393426072817</v>
      </c>
      <c r="L8" s="36">
        <f t="shared" si="3"/>
        <v>7.1851851331323786</v>
      </c>
      <c r="M8" s="48">
        <f t="shared" si="4"/>
        <v>9.0787309718482856</v>
      </c>
    </row>
    <row r="9" spans="1:13" x14ac:dyDescent="0.3">
      <c r="A9" s="1">
        <v>2</v>
      </c>
      <c r="B9" t="s">
        <v>4</v>
      </c>
      <c r="C9" s="3">
        <v>133</v>
      </c>
      <c r="D9" s="3">
        <v>248</v>
      </c>
      <c r="E9" s="13"/>
      <c r="F9" s="28">
        <f>C9/$C$1</f>
        <v>3.3185288687060228</v>
      </c>
      <c r="G9" s="28">
        <f>D9/$D$1</f>
        <v>6.9957686882933707</v>
      </c>
      <c r="H9" s="20">
        <f t="shared" si="1"/>
        <v>0</v>
      </c>
      <c r="I9" s="24">
        <f t="shared" si="2"/>
        <v>6.6370577374120456</v>
      </c>
      <c r="J9" s="29">
        <f t="shared" si="0"/>
        <v>6.9957686882933707</v>
      </c>
      <c r="K9" s="29">
        <f t="shared" si="0"/>
        <v>0</v>
      </c>
      <c r="L9" s="29">
        <f t="shared" si="3"/>
        <v>6.9957686882933707</v>
      </c>
      <c r="M9" s="49">
        <f t="shared" si="4"/>
        <v>5.4046682291059209</v>
      </c>
    </row>
    <row r="10" spans="1:13" x14ac:dyDescent="0.3">
      <c r="A10" s="1">
        <v>2</v>
      </c>
      <c r="B10" t="s">
        <v>5</v>
      </c>
      <c r="C10" s="3">
        <v>49</v>
      </c>
      <c r="D10" s="3">
        <v>109</v>
      </c>
      <c r="E10" s="14"/>
      <c r="F10" s="31">
        <f>C10/$C$1</f>
        <v>1.2226158989969558</v>
      </c>
      <c r="G10" s="31">
        <f>D10/$D$1</f>
        <v>3.0747531734837796</v>
      </c>
      <c r="H10" s="20">
        <f t="shared" si="1"/>
        <v>0</v>
      </c>
      <c r="I10" s="24">
        <f t="shared" si="2"/>
        <v>2.4452317979939115</v>
      </c>
      <c r="J10" s="32">
        <f t="shared" si="0"/>
        <v>3.0747531734837796</v>
      </c>
      <c r="K10" s="32">
        <f t="shared" si="0"/>
        <v>0</v>
      </c>
      <c r="L10" s="32">
        <f t="shared" si="3"/>
        <v>3.0747531734837796</v>
      </c>
      <c r="M10" s="50">
        <f t="shared" si="4"/>
        <v>25.744854782533611</v>
      </c>
    </row>
    <row r="11" spans="1:13" x14ac:dyDescent="0.3">
      <c r="A11" s="1">
        <v>3</v>
      </c>
      <c r="B11" t="s">
        <v>3</v>
      </c>
      <c r="C11" s="3">
        <v>150</v>
      </c>
      <c r="D11" s="3">
        <v>277</v>
      </c>
      <c r="E11" s="12"/>
      <c r="F11" s="35">
        <f>C11/$C$1</f>
        <v>3.7427017316233342</v>
      </c>
      <c r="G11" s="35">
        <f>D11/$D$1</f>
        <v>7.813822284908321</v>
      </c>
      <c r="H11" s="20">
        <f t="shared" si="1"/>
        <v>0</v>
      </c>
      <c r="I11" s="24">
        <f t="shared" si="2"/>
        <v>7.4854034632466684</v>
      </c>
      <c r="J11" s="36">
        <f t="shared" si="0"/>
        <v>7.813822284908321</v>
      </c>
      <c r="K11" s="36">
        <f t="shared" si="0"/>
        <v>0</v>
      </c>
      <c r="L11" s="36">
        <f t="shared" si="3"/>
        <v>7.813822284908321</v>
      </c>
      <c r="M11" s="48">
        <f t="shared" si="4"/>
        <v>4.3874565115185709</v>
      </c>
    </row>
    <row r="12" spans="1:13" x14ac:dyDescent="0.3">
      <c r="A12" s="1">
        <v>3</v>
      </c>
      <c r="B12" t="s">
        <v>4</v>
      </c>
      <c r="C12" s="3">
        <v>150</v>
      </c>
      <c r="D12" s="3">
        <v>265</v>
      </c>
      <c r="E12" s="13"/>
      <c r="F12" s="28">
        <f>C12/$C$1</f>
        <v>3.7427017316233342</v>
      </c>
      <c r="G12" s="28">
        <f>D12/$D$1</f>
        <v>7.4753173483779962</v>
      </c>
      <c r="H12" s="20">
        <f t="shared" si="1"/>
        <v>0</v>
      </c>
      <c r="I12" s="24">
        <f t="shared" si="2"/>
        <v>7.4854034632466684</v>
      </c>
      <c r="J12" s="29">
        <f t="shared" si="0"/>
        <v>7.4753173483779962</v>
      </c>
      <c r="K12" s="29">
        <f t="shared" si="0"/>
        <v>0</v>
      </c>
      <c r="L12" s="29">
        <f t="shared" si="3"/>
        <v>7.4753173483779962</v>
      </c>
      <c r="M12" s="49">
        <f t="shared" si="4"/>
        <v>-0.13474377056888107</v>
      </c>
    </row>
    <row r="13" spans="1:13" x14ac:dyDescent="0.3">
      <c r="A13" s="1">
        <v>3</v>
      </c>
      <c r="B13" t="s">
        <v>5</v>
      </c>
      <c r="C13" s="3">
        <v>54</v>
      </c>
      <c r="D13" s="3">
        <v>121</v>
      </c>
      <c r="E13" s="14"/>
      <c r="F13" s="31">
        <f>C13/$C$1</f>
        <v>1.3473726233844003</v>
      </c>
      <c r="G13" s="31">
        <f>D13/$D$1</f>
        <v>3.413258110014104</v>
      </c>
      <c r="H13" s="20">
        <f t="shared" si="1"/>
        <v>0</v>
      </c>
      <c r="I13" s="24">
        <f t="shared" si="2"/>
        <v>2.6947452467688007</v>
      </c>
      <c r="J13" s="32">
        <f t="shared" si="0"/>
        <v>3.413258110014104</v>
      </c>
      <c r="K13" s="32">
        <f t="shared" si="0"/>
        <v>0</v>
      </c>
      <c r="L13" s="32">
        <f t="shared" si="3"/>
        <v>3.413258110014104</v>
      </c>
      <c r="M13" s="50">
        <f t="shared" si="4"/>
        <v>26.663480123282657</v>
      </c>
    </row>
    <row r="14" spans="1:13" x14ac:dyDescent="0.3">
      <c r="A14" s="1">
        <v>3.5</v>
      </c>
      <c r="B14" t="s">
        <v>3</v>
      </c>
      <c r="C14" s="3">
        <v>163</v>
      </c>
      <c r="D14" s="3">
        <v>280</v>
      </c>
      <c r="E14" s="12">
        <v>18</v>
      </c>
      <c r="F14" s="35">
        <f>C14/$C$1</f>
        <v>4.0670692150306902</v>
      </c>
      <c r="G14" s="35">
        <f>D14/$D$1</f>
        <v>7.8984485190409019</v>
      </c>
      <c r="H14" s="20">
        <f t="shared" si="1"/>
        <v>0.29500072111287379</v>
      </c>
      <c r="I14" s="24">
        <f t="shared" si="2"/>
        <v>8.1341384300613804</v>
      </c>
      <c r="J14" s="36">
        <f t="shared" si="0"/>
        <v>7.8984485190409019</v>
      </c>
      <c r="K14" s="36">
        <f t="shared" si="0"/>
        <v>0.29500072111287379</v>
      </c>
      <c r="L14" s="36">
        <f t="shared" si="3"/>
        <v>8.1934492401537753</v>
      </c>
      <c r="M14" s="48">
        <f t="shared" si="4"/>
        <v>0.72915909413589064</v>
      </c>
    </row>
    <row r="15" spans="1:13" x14ac:dyDescent="0.3">
      <c r="A15" s="1">
        <v>3.5</v>
      </c>
      <c r="B15" t="s">
        <v>4</v>
      </c>
      <c r="C15" s="3">
        <v>166</v>
      </c>
      <c r="D15" s="3">
        <v>302</v>
      </c>
      <c r="E15" s="13"/>
      <c r="F15" s="28">
        <f>C15/$C$1</f>
        <v>4.1419232496631562</v>
      </c>
      <c r="G15" s="28">
        <f>D15/$D$1</f>
        <v>8.5190409026798299</v>
      </c>
      <c r="H15" s="20">
        <f t="shared" si="1"/>
        <v>0</v>
      </c>
      <c r="I15" s="24">
        <f t="shared" si="2"/>
        <v>8.2838464993263123</v>
      </c>
      <c r="J15" s="29">
        <f t="shared" si="0"/>
        <v>8.5190409026798299</v>
      </c>
      <c r="K15" s="29">
        <f t="shared" si="0"/>
        <v>0</v>
      </c>
      <c r="L15" s="29">
        <f t="shared" si="3"/>
        <v>8.5190409026798299</v>
      </c>
      <c r="M15" s="49">
        <f t="shared" si="4"/>
        <v>2.8391931619283977</v>
      </c>
    </row>
    <row r="16" spans="1:13" x14ac:dyDescent="0.3">
      <c r="A16" s="1">
        <v>3.5</v>
      </c>
      <c r="B16" t="s">
        <v>5</v>
      </c>
      <c r="C16" s="3">
        <v>56</v>
      </c>
      <c r="D16" s="3">
        <v>119</v>
      </c>
      <c r="E16" s="14"/>
      <c r="F16" s="31">
        <f>C16/$C$1</f>
        <v>1.397275313139378</v>
      </c>
      <c r="G16" s="31">
        <f>D16/$D$1</f>
        <v>3.3568406205923833</v>
      </c>
      <c r="H16" s="20">
        <f t="shared" si="1"/>
        <v>0</v>
      </c>
      <c r="I16" s="24">
        <f t="shared" si="2"/>
        <v>2.7945506262787561</v>
      </c>
      <c r="J16" s="32">
        <f t="shared" si="0"/>
        <v>3.3568406205923833</v>
      </c>
      <c r="K16" s="32">
        <f t="shared" si="0"/>
        <v>0</v>
      </c>
      <c r="L16" s="32">
        <f t="shared" si="3"/>
        <v>3.3568406205923833</v>
      </c>
      <c r="M16" s="50">
        <f t="shared" si="4"/>
        <v>20.120944992947816</v>
      </c>
    </row>
    <row r="17" spans="1:13" x14ac:dyDescent="0.3">
      <c r="A17" s="1">
        <v>4</v>
      </c>
      <c r="B17" t="s">
        <v>4</v>
      </c>
      <c r="C17" s="3">
        <v>184</v>
      </c>
      <c r="D17" s="3">
        <v>329</v>
      </c>
      <c r="E17" s="12">
        <v>20</v>
      </c>
      <c r="F17" s="35">
        <f>C17/$C$1</f>
        <v>4.5910474574579565</v>
      </c>
      <c r="G17" s="35">
        <f>D17/$D$1</f>
        <v>9.2806770098730595</v>
      </c>
      <c r="H17" s="20">
        <f t="shared" si="1"/>
        <v>0.32777857901430424</v>
      </c>
      <c r="I17" s="24">
        <f t="shared" si="2"/>
        <v>9.182094914915913</v>
      </c>
      <c r="J17" s="36">
        <f t="shared" si="0"/>
        <v>9.2806770098730595</v>
      </c>
      <c r="K17" s="36">
        <f t="shared" si="0"/>
        <v>0.32777857901430424</v>
      </c>
      <c r="L17" s="36">
        <f t="shared" si="3"/>
        <v>9.6084555888873631</v>
      </c>
      <c r="M17" s="48">
        <f t="shared" si="4"/>
        <v>4.6433921444097219</v>
      </c>
    </row>
    <row r="18" spans="1:13" x14ac:dyDescent="0.3">
      <c r="A18" s="1">
        <v>4</v>
      </c>
      <c r="B18" t="s">
        <v>5</v>
      </c>
      <c r="C18" s="3">
        <v>61</v>
      </c>
      <c r="D18" s="3">
        <v>126</v>
      </c>
      <c r="E18" s="14"/>
      <c r="F18" s="31">
        <f>C18/$C$1</f>
        <v>1.5220320375268226</v>
      </c>
      <c r="G18" s="31">
        <f>D18/$D$1</f>
        <v>3.554301833568406</v>
      </c>
      <c r="H18" s="20">
        <f t="shared" si="1"/>
        <v>0</v>
      </c>
      <c r="I18" s="24">
        <f t="shared" si="2"/>
        <v>3.0440640750536452</v>
      </c>
      <c r="J18" s="32">
        <f t="shared" si="0"/>
        <v>3.554301833568406</v>
      </c>
      <c r="K18" s="32">
        <f t="shared" si="0"/>
        <v>0</v>
      </c>
      <c r="L18" s="32">
        <f t="shared" si="3"/>
        <v>3.554301833568406</v>
      </c>
      <c r="M18" s="50">
        <f t="shared" si="4"/>
        <v>16.761728594880807</v>
      </c>
    </row>
    <row r="19" spans="1:13" x14ac:dyDescent="0.3">
      <c r="A19" s="1">
        <v>4.5</v>
      </c>
      <c r="B19" t="s">
        <v>3</v>
      </c>
      <c r="C19" s="3">
        <v>178</v>
      </c>
      <c r="D19" s="3">
        <v>320</v>
      </c>
      <c r="E19" s="12">
        <v>20</v>
      </c>
      <c r="F19" s="35">
        <f>C19/$C$1</f>
        <v>4.4413393881930237</v>
      </c>
      <c r="G19" s="35">
        <f>D19/$D$1</f>
        <v>9.0267983074753158</v>
      </c>
      <c r="H19" s="20">
        <f t="shared" si="1"/>
        <v>0.32777857901430424</v>
      </c>
      <c r="I19" s="24">
        <f t="shared" si="2"/>
        <v>8.8826787763860473</v>
      </c>
      <c r="J19" s="36">
        <f t="shared" si="0"/>
        <v>9.0267983074753158</v>
      </c>
      <c r="K19" s="36">
        <f t="shared" si="0"/>
        <v>0.32777857901430424</v>
      </c>
      <c r="L19" s="36">
        <f t="shared" si="3"/>
        <v>9.3545768864896193</v>
      </c>
      <c r="M19" s="48">
        <f t="shared" si="4"/>
        <v>5.3125652968345385</v>
      </c>
    </row>
    <row r="20" spans="1:13" x14ac:dyDescent="0.3">
      <c r="A20" s="1">
        <v>4.5</v>
      </c>
      <c r="B20" t="s">
        <v>5</v>
      </c>
      <c r="C20" s="3">
        <v>48</v>
      </c>
      <c r="D20" s="3">
        <v>111</v>
      </c>
      <c r="E20" s="14">
        <v>7.8</v>
      </c>
      <c r="F20" s="31">
        <f>C20/$C$1</f>
        <v>1.197664554119467</v>
      </c>
      <c r="G20" s="31">
        <f>D20/$D$1</f>
        <v>3.1311706629055003</v>
      </c>
      <c r="H20" s="20">
        <f t="shared" si="1"/>
        <v>0.12783364581557866</v>
      </c>
      <c r="I20" s="24">
        <f t="shared" si="2"/>
        <v>2.3953291082389341</v>
      </c>
      <c r="J20" s="32">
        <f t="shared" ref="I5:K20" si="5">G20*1</f>
        <v>3.1311706629055003</v>
      </c>
      <c r="K20" s="32">
        <f t="shared" si="5"/>
        <v>0.12783364581557866</v>
      </c>
      <c r="L20" s="32">
        <f t="shared" si="3"/>
        <v>3.2590043087210789</v>
      </c>
      <c r="M20" s="50">
        <f t="shared" si="4"/>
        <v>36.056640296795209</v>
      </c>
    </row>
  </sheetData>
  <mergeCells count="5">
    <mergeCell ref="F1:H1"/>
    <mergeCell ref="C2:E2"/>
    <mergeCell ref="G2:H2"/>
    <mergeCell ref="I1:K1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85D4-8829-42D7-BB4A-E3F815791FE0}">
  <dimension ref="A1:N20"/>
  <sheetViews>
    <sheetView tabSelected="1" workbookViewId="0">
      <selection activeCell="M32" sqref="M32"/>
    </sheetView>
  </sheetViews>
  <sheetFormatPr defaultRowHeight="14.4" x14ac:dyDescent="0.3"/>
  <cols>
    <col min="13" max="13" width="15.77734375" bestFit="1" customWidth="1"/>
    <col min="14" max="14" width="16.21875" bestFit="1" customWidth="1"/>
  </cols>
  <sheetData>
    <row r="1" spans="1:14" x14ac:dyDescent="0.3">
      <c r="B1" t="s">
        <v>11</v>
      </c>
      <c r="C1">
        <v>22.99</v>
      </c>
      <c r="D1">
        <v>60.08</v>
      </c>
      <c r="E1">
        <v>61.016800000000003</v>
      </c>
      <c r="F1" s="18" t="s">
        <v>15</v>
      </c>
      <c r="G1" s="18"/>
      <c r="H1" s="18"/>
      <c r="I1" s="22" t="s">
        <v>18</v>
      </c>
      <c r="J1" s="22"/>
      <c r="K1" s="22"/>
      <c r="L1" s="22"/>
    </row>
    <row r="2" spans="1:14" x14ac:dyDescent="0.3">
      <c r="C2" s="10" t="s">
        <v>10</v>
      </c>
      <c r="D2" s="10"/>
      <c r="F2" s="18" t="s">
        <v>17</v>
      </c>
      <c r="G2" s="18" t="s">
        <v>16</v>
      </c>
      <c r="H2" s="18"/>
      <c r="I2" s="22" t="s">
        <v>17</v>
      </c>
      <c r="J2" s="22" t="s">
        <v>16</v>
      </c>
      <c r="K2" s="22"/>
      <c r="L2" s="22"/>
    </row>
    <row r="3" spans="1:14" x14ac:dyDescent="0.3">
      <c r="A3" s="1" t="s">
        <v>0</v>
      </c>
      <c r="B3" t="s">
        <v>9</v>
      </c>
      <c r="C3" s="53" t="s">
        <v>22</v>
      </c>
      <c r="D3" s="53" t="s">
        <v>23</v>
      </c>
      <c r="E3" s="16" t="s">
        <v>14</v>
      </c>
      <c r="F3" s="51" t="s">
        <v>22</v>
      </c>
      <c r="G3" s="51" t="s">
        <v>23</v>
      </c>
      <c r="H3" s="19" t="s">
        <v>14</v>
      </c>
      <c r="I3" s="52" t="s">
        <v>22</v>
      </c>
      <c r="J3" s="52" t="s">
        <v>23</v>
      </c>
      <c r="K3" s="23" t="s">
        <v>14</v>
      </c>
      <c r="L3" s="27" t="s">
        <v>19</v>
      </c>
      <c r="M3" s="43" t="s">
        <v>24</v>
      </c>
      <c r="N3" s="43" t="s">
        <v>25</v>
      </c>
    </row>
    <row r="4" spans="1:14" x14ac:dyDescent="0.3">
      <c r="A4" s="1">
        <v>0</v>
      </c>
      <c r="B4" t="s">
        <v>3</v>
      </c>
      <c r="C4" s="4">
        <v>47.6</v>
      </c>
      <c r="D4" s="4">
        <v>64.099999999999994</v>
      </c>
      <c r="E4" s="11">
        <v>126</v>
      </c>
      <c r="F4" s="31">
        <f>C4/$C$1</f>
        <v>2.0704654197477166</v>
      </c>
      <c r="G4" s="31">
        <f>D4/$D$1</f>
        <v>1.0669107856191744</v>
      </c>
      <c r="H4" s="31">
        <f>E4/$E$1</f>
        <v>2.0650050477901165</v>
      </c>
      <c r="I4" s="32">
        <f>F4*1</f>
        <v>2.0704654197477166</v>
      </c>
      <c r="J4" s="32">
        <f>G4*1</f>
        <v>1.0669107856191744</v>
      </c>
      <c r="K4" s="32">
        <f>H4*1</f>
        <v>2.0650050477901165</v>
      </c>
      <c r="L4" s="32">
        <f>J4+K4</f>
        <v>3.1319158334092911</v>
      </c>
      <c r="M4" s="45">
        <f>(((L4)-I4)/I4)*100</f>
        <v>51.266271029578981</v>
      </c>
      <c r="N4" s="45">
        <f>(((K4)-I4)/I4)*100</f>
        <v>-0.2637267884563565</v>
      </c>
    </row>
    <row r="5" spans="1:14" x14ac:dyDescent="0.3">
      <c r="A5" s="1">
        <v>1</v>
      </c>
      <c r="B5" t="s">
        <v>3</v>
      </c>
      <c r="C5" s="4">
        <v>48.5</v>
      </c>
      <c r="D5" s="4">
        <v>60.7</v>
      </c>
      <c r="E5" s="12">
        <v>141</v>
      </c>
      <c r="F5" s="31">
        <f t="shared" ref="F5:F20" si="0">C5/$C$1</f>
        <v>2.1096128751631147</v>
      </c>
      <c r="G5" s="31">
        <f t="shared" ref="G5:G20" si="1">D5/$D$1</f>
        <v>1.0103195739014648</v>
      </c>
      <c r="H5" s="31">
        <f t="shared" ref="H5:H20" si="2">E5/$E$1</f>
        <v>2.310838982050845</v>
      </c>
      <c r="I5" s="36">
        <f t="shared" ref="I5:K20" si="3">F5*1</f>
        <v>2.1096128751631147</v>
      </c>
      <c r="J5" s="36">
        <f t="shared" ref="J4:K19" si="4">G5*1</f>
        <v>1.0103195739014648</v>
      </c>
      <c r="K5" s="37">
        <f t="shared" si="4"/>
        <v>2.310838982050845</v>
      </c>
      <c r="L5" s="32">
        <f t="shared" ref="L5:L20" si="5">J5+K5</f>
        <v>3.3211585559523096</v>
      </c>
      <c r="M5" s="45">
        <f>(((L5)-I5)/I5)*100</f>
        <v>57.429763301739357</v>
      </c>
      <c r="N5" s="45">
        <f t="shared" ref="N5:N20" si="6">(((K5)-I5)/I5)*100</f>
        <v>9.5385323656678764</v>
      </c>
    </row>
    <row r="6" spans="1:14" x14ac:dyDescent="0.3">
      <c r="A6" s="1">
        <v>1</v>
      </c>
      <c r="B6" t="s">
        <v>4</v>
      </c>
      <c r="C6" s="4">
        <v>48.3</v>
      </c>
      <c r="D6" s="4">
        <v>62</v>
      </c>
      <c r="E6" s="13"/>
      <c r="F6" s="31">
        <f t="shared" si="0"/>
        <v>2.1009134406263592</v>
      </c>
      <c r="G6" s="31">
        <f t="shared" si="1"/>
        <v>1.0319573901464714</v>
      </c>
      <c r="H6" s="31">
        <f t="shared" si="2"/>
        <v>0</v>
      </c>
      <c r="I6" s="29">
        <f t="shared" si="3"/>
        <v>2.1009134406263592</v>
      </c>
      <c r="J6" s="29">
        <f t="shared" si="4"/>
        <v>1.0319573901464714</v>
      </c>
      <c r="K6" s="39">
        <f t="shared" si="4"/>
        <v>0</v>
      </c>
      <c r="L6" s="32">
        <f t="shared" si="5"/>
        <v>1.0319573901464714</v>
      </c>
      <c r="M6" s="45">
        <f t="shared" ref="M6:N20" si="7">(((L6)-I6)/I6)*100</f>
        <v>-50.880537475222823</v>
      </c>
      <c r="N6" s="45">
        <f t="shared" si="6"/>
        <v>-100</v>
      </c>
    </row>
    <row r="7" spans="1:14" x14ac:dyDescent="0.3">
      <c r="A7" s="1">
        <v>1</v>
      </c>
      <c r="B7" t="s">
        <v>5</v>
      </c>
      <c r="C7" s="4">
        <v>21.1</v>
      </c>
      <c r="D7" s="4">
        <v>52.8</v>
      </c>
      <c r="E7" s="14"/>
      <c r="F7" s="31">
        <f t="shared" si="0"/>
        <v>0.91779034362766432</v>
      </c>
      <c r="G7" s="31">
        <f t="shared" si="1"/>
        <v>0.87882822902796265</v>
      </c>
      <c r="H7" s="31">
        <f t="shared" si="2"/>
        <v>0</v>
      </c>
      <c r="I7" s="32">
        <f t="shared" si="3"/>
        <v>0.91779034362766432</v>
      </c>
      <c r="J7" s="32">
        <f t="shared" si="4"/>
        <v>0.87882822902796265</v>
      </c>
      <c r="K7" s="41">
        <f t="shared" si="4"/>
        <v>0</v>
      </c>
      <c r="L7" s="32">
        <f t="shared" si="5"/>
        <v>0.87882822902796265</v>
      </c>
      <c r="M7" s="45">
        <f t="shared" si="7"/>
        <v>-4.2452086002234184</v>
      </c>
      <c r="N7" s="45">
        <f t="shared" si="6"/>
        <v>-100</v>
      </c>
    </row>
    <row r="8" spans="1:14" x14ac:dyDescent="0.3">
      <c r="A8" s="1">
        <v>2</v>
      </c>
      <c r="B8" t="s">
        <v>3</v>
      </c>
      <c r="C8" s="5">
        <v>53</v>
      </c>
      <c r="D8" s="4">
        <v>60.3</v>
      </c>
      <c r="E8" s="12">
        <v>157</v>
      </c>
      <c r="F8" s="31">
        <f t="shared" si="0"/>
        <v>2.3053501522401048</v>
      </c>
      <c r="G8" s="31">
        <f t="shared" si="1"/>
        <v>1.0036617842876165</v>
      </c>
      <c r="H8" s="31">
        <f t="shared" si="2"/>
        <v>2.5730618452622882</v>
      </c>
      <c r="I8" s="36">
        <f t="shared" si="3"/>
        <v>2.3053501522401048</v>
      </c>
      <c r="J8" s="36">
        <f t="shared" si="4"/>
        <v>1.0036617842876165</v>
      </c>
      <c r="K8" s="37">
        <f t="shared" si="4"/>
        <v>2.5730618452622882</v>
      </c>
      <c r="L8" s="32">
        <f t="shared" si="5"/>
        <v>3.576723629549905</v>
      </c>
      <c r="M8" s="45">
        <f t="shared" si="7"/>
        <v>55.148823100664721</v>
      </c>
      <c r="N8" s="45">
        <f t="shared" si="6"/>
        <v>11.612626080339616</v>
      </c>
    </row>
    <row r="9" spans="1:14" x14ac:dyDescent="0.3">
      <c r="A9" s="1">
        <v>2</v>
      </c>
      <c r="B9" t="s">
        <v>4</v>
      </c>
      <c r="C9" s="4">
        <v>52.7</v>
      </c>
      <c r="D9" s="4">
        <v>62.7</v>
      </c>
      <c r="E9" s="13"/>
      <c r="F9" s="31">
        <f t="shared" si="0"/>
        <v>2.2923010004349722</v>
      </c>
      <c r="G9" s="31">
        <f t="shared" si="1"/>
        <v>1.0436085219707059</v>
      </c>
      <c r="H9" s="31">
        <f t="shared" si="2"/>
        <v>0</v>
      </c>
      <c r="I9" s="29">
        <f t="shared" si="3"/>
        <v>2.2923010004349722</v>
      </c>
      <c r="J9" s="29">
        <f t="shared" si="4"/>
        <v>1.0436085219707059</v>
      </c>
      <c r="K9" s="39">
        <f t="shared" si="4"/>
        <v>0</v>
      </c>
      <c r="L9" s="32">
        <f t="shared" si="5"/>
        <v>1.0436085219707059</v>
      </c>
      <c r="M9" s="45">
        <f t="shared" si="7"/>
        <v>-54.473320834712482</v>
      </c>
      <c r="N9" s="45">
        <f t="shared" si="6"/>
        <v>-100</v>
      </c>
    </row>
    <row r="10" spans="1:14" x14ac:dyDescent="0.3">
      <c r="A10" s="1">
        <v>2</v>
      </c>
      <c r="B10" t="s">
        <v>5</v>
      </c>
      <c r="C10" s="4">
        <v>24.4</v>
      </c>
      <c r="D10" s="4">
        <v>55.5</v>
      </c>
      <c r="E10" s="14"/>
      <c r="F10" s="31">
        <f t="shared" si="0"/>
        <v>1.0613310134841236</v>
      </c>
      <c r="G10" s="31">
        <f t="shared" si="1"/>
        <v>0.92376830892143813</v>
      </c>
      <c r="H10" s="31">
        <f t="shared" si="2"/>
        <v>0</v>
      </c>
      <c r="I10" s="32">
        <f t="shared" si="3"/>
        <v>1.0613310134841236</v>
      </c>
      <c r="J10" s="32">
        <f t="shared" si="4"/>
        <v>0.92376830892143813</v>
      </c>
      <c r="K10" s="41">
        <f t="shared" si="4"/>
        <v>0</v>
      </c>
      <c r="L10" s="32">
        <f t="shared" si="5"/>
        <v>0.92376830892143813</v>
      </c>
      <c r="M10" s="45">
        <f t="shared" si="7"/>
        <v>-12.961338434000572</v>
      </c>
      <c r="N10" s="45">
        <f t="shared" si="6"/>
        <v>-100</v>
      </c>
    </row>
    <row r="11" spans="1:14" x14ac:dyDescent="0.3">
      <c r="A11" s="1">
        <v>3</v>
      </c>
      <c r="B11" t="s">
        <v>3</v>
      </c>
      <c r="C11" s="4">
        <v>59.5</v>
      </c>
      <c r="D11" s="4">
        <v>63.6</v>
      </c>
      <c r="E11" s="4"/>
      <c r="F11" s="31">
        <f t="shared" si="0"/>
        <v>2.5880817746846456</v>
      </c>
      <c r="G11" s="31">
        <f t="shared" si="1"/>
        <v>1.0585885486018642</v>
      </c>
      <c r="H11" s="31">
        <f t="shared" si="2"/>
        <v>0</v>
      </c>
      <c r="I11" s="36">
        <f t="shared" si="3"/>
        <v>2.5880817746846456</v>
      </c>
      <c r="J11" s="36">
        <f t="shared" si="4"/>
        <v>1.0585885486018642</v>
      </c>
      <c r="K11" s="37">
        <f t="shared" si="4"/>
        <v>0</v>
      </c>
      <c r="L11" s="32">
        <f t="shared" si="5"/>
        <v>1.0585885486018642</v>
      </c>
      <c r="M11" s="45">
        <f t="shared" si="7"/>
        <v>-59.097561794358221</v>
      </c>
      <c r="N11" s="45">
        <f t="shared" si="6"/>
        <v>-100</v>
      </c>
    </row>
    <row r="12" spans="1:14" x14ac:dyDescent="0.3">
      <c r="A12" s="1">
        <v>3</v>
      </c>
      <c r="B12" t="s">
        <v>4</v>
      </c>
      <c r="C12" s="4">
        <v>58.9</v>
      </c>
      <c r="D12" s="4">
        <v>63.9</v>
      </c>
      <c r="E12" s="4"/>
      <c r="F12" s="31">
        <f t="shared" si="0"/>
        <v>2.5619834710743801</v>
      </c>
      <c r="G12" s="31">
        <f t="shared" si="1"/>
        <v>1.0635818908122503</v>
      </c>
      <c r="H12" s="31">
        <f t="shared" si="2"/>
        <v>0</v>
      </c>
      <c r="I12" s="29">
        <f t="shared" si="3"/>
        <v>2.5619834710743801</v>
      </c>
      <c r="J12" s="29">
        <f t="shared" si="4"/>
        <v>1.0635818908122503</v>
      </c>
      <c r="K12" s="39">
        <f t="shared" si="4"/>
        <v>0</v>
      </c>
      <c r="L12" s="32">
        <f t="shared" si="5"/>
        <v>1.0635818908122503</v>
      </c>
      <c r="M12" s="45">
        <f t="shared" si="7"/>
        <v>-58.485997165070224</v>
      </c>
      <c r="N12" s="45">
        <f t="shared" si="6"/>
        <v>-100</v>
      </c>
    </row>
    <row r="13" spans="1:14" x14ac:dyDescent="0.3">
      <c r="A13" s="1">
        <v>3</v>
      </c>
      <c r="B13" t="s">
        <v>5</v>
      </c>
      <c r="C13" s="5">
        <v>27</v>
      </c>
      <c r="D13" s="4">
        <v>54.7</v>
      </c>
      <c r="E13" s="4"/>
      <c r="F13" s="31">
        <f t="shared" si="0"/>
        <v>1.17442366246194</v>
      </c>
      <c r="G13" s="31">
        <f t="shared" si="1"/>
        <v>0.9104527296937418</v>
      </c>
      <c r="H13" s="31">
        <f t="shared" si="2"/>
        <v>0</v>
      </c>
      <c r="I13" s="32">
        <f t="shared" si="3"/>
        <v>1.17442366246194</v>
      </c>
      <c r="J13" s="32">
        <f t="shared" si="4"/>
        <v>0.9104527296937418</v>
      </c>
      <c r="K13" s="41">
        <f t="shared" si="4"/>
        <v>0</v>
      </c>
      <c r="L13" s="32">
        <f t="shared" si="5"/>
        <v>0.9104527296937418</v>
      </c>
      <c r="M13" s="45">
        <f t="shared" si="7"/>
        <v>-22.476636090151391</v>
      </c>
      <c r="N13" s="45">
        <f t="shared" si="6"/>
        <v>-100</v>
      </c>
    </row>
    <row r="14" spans="1:14" x14ac:dyDescent="0.3">
      <c r="A14" s="1">
        <v>3.5</v>
      </c>
      <c r="B14" t="s">
        <v>3</v>
      </c>
      <c r="C14" s="4">
        <v>63.9</v>
      </c>
      <c r="D14" s="4">
        <v>63.6</v>
      </c>
      <c r="E14" s="4">
        <v>196</v>
      </c>
      <c r="F14" s="31">
        <f t="shared" si="0"/>
        <v>2.7794693344932582</v>
      </c>
      <c r="G14" s="31">
        <f t="shared" si="1"/>
        <v>1.0585885486018642</v>
      </c>
      <c r="H14" s="31">
        <f t="shared" si="2"/>
        <v>3.2122300743401815</v>
      </c>
      <c r="I14" s="36">
        <f t="shared" si="3"/>
        <v>2.7794693344932582</v>
      </c>
      <c r="J14" s="36">
        <f t="shared" si="4"/>
        <v>1.0585885486018642</v>
      </c>
      <c r="K14" s="37">
        <f t="shared" si="4"/>
        <v>3.2122300743401815</v>
      </c>
      <c r="L14" s="32">
        <f t="shared" si="5"/>
        <v>4.2708186229420457</v>
      </c>
      <c r="M14" s="45">
        <f t="shared" si="7"/>
        <v>53.655900064847607</v>
      </c>
      <c r="N14" s="45">
        <f t="shared" si="6"/>
        <v>15.569905178530149</v>
      </c>
    </row>
    <row r="15" spans="1:14" x14ac:dyDescent="0.3">
      <c r="A15" s="1">
        <v>3.5</v>
      </c>
      <c r="B15" t="s">
        <v>4</v>
      </c>
      <c r="C15" s="4">
        <v>64.8</v>
      </c>
      <c r="D15" s="4">
        <v>63.4</v>
      </c>
      <c r="E15" s="13"/>
      <c r="F15" s="31">
        <f t="shared" si="0"/>
        <v>2.8186167899086558</v>
      </c>
      <c r="G15" s="31">
        <f t="shared" si="1"/>
        <v>1.0552596537949401</v>
      </c>
      <c r="H15" s="31">
        <f t="shared" si="2"/>
        <v>0</v>
      </c>
      <c r="I15" s="29">
        <f t="shared" si="3"/>
        <v>2.8186167899086558</v>
      </c>
      <c r="J15" s="29">
        <f t="shared" si="4"/>
        <v>1.0552596537949401</v>
      </c>
      <c r="K15" s="39">
        <f t="shared" si="4"/>
        <v>0</v>
      </c>
      <c r="L15" s="32">
        <f t="shared" si="5"/>
        <v>1.0552596537949401</v>
      </c>
      <c r="M15" s="45">
        <f t="shared" si="7"/>
        <v>-62.561081109960384</v>
      </c>
      <c r="N15" s="45">
        <f t="shared" si="6"/>
        <v>-100</v>
      </c>
    </row>
    <row r="16" spans="1:14" x14ac:dyDescent="0.3">
      <c r="A16" s="1">
        <v>3.5</v>
      </c>
      <c r="B16" t="s">
        <v>5</v>
      </c>
      <c r="C16" s="4">
        <v>30.1</v>
      </c>
      <c r="D16" s="4">
        <v>56.7</v>
      </c>
      <c r="E16" s="14"/>
      <c r="F16" s="31">
        <f t="shared" si="0"/>
        <v>1.3092648977816443</v>
      </c>
      <c r="G16" s="31">
        <f t="shared" si="1"/>
        <v>0.94374167776298279</v>
      </c>
      <c r="H16" s="31">
        <f t="shared" si="2"/>
        <v>0</v>
      </c>
      <c r="I16" s="32">
        <f t="shared" si="3"/>
        <v>1.3092648977816443</v>
      </c>
      <c r="J16" s="32">
        <f t="shared" si="4"/>
        <v>0.94374167776298279</v>
      </c>
      <c r="K16" s="41">
        <f t="shared" si="4"/>
        <v>0</v>
      </c>
      <c r="L16" s="32">
        <f t="shared" si="5"/>
        <v>0.94374167776298279</v>
      </c>
      <c r="M16" s="45">
        <f t="shared" si="7"/>
        <v>-27.918202087139626</v>
      </c>
      <c r="N16" s="45">
        <f t="shared" si="6"/>
        <v>-100</v>
      </c>
    </row>
    <row r="17" spans="1:14" x14ac:dyDescent="0.3">
      <c r="A17" s="1">
        <v>4</v>
      </c>
      <c r="B17" t="s">
        <v>4</v>
      </c>
      <c r="C17" s="4">
        <v>68.3</v>
      </c>
      <c r="D17" s="4">
        <v>65.3</v>
      </c>
      <c r="E17" s="12">
        <v>213</v>
      </c>
      <c r="F17" s="31">
        <f t="shared" si="0"/>
        <v>2.9708568943018703</v>
      </c>
      <c r="G17" s="31">
        <f t="shared" si="1"/>
        <v>1.0868841544607191</v>
      </c>
      <c r="H17" s="31">
        <f t="shared" si="2"/>
        <v>3.4908418665023402</v>
      </c>
      <c r="I17" s="36">
        <f t="shared" si="3"/>
        <v>2.9708568943018703</v>
      </c>
      <c r="J17" s="36">
        <f t="shared" si="4"/>
        <v>1.0868841544607191</v>
      </c>
      <c r="K17" s="37">
        <f t="shared" si="4"/>
        <v>3.4908418665023402</v>
      </c>
      <c r="L17" s="32">
        <f t="shared" si="5"/>
        <v>4.577726020963059</v>
      </c>
      <c r="M17" s="45">
        <f t="shared" si="7"/>
        <v>54.087732389371489</v>
      </c>
      <c r="N17" s="45">
        <f t="shared" si="6"/>
        <v>17.502861655766917</v>
      </c>
    </row>
    <row r="18" spans="1:14" x14ac:dyDescent="0.3">
      <c r="A18" s="1">
        <v>4</v>
      </c>
      <c r="B18" t="s">
        <v>5</v>
      </c>
      <c r="C18" s="4">
        <v>32.700000000000003</v>
      </c>
      <c r="D18" s="4">
        <v>51.6</v>
      </c>
      <c r="E18" s="14"/>
      <c r="F18" s="31">
        <f t="shared" si="0"/>
        <v>1.4223575467594609</v>
      </c>
      <c r="G18" s="31">
        <f t="shared" si="1"/>
        <v>0.85885486018641821</v>
      </c>
      <c r="H18" s="31">
        <f t="shared" si="2"/>
        <v>0</v>
      </c>
      <c r="I18" s="32">
        <f t="shared" si="3"/>
        <v>1.4223575467594609</v>
      </c>
      <c r="J18" s="32">
        <f t="shared" si="4"/>
        <v>0.85885486018641821</v>
      </c>
      <c r="K18" s="41">
        <f t="shared" si="4"/>
        <v>0</v>
      </c>
      <c r="L18" s="32">
        <f t="shared" si="5"/>
        <v>0.85885486018641821</v>
      </c>
      <c r="M18" s="45">
        <f t="shared" si="7"/>
        <v>-39.617513040716354</v>
      </c>
      <c r="N18" s="45">
        <f t="shared" si="6"/>
        <v>-100</v>
      </c>
    </row>
    <row r="19" spans="1:14" x14ac:dyDescent="0.3">
      <c r="A19" s="1">
        <v>4.5</v>
      </c>
      <c r="B19" t="s">
        <v>3</v>
      </c>
      <c r="C19" s="4">
        <v>67.2</v>
      </c>
      <c r="D19" s="4">
        <v>63</v>
      </c>
      <c r="E19" s="4">
        <v>205</v>
      </c>
      <c r="F19" s="31">
        <f t="shared" si="0"/>
        <v>2.9230100043497176</v>
      </c>
      <c r="G19" s="31">
        <f t="shared" si="1"/>
        <v>1.0486018641810919</v>
      </c>
      <c r="H19" s="31">
        <f t="shared" si="2"/>
        <v>3.3597304348966186</v>
      </c>
      <c r="I19" s="29">
        <f t="shared" si="3"/>
        <v>2.9230100043497176</v>
      </c>
      <c r="J19" s="29">
        <f t="shared" si="4"/>
        <v>1.0486018641810919</v>
      </c>
      <c r="K19" s="29">
        <f t="shared" si="4"/>
        <v>3.3597304348966186</v>
      </c>
      <c r="L19" s="32">
        <f t="shared" si="5"/>
        <v>4.4083322990777107</v>
      </c>
      <c r="M19" s="45">
        <f t="shared" si="7"/>
        <v>50.814820767554401</v>
      </c>
      <c r="N19" s="45">
        <f t="shared" si="6"/>
        <v>14.940777824811388</v>
      </c>
    </row>
    <row r="20" spans="1:14" x14ac:dyDescent="0.3">
      <c r="A20" s="1">
        <v>4.5</v>
      </c>
      <c r="B20" t="s">
        <v>5</v>
      </c>
      <c r="C20" s="4">
        <v>23.4</v>
      </c>
      <c r="D20" s="4">
        <v>52.2</v>
      </c>
      <c r="E20" s="4">
        <v>61</v>
      </c>
      <c r="F20" s="31">
        <f t="shared" si="0"/>
        <v>1.017833840800348</v>
      </c>
      <c r="G20" s="31">
        <f t="shared" si="1"/>
        <v>0.86884154460719043</v>
      </c>
      <c r="H20" s="31">
        <f t="shared" si="2"/>
        <v>0.99972466599362797</v>
      </c>
      <c r="I20" s="29">
        <f t="shared" si="3"/>
        <v>1.017833840800348</v>
      </c>
      <c r="J20" s="29">
        <f t="shared" si="3"/>
        <v>0.86884154460719043</v>
      </c>
      <c r="K20" s="29">
        <f t="shared" si="3"/>
        <v>0.99972466599362797</v>
      </c>
      <c r="L20" s="32">
        <f t="shared" si="5"/>
        <v>1.8685662106008185</v>
      </c>
      <c r="M20" s="45">
        <f t="shared" si="7"/>
        <v>83.582637528687258</v>
      </c>
      <c r="N20" s="45">
        <f t="shared" si="6"/>
        <v>-1.7791877299422796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NaCl</vt:lpstr>
      <vt:lpstr>CaCl2</vt:lpstr>
      <vt:lpstr>SiO2</vt:lpstr>
      <vt:lpstr>NaCl_Check</vt:lpstr>
      <vt:lpstr>CaCl2_check</vt:lpstr>
      <vt:lpstr>SiO2_check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2021-12-15T12:16:28Z</dcterms:modified>
</cp:coreProperties>
</file>