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egbertrv\Documents\GitHub\AIM_Norwegian_Freight_Model\Data\"/>
    </mc:Choice>
  </mc:AlternateContent>
  <xr:revisionPtr revIDLastSave="0" documentId="13_ncr:1_{FAB8F6C7-D552-4581-8C98-A745D1B27D1C}" xr6:coauthVersionLast="47" xr6:coauthVersionMax="47" xr10:uidLastSave="{00000000-0000-0000-0000-000000000000}"/>
  <bookViews>
    <workbookView xWindow="5520" yWindow="4215" windowWidth="21600" windowHeight="11385" xr2:uid="{00000000-000D-0000-FFFF-FFFF00000000}"/>
  </bookViews>
  <sheets>
    <sheet name="technological_readiness_bass" sheetId="6" r:id="rId1"/>
    <sheet name="Fuel_groups (cheatsheet)" sheetId="4" r:id="rId2"/>
  </sheets>
  <definedNames>
    <definedName name="_xlnm._FilterDatabase" localSheetId="1" hidden="1">'Fuel_groups (cheatsheet)'!$A$1:$C$19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6" l="1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2" i="6"/>
  <c r="K15" i="6"/>
  <c r="L15" i="6"/>
  <c r="M15" i="6"/>
  <c r="N15" i="6"/>
  <c r="J15" i="6"/>
  <c r="N14" i="6"/>
  <c r="K14" i="6"/>
  <c r="L14" i="6"/>
  <c r="M14" i="6"/>
  <c r="J14" i="6"/>
  <c r="K8" i="6"/>
  <c r="L8" i="6"/>
  <c r="M8" i="6"/>
  <c r="N8" i="6"/>
  <c r="J8" i="6"/>
  <c r="K7" i="6"/>
  <c r="L7" i="6"/>
  <c r="M7" i="6"/>
  <c r="N7" i="6"/>
  <c r="J7" i="6"/>
  <c r="K2" i="6"/>
  <c r="L2" i="6"/>
  <c r="M2" i="6"/>
  <c r="N2" i="6"/>
  <c r="J2" i="6"/>
  <c r="J4" i="6"/>
  <c r="K4" i="6"/>
  <c r="L4" i="6"/>
  <c r="M4" i="6"/>
  <c r="N4" i="6"/>
  <c r="J5" i="6"/>
  <c r="K5" i="6"/>
  <c r="L5" i="6"/>
  <c r="M5" i="6"/>
  <c r="N5" i="6"/>
  <c r="J6" i="6"/>
  <c r="K6" i="6"/>
  <c r="L6" i="6"/>
  <c r="M6" i="6"/>
  <c r="N6" i="6"/>
  <c r="J9" i="6"/>
  <c r="K9" i="6"/>
  <c r="L9" i="6"/>
  <c r="M9" i="6"/>
  <c r="N9" i="6"/>
  <c r="J10" i="6"/>
  <c r="K10" i="6"/>
  <c r="L10" i="6"/>
  <c r="M10" i="6"/>
  <c r="N10" i="6"/>
  <c r="J11" i="6"/>
  <c r="K11" i="6"/>
  <c r="L11" i="6"/>
  <c r="M11" i="6"/>
  <c r="N11" i="6"/>
  <c r="J12" i="6"/>
  <c r="K12" i="6"/>
  <c r="L12" i="6"/>
  <c r="M12" i="6"/>
  <c r="N12" i="6"/>
  <c r="J13" i="6"/>
  <c r="K13" i="6"/>
  <c r="L13" i="6"/>
  <c r="M13" i="6"/>
  <c r="N13" i="6"/>
  <c r="J16" i="6"/>
  <c r="K16" i="6"/>
  <c r="L16" i="6"/>
  <c r="M16" i="6"/>
  <c r="N16" i="6"/>
  <c r="J17" i="6"/>
  <c r="K17" i="6"/>
  <c r="L17" i="6"/>
  <c r="M17" i="6"/>
  <c r="N17" i="6"/>
  <c r="J18" i="6"/>
  <c r="K18" i="6"/>
  <c r="L18" i="6"/>
  <c r="M18" i="6"/>
  <c r="N18" i="6"/>
  <c r="K3" i="6"/>
  <c r="L3" i="6"/>
  <c r="M3" i="6"/>
  <c r="N3" i="6"/>
  <c r="J3" i="6"/>
</calcChain>
</file>

<file path=xl/sharedStrings.xml><?xml version="1.0" encoding="utf-8"?>
<sst xmlns="http://schemas.openxmlformats.org/spreadsheetml/2006/main" count="137" uniqueCount="37">
  <si>
    <t>Mode</t>
  </si>
  <si>
    <t>Fuel</t>
  </si>
  <si>
    <t>Road</t>
  </si>
  <si>
    <t>Diesel</t>
  </si>
  <si>
    <t>Battery electric</t>
  </si>
  <si>
    <t>Hydrogen</t>
  </si>
  <si>
    <t>Biodiesel</t>
  </si>
  <si>
    <t>Biogas</t>
  </si>
  <si>
    <t>Sea</t>
  </si>
  <si>
    <t>HFO</t>
  </si>
  <si>
    <t>MGO</t>
  </si>
  <si>
    <t>LNG</t>
  </si>
  <si>
    <t>Ammonia</t>
  </si>
  <si>
    <t>Biodiesel (HVO)</t>
  </si>
  <si>
    <t>Rail</t>
  </si>
  <si>
    <t>Electric train (CL)</t>
  </si>
  <si>
    <t>Battery train</t>
  </si>
  <si>
    <t>2030</t>
  </si>
  <si>
    <t>2040</t>
  </si>
  <si>
    <t>2050</t>
  </si>
  <si>
    <t>Fuel group</t>
  </si>
  <si>
    <t>Established</t>
  </si>
  <si>
    <t>Battery</t>
  </si>
  <si>
    <t>Biofuel</t>
  </si>
  <si>
    <t>Hybrid</t>
  </si>
  <si>
    <t>p</t>
  </si>
  <si>
    <t>q</t>
  </si>
  <si>
    <t>t_0</t>
  </si>
  <si>
    <t>m</t>
  </si>
  <si>
    <t>Mature</t>
  </si>
  <si>
    <t>yes</t>
  </si>
  <si>
    <t>no</t>
  </si>
  <si>
    <t>Mature?</t>
  </si>
  <si>
    <t>Base variation (%)</t>
  </si>
  <si>
    <t>Latter columns are for testing</t>
  </si>
  <si>
    <t>p_q_variation</t>
  </si>
  <si>
    <t>t_0_delay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</si>
</sst>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theme="1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1"/>
      </top>
      <bottom/>
      <diagonal/>
    </border>
    <border>
      <left/>
      <right style="thin">
        <color theme="1"/>
      </right>
      <top style="thin">
        <color theme="1"/>
      </top>
      <bottom/>
      <diagonal/>
    </border>
    <border>
      <left/>
      <right style="thin">
        <color indexed="64"/>
      </right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13" fillId="33" borderId="10" xfId="0" applyFont="1" applyFill="1" applyBorder="1"/>
    <xf numFmtId="0" fontId="13" fillId="33" borderId="11" xfId="0" applyFont="1" applyFill="1" applyBorder="1"/>
    <xf numFmtId="0" fontId="0" fillId="34" borderId="0" xfId="0" applyFill="1" applyBorder="1"/>
    <xf numFmtId="0" fontId="16" fillId="0" borderId="0" xfId="0" applyFont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7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13" fillId="33" borderId="0" xfId="0" applyFont="1" applyFill="1" applyBorder="1"/>
    <xf numFmtId="0" fontId="13" fillId="33" borderId="12" xfId="0" applyFont="1" applyFill="1" applyBorder="1"/>
    <xf numFmtId="0" fontId="0" fillId="34" borderId="12" xfId="0" applyFill="1" applyBorder="1"/>
    <xf numFmtId="0" fontId="0" fillId="35" borderId="12" xfId="0" applyFill="1" applyBorder="1"/>
    <xf numFmtId="0" fontId="0" fillId="37" borderId="12" xfId="0" applyFill="1" applyBorder="1"/>
    <xf numFmtId="0" fontId="0" fillId="36" borderId="12" xfId="0" applyFill="1" applyBorder="1"/>
    <xf numFmtId="1" fontId="0" fillId="0" borderId="0" xfId="0" applyNumberFormat="1"/>
    <xf numFmtId="9" fontId="0" fillId="34" borderId="0" xfId="42" applyFont="1" applyFill="1" applyBorder="1"/>
    <xf numFmtId="9" fontId="0" fillId="35" borderId="0" xfId="42" applyFont="1" applyFill="1" applyBorder="1"/>
    <xf numFmtId="9" fontId="0" fillId="37" borderId="0" xfId="42" applyFont="1" applyFill="1" applyBorder="1"/>
    <xf numFmtId="9" fontId="0" fillId="36" borderId="0" xfId="42" applyFont="1" applyFill="1" applyBorder="1"/>
    <xf numFmtId="9" fontId="0" fillId="39" borderId="0" xfId="42" applyFont="1" applyFill="1"/>
    <xf numFmtId="0" fontId="17" fillId="38" borderId="0" xfId="0" applyFont="1" applyFill="1"/>
    <xf numFmtId="0" fontId="13" fillId="33" borderId="10" xfId="0" applyFont="1" applyFill="1" applyBorder="1" applyAlignment="1">
      <alignment horizontal="left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EC8D20-7A52-476E-9A3F-F3ABE0AF0748}">
  <dimension ref="A1:U18"/>
  <sheetViews>
    <sheetView tabSelected="1" workbookViewId="0">
      <selection activeCell="I19" sqref="I19"/>
    </sheetView>
  </sheetViews>
  <sheetFormatPr defaultRowHeight="15" x14ac:dyDescent="0.25"/>
  <cols>
    <col min="2" max="2" width="16" bestFit="1" customWidth="1"/>
    <col min="8" max="8" width="15.5703125" bestFit="1" customWidth="1"/>
    <col min="9" max="9" width="14.140625" bestFit="1" customWidth="1"/>
    <col min="18" max="18" width="17.28515625" customWidth="1"/>
  </cols>
  <sheetData>
    <row r="1" spans="1:21" x14ac:dyDescent="0.25">
      <c r="A1" s="1" t="s">
        <v>0</v>
      </c>
      <c r="B1" s="1" t="s">
        <v>1</v>
      </c>
      <c r="C1" s="13" t="s">
        <v>32</v>
      </c>
      <c r="D1" s="12" t="s">
        <v>27</v>
      </c>
      <c r="E1" s="12" t="s">
        <v>25</v>
      </c>
      <c r="F1" s="12" t="s">
        <v>26</v>
      </c>
      <c r="G1" s="12" t="s">
        <v>28</v>
      </c>
      <c r="H1" s="12" t="s">
        <v>35</v>
      </c>
      <c r="I1" s="12" t="s">
        <v>36</v>
      </c>
      <c r="J1" s="25">
        <v>2022</v>
      </c>
      <c r="K1" s="25">
        <v>2026</v>
      </c>
      <c r="L1" s="1" t="s">
        <v>17</v>
      </c>
      <c r="M1" s="1" t="s">
        <v>18</v>
      </c>
      <c r="N1" s="2" t="s">
        <v>19</v>
      </c>
      <c r="R1" s="24" t="s">
        <v>33</v>
      </c>
      <c r="U1" t="s">
        <v>34</v>
      </c>
    </row>
    <row r="2" spans="1:21" x14ac:dyDescent="0.25">
      <c r="A2" s="3" t="s">
        <v>2</v>
      </c>
      <c r="B2" s="14" t="s">
        <v>3</v>
      </c>
      <c r="C2" s="14" t="s">
        <v>30</v>
      </c>
      <c r="D2" s="3" t="s">
        <v>29</v>
      </c>
      <c r="E2" s="3" t="s">
        <v>29</v>
      </c>
      <c r="F2" s="3" t="s">
        <v>29</v>
      </c>
      <c r="G2" s="3">
        <v>100</v>
      </c>
      <c r="H2" s="19">
        <f>$R$2</f>
        <v>0.5</v>
      </c>
      <c r="I2" s="3">
        <v>0</v>
      </c>
      <c r="J2" s="18">
        <f>$G$2</f>
        <v>100</v>
      </c>
      <c r="K2" s="18">
        <f t="shared" ref="K2:N2" si="0">$G$2</f>
        <v>100</v>
      </c>
      <c r="L2" s="18">
        <f t="shared" si="0"/>
        <v>100</v>
      </c>
      <c r="M2" s="18">
        <f t="shared" si="0"/>
        <v>100</v>
      </c>
      <c r="N2" s="18">
        <f t="shared" si="0"/>
        <v>100</v>
      </c>
      <c r="R2" s="23">
        <v>0.5</v>
      </c>
    </row>
    <row r="3" spans="1:21" x14ac:dyDescent="0.25">
      <c r="A3" s="10" t="s">
        <v>2</v>
      </c>
      <c r="B3" s="15" t="s">
        <v>4</v>
      </c>
      <c r="C3" s="15" t="s">
        <v>31</v>
      </c>
      <c r="D3" s="10">
        <v>2020</v>
      </c>
      <c r="E3" s="10">
        <v>0.03</v>
      </c>
      <c r="F3" s="10">
        <v>0.5</v>
      </c>
      <c r="G3" s="10">
        <v>100</v>
      </c>
      <c r="H3" s="20">
        <f t="shared" ref="H3:H18" si="1">$R$2</f>
        <v>0.5</v>
      </c>
      <c r="I3" s="10">
        <v>0</v>
      </c>
      <c r="J3" s="18">
        <f>$G3*((1-EXP(-($E3+$F3)*MAX(J$1-$D3,0)))/(1+($F3/$E3)*EXP(-($E3+$F3)*MAX(J$1-$D3))))</f>
        <v>9.6474574562864284</v>
      </c>
      <c r="K3" s="18">
        <f t="shared" ref="K3:N18" si="2">$G3*((1-EXP(-($E3+$F3)*MAX(K$1-$D3,0)))/(1+($F3/$E3)*EXP(-($E3+$F3)*MAX(K$1-$D3))))</f>
        <v>56.607264701041494</v>
      </c>
      <c r="L3" s="18">
        <f t="shared" si="2"/>
        <v>91.858809388636558</v>
      </c>
      <c r="M3" s="18">
        <f t="shared" si="2"/>
        <v>99.955999987886514</v>
      </c>
      <c r="N3" s="18">
        <f t="shared" si="2"/>
        <v>99.999780279057944</v>
      </c>
    </row>
    <row r="4" spans="1:21" x14ac:dyDescent="0.25">
      <c r="A4" s="9" t="s">
        <v>2</v>
      </c>
      <c r="B4" s="16" t="s">
        <v>5</v>
      </c>
      <c r="C4" s="16" t="s">
        <v>31</v>
      </c>
      <c r="D4" s="9">
        <v>2020</v>
      </c>
      <c r="E4" s="9">
        <v>0.02</v>
      </c>
      <c r="F4" s="9">
        <v>0.2</v>
      </c>
      <c r="G4" s="9">
        <v>100</v>
      </c>
      <c r="H4" s="21">
        <f t="shared" si="1"/>
        <v>0.5</v>
      </c>
      <c r="I4" s="9">
        <v>0</v>
      </c>
      <c r="J4" s="18">
        <f t="shared" ref="J4:J18" si="3">$G4*((1-EXP(-($E4+$F4)*MAX(J$1-$D4,0)))/(1+($F4/$E4)*EXP(-($E4+$F4)*MAX(J$1-$D4))))</f>
        <v>4.7842225034986816</v>
      </c>
      <c r="K4" s="18">
        <f t="shared" si="2"/>
        <v>19.961706055232963</v>
      </c>
      <c r="L4" s="18">
        <f t="shared" si="2"/>
        <v>42.181381367602278</v>
      </c>
      <c r="M4" s="18">
        <f t="shared" si="2"/>
        <v>87.971683418012475</v>
      </c>
      <c r="N4" s="18">
        <f t="shared" si="2"/>
        <v>98.523678563648915</v>
      </c>
    </row>
    <row r="5" spans="1:21" x14ac:dyDescent="0.25">
      <c r="A5" s="11" t="s">
        <v>2</v>
      </c>
      <c r="B5" s="17" t="s">
        <v>6</v>
      </c>
      <c r="C5" s="17" t="s">
        <v>31</v>
      </c>
      <c r="D5" s="11">
        <v>2015</v>
      </c>
      <c r="E5" s="11">
        <v>0.02</v>
      </c>
      <c r="F5" s="11">
        <v>0.1</v>
      </c>
      <c r="G5" s="11">
        <v>20</v>
      </c>
      <c r="H5" s="22">
        <f t="shared" si="1"/>
        <v>0.5</v>
      </c>
      <c r="I5" s="11">
        <v>0</v>
      </c>
      <c r="J5" s="18">
        <f t="shared" si="3"/>
        <v>3.5984170311813433</v>
      </c>
      <c r="K5" s="18">
        <f t="shared" si="2"/>
        <v>6.2753955434327278</v>
      </c>
      <c r="L5" s="18">
        <f t="shared" si="2"/>
        <v>9.139925016931258</v>
      </c>
      <c r="M5" s="18">
        <f t="shared" si="2"/>
        <v>15.216367089632485</v>
      </c>
      <c r="N5" s="18">
        <f t="shared" si="2"/>
        <v>18.326040707377075</v>
      </c>
    </row>
    <row r="6" spans="1:21" x14ac:dyDescent="0.25">
      <c r="A6" s="11" t="s">
        <v>2</v>
      </c>
      <c r="B6" s="17" t="s">
        <v>7</v>
      </c>
      <c r="C6" s="17" t="s">
        <v>31</v>
      </c>
      <c r="D6" s="11">
        <v>2020</v>
      </c>
      <c r="E6" s="11">
        <v>0.02</v>
      </c>
      <c r="F6" s="11">
        <v>0.15</v>
      </c>
      <c r="G6" s="11">
        <v>10</v>
      </c>
      <c r="H6" s="22">
        <f t="shared" si="1"/>
        <v>0.5</v>
      </c>
      <c r="I6" s="11">
        <v>0</v>
      </c>
      <c r="J6" s="18">
        <f t="shared" si="3"/>
        <v>0.45474449618626511</v>
      </c>
      <c r="K6" s="18">
        <f t="shared" si="2"/>
        <v>1.7260402481457908</v>
      </c>
      <c r="L6" s="18">
        <f t="shared" si="2"/>
        <v>3.4484087661554712</v>
      </c>
      <c r="M6" s="18">
        <f t="shared" si="2"/>
        <v>7.7311613012867291</v>
      </c>
      <c r="N6" s="18">
        <f t="shared" si="2"/>
        <v>9.5044364808083692</v>
      </c>
    </row>
    <row r="7" spans="1:21" x14ac:dyDescent="0.25">
      <c r="A7" s="3" t="s">
        <v>8</v>
      </c>
      <c r="B7" s="14" t="s">
        <v>9</v>
      </c>
      <c r="C7" s="14" t="s">
        <v>30</v>
      </c>
      <c r="D7" s="3" t="s">
        <v>29</v>
      </c>
      <c r="E7" s="3" t="s">
        <v>29</v>
      </c>
      <c r="F7" s="3" t="s">
        <v>29</v>
      </c>
      <c r="G7" s="3">
        <v>100</v>
      </c>
      <c r="H7" s="19">
        <f t="shared" si="1"/>
        <v>0.5</v>
      </c>
      <c r="I7" s="3">
        <v>0</v>
      </c>
      <c r="J7" s="18">
        <f>$G$7</f>
        <v>100</v>
      </c>
      <c r="K7" s="18">
        <f t="shared" ref="K7:N7" si="4">$G$7</f>
        <v>100</v>
      </c>
      <c r="L7" s="18">
        <f t="shared" si="4"/>
        <v>100</v>
      </c>
      <c r="M7" s="18">
        <f t="shared" si="4"/>
        <v>100</v>
      </c>
      <c r="N7" s="18">
        <f t="shared" si="4"/>
        <v>100</v>
      </c>
    </row>
    <row r="8" spans="1:21" x14ac:dyDescent="0.25">
      <c r="A8" s="3" t="s">
        <v>8</v>
      </c>
      <c r="B8" s="14" t="s">
        <v>10</v>
      </c>
      <c r="C8" s="14" t="s">
        <v>30</v>
      </c>
      <c r="D8" s="3" t="s">
        <v>29</v>
      </c>
      <c r="E8" s="3" t="s">
        <v>29</v>
      </c>
      <c r="F8" s="3" t="s">
        <v>29</v>
      </c>
      <c r="G8" s="3">
        <v>100</v>
      </c>
      <c r="H8" s="19">
        <f t="shared" si="1"/>
        <v>0.5</v>
      </c>
      <c r="I8" s="3">
        <v>0</v>
      </c>
      <c r="J8" s="18">
        <f>$G$8</f>
        <v>100</v>
      </c>
      <c r="K8" s="18">
        <f t="shared" ref="K8:N8" si="5">$G$8</f>
        <v>100</v>
      </c>
      <c r="L8" s="18">
        <f t="shared" si="5"/>
        <v>100</v>
      </c>
      <c r="M8" s="18">
        <f t="shared" si="5"/>
        <v>100</v>
      </c>
      <c r="N8" s="18">
        <f t="shared" si="5"/>
        <v>100</v>
      </c>
    </row>
    <row r="9" spans="1:21" x14ac:dyDescent="0.25">
      <c r="A9" s="3" t="s">
        <v>8</v>
      </c>
      <c r="B9" s="14" t="s">
        <v>11</v>
      </c>
      <c r="C9" s="14" t="s">
        <v>31</v>
      </c>
      <c r="D9" s="3">
        <v>2010</v>
      </c>
      <c r="E9" s="3">
        <v>0.02</v>
      </c>
      <c r="F9" s="3">
        <v>0.1</v>
      </c>
      <c r="G9" s="3">
        <v>50</v>
      </c>
      <c r="H9" s="19">
        <f t="shared" si="1"/>
        <v>0.5</v>
      </c>
      <c r="I9" s="3">
        <v>0</v>
      </c>
      <c r="J9" s="18">
        <f t="shared" si="3"/>
        <v>17.464494442273157</v>
      </c>
      <c r="K9" s="18">
        <f t="shared" si="2"/>
        <v>24.621347263899171</v>
      </c>
      <c r="L9" s="18">
        <f t="shared" si="2"/>
        <v>31.277120536322322</v>
      </c>
      <c r="M9" s="18">
        <f t="shared" si="2"/>
        <v>42.788155458708573</v>
      </c>
      <c r="N9" s="18">
        <f t="shared" si="2"/>
        <v>47.628653782953698</v>
      </c>
    </row>
    <row r="10" spans="1:21" x14ac:dyDescent="0.25">
      <c r="A10" s="9" t="s">
        <v>8</v>
      </c>
      <c r="B10" s="16" t="s">
        <v>5</v>
      </c>
      <c r="C10" s="16" t="s">
        <v>31</v>
      </c>
      <c r="D10" s="9">
        <v>2025</v>
      </c>
      <c r="E10" s="9">
        <v>0.02</v>
      </c>
      <c r="F10" s="9">
        <v>0.2</v>
      </c>
      <c r="G10" s="9">
        <v>50</v>
      </c>
      <c r="H10" s="21">
        <f t="shared" si="1"/>
        <v>0.5</v>
      </c>
      <c r="I10" s="9">
        <v>0</v>
      </c>
      <c r="J10" s="18">
        <f t="shared" si="3"/>
        <v>0</v>
      </c>
      <c r="K10" s="18">
        <f t="shared" si="2"/>
        <v>1.094055893812705</v>
      </c>
      <c r="L10" s="18">
        <f t="shared" si="2"/>
        <v>7.7058614149337821</v>
      </c>
      <c r="M10" s="18">
        <f t="shared" si="2"/>
        <v>35.180250825713841</v>
      </c>
      <c r="N10" s="18">
        <f t="shared" si="2"/>
        <v>47.840528378302047</v>
      </c>
    </row>
    <row r="11" spans="1:21" x14ac:dyDescent="0.25">
      <c r="A11" s="9" t="s">
        <v>8</v>
      </c>
      <c r="B11" s="16" t="s">
        <v>12</v>
      </c>
      <c r="C11" s="16" t="s">
        <v>31</v>
      </c>
      <c r="D11" s="9">
        <v>2025</v>
      </c>
      <c r="E11" s="9">
        <v>0.02</v>
      </c>
      <c r="F11" s="9">
        <v>0.15</v>
      </c>
      <c r="G11" s="9">
        <v>60</v>
      </c>
      <c r="H11" s="21">
        <f t="shared" si="1"/>
        <v>0.5</v>
      </c>
      <c r="I11" s="9">
        <v>0</v>
      </c>
      <c r="J11" s="18">
        <f t="shared" si="3"/>
        <v>0</v>
      </c>
      <c r="K11" s="18">
        <f t="shared" si="2"/>
        <v>1.2801267508223035</v>
      </c>
      <c r="L11" s="18">
        <f t="shared" si="2"/>
        <v>8.1688715382937023</v>
      </c>
      <c r="M11" s="18">
        <f t="shared" si="2"/>
        <v>34.885635812064592</v>
      </c>
      <c r="N11" s="18">
        <f t="shared" si="2"/>
        <v>53.428293406629052</v>
      </c>
    </row>
    <row r="12" spans="1:21" x14ac:dyDescent="0.25">
      <c r="A12" s="11" t="s">
        <v>8</v>
      </c>
      <c r="B12" s="17" t="s">
        <v>13</v>
      </c>
      <c r="C12" s="17" t="s">
        <v>31</v>
      </c>
      <c r="D12" s="11">
        <v>2028</v>
      </c>
      <c r="E12" s="11">
        <v>0.03</v>
      </c>
      <c r="F12" s="11">
        <v>0.3</v>
      </c>
      <c r="G12" s="11">
        <v>100</v>
      </c>
      <c r="H12" s="22">
        <f t="shared" si="1"/>
        <v>0.5</v>
      </c>
      <c r="I12" s="11">
        <v>0</v>
      </c>
      <c r="J12" s="18">
        <f t="shared" si="3"/>
        <v>0</v>
      </c>
      <c r="K12" s="18">
        <f t="shared" si="2"/>
        <v>0</v>
      </c>
      <c r="L12" s="18">
        <f t="shared" si="2"/>
        <v>7.8324976942203932</v>
      </c>
      <c r="M12" s="18">
        <f t="shared" si="2"/>
        <v>82.387974776626365</v>
      </c>
      <c r="N12" s="18">
        <f t="shared" si="2"/>
        <v>99.231981162990849</v>
      </c>
    </row>
    <row r="13" spans="1:21" x14ac:dyDescent="0.25">
      <c r="A13" s="11" t="s">
        <v>8</v>
      </c>
      <c r="B13" s="17" t="s">
        <v>7</v>
      </c>
      <c r="C13" s="17" t="s">
        <v>31</v>
      </c>
      <c r="D13" s="11">
        <v>2028</v>
      </c>
      <c r="E13" s="11">
        <v>0.03</v>
      </c>
      <c r="F13" s="11">
        <v>0.3</v>
      </c>
      <c r="G13" s="11">
        <v>100</v>
      </c>
      <c r="H13" s="22">
        <f t="shared" si="1"/>
        <v>0.5</v>
      </c>
      <c r="I13" s="11">
        <v>0</v>
      </c>
      <c r="J13" s="18">
        <f t="shared" si="3"/>
        <v>0</v>
      </c>
      <c r="K13" s="18">
        <f t="shared" si="2"/>
        <v>0</v>
      </c>
      <c r="L13" s="18">
        <f t="shared" si="2"/>
        <v>7.8324976942203932</v>
      </c>
      <c r="M13" s="18">
        <f t="shared" si="2"/>
        <v>82.387974776626365</v>
      </c>
      <c r="N13" s="18">
        <f t="shared" si="2"/>
        <v>99.231981162990849</v>
      </c>
    </row>
    <row r="14" spans="1:21" x14ac:dyDescent="0.25">
      <c r="A14" s="3" t="s">
        <v>14</v>
      </c>
      <c r="B14" s="14" t="s">
        <v>3</v>
      </c>
      <c r="C14" s="14" t="s">
        <v>30</v>
      </c>
      <c r="D14" s="3" t="s">
        <v>29</v>
      </c>
      <c r="E14" s="3" t="s">
        <v>29</v>
      </c>
      <c r="F14" s="3" t="s">
        <v>29</v>
      </c>
      <c r="G14" s="3">
        <v>100</v>
      </c>
      <c r="H14" s="19">
        <f t="shared" si="1"/>
        <v>0.5</v>
      </c>
      <c r="I14" s="3">
        <v>0</v>
      </c>
      <c r="J14" s="18">
        <f>$G$14</f>
        <v>100</v>
      </c>
      <c r="K14" s="18">
        <f t="shared" ref="K14:M14" si="6">$G$14</f>
        <v>100</v>
      </c>
      <c r="L14" s="18">
        <f t="shared" si="6"/>
        <v>100</v>
      </c>
      <c r="M14" s="18">
        <f t="shared" si="6"/>
        <v>100</v>
      </c>
      <c r="N14" s="18">
        <f>$G$14</f>
        <v>100</v>
      </c>
    </row>
    <row r="15" spans="1:21" x14ac:dyDescent="0.25">
      <c r="A15" s="3" t="s">
        <v>14</v>
      </c>
      <c r="B15" s="14" t="s">
        <v>15</v>
      </c>
      <c r="C15" s="14" t="s">
        <v>30</v>
      </c>
      <c r="D15" s="3" t="s">
        <v>29</v>
      </c>
      <c r="E15" s="3" t="s">
        <v>29</v>
      </c>
      <c r="F15" s="3" t="s">
        <v>29</v>
      </c>
      <c r="G15" s="3">
        <v>100</v>
      </c>
      <c r="H15" s="19">
        <f t="shared" si="1"/>
        <v>0.5</v>
      </c>
      <c r="I15" s="3">
        <v>0</v>
      </c>
      <c r="J15" s="18">
        <f>$G$15</f>
        <v>100</v>
      </c>
      <c r="K15" s="18">
        <f t="shared" ref="K15:N15" si="7">$G$15</f>
        <v>100</v>
      </c>
      <c r="L15" s="18">
        <f t="shared" si="7"/>
        <v>100</v>
      </c>
      <c r="M15" s="18">
        <f t="shared" si="7"/>
        <v>100</v>
      </c>
      <c r="N15" s="18">
        <f t="shared" si="7"/>
        <v>100</v>
      </c>
    </row>
    <row r="16" spans="1:21" x14ac:dyDescent="0.25">
      <c r="A16" s="10" t="s">
        <v>14</v>
      </c>
      <c r="B16" s="15" t="s">
        <v>16</v>
      </c>
      <c r="C16" s="15" t="s">
        <v>31</v>
      </c>
      <c r="D16" s="10">
        <v>2025</v>
      </c>
      <c r="E16" s="10">
        <v>0.02</v>
      </c>
      <c r="F16" s="10">
        <v>0.2</v>
      </c>
      <c r="G16" s="10">
        <v>100</v>
      </c>
      <c r="H16" s="20">
        <f t="shared" si="1"/>
        <v>0.5</v>
      </c>
      <c r="I16" s="10">
        <v>0</v>
      </c>
      <c r="J16" s="18">
        <f t="shared" si="3"/>
        <v>0</v>
      </c>
      <c r="K16" s="18">
        <f t="shared" si="2"/>
        <v>2.1881117876254099</v>
      </c>
      <c r="L16" s="18">
        <f t="shared" si="2"/>
        <v>15.411722829867564</v>
      </c>
      <c r="M16" s="18">
        <f t="shared" si="2"/>
        <v>70.360501651427683</v>
      </c>
      <c r="N16" s="18">
        <f t="shared" si="2"/>
        <v>95.681056756604093</v>
      </c>
    </row>
    <row r="17" spans="1:14" x14ac:dyDescent="0.25">
      <c r="A17" s="9" t="s">
        <v>14</v>
      </c>
      <c r="B17" s="16" t="s">
        <v>5</v>
      </c>
      <c r="C17" s="16" t="s">
        <v>31</v>
      </c>
      <c r="D17" s="9">
        <v>2028</v>
      </c>
      <c r="E17" s="9">
        <v>0.02</v>
      </c>
      <c r="F17" s="9">
        <v>0.05</v>
      </c>
      <c r="G17" s="9">
        <v>20</v>
      </c>
      <c r="H17" s="21">
        <f t="shared" si="1"/>
        <v>0.5</v>
      </c>
      <c r="I17" s="9">
        <v>0</v>
      </c>
      <c r="J17" s="18">
        <f t="shared" si="3"/>
        <v>0</v>
      </c>
      <c r="K17" s="18">
        <f t="shared" si="2"/>
        <v>0</v>
      </c>
      <c r="L17" s="18">
        <f t="shared" si="2"/>
        <v>0.82335631318545288</v>
      </c>
      <c r="M17" s="18">
        <f t="shared" si="2"/>
        <v>5.4662237455205522</v>
      </c>
      <c r="N17" s="18">
        <f t="shared" si="2"/>
        <v>10.229727402074349</v>
      </c>
    </row>
    <row r="18" spans="1:14" x14ac:dyDescent="0.25">
      <c r="A18" s="11" t="s">
        <v>14</v>
      </c>
      <c r="B18" s="17" t="s">
        <v>6</v>
      </c>
      <c r="C18" s="17" t="s">
        <v>31</v>
      </c>
      <c r="D18" s="11">
        <v>2025</v>
      </c>
      <c r="E18" s="11">
        <v>0.02</v>
      </c>
      <c r="F18" s="11">
        <v>0.15</v>
      </c>
      <c r="G18" s="11">
        <v>15</v>
      </c>
      <c r="H18" s="22">
        <f t="shared" si="1"/>
        <v>0.5</v>
      </c>
      <c r="I18" s="11">
        <v>0</v>
      </c>
      <c r="J18" s="18">
        <f t="shared" si="3"/>
        <v>0</v>
      </c>
      <c r="K18" s="18">
        <f t="shared" si="2"/>
        <v>0.32003168770557588</v>
      </c>
      <c r="L18" s="18">
        <f t="shared" si="2"/>
        <v>2.0422178845734256</v>
      </c>
      <c r="M18" s="18">
        <f t="shared" si="2"/>
        <v>8.721408953016148</v>
      </c>
      <c r="N18" s="18">
        <f t="shared" si="2"/>
        <v>13.357073351657263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18F167-6DBA-4198-BA06-95A49D6CEE47}">
  <dimension ref="A1:C19"/>
  <sheetViews>
    <sheetView workbookViewId="0">
      <selection activeCell="F32" sqref="F32"/>
    </sheetView>
  </sheetViews>
  <sheetFormatPr defaultRowHeight="15" x14ac:dyDescent="0.25"/>
  <cols>
    <col min="2" max="2" width="16" bestFit="1" customWidth="1"/>
    <col min="3" max="3" width="12.7109375" bestFit="1" customWidth="1"/>
  </cols>
  <sheetData>
    <row r="1" spans="1:3" x14ac:dyDescent="0.25">
      <c r="A1" s="4" t="s">
        <v>0</v>
      </c>
      <c r="B1" s="4" t="s">
        <v>1</v>
      </c>
      <c r="C1" s="4" t="s">
        <v>20</v>
      </c>
    </row>
    <row r="2" spans="1:3" x14ac:dyDescent="0.25">
      <c r="A2" s="6" t="s">
        <v>2</v>
      </c>
      <c r="B2" s="6" t="s">
        <v>4</v>
      </c>
      <c r="C2" s="6" t="s">
        <v>22</v>
      </c>
    </row>
    <row r="3" spans="1:3" x14ac:dyDescent="0.25">
      <c r="A3" s="6" t="s">
        <v>14</v>
      </c>
      <c r="B3" s="6" t="s">
        <v>24</v>
      </c>
      <c r="C3" s="6" t="s">
        <v>22</v>
      </c>
    </row>
    <row r="4" spans="1:3" x14ac:dyDescent="0.25">
      <c r="A4" s="6" t="s">
        <v>14</v>
      </c>
      <c r="B4" s="6" t="s">
        <v>16</v>
      </c>
      <c r="C4" s="6" t="s">
        <v>22</v>
      </c>
    </row>
    <row r="5" spans="1:3" x14ac:dyDescent="0.25">
      <c r="A5" s="7" t="s">
        <v>2</v>
      </c>
      <c r="B5" s="7" t="s">
        <v>6</v>
      </c>
      <c r="C5" s="7" t="s">
        <v>23</v>
      </c>
    </row>
    <row r="6" spans="1:3" x14ac:dyDescent="0.25">
      <c r="A6" s="7" t="s">
        <v>2</v>
      </c>
      <c r="B6" s="7" t="s">
        <v>7</v>
      </c>
      <c r="C6" s="7" t="s">
        <v>23</v>
      </c>
    </row>
    <row r="7" spans="1:3" x14ac:dyDescent="0.25">
      <c r="A7" s="7" t="s">
        <v>8</v>
      </c>
      <c r="B7" s="7" t="s">
        <v>13</v>
      </c>
      <c r="C7" s="7" t="s">
        <v>23</v>
      </c>
    </row>
    <row r="8" spans="1:3" x14ac:dyDescent="0.25">
      <c r="A8" s="7" t="s">
        <v>8</v>
      </c>
      <c r="B8" s="7" t="s">
        <v>7</v>
      </c>
      <c r="C8" s="7" t="s">
        <v>23</v>
      </c>
    </row>
    <row r="9" spans="1:3" x14ac:dyDescent="0.25">
      <c r="A9" s="7" t="s">
        <v>14</v>
      </c>
      <c r="B9" s="7" t="s">
        <v>6</v>
      </c>
      <c r="C9" s="7" t="s">
        <v>23</v>
      </c>
    </row>
    <row r="10" spans="1:3" x14ac:dyDescent="0.25">
      <c r="A10" s="5" t="s">
        <v>2</v>
      </c>
      <c r="B10" s="5" t="s">
        <v>3</v>
      </c>
      <c r="C10" s="5" t="s">
        <v>21</v>
      </c>
    </row>
    <row r="11" spans="1:3" x14ac:dyDescent="0.25">
      <c r="A11" s="5" t="s">
        <v>8</v>
      </c>
      <c r="B11" s="5" t="s">
        <v>9</v>
      </c>
      <c r="C11" s="5" t="s">
        <v>21</v>
      </c>
    </row>
    <row r="12" spans="1:3" x14ac:dyDescent="0.25">
      <c r="A12" s="5" t="s">
        <v>8</v>
      </c>
      <c r="B12" s="5" t="s">
        <v>10</v>
      </c>
      <c r="C12" s="5" t="s">
        <v>21</v>
      </c>
    </row>
    <row r="13" spans="1:3" x14ac:dyDescent="0.25">
      <c r="A13" s="5" t="s">
        <v>8</v>
      </c>
      <c r="B13" s="5" t="s">
        <v>11</v>
      </c>
      <c r="C13" s="5" t="s">
        <v>21</v>
      </c>
    </row>
    <row r="14" spans="1:3" x14ac:dyDescent="0.25">
      <c r="A14" s="5" t="s">
        <v>14</v>
      </c>
      <c r="B14" s="5" t="s">
        <v>3</v>
      </c>
      <c r="C14" s="5" t="s">
        <v>21</v>
      </c>
    </row>
    <row r="15" spans="1:3" x14ac:dyDescent="0.25">
      <c r="A15" s="5" t="s">
        <v>14</v>
      </c>
      <c r="B15" s="5" t="s">
        <v>15</v>
      </c>
      <c r="C15" s="5" t="s">
        <v>21</v>
      </c>
    </row>
    <row r="16" spans="1:3" x14ac:dyDescent="0.25">
      <c r="A16" s="8" t="s">
        <v>2</v>
      </c>
      <c r="B16" s="8" t="s">
        <v>5</v>
      </c>
      <c r="C16" s="8" t="s">
        <v>5</v>
      </c>
    </row>
    <row r="17" spans="1:3" x14ac:dyDescent="0.25">
      <c r="A17" s="8" t="s">
        <v>8</v>
      </c>
      <c r="B17" s="8" t="s">
        <v>5</v>
      </c>
      <c r="C17" s="8" t="s">
        <v>5</v>
      </c>
    </row>
    <row r="18" spans="1:3" x14ac:dyDescent="0.25">
      <c r="A18" s="8" t="s">
        <v>8</v>
      </c>
      <c r="B18" s="8" t="s">
        <v>12</v>
      </c>
      <c r="C18" s="8" t="s">
        <v>5</v>
      </c>
    </row>
    <row r="19" spans="1:3" x14ac:dyDescent="0.25">
      <c r="A19" s="8" t="s">
        <v>14</v>
      </c>
      <c r="B19" s="8" t="s">
        <v>5</v>
      </c>
      <c r="C19" s="8" t="s">
        <v>5</v>
      </c>
    </row>
  </sheetData>
  <autoFilter ref="A1:C19" xr:uid="{5B18F167-6DBA-4198-BA06-95A49D6CEE47}">
    <sortState xmlns:xlrd2="http://schemas.microsoft.com/office/spreadsheetml/2017/richdata2" ref="A2:C19">
      <sortCondition ref="C1:C19"/>
    </sortState>
  </autoFilter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technological_readiness_bass</vt:lpstr>
      <vt:lpstr>Fuel_groups (cheatsheet)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Ruben van Beesten</cp:lastModifiedBy>
  <dcterms:created xsi:type="dcterms:W3CDTF">2022-11-10T07:43:20Z</dcterms:created>
  <dcterms:modified xsi:type="dcterms:W3CDTF">2022-12-21T13:58:58Z</dcterms:modified>
</cp:coreProperties>
</file>