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139" documentId="13_ncr:1_{5084B181-8803-4E25-8784-F2E746FB538F}" xr6:coauthVersionLast="47" xr6:coauthVersionMax="47" xr10:uidLastSave="{E6F78F8E-6067-450B-A363-7D0DAA7A8610}"/>
  <bookViews>
    <workbookView xWindow="13800" yWindow="0" windowWidth="30345" windowHeight="23400" activeTab="1" xr2:uid="{00000000-000D-0000-FFFF-FFFF00000000}"/>
  </bookViews>
  <sheets>
    <sheet name="Cap rail" sheetId="1" r:id="rId1"/>
    <sheet name="Invest rail" sheetId="2" r:id="rId2"/>
    <sheet name="Cap sea" sheetId="3" r:id="rId3"/>
    <sheet name="Invest sea" sheetId="4" r:id="rId4"/>
    <sheet name="Invest roa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sZk5PiUtOKDBIY/SuWxB5nEitHw=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I14" i="2"/>
  <c r="I2" i="2" s="1"/>
  <c r="R3" i="2"/>
  <c r="Q3" i="2"/>
  <c r="I3" i="2" l="1"/>
</calcChain>
</file>

<file path=xl/sharedStrings.xml><?xml version="1.0" encoding="utf-8"?>
<sst xmlns="http://schemas.openxmlformats.org/spreadsheetml/2006/main" count="207" uniqueCount="75">
  <si>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</si>
  <si>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</si>
  <si>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</si>
  <si>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</si>
  <si>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</si>
  <si>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</si>
  <si>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</si>
  <si>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</si>
  <si>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</si>
  <si>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</si>
  <si>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</si>
  <si>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</si>
  <si>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</si>
  <si>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</si>
  <si>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</si>
  <si>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</si>
  <si>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</si>
  <si>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</si>
  <si>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</si>
  <si>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</si>
  <si>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</si>
  <si>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</si>
  <si>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</si>
  <si>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</si>
  <si>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</si>
  <si>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</si>
  <si>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</si>
  <si>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</si>
  <si>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</si>
  <si>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</si>
  <si>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</si>
  <si>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</si>
  <si>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</si>
  <si>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</si>
  <si>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</si>
  <si>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</si>
  <si>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</si>
  <si>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</si>
  <si>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</si>
  <si>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</si>
  <si>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</si>
  <si>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</si>
  <si>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</si>
  <si>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</si>
  <si>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</si>
  <si>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</si>
  <si>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</si>
  <si>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</si>
  <si>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</si>
  <si>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</si>
  <si>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</si>
  <si>
    <t>Fuel</t>
  </si>
  <si>
    <t>Max_station_dist</t>
  </si>
  <si>
    <t>Trucks_filled_daily</t>
  </si>
  <si>
    <t>Station_cost</t>
  </si>
  <si>
    <t>Road</t>
  </si>
  <si>
    <t>Hydrogen</t>
  </si>
  <si>
    <t>Battery electric</t>
  </si>
  <si>
    <t>Biogas</t>
  </si>
  <si>
    <t>Ledetid</t>
  </si>
  <si>
    <t>Leadtime</t>
  </si>
  <si>
    <t>LeadtimeCombi</t>
  </si>
  <si>
    <t>LeadtimeTimber</t>
  </si>
  <si>
    <t>Europa</t>
  </si>
  <si>
    <t>DETTE BURDE VÆRE NARVIK -&gt; UPDATE</t>
  </si>
  <si>
    <t>NEW</t>
  </si>
  <si>
    <t>no boundaries on terminal capacity</t>
  </si>
  <si>
    <t>UPDATE!</t>
  </si>
  <si>
    <t>burde gå til Narvik</t>
  </si>
  <si>
    <t>introduce extra node in middle</t>
  </si>
  <si>
    <t>Meråkerbanen2</t>
  </si>
  <si>
    <t>ToNarvik</t>
  </si>
  <si>
    <t>EuropaBanen</t>
  </si>
  <si>
    <t>UPDATE LEDETID, den er nå ikke avhengig av distansen, elns</t>
  </si>
  <si>
    <t>KostnadBase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</si>
</sst>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4" fillId="0" borderId="0" xfId="0" applyFont="1"/>
    <xf numFmtId="0" fontId="15" fillId="0" borderId="0" xfId="0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 applyAlignment="1">
      <alignment wrapText="1"/>
    </xf>
    <xf numFmtId="1" fontId="17" fillId="0" borderId="0" xfId="0" applyNumberFormat="1" applyFont="1"/>
    <xf numFmtId="0" fontId="15" fillId="0" borderId="0" xfId="0" applyFont="1" applyAlignment="1">
      <alignment wrapText="1"/>
    </xf>
    <xf numFmtId="164" fontId="18" fillId="0" borderId="0" xfId="0" applyNumberFormat="1" applyFont="1"/>
    <xf numFmtId="3" fontId="18" fillId="0" borderId="0" xfId="0" applyNumberFormat="1" applyFont="1"/>
    <xf numFmtId="0" fontId="19" fillId="0" borderId="0" xfId="0" applyFont="1"/>
    <xf numFmtId="3" fontId="17" fillId="0" borderId="0" xfId="0" applyNumberFormat="1" applyFont="1"/>
    <xf numFmtId="0" fontId="17" fillId="0" borderId="0" xfId="0" applyFont="1"/>
    <xf numFmtId="1" fontId="17" fillId="0" borderId="0" xfId="0" applyNumberFormat="1" applyFont="1" applyAlignment="1"/>
    <xf numFmtId="165" fontId="17" fillId="0" borderId="0" xfId="0" applyNumberFormat="1" applyFont="1"/>
    <xf numFmtId="0" fontId="13" fillId="0" borderId="0" xfId="0" applyFont="1" applyAlignment="1"/>
    <xf numFmtId="0" fontId="13" fillId="0" borderId="0" xfId="0" applyFont="1"/>
    <xf numFmtId="0" fontId="0" fillId="0" borderId="0" xfId="0" applyFont="1"/>
    <xf numFmtId="164" fontId="0" fillId="0" borderId="0" xfId="0" applyNumberFormat="1" applyFont="1" applyAlignment="1"/>
    <xf numFmtId="164" fontId="20" fillId="0" borderId="0" xfId="0" applyNumberFormat="1" applyFont="1" applyAlignment="1"/>
    <xf numFmtId="0" fontId="20" fillId="0" borderId="0" xfId="0" applyFont="1" applyAlignment="1">
      <alignment wrapText="1"/>
    </xf>
    <xf numFmtId="3" fontId="20" fillId="0" borderId="0" xfId="0" applyNumberFormat="1" applyFont="1"/>
    <xf numFmtId="0" fontId="12" fillId="0" borderId="0" xfId="0" applyFont="1" applyAlignment="1"/>
    <xf numFmtId="0" fontId="12" fillId="0" borderId="0" xfId="0" applyFont="1"/>
    <xf numFmtId="164" fontId="17" fillId="0" borderId="0" xfId="0" applyNumberFormat="1" applyFont="1" applyAlignment="1"/>
    <xf numFmtId="0" fontId="11" fillId="0" borderId="0" xfId="0" applyFont="1"/>
    <xf numFmtId="0" fontId="11" fillId="0" borderId="0" xfId="0" applyFont="1" applyAlignment="1"/>
    <xf numFmtId="0" fontId="10" fillId="0" borderId="0" xfId="0" applyFont="1"/>
    <xf numFmtId="1" fontId="0" fillId="0" borderId="0" xfId="0" applyNumberFormat="1" applyFont="1" applyAlignment="1"/>
    <xf numFmtId="0" fontId="21" fillId="0" borderId="0" xfId="0" applyFont="1" applyAlignment="1"/>
    <xf numFmtId="0" fontId="9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7" fillId="0" borderId="0" xfId="0" applyFont="1"/>
    <xf numFmtId="0" fontId="6" fillId="0" borderId="0" xfId="0" applyFont="1" applyAlignment="1"/>
    <xf numFmtId="0" fontId="15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C18" sqref="C18"/>
    </sheetView>
  </sheetViews>
  <sheetFormatPr defaultColWidth="14.42578125" defaultRowHeight="15" customHeight="1" x14ac:dyDescent="0.25"/>
  <cols>
    <col min="1" max="1" width="8.7109375" customWidth="1"/>
    <col min="2" max="2" width="20" customWidth="1"/>
    <col min="3" max="3" width="26.5703125" customWidth="1"/>
    <col min="4" max="4" width="23.5703125" customWidth="1"/>
    <col min="5" max="5" width="14.85546875" customWidth="1"/>
    <col min="6" max="7" width="8.7109375" customWidth="1"/>
    <col min="8" max="8" width="28.7109375" bestFit="1" customWidth="1"/>
    <col min="9" max="9" width="27.7109375" bestFit="1" customWidth="1"/>
    <col min="10" max="10" width="24.28515625" bestFit="1" customWidth="1"/>
    <col min="11" max="27" width="8.7109375" customWidth="1"/>
  </cols>
  <sheetData>
    <row r="1" spans="1:13" ht="14.25" customHeight="1" x14ac:dyDescent="0.25">
      <c r="A1" s="29" t="s">
        <v>43</v>
      </c>
      <c r="B1" s="2" t="s">
        <v>0</v>
      </c>
      <c r="C1" s="2" t="s">
        <v>1</v>
      </c>
      <c r="D1" s="2" t="s">
        <v>2</v>
      </c>
      <c r="E1" s="2" t="s">
        <v>3</v>
      </c>
      <c r="H1" s="2" t="s">
        <v>15</v>
      </c>
      <c r="I1" s="2" t="s">
        <v>16</v>
      </c>
      <c r="J1" s="2" t="s">
        <v>17</v>
      </c>
    </row>
    <row r="2" spans="1:13" ht="14.25" customHeight="1" x14ac:dyDescent="0.25">
      <c r="A2">
        <v>1</v>
      </c>
      <c r="B2" s="16" t="s">
        <v>38</v>
      </c>
      <c r="C2" s="23" t="s">
        <v>28</v>
      </c>
      <c r="D2" s="23" t="s">
        <v>41</v>
      </c>
      <c r="E2" s="4">
        <v>1250000</v>
      </c>
      <c r="H2" s="25" t="s">
        <v>28</v>
      </c>
      <c r="I2" s="4">
        <v>6365000</v>
      </c>
      <c r="J2" s="4">
        <v>380000</v>
      </c>
    </row>
    <row r="3" spans="1:13" ht="14.25" customHeight="1" x14ac:dyDescent="0.25">
      <c r="A3">
        <v>1</v>
      </c>
      <c r="B3" s="3" t="s">
        <v>4</v>
      </c>
      <c r="C3" s="23" t="s">
        <v>31</v>
      </c>
      <c r="D3" s="23" t="s">
        <v>35</v>
      </c>
      <c r="E3" s="4">
        <v>1250000</v>
      </c>
      <c r="H3" s="25" t="s">
        <v>31</v>
      </c>
      <c r="I3" s="4">
        <v>475000</v>
      </c>
      <c r="J3" s="6">
        <v>0</v>
      </c>
    </row>
    <row r="4" spans="1:13" ht="14.25" customHeight="1" x14ac:dyDescent="0.25">
      <c r="A4">
        <v>1</v>
      </c>
      <c r="B4" s="3" t="s">
        <v>5</v>
      </c>
      <c r="C4" s="23" t="s">
        <v>28</v>
      </c>
      <c r="D4" s="23" t="s">
        <v>32</v>
      </c>
      <c r="E4" s="4">
        <v>1500000</v>
      </c>
      <c r="H4" s="25" t="s">
        <v>35</v>
      </c>
      <c r="I4" s="4">
        <v>1425000</v>
      </c>
      <c r="J4" s="6">
        <v>0</v>
      </c>
    </row>
    <row r="5" spans="1:13" ht="14.25" customHeight="1" x14ac:dyDescent="0.25">
      <c r="A5">
        <v>1</v>
      </c>
      <c r="B5" s="5" t="s">
        <v>6</v>
      </c>
      <c r="C5" s="23" t="s">
        <v>28</v>
      </c>
      <c r="D5" s="23" t="s">
        <v>30</v>
      </c>
      <c r="E5" s="4">
        <v>1600000</v>
      </c>
      <c r="H5" s="3" t="s">
        <v>32</v>
      </c>
      <c r="I5" s="4">
        <v>1377500</v>
      </c>
      <c r="J5" s="6">
        <v>0</v>
      </c>
    </row>
    <row r="6" spans="1:13" ht="14.25" customHeight="1" x14ac:dyDescent="0.25">
      <c r="A6">
        <v>1</v>
      </c>
      <c r="B6" s="5" t="s">
        <v>7</v>
      </c>
      <c r="C6" s="23" t="s">
        <v>30</v>
      </c>
      <c r="D6" s="23" t="s">
        <v>33</v>
      </c>
      <c r="E6" s="4">
        <v>250000</v>
      </c>
      <c r="H6" s="3" t="s">
        <v>33</v>
      </c>
      <c r="I6" s="4">
        <v>285000</v>
      </c>
      <c r="J6" s="6">
        <v>0</v>
      </c>
    </row>
    <row r="7" spans="1:13" ht="14.25" customHeight="1" x14ac:dyDescent="0.25">
      <c r="A7">
        <v>1</v>
      </c>
      <c r="B7" s="5" t="s">
        <v>42</v>
      </c>
      <c r="C7" s="23" t="s">
        <v>30</v>
      </c>
      <c r="D7" s="23" t="s">
        <v>29</v>
      </c>
      <c r="E7" s="4">
        <v>1600000</v>
      </c>
      <c r="H7" s="3" t="s">
        <v>29</v>
      </c>
      <c r="I7" s="4">
        <v>1330000</v>
      </c>
      <c r="J7" s="6">
        <v>0</v>
      </c>
    </row>
    <row r="8" spans="1:13" ht="14.25" customHeight="1" x14ac:dyDescent="0.25">
      <c r="A8">
        <v>1</v>
      </c>
      <c r="B8" s="3" t="s">
        <v>8</v>
      </c>
      <c r="C8" s="23" t="s">
        <v>29</v>
      </c>
      <c r="D8" s="23" t="s">
        <v>34</v>
      </c>
      <c r="E8" s="4">
        <v>650000</v>
      </c>
      <c r="H8" s="3" t="s">
        <v>34</v>
      </c>
      <c r="I8" s="4">
        <v>1780300</v>
      </c>
      <c r="J8" s="6">
        <v>0</v>
      </c>
    </row>
    <row r="9" spans="1:13" ht="14.25" customHeight="1" x14ac:dyDescent="0.25">
      <c r="A9">
        <v>1</v>
      </c>
      <c r="B9" s="5" t="s">
        <v>9</v>
      </c>
      <c r="C9" s="23" t="s">
        <v>28</v>
      </c>
      <c r="D9" s="23" t="s">
        <v>10</v>
      </c>
      <c r="E9" s="4">
        <v>1000000</v>
      </c>
      <c r="H9" s="25" t="s">
        <v>30</v>
      </c>
      <c r="I9" s="6">
        <v>0</v>
      </c>
      <c r="J9" s="4">
        <v>1785000</v>
      </c>
    </row>
    <row r="10" spans="1:13" ht="14.25" customHeight="1" x14ac:dyDescent="0.25">
      <c r="A10">
        <v>1</v>
      </c>
      <c r="B10" s="3" t="s">
        <v>11</v>
      </c>
      <c r="C10" s="23" t="s">
        <v>30</v>
      </c>
      <c r="D10" s="23" t="s">
        <v>10</v>
      </c>
      <c r="E10" s="4">
        <v>800000</v>
      </c>
      <c r="H10" s="25" t="s">
        <v>41</v>
      </c>
      <c r="I10" s="6">
        <v>0</v>
      </c>
      <c r="J10" s="4">
        <v>56000</v>
      </c>
    </row>
    <row r="11" spans="1:13" ht="14.25" customHeight="1" x14ac:dyDescent="0.25">
      <c r="A11">
        <v>1</v>
      </c>
      <c r="B11" s="3" t="s">
        <v>12</v>
      </c>
      <c r="C11" s="23" t="s">
        <v>29</v>
      </c>
      <c r="D11" s="23" t="s">
        <v>13</v>
      </c>
      <c r="E11" s="4">
        <v>250000</v>
      </c>
      <c r="H11" s="26" t="s">
        <v>36</v>
      </c>
      <c r="I11" s="4">
        <v>1000000</v>
      </c>
      <c r="J11" s="13">
        <v>0</v>
      </c>
      <c r="L11" t="s">
        <v>64</v>
      </c>
    </row>
    <row r="12" spans="1:13" ht="14.25" customHeight="1" x14ac:dyDescent="0.25">
      <c r="A12">
        <v>1</v>
      </c>
      <c r="B12" s="3" t="s">
        <v>14</v>
      </c>
      <c r="C12" s="23" t="s">
        <v>34</v>
      </c>
      <c r="D12" s="23" t="s">
        <v>13</v>
      </c>
      <c r="E12" s="4">
        <v>950000</v>
      </c>
      <c r="H12" t="s">
        <v>13</v>
      </c>
      <c r="I12" s="4">
        <v>5000000</v>
      </c>
      <c r="J12" s="13">
        <v>0</v>
      </c>
      <c r="L12" t="s">
        <v>65</v>
      </c>
      <c r="M12" t="s">
        <v>66</v>
      </c>
    </row>
    <row r="13" spans="1:13" ht="14.25" customHeight="1" x14ac:dyDescent="0.25">
      <c r="A13">
        <v>1</v>
      </c>
      <c r="B13" t="s">
        <v>37</v>
      </c>
      <c r="C13" s="22" t="s">
        <v>34</v>
      </c>
      <c r="D13" s="22" t="s">
        <v>36</v>
      </c>
      <c r="E13" s="14">
        <v>0</v>
      </c>
      <c r="H13" t="s">
        <v>10</v>
      </c>
      <c r="I13" s="4">
        <v>5000000</v>
      </c>
      <c r="J13" s="13">
        <v>0</v>
      </c>
      <c r="L13" t="s">
        <v>65</v>
      </c>
      <c r="M13" t="s">
        <v>66</v>
      </c>
    </row>
    <row r="14" spans="1:13" ht="14.25" customHeight="1" x14ac:dyDescent="0.25">
      <c r="A14">
        <v>1</v>
      </c>
      <c r="B14" s="15" t="s">
        <v>4</v>
      </c>
      <c r="C14" s="22" t="s">
        <v>41</v>
      </c>
      <c r="D14" s="22" t="s">
        <v>31</v>
      </c>
      <c r="E14" s="4">
        <v>1250000</v>
      </c>
      <c r="H14" t="s">
        <v>63</v>
      </c>
      <c r="I14" s="4">
        <v>5000000</v>
      </c>
      <c r="J14" s="13">
        <v>0</v>
      </c>
      <c r="L14" t="s">
        <v>65</v>
      </c>
      <c r="M14" t="s">
        <v>66</v>
      </c>
    </row>
    <row r="15" spans="1:13" ht="14.25" customHeight="1" x14ac:dyDescent="0.25">
      <c r="A15">
        <v>2</v>
      </c>
      <c r="B15" s="22" t="s">
        <v>22</v>
      </c>
      <c r="C15" s="22" t="s">
        <v>30</v>
      </c>
      <c r="D15" s="22" t="s">
        <v>29</v>
      </c>
      <c r="E15" s="19">
        <v>250000</v>
      </c>
      <c r="I15" s="4"/>
      <c r="J15" s="13">
        <v>0</v>
      </c>
    </row>
    <row r="16" spans="1:13" ht="14.25" customHeight="1" x14ac:dyDescent="0.25">
      <c r="A16">
        <v>1</v>
      </c>
      <c r="B16" s="44" t="s">
        <v>70</v>
      </c>
      <c r="C16" s="23" t="s">
        <v>29</v>
      </c>
      <c r="D16" s="23" t="s">
        <v>10</v>
      </c>
      <c r="E16" s="19">
        <v>250000</v>
      </c>
      <c r="F16" t="s">
        <v>67</v>
      </c>
      <c r="G16" t="s">
        <v>69</v>
      </c>
      <c r="I16" s="4"/>
      <c r="J16" s="13">
        <v>0</v>
      </c>
    </row>
    <row r="17" spans="1:7" ht="14.25" customHeight="1" x14ac:dyDescent="0.25">
      <c r="A17">
        <v>1</v>
      </c>
      <c r="B17" s="43" t="s">
        <v>71</v>
      </c>
      <c r="C17" s="23" t="s">
        <v>13</v>
      </c>
      <c r="D17" s="43" t="s">
        <v>36</v>
      </c>
      <c r="E17" s="4">
        <v>950000</v>
      </c>
      <c r="F17" t="s">
        <v>67</v>
      </c>
      <c r="G17" t="s">
        <v>68</v>
      </c>
    </row>
    <row r="18" spans="1:7" ht="14.25" customHeight="1" x14ac:dyDescent="0.25">
      <c r="A18">
        <v>1</v>
      </c>
      <c r="B18" s="45" t="s">
        <v>72</v>
      </c>
      <c r="C18" s="23" t="s">
        <v>10</v>
      </c>
      <c r="D18" s="45" t="s">
        <v>63</v>
      </c>
      <c r="E18" s="4">
        <v>2000000</v>
      </c>
      <c r="F18" t="s">
        <v>67</v>
      </c>
    </row>
    <row r="19" spans="1:7" ht="14.25" customHeight="1" x14ac:dyDescent="0.25">
      <c r="B19" s="3"/>
      <c r="C19" s="4"/>
      <c r="D19" s="4"/>
    </row>
    <row r="20" spans="1:7" ht="14.25" customHeight="1" x14ac:dyDescent="0.25">
      <c r="B20" s="3"/>
      <c r="C20" s="4"/>
      <c r="D20" s="6"/>
    </row>
    <row r="21" spans="1:7" ht="14.25" customHeight="1" x14ac:dyDescent="0.25">
      <c r="B21" s="3"/>
      <c r="C21" s="4"/>
      <c r="D21" s="6"/>
    </row>
    <row r="22" spans="1:7" ht="14.25" customHeight="1" x14ac:dyDescent="0.25">
      <c r="B22" s="3"/>
      <c r="C22" s="4"/>
      <c r="D22" s="6"/>
    </row>
    <row r="23" spans="1:7" ht="14.25" customHeight="1" x14ac:dyDescent="0.25">
      <c r="B23" s="3"/>
      <c r="C23" s="4"/>
      <c r="D23" s="6"/>
    </row>
    <row r="24" spans="1:7" ht="14.25" customHeight="1" x14ac:dyDescent="0.25">
      <c r="B24" s="3"/>
      <c r="C24" s="4"/>
      <c r="D24" s="6"/>
    </row>
    <row r="25" spans="1:7" ht="14.25" customHeight="1" x14ac:dyDescent="0.25">
      <c r="B25" s="3"/>
      <c r="C25" s="4"/>
      <c r="D25" s="6"/>
    </row>
    <row r="26" spans="1:7" ht="14.25" customHeight="1" x14ac:dyDescent="0.25">
      <c r="B26" s="3"/>
      <c r="C26" s="6"/>
      <c r="D26" s="4"/>
    </row>
    <row r="27" spans="1:7" ht="14.25" customHeight="1" x14ac:dyDescent="0.25">
      <c r="B27" s="3"/>
      <c r="C27" s="6"/>
      <c r="D27" s="4"/>
    </row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tabSelected="1" topLeftCell="E1" workbookViewId="0">
      <selection activeCell="I28" sqref="I28"/>
    </sheetView>
  </sheetViews>
  <sheetFormatPr defaultColWidth="14.42578125" defaultRowHeight="15" customHeight="1" x14ac:dyDescent="0.25"/>
  <cols>
    <col min="1" max="1" width="8.7109375" customWidth="1"/>
    <col min="2" max="2" width="26.7109375" customWidth="1"/>
    <col min="3" max="3" width="17.42578125" customWidth="1"/>
    <col min="4" max="4" width="15.5703125" customWidth="1"/>
    <col min="5" max="5" width="18.42578125" customWidth="1"/>
    <col min="6" max="6" width="17.7109375" customWidth="1"/>
    <col min="7" max="7" width="16.28515625" bestFit="1" customWidth="1"/>
    <col min="8" max="10" width="15.7109375" customWidth="1"/>
    <col min="11" max="11" width="8.7109375" customWidth="1"/>
    <col min="12" max="13" width="9.7109375" bestFit="1" customWidth="1"/>
    <col min="14" max="15" width="9.7109375" customWidth="1"/>
    <col min="16" max="16" width="12.28515625" bestFit="1" customWidth="1"/>
    <col min="17" max="17" width="14.85546875" customWidth="1"/>
    <col min="18" max="18" width="17" customWidth="1"/>
    <col min="19" max="20" width="8.7109375" customWidth="1"/>
    <col min="21" max="21" width="28.7109375" bestFit="1" customWidth="1"/>
    <col min="22" max="22" width="17.28515625" bestFit="1" customWidth="1"/>
    <col min="23" max="23" width="12.28515625" bestFit="1" customWidth="1"/>
    <col min="24" max="24" width="19.140625" bestFit="1" customWidth="1"/>
    <col min="25" max="25" width="12.28515625" bestFit="1" customWidth="1"/>
    <col min="26" max="31" width="8.7109375" customWidth="1"/>
  </cols>
  <sheetData>
    <row r="1" spans="1:27" ht="33" customHeight="1" x14ac:dyDescent="0.25">
      <c r="A1" s="29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7" t="s">
        <v>19</v>
      </c>
      <c r="G1" s="2" t="s">
        <v>20</v>
      </c>
      <c r="H1" s="2" t="s">
        <v>59</v>
      </c>
      <c r="I1" s="2" t="s">
        <v>74</v>
      </c>
      <c r="J1" s="2"/>
      <c r="L1" s="35" t="s">
        <v>46</v>
      </c>
      <c r="M1" s="2" t="s">
        <v>47</v>
      </c>
      <c r="N1" s="2" t="s">
        <v>44</v>
      </c>
      <c r="O1" s="2" t="s">
        <v>48</v>
      </c>
      <c r="P1" s="2" t="s">
        <v>21</v>
      </c>
      <c r="Q1" s="7" t="s">
        <v>49</v>
      </c>
      <c r="R1" s="7" t="s">
        <v>50</v>
      </c>
      <c r="S1" s="35" t="s">
        <v>60</v>
      </c>
      <c r="U1" s="2" t="s">
        <v>15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61</v>
      </c>
      <c r="AA1" s="7" t="s">
        <v>62</v>
      </c>
    </row>
    <row r="2" spans="1:27" ht="14.25" customHeight="1" x14ac:dyDescent="0.25">
      <c r="A2">
        <v>1</v>
      </c>
      <c r="B2" s="3" t="s">
        <v>38</v>
      </c>
      <c r="C2" s="31" t="s">
        <v>28</v>
      </c>
      <c r="D2" s="31" t="s">
        <v>41</v>
      </c>
      <c r="E2" s="4">
        <v>150000</v>
      </c>
      <c r="F2" s="4">
        <v>1400000</v>
      </c>
      <c r="G2" s="4">
        <f>I2/2</f>
        <v>113333333.33333333</v>
      </c>
      <c r="H2" s="4">
        <v>10</v>
      </c>
      <c r="I2" s="4">
        <f>I14</f>
        <v>226666666.66666666</v>
      </c>
      <c r="J2" s="4"/>
      <c r="L2" s="39" t="s">
        <v>29</v>
      </c>
      <c r="M2" s="40" t="s">
        <v>34</v>
      </c>
      <c r="N2" s="36" t="s">
        <v>45</v>
      </c>
      <c r="O2" s="36">
        <v>1</v>
      </c>
      <c r="P2" s="3">
        <v>729</v>
      </c>
      <c r="Q2" s="11">
        <v>14000000000</v>
      </c>
      <c r="R2" s="11">
        <v>3300000000</v>
      </c>
      <c r="S2" s="42">
        <v>6</v>
      </c>
      <c r="U2" s="33" t="s">
        <v>28</v>
      </c>
      <c r="V2" s="4">
        <v>700000</v>
      </c>
      <c r="W2" s="4">
        <v>737100000</v>
      </c>
      <c r="X2" s="4">
        <v>200000</v>
      </c>
      <c r="Y2" s="4">
        <v>120000000</v>
      </c>
      <c r="Z2" s="24">
        <v>5</v>
      </c>
      <c r="AA2" s="24">
        <v>5</v>
      </c>
    </row>
    <row r="3" spans="1:27" ht="14.25" customHeight="1" x14ac:dyDescent="0.25">
      <c r="A3">
        <v>1</v>
      </c>
      <c r="B3" s="3" t="s">
        <v>4</v>
      </c>
      <c r="C3" s="31" t="s">
        <v>31</v>
      </c>
      <c r="D3" s="31" t="s">
        <v>35</v>
      </c>
      <c r="E3" s="4">
        <v>150000</v>
      </c>
      <c r="F3" s="4">
        <v>1400000</v>
      </c>
      <c r="G3" s="4">
        <f t="shared" ref="G3:G14" si="0">I3/2</f>
        <v>113333333.33333333</v>
      </c>
      <c r="H3" s="4">
        <v>10</v>
      </c>
      <c r="I3" s="4">
        <f>I14</f>
        <v>226666666.66666666</v>
      </c>
      <c r="J3" s="4"/>
      <c r="L3" s="37" t="s">
        <v>29</v>
      </c>
      <c r="M3" s="38" t="s">
        <v>30</v>
      </c>
      <c r="N3" s="36" t="s">
        <v>45</v>
      </c>
      <c r="O3" s="36">
        <v>2</v>
      </c>
      <c r="P3" s="3">
        <v>382</v>
      </c>
      <c r="Q3" s="21">
        <f>6500000000+1600000000</f>
        <v>8100000000</v>
      </c>
      <c r="R3" s="11">
        <f>1500000000+375000000</f>
        <v>1875000000</v>
      </c>
      <c r="S3">
        <v>6</v>
      </c>
      <c r="U3" s="33" t="s">
        <v>31</v>
      </c>
      <c r="V3" s="4">
        <v>200000</v>
      </c>
      <c r="W3" s="4">
        <v>210600000</v>
      </c>
      <c r="X3" s="12">
        <v>0</v>
      </c>
      <c r="Y3" s="12">
        <v>0</v>
      </c>
      <c r="Z3" s="24">
        <v>5</v>
      </c>
      <c r="AA3" s="24">
        <v>5</v>
      </c>
    </row>
    <row r="4" spans="1:27" ht="14.25" customHeight="1" x14ac:dyDescent="0.25">
      <c r="A4">
        <v>1</v>
      </c>
      <c r="B4" s="3" t="s">
        <v>5</v>
      </c>
      <c r="C4" s="31" t="s">
        <v>28</v>
      </c>
      <c r="D4" s="31" t="s">
        <v>32</v>
      </c>
      <c r="E4" s="4">
        <v>750000</v>
      </c>
      <c r="F4" s="4">
        <v>2250000</v>
      </c>
      <c r="G4" s="4">
        <f t="shared" si="0"/>
        <v>144500000</v>
      </c>
      <c r="H4" s="4">
        <v>10</v>
      </c>
      <c r="I4" s="4">
        <v>289000000</v>
      </c>
      <c r="J4" s="4"/>
      <c r="L4" s="34" t="s">
        <v>30</v>
      </c>
      <c r="M4" s="36" t="s">
        <v>33</v>
      </c>
      <c r="N4" s="36" t="s">
        <v>45</v>
      </c>
      <c r="O4" s="36">
        <v>1</v>
      </c>
      <c r="P4" s="3">
        <v>115</v>
      </c>
      <c r="Q4" s="11">
        <v>2200000000</v>
      </c>
      <c r="R4" s="11">
        <v>500000000</v>
      </c>
      <c r="S4" s="42">
        <v>6</v>
      </c>
      <c r="U4" s="33" t="s">
        <v>35</v>
      </c>
      <c r="V4" s="4">
        <v>500000</v>
      </c>
      <c r="W4" s="4">
        <v>526500000</v>
      </c>
      <c r="X4" s="12">
        <v>0</v>
      </c>
      <c r="Y4" s="12">
        <v>0</v>
      </c>
      <c r="Z4" s="24">
        <v>5</v>
      </c>
      <c r="AA4" s="24">
        <v>5</v>
      </c>
    </row>
    <row r="5" spans="1:27" ht="14.25" customHeight="1" x14ac:dyDescent="0.25">
      <c r="A5">
        <v>1</v>
      </c>
      <c r="B5" s="5" t="s">
        <v>6</v>
      </c>
      <c r="C5" s="31" t="s">
        <v>28</v>
      </c>
      <c r="D5" s="31" t="s">
        <v>30</v>
      </c>
      <c r="E5" s="4">
        <v>650000</v>
      </c>
      <c r="F5" s="4">
        <v>2250000</v>
      </c>
      <c r="G5" s="4">
        <f t="shared" si="0"/>
        <v>137500000</v>
      </c>
      <c r="H5" s="4">
        <v>10</v>
      </c>
      <c r="I5" s="4">
        <v>275000000</v>
      </c>
      <c r="J5" s="4"/>
      <c r="U5" s="33" t="s">
        <v>32</v>
      </c>
      <c r="V5" s="4">
        <v>500000</v>
      </c>
      <c r="W5" s="4">
        <v>526500000</v>
      </c>
      <c r="X5" s="12">
        <v>0</v>
      </c>
      <c r="Y5" s="12">
        <v>0</v>
      </c>
      <c r="Z5" s="24">
        <v>5</v>
      </c>
      <c r="AA5" s="24">
        <v>5</v>
      </c>
    </row>
    <row r="6" spans="1:27" ht="14.25" customHeight="1" x14ac:dyDescent="0.25">
      <c r="A6">
        <v>1</v>
      </c>
      <c r="B6" s="5" t="s">
        <v>7</v>
      </c>
      <c r="C6" s="31" t="s">
        <v>30</v>
      </c>
      <c r="D6" s="31" t="s">
        <v>33</v>
      </c>
      <c r="E6" s="4">
        <v>250000</v>
      </c>
      <c r="F6" s="8">
        <v>500000</v>
      </c>
      <c r="G6" s="4">
        <f t="shared" si="0"/>
        <v>50000000</v>
      </c>
      <c r="H6" s="4">
        <v>10</v>
      </c>
      <c r="I6" s="8">
        <v>100000000</v>
      </c>
      <c r="J6" s="4"/>
      <c r="U6" s="33" t="s">
        <v>33</v>
      </c>
      <c r="V6" s="4">
        <v>200000</v>
      </c>
      <c r="W6" s="4">
        <v>210600000</v>
      </c>
      <c r="X6" s="12">
        <v>0</v>
      </c>
      <c r="Y6" s="12">
        <v>0</v>
      </c>
      <c r="Z6" s="24">
        <v>5</v>
      </c>
      <c r="AA6" s="24">
        <v>5</v>
      </c>
    </row>
    <row r="7" spans="1:27" ht="14.25" customHeight="1" x14ac:dyDescent="0.25">
      <c r="A7">
        <v>1</v>
      </c>
      <c r="B7" s="20" t="s">
        <v>42</v>
      </c>
      <c r="C7" s="31" t="s">
        <v>30</v>
      </c>
      <c r="D7" s="31" t="s">
        <v>29</v>
      </c>
      <c r="E7" s="4">
        <v>650000</v>
      </c>
      <c r="F7" s="4">
        <v>2250000</v>
      </c>
      <c r="G7" s="4">
        <f t="shared" si="0"/>
        <v>137500000</v>
      </c>
      <c r="H7" s="4">
        <v>10</v>
      </c>
      <c r="I7" s="4">
        <v>275000000</v>
      </c>
      <c r="J7" s="4"/>
      <c r="U7" s="33" t="s">
        <v>29</v>
      </c>
      <c r="V7" s="4">
        <v>500000</v>
      </c>
      <c r="W7" s="4">
        <v>526500000</v>
      </c>
      <c r="X7" s="12">
        <v>0</v>
      </c>
      <c r="Y7" s="12">
        <v>0</v>
      </c>
      <c r="Z7" s="24">
        <v>5</v>
      </c>
      <c r="AA7" s="24">
        <v>5</v>
      </c>
    </row>
    <row r="8" spans="1:27" ht="14.25" customHeight="1" x14ac:dyDescent="0.25">
      <c r="A8">
        <v>1</v>
      </c>
      <c r="B8" s="3" t="s">
        <v>8</v>
      </c>
      <c r="C8" s="31" t="s">
        <v>29</v>
      </c>
      <c r="D8" s="31" t="s">
        <v>34</v>
      </c>
      <c r="E8" s="4">
        <v>450000</v>
      </c>
      <c r="F8" s="4">
        <v>1100000</v>
      </c>
      <c r="G8" s="4">
        <f t="shared" si="0"/>
        <v>215000000</v>
      </c>
      <c r="H8" s="4">
        <v>10</v>
      </c>
      <c r="I8" s="4">
        <v>430000000</v>
      </c>
      <c r="J8" s="4"/>
      <c r="U8" s="33" t="s">
        <v>34</v>
      </c>
      <c r="V8" s="4">
        <v>500000</v>
      </c>
      <c r="W8" s="4">
        <v>526500000</v>
      </c>
      <c r="X8" s="12">
        <v>0</v>
      </c>
      <c r="Y8" s="12">
        <v>0</v>
      </c>
      <c r="Z8" s="24">
        <v>5</v>
      </c>
      <c r="AA8" s="24">
        <v>5</v>
      </c>
    </row>
    <row r="9" spans="1:27" ht="14.25" customHeight="1" x14ac:dyDescent="0.25">
      <c r="A9">
        <v>1</v>
      </c>
      <c r="B9" s="5" t="s">
        <v>9</v>
      </c>
      <c r="C9" s="31" t="s">
        <v>28</v>
      </c>
      <c r="D9" s="31" t="s">
        <v>10</v>
      </c>
      <c r="E9" s="4">
        <v>300000</v>
      </c>
      <c r="F9" s="4">
        <v>1500000</v>
      </c>
      <c r="G9" s="4">
        <f t="shared" si="0"/>
        <v>250000000</v>
      </c>
      <c r="H9" s="4">
        <v>10</v>
      </c>
      <c r="I9" s="9">
        <v>500000000</v>
      </c>
      <c r="J9" s="4"/>
      <c r="U9" s="33" t="s">
        <v>30</v>
      </c>
      <c r="V9" s="4">
        <v>200000</v>
      </c>
      <c r="W9" s="4">
        <v>210600000</v>
      </c>
      <c r="X9" s="4">
        <v>500000</v>
      </c>
      <c r="Y9" s="4">
        <v>300000000</v>
      </c>
      <c r="Z9" s="24">
        <v>5</v>
      </c>
      <c r="AA9" s="24">
        <v>5</v>
      </c>
    </row>
    <row r="10" spans="1:27" ht="14.25" customHeight="1" x14ac:dyDescent="0.25">
      <c r="A10">
        <v>1</v>
      </c>
      <c r="B10" s="3" t="s">
        <v>11</v>
      </c>
      <c r="C10" s="31" t="s">
        <v>30</v>
      </c>
      <c r="D10" s="31" t="s">
        <v>10</v>
      </c>
      <c r="E10" s="4">
        <v>300000</v>
      </c>
      <c r="F10" s="4">
        <v>1100000</v>
      </c>
      <c r="G10" s="4">
        <f t="shared" si="0"/>
        <v>463500000</v>
      </c>
      <c r="H10" s="4">
        <v>10</v>
      </c>
      <c r="I10" s="4">
        <v>927000000</v>
      </c>
      <c r="J10" s="4"/>
      <c r="U10" s="33" t="s">
        <v>41</v>
      </c>
      <c r="V10" s="4">
        <v>200000</v>
      </c>
      <c r="W10" s="4">
        <v>210600000</v>
      </c>
      <c r="X10" s="4">
        <v>50000</v>
      </c>
      <c r="Y10" s="4">
        <v>30000000</v>
      </c>
      <c r="Z10" s="24">
        <v>5</v>
      </c>
      <c r="AA10" s="24">
        <v>5</v>
      </c>
    </row>
    <row r="11" spans="1:27" ht="14.25" customHeight="1" x14ac:dyDescent="0.25">
      <c r="A11">
        <v>1</v>
      </c>
      <c r="B11" s="3" t="s">
        <v>12</v>
      </c>
      <c r="C11" s="31" t="s">
        <v>29</v>
      </c>
      <c r="D11" s="31" t="s">
        <v>13</v>
      </c>
      <c r="E11" s="4">
        <v>250000</v>
      </c>
      <c r="F11" s="8">
        <v>500000</v>
      </c>
      <c r="G11" s="4">
        <f t="shared" si="0"/>
        <v>50000000</v>
      </c>
      <c r="H11" s="4">
        <v>10</v>
      </c>
      <c r="I11" s="8">
        <v>100000000</v>
      </c>
      <c r="J11" s="4"/>
      <c r="U11" s="33" t="s">
        <v>36</v>
      </c>
      <c r="V11" s="4">
        <v>200000</v>
      </c>
      <c r="W11" s="4">
        <v>210600000</v>
      </c>
      <c r="X11" s="12">
        <v>0</v>
      </c>
      <c r="Y11" s="12">
        <v>0</v>
      </c>
      <c r="Z11" s="24">
        <v>5</v>
      </c>
      <c r="AA11" s="24">
        <v>5</v>
      </c>
    </row>
    <row r="12" spans="1:27" ht="14.25" customHeight="1" x14ac:dyDescent="0.25">
      <c r="A12">
        <v>1</v>
      </c>
      <c r="B12" s="3" t="s">
        <v>14</v>
      </c>
      <c r="C12" s="31" t="s">
        <v>34</v>
      </c>
      <c r="D12" s="31" t="s">
        <v>13</v>
      </c>
      <c r="E12" s="4">
        <v>300000</v>
      </c>
      <c r="F12" s="4">
        <v>1100000</v>
      </c>
      <c r="G12" s="4">
        <f t="shared" si="0"/>
        <v>463500000</v>
      </c>
      <c r="H12" s="4">
        <v>10</v>
      </c>
      <c r="I12" s="4">
        <v>927000000</v>
      </c>
      <c r="J12" s="4"/>
    </row>
    <row r="13" spans="1:27" ht="14.25" customHeight="1" x14ac:dyDescent="0.25">
      <c r="A13">
        <v>1</v>
      </c>
      <c r="B13" s="17" t="s">
        <v>39</v>
      </c>
      <c r="C13" s="31" t="s">
        <v>34</v>
      </c>
      <c r="D13" s="31" t="s">
        <v>36</v>
      </c>
      <c r="E13" s="4">
        <v>650000</v>
      </c>
      <c r="F13" s="4">
        <v>650000</v>
      </c>
      <c r="G13" s="4">
        <f t="shared" si="0"/>
        <v>56500000000</v>
      </c>
      <c r="H13" s="4">
        <v>22</v>
      </c>
      <c r="I13" s="4">
        <v>113000000000</v>
      </c>
      <c r="J13" s="4"/>
    </row>
    <row r="14" spans="1:27" ht="14.25" customHeight="1" x14ac:dyDescent="0.25">
      <c r="A14">
        <v>1</v>
      </c>
      <c r="B14" t="s">
        <v>40</v>
      </c>
      <c r="C14" s="32" t="s">
        <v>41</v>
      </c>
      <c r="D14" s="32" t="s">
        <v>31</v>
      </c>
      <c r="E14" s="19">
        <v>150000</v>
      </c>
      <c r="F14" s="19">
        <v>1400000</v>
      </c>
      <c r="G14" s="4">
        <f t="shared" si="0"/>
        <v>113333333.33333333</v>
      </c>
      <c r="H14" s="4">
        <v>10</v>
      </c>
      <c r="I14" s="18">
        <f>680000000/3</f>
        <v>226666666.66666666</v>
      </c>
      <c r="J14" s="4"/>
    </row>
    <row r="15" spans="1:27" ht="14.25" customHeight="1" x14ac:dyDescent="0.25">
      <c r="A15">
        <v>2</v>
      </c>
      <c r="B15" s="30" t="s">
        <v>22</v>
      </c>
      <c r="C15" s="32" t="s">
        <v>30</v>
      </c>
      <c r="D15" s="32" t="s">
        <v>29</v>
      </c>
      <c r="E15" s="19">
        <v>0</v>
      </c>
      <c r="F15" s="19">
        <v>250000</v>
      </c>
      <c r="G15" s="18">
        <v>0</v>
      </c>
      <c r="H15" s="4">
        <v>10</v>
      </c>
      <c r="I15" s="4"/>
      <c r="J15" s="4"/>
    </row>
    <row r="16" spans="1:27" ht="14.25" customHeight="1" x14ac:dyDescent="0.25"/>
    <row r="17" spans="2:12" ht="14.25" customHeight="1" x14ac:dyDescent="0.25"/>
    <row r="18" spans="2:12" ht="14.25" customHeight="1" x14ac:dyDescent="0.35">
      <c r="B18" s="1"/>
    </row>
    <row r="19" spans="2:12" ht="14.25" customHeight="1" x14ac:dyDescent="0.25">
      <c r="B19" s="10"/>
    </row>
    <row r="20" spans="2:12" ht="14.25" customHeight="1" x14ac:dyDescent="0.25">
      <c r="B20" s="2"/>
      <c r="C20" s="2"/>
      <c r="D20" s="7"/>
      <c r="E20" s="7"/>
    </row>
    <row r="21" spans="2:12" ht="14.25" customHeight="1" x14ac:dyDescent="0.25">
      <c r="B21" s="3"/>
      <c r="C21" s="3"/>
      <c r="D21" s="11"/>
      <c r="E21" s="11"/>
      <c r="L21" s="11"/>
    </row>
    <row r="22" spans="2:12" ht="14.25" customHeight="1" x14ac:dyDescent="0.25">
      <c r="B22" s="3"/>
      <c r="C22" s="3"/>
      <c r="D22" s="21"/>
      <c r="E22" s="11"/>
    </row>
    <row r="23" spans="2:12" ht="14.25" customHeight="1" x14ac:dyDescent="0.25">
      <c r="B23" s="3"/>
      <c r="C23" s="3"/>
      <c r="D23" s="11"/>
      <c r="E23" s="11"/>
    </row>
    <row r="24" spans="2:12" ht="14.25" customHeight="1" x14ac:dyDescent="0.25">
      <c r="B24" s="3"/>
      <c r="C24" s="3"/>
      <c r="D24" s="11"/>
      <c r="E24" s="9"/>
      <c r="F24" s="11"/>
    </row>
    <row r="25" spans="2:12" ht="14.25" customHeight="1" x14ac:dyDescent="0.25"/>
    <row r="26" spans="2:12" ht="14.25" customHeight="1" x14ac:dyDescent="0.25"/>
    <row r="27" spans="2:12" ht="14.25" customHeight="1" x14ac:dyDescent="0.25"/>
    <row r="28" spans="2:12" ht="14.25" customHeight="1" x14ac:dyDescent="0.25"/>
    <row r="29" spans="2:12" ht="14.25" customHeight="1" x14ac:dyDescent="0.35">
      <c r="B29" s="1"/>
    </row>
    <row r="30" spans="2:12" ht="14.25" customHeight="1" x14ac:dyDescent="0.25"/>
    <row r="31" spans="2:12" ht="14.25" customHeight="1" x14ac:dyDescent="0.25">
      <c r="B31" s="2"/>
      <c r="C31" s="7"/>
      <c r="D31" s="7"/>
      <c r="E31" s="7"/>
      <c r="F31" s="7"/>
    </row>
    <row r="32" spans="2:12" ht="14.25" customHeight="1" x14ac:dyDescent="0.25">
      <c r="B32" s="3"/>
      <c r="C32" s="4"/>
      <c r="D32" s="4"/>
      <c r="E32" s="4"/>
      <c r="F32" s="4"/>
    </row>
    <row r="33" spans="2:6" ht="14.25" customHeight="1" x14ac:dyDescent="0.25">
      <c r="B33" s="3"/>
      <c r="C33" s="4"/>
      <c r="D33" s="4"/>
      <c r="E33" s="12"/>
      <c r="F33" s="12"/>
    </row>
    <row r="34" spans="2:6" ht="14.25" customHeight="1" x14ac:dyDescent="0.25">
      <c r="B34" s="3"/>
      <c r="C34" s="4"/>
      <c r="D34" s="4"/>
      <c r="E34" s="12"/>
      <c r="F34" s="12"/>
    </row>
    <row r="35" spans="2:6" ht="14.25" customHeight="1" x14ac:dyDescent="0.25">
      <c r="B35" s="3"/>
      <c r="C35" s="4"/>
      <c r="D35" s="4"/>
      <c r="E35" s="12"/>
      <c r="F35" s="12"/>
    </row>
    <row r="36" spans="2:6" ht="14.25" customHeight="1" x14ac:dyDescent="0.25">
      <c r="B36" s="3"/>
      <c r="C36" s="4"/>
      <c r="D36" s="4"/>
      <c r="E36" s="12"/>
      <c r="F36" s="12"/>
    </row>
    <row r="37" spans="2:6" ht="14.25" customHeight="1" x14ac:dyDescent="0.25">
      <c r="B37" s="3"/>
      <c r="C37" s="4"/>
      <c r="D37" s="4"/>
      <c r="E37" s="12"/>
      <c r="F37" s="12"/>
    </row>
    <row r="38" spans="2:6" ht="14.25" customHeight="1" x14ac:dyDescent="0.25">
      <c r="B38" s="3"/>
      <c r="C38" s="4"/>
      <c r="D38" s="4"/>
      <c r="E38" s="12"/>
      <c r="F38" s="12"/>
    </row>
    <row r="39" spans="2:6" ht="14.25" customHeight="1" x14ac:dyDescent="0.25">
      <c r="B39" s="3"/>
      <c r="C39" s="4"/>
      <c r="D39" s="4"/>
      <c r="E39" s="4"/>
      <c r="F39" s="4"/>
    </row>
    <row r="40" spans="2:6" ht="14.25" customHeight="1" x14ac:dyDescent="0.25">
      <c r="B40" s="3"/>
      <c r="C40" s="4"/>
      <c r="D40" s="4"/>
      <c r="E40" s="4"/>
      <c r="F40" s="4"/>
    </row>
    <row r="41" spans="2:6" ht="14.25" customHeight="1" x14ac:dyDescent="0.25">
      <c r="B41" s="3"/>
      <c r="C41" s="4"/>
      <c r="D41" s="4"/>
      <c r="E41" s="12"/>
      <c r="F41" s="12"/>
    </row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D67" sqref="D67"/>
    </sheetView>
  </sheetViews>
  <sheetFormatPr defaultColWidth="14.42578125" defaultRowHeight="15" customHeight="1" x14ac:dyDescent="0.25"/>
  <cols>
    <col min="1" max="1" width="8.7109375" customWidth="1"/>
    <col min="2" max="2" width="18.85546875" customWidth="1"/>
    <col min="3" max="3" width="14.5703125" customWidth="1"/>
    <col min="4" max="4" width="8.7109375" customWidth="1"/>
    <col min="5" max="5" width="11.28515625" bestFit="1" customWidth="1"/>
    <col min="6" max="26" width="8.7109375" customWidth="1"/>
  </cols>
  <sheetData>
    <row r="1" spans="2:5" ht="14.25" customHeight="1" x14ac:dyDescent="0.25">
      <c r="B1" s="2" t="s">
        <v>15</v>
      </c>
      <c r="C1" s="2" t="s">
        <v>27</v>
      </c>
    </row>
    <row r="2" spans="2:5" ht="14.25" customHeight="1" x14ac:dyDescent="0.25">
      <c r="B2" s="27" t="s">
        <v>28</v>
      </c>
      <c r="C2" s="28">
        <v>19498000</v>
      </c>
      <c r="E2" s="18"/>
    </row>
    <row r="3" spans="2:5" ht="14.25" customHeight="1" x14ac:dyDescent="0.25">
      <c r="B3" s="27" t="s">
        <v>41</v>
      </c>
      <c r="C3" s="28">
        <v>38407000</v>
      </c>
    </row>
    <row r="4" spans="2:5" ht="14.25" customHeight="1" x14ac:dyDescent="0.25">
      <c r="B4" s="27" t="s">
        <v>31</v>
      </c>
      <c r="C4" s="28">
        <v>9708000</v>
      </c>
    </row>
    <row r="5" spans="2:5" ht="14.25" customHeight="1" x14ac:dyDescent="0.25">
      <c r="B5" s="27" t="s">
        <v>35</v>
      </c>
      <c r="C5" s="28">
        <v>22902000</v>
      </c>
    </row>
    <row r="6" spans="2:5" ht="14.25" customHeight="1" x14ac:dyDescent="0.25">
      <c r="B6" s="27" t="s">
        <v>32</v>
      </c>
      <c r="C6" s="28">
        <v>100114000</v>
      </c>
    </row>
    <row r="7" spans="2:5" ht="14.25" customHeight="1" x14ac:dyDescent="0.25">
      <c r="B7" s="27" t="s">
        <v>33</v>
      </c>
      <c r="C7" s="28">
        <v>18310000</v>
      </c>
    </row>
    <row r="8" spans="2:5" ht="14.25" customHeight="1" x14ac:dyDescent="0.25">
      <c r="B8" s="27" t="s">
        <v>29</v>
      </c>
      <c r="C8" s="28">
        <v>7806000</v>
      </c>
    </row>
    <row r="9" spans="2:5" ht="14.25" customHeight="1" x14ac:dyDescent="0.25">
      <c r="B9" s="27" t="s">
        <v>34</v>
      </c>
      <c r="C9" s="28">
        <v>52811000</v>
      </c>
    </row>
    <row r="10" spans="2:5" ht="14.25" customHeight="1" x14ac:dyDescent="0.25">
      <c r="B10" s="27" t="s">
        <v>36</v>
      </c>
      <c r="C10" s="28">
        <v>9510000</v>
      </c>
    </row>
    <row r="11" spans="2:5" ht="14.25" customHeight="1" x14ac:dyDescent="0.25"/>
    <row r="12" spans="2:5" ht="14.25" customHeight="1" x14ac:dyDescent="0.25"/>
    <row r="13" spans="2:5" ht="14.25" customHeight="1" x14ac:dyDescent="0.25"/>
    <row r="14" spans="2:5" ht="14.25" customHeight="1" x14ac:dyDescent="0.25"/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F2" sqref="F2:F10"/>
    </sheetView>
  </sheetViews>
  <sheetFormatPr defaultColWidth="14.42578125" defaultRowHeight="15" customHeight="1" x14ac:dyDescent="0.25"/>
  <cols>
    <col min="1" max="1" width="8.7109375" customWidth="1"/>
    <col min="2" max="2" width="20.140625" customWidth="1"/>
    <col min="3" max="3" width="12" customWidth="1"/>
    <col min="4" max="4" width="16.5703125" customWidth="1"/>
    <col min="5" max="5" width="15.7109375" customWidth="1"/>
    <col min="6" max="6" width="8.7109375" customWidth="1"/>
    <col min="7" max="7" width="11.28515625" bestFit="1" customWidth="1"/>
    <col min="8" max="8" width="9" bestFit="1" customWidth="1"/>
    <col min="9" max="9" width="11" bestFit="1" customWidth="1"/>
    <col min="10" max="10" width="8.7109375" customWidth="1"/>
    <col min="11" max="11" width="11.28515625" bestFit="1" customWidth="1"/>
    <col min="12" max="12" width="9" bestFit="1" customWidth="1"/>
    <col min="13" max="13" width="11" bestFit="1" customWidth="1"/>
    <col min="14" max="26" width="8.7109375" customWidth="1"/>
  </cols>
  <sheetData>
    <row r="1" spans="2:11" ht="14.25" customHeight="1" x14ac:dyDescent="0.25">
      <c r="B1" s="2" t="s">
        <v>15</v>
      </c>
      <c r="C1" s="2" t="s">
        <v>27</v>
      </c>
      <c r="D1" s="2" t="s">
        <v>18</v>
      </c>
      <c r="E1" s="2" t="s">
        <v>20</v>
      </c>
      <c r="F1" s="35" t="s">
        <v>59</v>
      </c>
    </row>
    <row r="2" spans="2:11" ht="14.25" customHeight="1" x14ac:dyDescent="0.25">
      <c r="B2" s="31" t="s">
        <v>28</v>
      </c>
      <c r="C2">
        <v>19498000</v>
      </c>
      <c r="D2">
        <v>5849000</v>
      </c>
      <c r="E2">
        <v>523021000</v>
      </c>
      <c r="F2">
        <v>5</v>
      </c>
      <c r="G2" s="18"/>
      <c r="K2" s="18"/>
    </row>
    <row r="3" spans="2:11" ht="14.25" customHeight="1" x14ac:dyDescent="0.25">
      <c r="B3" s="31" t="s">
        <v>41</v>
      </c>
      <c r="C3">
        <v>38407000</v>
      </c>
      <c r="D3">
        <v>11522000</v>
      </c>
      <c r="E3">
        <v>1030229000</v>
      </c>
      <c r="F3">
        <v>5</v>
      </c>
    </row>
    <row r="4" spans="2:11" ht="14.25" customHeight="1" x14ac:dyDescent="0.25">
      <c r="B4" s="31" t="s">
        <v>31</v>
      </c>
      <c r="C4">
        <v>9708000</v>
      </c>
      <c r="D4">
        <v>2912000</v>
      </c>
      <c r="E4">
        <v>260408000</v>
      </c>
      <c r="F4">
        <v>5</v>
      </c>
    </row>
    <row r="5" spans="2:11" ht="14.25" customHeight="1" x14ac:dyDescent="0.25">
      <c r="B5" s="31" t="s">
        <v>35</v>
      </c>
      <c r="C5">
        <v>22902000</v>
      </c>
      <c r="D5">
        <v>6870000</v>
      </c>
      <c r="E5">
        <v>614315000</v>
      </c>
      <c r="F5">
        <v>5</v>
      </c>
    </row>
    <row r="6" spans="2:11" ht="14.25" customHeight="1" x14ac:dyDescent="0.25">
      <c r="B6" s="31" t="s">
        <v>32</v>
      </c>
      <c r="C6">
        <v>100114000</v>
      </c>
      <c r="D6">
        <v>30034000</v>
      </c>
      <c r="E6">
        <v>2685461000</v>
      </c>
      <c r="F6">
        <v>5</v>
      </c>
    </row>
    <row r="7" spans="2:11" ht="14.25" customHeight="1" x14ac:dyDescent="0.25">
      <c r="B7" s="31" t="s">
        <v>33</v>
      </c>
      <c r="C7">
        <v>18310000</v>
      </c>
      <c r="D7">
        <v>5493000</v>
      </c>
      <c r="E7">
        <v>491148000</v>
      </c>
      <c r="F7">
        <v>5</v>
      </c>
    </row>
    <row r="8" spans="2:11" ht="14.25" customHeight="1" x14ac:dyDescent="0.25">
      <c r="B8" s="31" t="s">
        <v>29</v>
      </c>
      <c r="C8">
        <v>7806000</v>
      </c>
      <c r="D8">
        <v>2342000</v>
      </c>
      <c r="E8">
        <v>209400000</v>
      </c>
      <c r="F8">
        <v>5</v>
      </c>
    </row>
    <row r="9" spans="2:11" ht="14.25" customHeight="1" x14ac:dyDescent="0.25">
      <c r="B9" s="31" t="s">
        <v>34</v>
      </c>
      <c r="C9">
        <v>52811000</v>
      </c>
      <c r="D9">
        <v>15843000</v>
      </c>
      <c r="E9">
        <v>1416610000</v>
      </c>
      <c r="F9">
        <v>5</v>
      </c>
    </row>
    <row r="10" spans="2:11" ht="14.25" customHeight="1" x14ac:dyDescent="0.25">
      <c r="B10" s="31" t="s">
        <v>36</v>
      </c>
      <c r="C10">
        <v>9510000</v>
      </c>
      <c r="D10">
        <v>2853000</v>
      </c>
      <c r="E10">
        <v>255092000</v>
      </c>
      <c r="F10">
        <v>5</v>
      </c>
      <c r="G10" s="24"/>
      <c r="K10" s="24"/>
    </row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03D-4203-4CBA-AFEE-D82DB11621B2}">
  <dimension ref="A1:H4"/>
  <sheetViews>
    <sheetView workbookViewId="0">
      <selection activeCell="J12" sqref="J12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7.85546875" bestFit="1" customWidth="1"/>
    <col min="5" max="5" width="11.85546875" bestFit="1" customWidth="1"/>
  </cols>
  <sheetData>
    <row r="1" spans="1:8" x14ac:dyDescent="0.25">
      <c r="A1" s="41" t="s">
        <v>44</v>
      </c>
      <c r="B1" s="41" t="s">
        <v>51</v>
      </c>
      <c r="C1" s="41" t="s">
        <v>52</v>
      </c>
      <c r="D1" s="41" t="s">
        <v>53</v>
      </c>
      <c r="E1" s="41" t="s">
        <v>54</v>
      </c>
      <c r="F1" t="s">
        <v>59</v>
      </c>
    </row>
    <row r="2" spans="1:8" x14ac:dyDescent="0.25">
      <c r="A2" s="41" t="s">
        <v>55</v>
      </c>
      <c r="B2" s="41" t="s">
        <v>56</v>
      </c>
      <c r="C2" s="41">
        <v>150</v>
      </c>
      <c r="D2" s="41">
        <v>360</v>
      </c>
      <c r="E2" s="41">
        <v>40000000</v>
      </c>
      <c r="F2">
        <v>5</v>
      </c>
      <c r="H2" t="s">
        <v>73</v>
      </c>
    </row>
    <row r="3" spans="1:8" x14ac:dyDescent="0.25">
      <c r="A3" s="41" t="s">
        <v>55</v>
      </c>
      <c r="B3" s="41" t="s">
        <v>57</v>
      </c>
      <c r="C3" s="41">
        <v>100</v>
      </c>
      <c r="D3" s="41">
        <v>10</v>
      </c>
      <c r="E3" s="41">
        <v>2500000</v>
      </c>
      <c r="F3">
        <v>5</v>
      </c>
    </row>
    <row r="4" spans="1:8" x14ac:dyDescent="0.25">
      <c r="A4" s="41" t="s">
        <v>55</v>
      </c>
      <c r="B4" s="41" t="s">
        <v>58</v>
      </c>
      <c r="C4" s="41">
        <v>300</v>
      </c>
      <c r="D4" s="41">
        <v>180</v>
      </c>
      <c r="E4" s="41">
        <v>20000000</v>
      </c>
      <c r="F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 rail</vt:lpstr>
      <vt:lpstr>Invest rail</vt:lpstr>
      <vt:lpstr>Cap sea</vt:lpstr>
      <vt:lpstr>Invest sea</vt:lpstr>
      <vt:lpstr>Invest 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2022-05-04T11:59:45Z</dcterms:created>
  <dcterms:modified xsi:type="dcterms:W3CDTF">2023-02-24T11:08:06Z</dcterms:modified>
</cp:coreProperties>
</file>