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8EBCB3FC-22D3-4D19-AE40-ED17EFF9D4E2}" xr6:coauthVersionLast="47" xr6:coauthVersionMax="47" xr10:uidLastSave="{00000000-0000-0000-0000-000000000000}"/>
  <bookViews>
    <workbookView xWindow="-120" yWindow="-120" windowWidth="29040" windowHeight="15840" xr2:uid="{6291FB66-00B5-4A39-923B-42FCF76189FF}"/>
  </bookViews>
  <sheets>
    <sheet name="emission_cap" sheetId="1" r:id="rId1"/>
    <sheet name="emission_cap_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E3" i="2"/>
  <c r="D3" i="2"/>
  <c r="C3" i="2"/>
  <c r="F3" i="2" s="1"/>
  <c r="C2" i="2"/>
  <c r="G6" i="2" s="1"/>
  <c r="G3" i="2" l="1"/>
  <c r="E5" i="2"/>
  <c r="E2" i="2"/>
  <c r="F5" i="2"/>
  <c r="F2" i="2"/>
  <c r="D4" i="2"/>
  <c r="G5" i="2"/>
  <c r="G2" i="2"/>
  <c r="E4" i="2"/>
  <c r="D2" i="2"/>
  <c r="F4" i="2"/>
  <c r="D6" i="2"/>
  <c r="E6" i="2"/>
  <c r="G4" i="2"/>
  <c r="F6" i="2"/>
  <c r="D5" i="2"/>
</calcChain>
</file>

<file path=xl/sharedStrings.xml><?xml version="1.0" encoding="utf-8"?>
<sst xmlns="http://schemas.openxmlformats.org/spreadsheetml/2006/main" count="9" uniqueCount="7">
  <si>
    <t>Year</t>
  </si>
  <si>
    <t>Percentage</t>
  </si>
  <si>
    <t>Cap</t>
  </si>
  <si>
    <t>Cap1</t>
  </si>
  <si>
    <t>Cap2</t>
  </si>
  <si>
    <t>Cap3</t>
  </si>
  <si>
    <t>Cap4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</si>
</sst>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56C62D-865F-4C13-B052-63522A650A5B}" name="Table2" displayName="Table2" ref="A1:B6" totalsRowShown="0">
  <autoFilter ref="A1:B6" xr:uid="{D256C62D-865F-4C13-B052-63522A650A5B}"/>
  <tableColumns count="2">
    <tableColumn id="1" xr3:uid="{7F96D572-4570-4F60-A9A1-904132BB541B}" name="Year"/>
    <tableColumn id="2" xr3:uid="{DE6B5A1C-7538-42F6-ABF3-515F2EBC5CD5}" name="Percentag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2B80E-B1B5-4387-8496-76E862E47ED5}" name="Table23" displayName="Table23" ref="A1:G6" totalsRowShown="0">
  <autoFilter ref="A1:G6" xr:uid="{D256C62D-865F-4C13-B052-63522A650A5B}"/>
  <tableColumns count="7">
    <tableColumn id="1" xr3:uid="{0B523C25-8787-4EC6-A480-C3EC90D77CB5}" name="Year"/>
    <tableColumn id="2" xr3:uid="{5DD30B3C-8904-44B2-B3CF-0C70D0E9EF63}" name="Percentage"/>
    <tableColumn id="3" xr3:uid="{7CD3AD34-0767-473C-96D8-D0985B204B0D}" name="Cap" dataDxfId="4">
      <calculatedColumnFormula>3993628101243*Table23[[#This Row],[Percentage]]/100</calculatedColumnFormula>
    </tableColumn>
    <tableColumn id="4" xr3:uid="{201B5FF7-4135-44D9-B890-A0B0F82A7306}" name="Cap1" dataDxfId="3">
      <calculatedColumnFormula>Table23[[#This Row],[Cap]]</calculatedColumnFormula>
    </tableColumn>
    <tableColumn id="5" xr3:uid="{0F971932-B391-4230-AFFC-911D6E37D691}" name="Cap2" dataDxfId="2">
      <calculatedColumnFormula>Table23[[#This Row],[Cap]]</calculatedColumnFormula>
    </tableColumn>
    <tableColumn id="6" xr3:uid="{BCAB3E43-BFB2-4112-942D-D886EDDA23D3}" name="Cap3" dataDxfId="1">
      <calculatedColumnFormula>Table23[[#This Row],[Cap]]</calculatedColumnFormula>
    </tableColumn>
    <tableColumn id="7" xr3:uid="{2EACD48D-81FB-45D4-A131-69CCB1D8A30E}" name="Cap4" dataDxfId="0">
      <calculatedColumnFormula>Table23[[#This Row],[Cap]]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CBC0-2B91-43D6-AC7C-56F00154A912}">
  <dimension ref="A1:B6"/>
  <sheetViews>
    <sheetView tabSelected="1" workbookViewId="0">
      <selection activeCell="B4" sqref="B4"/>
    </sheetView>
  </sheetViews>
  <sheetFormatPr defaultRowHeight="15" x14ac:dyDescent="0.25"/>
  <cols>
    <col min="2" max="2" width="10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2022</v>
      </c>
      <c r="B2">
        <v>100</v>
      </c>
    </row>
    <row r="3" spans="1:2" x14ac:dyDescent="0.25">
      <c r="A3">
        <v>2026</v>
      </c>
      <c r="B3">
        <v>80</v>
      </c>
    </row>
    <row r="4" spans="1:2" x14ac:dyDescent="0.25">
      <c r="A4">
        <v>2030</v>
      </c>
      <c r="B4">
        <v>55</v>
      </c>
    </row>
    <row r="5" spans="1:2" x14ac:dyDescent="0.25">
      <c r="A5">
        <v>2040</v>
      </c>
      <c r="B5">
        <v>30</v>
      </c>
    </row>
    <row r="6" spans="1:2" x14ac:dyDescent="0.25">
      <c r="A6">
        <v>2050</v>
      </c>
      <c r="B6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EE6B-5557-4EAD-A790-111CD27D0E1D}">
  <dimension ref="A1:G6"/>
  <sheetViews>
    <sheetView workbookViewId="0">
      <selection activeCell="A4" sqref="A4"/>
    </sheetView>
  </sheetViews>
  <sheetFormatPr defaultRowHeight="15" x14ac:dyDescent="0.25"/>
  <cols>
    <col min="3" max="5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2022</v>
      </c>
      <c r="B2">
        <v>100</v>
      </c>
      <c r="C2">
        <f>3993628101243*Table23[[#This Row],[Percentage]]/100</f>
        <v>3993628101243</v>
      </c>
      <c r="D2">
        <f>Table23[[#This Row],[Cap]]</f>
        <v>3993628101243</v>
      </c>
      <c r="E2">
        <f>Table23[[#This Row],[Cap]]</f>
        <v>3993628101243</v>
      </c>
      <c r="F2">
        <f>Table23[[#This Row],[Cap]]</f>
        <v>3993628101243</v>
      </c>
      <c r="G2">
        <f>Table23[[#This Row],[Cap]]</f>
        <v>3993628101243</v>
      </c>
    </row>
    <row r="3" spans="1:7" x14ac:dyDescent="0.25">
      <c r="A3">
        <v>2026</v>
      </c>
      <c r="B3">
        <v>75</v>
      </c>
      <c r="C3">
        <f>3993628101243*Table23[[#This Row],[Percentage]]/100</f>
        <v>2995221075932.25</v>
      </c>
      <c r="D3">
        <f>Table23[[#This Row],[Cap]]</f>
        <v>2995221075932.25</v>
      </c>
      <c r="E3">
        <f>Table23[[#This Row],[Cap]]</f>
        <v>2995221075932.25</v>
      </c>
      <c r="F3">
        <f>Table23[[#This Row],[Cap]]</f>
        <v>2995221075932.25</v>
      </c>
      <c r="G3">
        <f>Table23[[#This Row],[Cap]]</f>
        <v>2995221075932.25</v>
      </c>
    </row>
    <row r="4" spans="1:7" x14ac:dyDescent="0.25">
      <c r="A4">
        <v>2030</v>
      </c>
      <c r="B4">
        <v>50</v>
      </c>
      <c r="C4">
        <f>3993628101243*Table23[[#This Row],[Percentage]]/100</f>
        <v>1996814050621.5</v>
      </c>
      <c r="D4">
        <f>C2*0.54</f>
        <v>2156559174671.2202</v>
      </c>
      <c r="E4">
        <f>C2*0.56</f>
        <v>2236431736696.0801</v>
      </c>
      <c r="F4">
        <f>C2*0.6</f>
        <v>2396176860745.7998</v>
      </c>
      <c r="G4">
        <f>C2*0.65</f>
        <v>2595858265807.9502</v>
      </c>
    </row>
    <row r="5" spans="1:7" x14ac:dyDescent="0.25">
      <c r="A5">
        <v>2040</v>
      </c>
      <c r="B5">
        <v>25</v>
      </c>
      <c r="C5">
        <f>3993628101243*Table23[[#This Row],[Percentage]]/100</f>
        <v>998407025310.75</v>
      </c>
      <c r="D5">
        <f>C2*0.36</f>
        <v>1437706116447.48</v>
      </c>
      <c r="E5">
        <f>C2*0.38</f>
        <v>1517578678472.3401</v>
      </c>
      <c r="F5">
        <f>C2*0.4</f>
        <v>1597451240497.2002</v>
      </c>
      <c r="G5">
        <f>C2*0.475</f>
        <v>1896973348090.4248</v>
      </c>
    </row>
    <row r="6" spans="1:7" x14ac:dyDescent="0.25">
      <c r="A6">
        <v>2050</v>
      </c>
      <c r="B6">
        <v>0</v>
      </c>
      <c r="C6">
        <f>3993628101243*Table23[[#This Row],[Percentage]]/100</f>
        <v>0</v>
      </c>
      <c r="D6">
        <f>C2*0.25</f>
        <v>998407025310.75</v>
      </c>
      <c r="E6">
        <f>C2*0.27</f>
        <v>1078279587335.6101</v>
      </c>
      <c r="F6">
        <f>C2*0.3</f>
        <v>1198088430372.8999</v>
      </c>
      <c r="G6">
        <f>C2*0.3</f>
        <v>1198088430372.8999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emission_cap</vt:lpstr>
      <vt:lpstr>emission_cap_old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2022-07-20T09:45:48Z</dcterms:created>
  <dcterms:modified xsi:type="dcterms:W3CDTF">2022-12-22T13:54:14Z</dcterms:modified>
</cp:coreProperties>
</file>