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STraM_ntnu_development/Data/"/>
    </mc:Choice>
  </mc:AlternateContent>
  <xr:revisionPtr revIDLastSave="1" documentId="113_{7B03D4FF-8522-4FA3-AC78-48C68145C611}" xr6:coauthVersionLast="36" xr6:coauthVersionMax="47" xr10:uidLastSave="{4247D5A8-7256-4CDE-BC62-3A6E3DBC8795}"/>
  <bookViews>
    <workbookView xWindow="-105" yWindow="-105" windowWidth="23250" windowHeight="12450" xr2:uid="{00000000-000D-0000-FFFF-FFFF00000000}"/>
  </bookViews>
  <sheets>
    <sheet name="technological_readiness_bass" sheetId="6" r:id="rId1"/>
    <sheet name="phase_out_fuels" sheetId="7" r:id="rId2"/>
    <sheet name="Fuel_groups (cheatsheet)" sheetId="4" r:id="rId3"/>
  </sheets>
  <definedNames>
    <definedName name="_xlnm._FilterDatabase" localSheetId="2" hidden="1">'Fuel_groups (cheatsheet)'!$A$1:$C$13</definedName>
  </definedNames>
  <calcPr calcId="191029"/>
</workbook>
</file>

<file path=xl/calcChain.xml><?xml version="1.0" encoding="utf-8"?>
<calcChain xmlns="http://schemas.openxmlformats.org/spreadsheetml/2006/main">
  <c r="N6" i="6" l="1"/>
  <c r="M6" i="6"/>
  <c r="L6" i="6"/>
  <c r="K6" i="6"/>
  <c r="J6" i="6"/>
  <c r="H6" i="6"/>
  <c r="H3" i="6"/>
  <c r="H4" i="6"/>
  <c r="H5" i="6"/>
  <c r="H7" i="6"/>
  <c r="H8" i="6"/>
  <c r="H9" i="6"/>
  <c r="H10" i="6"/>
  <c r="H11" i="6"/>
  <c r="H12" i="6"/>
  <c r="H13" i="6"/>
  <c r="H2" i="6"/>
  <c r="K11" i="6"/>
  <c r="L11" i="6"/>
  <c r="M11" i="6"/>
  <c r="N11" i="6"/>
  <c r="J11" i="6"/>
  <c r="N10" i="6"/>
  <c r="K10" i="6"/>
  <c r="L10" i="6"/>
  <c r="M10" i="6"/>
  <c r="J10" i="6"/>
  <c r="K5" i="6"/>
  <c r="L5" i="6"/>
  <c r="M5" i="6"/>
  <c r="N5" i="6"/>
  <c r="J5" i="6"/>
  <c r="K2" i="6"/>
  <c r="L2" i="6"/>
  <c r="M2" i="6"/>
  <c r="N2" i="6"/>
  <c r="J2" i="6"/>
  <c r="J4" i="6"/>
  <c r="K4" i="6"/>
  <c r="L4" i="6"/>
  <c r="M4" i="6"/>
  <c r="N4" i="6"/>
  <c r="J7" i="6"/>
  <c r="K7" i="6"/>
  <c r="L7" i="6"/>
  <c r="M7" i="6"/>
  <c r="N7" i="6"/>
  <c r="J8" i="6"/>
  <c r="K8" i="6"/>
  <c r="L8" i="6"/>
  <c r="M8" i="6"/>
  <c r="N8" i="6"/>
  <c r="J9" i="6"/>
  <c r="K9" i="6"/>
  <c r="L9" i="6"/>
  <c r="M9" i="6"/>
  <c r="N9" i="6"/>
  <c r="J12" i="6"/>
  <c r="K12" i="6"/>
  <c r="L12" i="6"/>
  <c r="M12" i="6"/>
  <c r="N12" i="6"/>
  <c r="J13" i="6"/>
  <c r="K13" i="6"/>
  <c r="L13" i="6"/>
  <c r="M13" i="6"/>
  <c r="N13" i="6"/>
  <c r="K3" i="6"/>
  <c r="L3" i="6"/>
  <c r="M3" i="6"/>
  <c r="N3" i="6"/>
  <c r="J3" i="6"/>
</calcChain>
</file>

<file path=xl/sharedStrings.xml><?xml version="1.0" encoding="utf-8"?>
<sst xmlns="http://schemas.openxmlformats.org/spreadsheetml/2006/main" count="119" uniqueCount="33">
  <si>
    <t>Mode</t>
  </si>
  <si>
    <t>Fuel</t>
  </si>
  <si>
    <t>Road</t>
  </si>
  <si>
    <t>Diesel</t>
  </si>
  <si>
    <t>Hydrogen</t>
  </si>
  <si>
    <t>Sea</t>
  </si>
  <si>
    <t>HFO</t>
  </si>
  <si>
    <t>MGO</t>
  </si>
  <si>
    <t>Ammonia</t>
  </si>
  <si>
    <t>Rail</t>
  </si>
  <si>
    <t>2030</t>
  </si>
  <si>
    <t>2040</t>
  </si>
  <si>
    <t>2050</t>
  </si>
  <si>
    <t>Fuel group</t>
  </si>
  <si>
    <t>Established</t>
  </si>
  <si>
    <t>Battery</t>
  </si>
  <si>
    <t>p</t>
  </si>
  <si>
    <t>q</t>
  </si>
  <si>
    <t>t_0</t>
  </si>
  <si>
    <t>m</t>
  </si>
  <si>
    <t>Mature</t>
  </si>
  <si>
    <t>yes</t>
  </si>
  <si>
    <t>no</t>
  </si>
  <si>
    <t>Mature?</t>
  </si>
  <si>
    <t>Base variation (%)</t>
  </si>
  <si>
    <t>Latter columns are for testing</t>
  </si>
  <si>
    <t>p_q_variation</t>
  </si>
  <si>
    <t>t_0_delay</t>
  </si>
  <si>
    <t>Note: keep t_0_delay at zero! (no longer used)\</t>
  </si>
  <si>
    <t>Catenary</t>
  </si>
  <si>
    <t>Methanol</t>
  </si>
  <si>
    <t>Restriction</t>
  </si>
  <si>
    <t>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</si>
</sst>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0" xfId="0" applyFill="1"/>
    <xf numFmtId="0" fontId="16" fillId="0" borderId="0" xfId="0" applyFont="1"/>
    <xf numFmtId="0" fontId="0" fillId="35" borderId="0" xfId="0" applyFill="1"/>
    <xf numFmtId="0" fontId="0" fillId="36" borderId="0" xfId="0" applyFill="1"/>
    <xf numFmtId="0" fontId="13" fillId="33" borderId="0" xfId="0" applyFont="1" applyFill="1"/>
    <xf numFmtId="0" fontId="13" fillId="33" borderId="12" xfId="0" applyFont="1" applyFill="1" applyBorder="1"/>
    <xf numFmtId="0" fontId="0" fillId="34" borderId="12" xfId="0" applyFill="1" applyBorder="1"/>
    <xf numFmtId="0" fontId="0" fillId="35" borderId="12" xfId="0" applyFill="1" applyBorder="1"/>
    <xf numFmtId="0" fontId="0" fillId="36" borderId="12" xfId="0" applyFill="1" applyBorder="1"/>
    <xf numFmtId="1" fontId="0" fillId="0" borderId="0" xfId="0" applyNumberFormat="1"/>
    <xf numFmtId="9" fontId="0" fillId="34" borderId="0" xfId="42" applyFont="1" applyFill="1" applyBorder="1"/>
    <xf numFmtId="9" fontId="0" fillId="35" borderId="0" xfId="42" applyFont="1" applyFill="1" applyBorder="1"/>
    <xf numFmtId="9" fontId="0" fillId="36" borderId="0" xfId="42" applyFont="1" applyFill="1" applyBorder="1"/>
    <xf numFmtId="9" fontId="0" fillId="38" borderId="0" xfId="42" applyFont="1" applyFill="1"/>
    <xf numFmtId="0" fontId="17" fillId="37" borderId="0" xfId="0" applyFont="1" applyFill="1"/>
    <xf numFmtId="0" fontId="13" fillId="33" borderId="10" xfId="0" applyFont="1" applyFill="1" applyBorder="1" applyAlignment="1">
      <alignment horizontal="left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952BB-84A7-4CD9-B9A5-BC8B134209C8}" name="Table1" displayName="Table1" ref="A1:D6" totalsRowShown="0">
  <autoFilter ref="A1:D6" xr:uid="{013651BA-0FFC-4430-BA0D-03A89191A43E}"/>
  <tableColumns count="4">
    <tableColumn id="1" xr3:uid="{E94B8E81-7F34-4AFE-988F-7D12B8F27698}" name="Mode"/>
    <tableColumn id="2" xr3:uid="{EDF7ADA7-B340-4BC6-AFD1-4ED23EA91CF4}" name="Fuel"/>
    <tableColumn id="3" xr3:uid="{16A2ACDC-F9B8-4CDD-9BA8-F2A7CDD2EF1A}" name="Time period"/>
    <tableColumn id="4" xr3:uid="{24ADA397-1471-476A-8F43-78EC46B52210}" name="Restriction" dataDxfId="0" dataCellStyle="Perc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8D20-7A52-476E-9A3F-F3ABE0AF0748}">
  <dimension ref="A1:S13"/>
  <sheetViews>
    <sheetView tabSelected="1" workbookViewId="0">
      <selection activeCell="D2" sqref="D2:G13"/>
    </sheetView>
  </sheetViews>
  <sheetFormatPr defaultRowHeight="15" x14ac:dyDescent="0.25"/>
  <cols>
    <col min="2" max="2" width="16" bestFit="1" customWidth="1"/>
    <col min="8" max="8" width="15.5703125" bestFit="1" customWidth="1"/>
    <col min="9" max="9" width="14.140625" bestFit="1" customWidth="1"/>
    <col min="15" max="15" width="3.28515625" customWidth="1"/>
    <col min="18" max="18" width="17.28515625" customWidth="1"/>
  </cols>
  <sheetData>
    <row r="1" spans="1:19" x14ac:dyDescent="0.25">
      <c r="A1" s="1" t="s">
        <v>0</v>
      </c>
      <c r="B1" s="1" t="s">
        <v>1</v>
      </c>
      <c r="C1" s="8" t="s">
        <v>23</v>
      </c>
      <c r="D1" s="7" t="s">
        <v>18</v>
      </c>
      <c r="E1" s="7" t="s">
        <v>16</v>
      </c>
      <c r="F1" s="7" t="s">
        <v>17</v>
      </c>
      <c r="G1" s="7" t="s">
        <v>19</v>
      </c>
      <c r="H1" s="7" t="s">
        <v>26</v>
      </c>
      <c r="I1" s="7" t="s">
        <v>27</v>
      </c>
      <c r="J1" s="18">
        <v>2022</v>
      </c>
      <c r="K1" s="18">
        <v>2026</v>
      </c>
      <c r="L1" s="1" t="s">
        <v>10</v>
      </c>
      <c r="M1" s="1" t="s">
        <v>11</v>
      </c>
      <c r="N1" s="2" t="s">
        <v>12</v>
      </c>
      <c r="R1" s="17" t="s">
        <v>24</v>
      </c>
      <c r="S1" t="s">
        <v>25</v>
      </c>
    </row>
    <row r="2" spans="1:19" x14ac:dyDescent="0.25">
      <c r="A2" s="3" t="s">
        <v>2</v>
      </c>
      <c r="B2" s="9" t="s">
        <v>3</v>
      </c>
      <c r="C2" s="9" t="s">
        <v>21</v>
      </c>
      <c r="D2" s="3" t="s">
        <v>20</v>
      </c>
      <c r="E2" s="3" t="s">
        <v>20</v>
      </c>
      <c r="F2" s="3" t="s">
        <v>20</v>
      </c>
      <c r="G2" s="3">
        <v>100</v>
      </c>
      <c r="H2" s="13">
        <f t="shared" ref="H2:H13" si="0">$R$2</f>
        <v>0.5</v>
      </c>
      <c r="I2" s="3">
        <v>0</v>
      </c>
      <c r="J2" s="12">
        <f>$G$2</f>
        <v>100</v>
      </c>
      <c r="K2" s="12">
        <f t="shared" ref="K2:N2" si="1">$G$2</f>
        <v>100</v>
      </c>
      <c r="L2" s="12">
        <f t="shared" si="1"/>
        <v>100</v>
      </c>
      <c r="M2" s="12">
        <f t="shared" si="1"/>
        <v>100</v>
      </c>
      <c r="N2" s="12">
        <f t="shared" si="1"/>
        <v>100</v>
      </c>
      <c r="R2" s="16">
        <v>0.5</v>
      </c>
      <c r="S2" t="s">
        <v>28</v>
      </c>
    </row>
    <row r="3" spans="1:19" x14ac:dyDescent="0.25">
      <c r="A3" s="5" t="s">
        <v>2</v>
      </c>
      <c r="B3" s="10" t="s">
        <v>15</v>
      </c>
      <c r="C3" s="10" t="s">
        <v>22</v>
      </c>
      <c r="D3" s="5">
        <v>2020</v>
      </c>
      <c r="E3" s="5">
        <v>0.02</v>
      </c>
      <c r="F3" s="5">
        <v>0.4</v>
      </c>
      <c r="G3" s="5">
        <v>80</v>
      </c>
      <c r="H3" s="14">
        <f t="shared" si="0"/>
        <v>0.5</v>
      </c>
      <c r="I3" s="5">
        <v>0</v>
      </c>
      <c r="J3" s="12">
        <f>$G3*((1-EXP(-($E3+$F3)*MAX(J$1-$D3,0)))/(1+($F3/$E3)*EXP(-($E3+$F3)*MAX(J$1-$D3))))</f>
        <v>4.718929306551364</v>
      </c>
      <c r="K3" s="12">
        <f t="shared" ref="K3:N13" si="2">$G3*((1-EXP(-($E3+$F3)*MAX(K$1-$D3,0)))/(1+($F3/$E3)*EXP(-($E3+$F3)*MAX(K$1-$D3))))</f>
        <v>28.193872913196202</v>
      </c>
      <c r="L3" s="12">
        <f t="shared" si="2"/>
        <v>60.619781921478939</v>
      </c>
      <c r="M3" s="12">
        <f t="shared" si="2"/>
        <v>79.623914283155713</v>
      </c>
      <c r="N3" s="12">
        <f t="shared" si="2"/>
        <v>79.994335396429236</v>
      </c>
    </row>
    <row r="4" spans="1:19" x14ac:dyDescent="0.25">
      <c r="A4" s="6" t="s">
        <v>2</v>
      </c>
      <c r="B4" s="11" t="s">
        <v>4</v>
      </c>
      <c r="C4" s="11" t="s">
        <v>22</v>
      </c>
      <c r="D4" s="6">
        <v>2021</v>
      </c>
      <c r="E4" s="6">
        <v>0.02</v>
      </c>
      <c r="F4" s="6">
        <v>0.3</v>
      </c>
      <c r="G4" s="6">
        <v>90</v>
      </c>
      <c r="H4" s="15">
        <f t="shared" si="0"/>
        <v>0.5</v>
      </c>
      <c r="I4" s="6">
        <v>0</v>
      </c>
      <c r="J4" s="12">
        <f t="shared" ref="J4:J13" si="3">$G4*((1-EXP(-($E4+$F4)*MAX(J$1-$D4,0)))/(1+($F4/$E4)*EXP(-($E4+$F4)*MAX(J$1-$D4))))</f>
        <v>2.0724939854319051</v>
      </c>
      <c r="K4" s="12">
        <f t="shared" si="2"/>
        <v>17.830518721584536</v>
      </c>
      <c r="L4" s="12">
        <f t="shared" si="2"/>
        <v>46.116657159583688</v>
      </c>
      <c r="M4" s="12">
        <f t="shared" si="2"/>
        <v>86.814365052467252</v>
      </c>
      <c r="N4" s="12">
        <f t="shared" si="2"/>
        <v>89.865877228933556</v>
      </c>
    </row>
    <row r="5" spans="1:19" x14ac:dyDescent="0.25">
      <c r="A5" s="3" t="s">
        <v>5</v>
      </c>
      <c r="B5" s="9" t="s">
        <v>7</v>
      </c>
      <c r="C5" s="9" t="s">
        <v>21</v>
      </c>
      <c r="D5" s="3" t="s">
        <v>20</v>
      </c>
      <c r="E5" s="3" t="s">
        <v>20</v>
      </c>
      <c r="F5" s="3" t="s">
        <v>20</v>
      </c>
      <c r="G5" s="3">
        <v>100</v>
      </c>
      <c r="H5" s="13">
        <f t="shared" si="0"/>
        <v>0.5</v>
      </c>
      <c r="I5" s="3">
        <v>0</v>
      </c>
      <c r="J5" s="12">
        <f>$G$5</f>
        <v>100</v>
      </c>
      <c r="K5" s="12">
        <f t="shared" ref="K5:N6" si="4">$G$5</f>
        <v>100</v>
      </c>
      <c r="L5" s="12">
        <f t="shared" si="4"/>
        <v>100</v>
      </c>
      <c r="M5" s="12">
        <f t="shared" si="4"/>
        <v>100</v>
      </c>
      <c r="N5" s="12">
        <f t="shared" si="4"/>
        <v>100</v>
      </c>
    </row>
    <row r="6" spans="1:19" x14ac:dyDescent="0.25">
      <c r="A6" s="3" t="s">
        <v>5</v>
      </c>
      <c r="B6" s="9" t="s">
        <v>6</v>
      </c>
      <c r="C6" s="9" t="s">
        <v>21</v>
      </c>
      <c r="D6" s="3" t="s">
        <v>20</v>
      </c>
      <c r="E6" s="3" t="s">
        <v>20</v>
      </c>
      <c r="F6" s="3" t="s">
        <v>20</v>
      </c>
      <c r="G6" s="3">
        <v>100</v>
      </c>
      <c r="H6" s="13">
        <f t="shared" si="0"/>
        <v>0.5</v>
      </c>
      <c r="I6" s="3">
        <v>0</v>
      </c>
      <c r="J6" s="12">
        <f>$G$5</f>
        <v>100</v>
      </c>
      <c r="K6" s="12">
        <f t="shared" si="4"/>
        <v>100</v>
      </c>
      <c r="L6" s="12">
        <f t="shared" si="4"/>
        <v>100</v>
      </c>
      <c r="M6" s="12">
        <f t="shared" si="4"/>
        <v>100</v>
      </c>
      <c r="N6" s="12">
        <f t="shared" si="4"/>
        <v>100</v>
      </c>
    </row>
    <row r="7" spans="1:19" x14ac:dyDescent="0.25">
      <c r="A7" s="3" t="s">
        <v>5</v>
      </c>
      <c r="B7" s="9" t="s">
        <v>30</v>
      </c>
      <c r="C7" s="9" t="s">
        <v>22</v>
      </c>
      <c r="D7" s="3">
        <v>2025</v>
      </c>
      <c r="E7" s="3">
        <v>0.02</v>
      </c>
      <c r="F7" s="3">
        <v>0.25</v>
      </c>
      <c r="G7" s="3">
        <v>60</v>
      </c>
      <c r="H7" s="13">
        <f t="shared" si="0"/>
        <v>0.5</v>
      </c>
      <c r="I7" s="3">
        <v>0</v>
      </c>
      <c r="J7" s="12">
        <f t="shared" si="3"/>
        <v>0</v>
      </c>
      <c r="K7" s="12">
        <f t="shared" si="2"/>
        <v>1.3466991251383984</v>
      </c>
      <c r="L7" s="12">
        <f t="shared" si="2"/>
        <v>10.481205096735865</v>
      </c>
      <c r="M7" s="12">
        <f t="shared" si="2"/>
        <v>48.411595582463747</v>
      </c>
      <c r="N7" s="12">
        <f t="shared" si="2"/>
        <v>59.06526823681439</v>
      </c>
    </row>
    <row r="8" spans="1:19" x14ac:dyDescent="0.25">
      <c r="A8" s="6" t="s">
        <v>5</v>
      </c>
      <c r="B8" s="11" t="s">
        <v>4</v>
      </c>
      <c r="C8" s="11" t="s">
        <v>22</v>
      </c>
      <c r="D8" s="6">
        <v>2025</v>
      </c>
      <c r="E8" s="6">
        <v>0.02</v>
      </c>
      <c r="F8" s="6">
        <v>0.3</v>
      </c>
      <c r="G8" s="6">
        <v>90</v>
      </c>
      <c r="H8" s="15">
        <f t="shared" si="0"/>
        <v>0.5</v>
      </c>
      <c r="I8" s="6">
        <v>0</v>
      </c>
      <c r="J8" s="12">
        <f t="shared" si="3"/>
        <v>0</v>
      </c>
      <c r="K8" s="12">
        <f t="shared" si="2"/>
        <v>2.0724939854319051</v>
      </c>
      <c r="L8" s="12">
        <f t="shared" si="2"/>
        <v>17.830518721584536</v>
      </c>
      <c r="M8" s="12">
        <f t="shared" si="2"/>
        <v>79.451354510710701</v>
      </c>
      <c r="N8" s="12">
        <f t="shared" si="2"/>
        <v>89.519352405398095</v>
      </c>
    </row>
    <row r="9" spans="1:19" x14ac:dyDescent="0.25">
      <c r="A9" s="6" t="s">
        <v>5</v>
      </c>
      <c r="B9" s="11" t="s">
        <v>8</v>
      </c>
      <c r="C9" s="11" t="s">
        <v>22</v>
      </c>
      <c r="D9" s="6">
        <v>2025</v>
      </c>
      <c r="E9" s="6">
        <v>0.02</v>
      </c>
      <c r="F9" s="6">
        <v>0.3</v>
      </c>
      <c r="G9" s="6">
        <v>80</v>
      </c>
      <c r="H9" s="15">
        <f t="shared" si="0"/>
        <v>0.5</v>
      </c>
      <c r="I9" s="6">
        <v>0</v>
      </c>
      <c r="J9" s="12">
        <f t="shared" si="3"/>
        <v>0</v>
      </c>
      <c r="K9" s="12">
        <f t="shared" si="2"/>
        <v>1.8422168759394713</v>
      </c>
      <c r="L9" s="12">
        <f t="shared" si="2"/>
        <v>15.849349974741809</v>
      </c>
      <c r="M9" s="12">
        <f t="shared" si="2"/>
        <v>70.623426231742854</v>
      </c>
      <c r="N9" s="12">
        <f t="shared" si="2"/>
        <v>79.572757693687194</v>
      </c>
    </row>
    <row r="10" spans="1:19" x14ac:dyDescent="0.25">
      <c r="A10" s="3" t="s">
        <v>9</v>
      </c>
      <c r="B10" s="9" t="s">
        <v>3</v>
      </c>
      <c r="C10" s="9" t="s">
        <v>21</v>
      </c>
      <c r="D10" s="3" t="s">
        <v>20</v>
      </c>
      <c r="E10" s="3" t="s">
        <v>20</v>
      </c>
      <c r="F10" s="3" t="s">
        <v>20</v>
      </c>
      <c r="G10" s="3">
        <v>100</v>
      </c>
      <c r="H10" s="13">
        <f t="shared" si="0"/>
        <v>0.5</v>
      </c>
      <c r="I10" s="3">
        <v>0</v>
      </c>
      <c r="J10" s="12">
        <f>$G$10</f>
        <v>100</v>
      </c>
      <c r="K10" s="12">
        <f t="shared" ref="K10:M10" si="5">$G$10</f>
        <v>100</v>
      </c>
      <c r="L10" s="12">
        <f t="shared" si="5"/>
        <v>100</v>
      </c>
      <c r="M10" s="12">
        <f t="shared" si="5"/>
        <v>100</v>
      </c>
      <c r="N10" s="12">
        <f>$G$10</f>
        <v>100</v>
      </c>
    </row>
    <row r="11" spans="1:19" x14ac:dyDescent="0.25">
      <c r="A11" s="3" t="s">
        <v>9</v>
      </c>
      <c r="B11" s="9" t="s">
        <v>29</v>
      </c>
      <c r="C11" s="9" t="s">
        <v>21</v>
      </c>
      <c r="D11" s="3" t="s">
        <v>20</v>
      </c>
      <c r="E11" s="3" t="s">
        <v>20</v>
      </c>
      <c r="F11" s="3" t="s">
        <v>20</v>
      </c>
      <c r="G11" s="3">
        <v>100</v>
      </c>
      <c r="H11" s="13">
        <f t="shared" si="0"/>
        <v>0.5</v>
      </c>
      <c r="I11" s="3">
        <v>0</v>
      </c>
      <c r="J11" s="12">
        <f>$G$11</f>
        <v>100</v>
      </c>
      <c r="K11" s="12">
        <f t="shared" ref="K11:N11" si="6">$G$11</f>
        <v>100</v>
      </c>
      <c r="L11" s="12">
        <f t="shared" si="6"/>
        <v>100</v>
      </c>
      <c r="M11" s="12">
        <f t="shared" si="6"/>
        <v>100</v>
      </c>
      <c r="N11" s="12">
        <f t="shared" si="6"/>
        <v>100</v>
      </c>
    </row>
    <row r="12" spans="1:19" x14ac:dyDescent="0.25">
      <c r="A12" s="5" t="s">
        <v>9</v>
      </c>
      <c r="B12" s="10" t="s">
        <v>15</v>
      </c>
      <c r="C12" s="10" t="s">
        <v>22</v>
      </c>
      <c r="D12" s="5">
        <v>2022</v>
      </c>
      <c r="E12" s="5">
        <v>0.03</v>
      </c>
      <c r="F12" s="5">
        <v>0.4</v>
      </c>
      <c r="G12" s="5">
        <v>80</v>
      </c>
      <c r="H12" s="14">
        <f t="shared" si="0"/>
        <v>0.5</v>
      </c>
      <c r="I12" s="5">
        <v>0</v>
      </c>
      <c r="J12" s="12">
        <f t="shared" si="3"/>
        <v>0</v>
      </c>
      <c r="K12" s="12">
        <f t="shared" si="2"/>
        <v>19.38708935850411</v>
      </c>
      <c r="L12" s="12">
        <f t="shared" si="2"/>
        <v>54.243954206266721</v>
      </c>
      <c r="M12" s="12">
        <f t="shared" si="2"/>
        <v>79.503995228273482</v>
      </c>
      <c r="N12" s="12">
        <f t="shared" si="2"/>
        <v>79.993231421914444</v>
      </c>
    </row>
    <row r="13" spans="1:19" x14ac:dyDescent="0.25">
      <c r="A13" s="6" t="s">
        <v>9</v>
      </c>
      <c r="B13" s="11" t="s">
        <v>4</v>
      </c>
      <c r="C13" s="11" t="s">
        <v>22</v>
      </c>
      <c r="D13" s="6">
        <v>2024</v>
      </c>
      <c r="E13" s="6">
        <v>0.02</v>
      </c>
      <c r="F13" s="6">
        <v>0.4</v>
      </c>
      <c r="G13" s="6">
        <v>90</v>
      </c>
      <c r="H13" s="15">
        <f t="shared" si="0"/>
        <v>0.5</v>
      </c>
      <c r="I13" s="6">
        <v>0</v>
      </c>
      <c r="J13" s="12">
        <f t="shared" si="3"/>
        <v>0</v>
      </c>
      <c r="K13" s="12">
        <f t="shared" si="2"/>
        <v>5.3087954698702839</v>
      </c>
      <c r="L13" s="12">
        <f t="shared" si="2"/>
        <v>31.718107027345727</v>
      </c>
      <c r="M13" s="12">
        <f t="shared" si="2"/>
        <v>87.773372987202734</v>
      </c>
      <c r="N13" s="12">
        <f t="shared" si="2"/>
        <v>89.965817097308673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3746-C34D-4AED-8106-1FF68650C184}">
  <dimension ref="A1:D6"/>
  <sheetViews>
    <sheetView workbookViewId="0">
      <selection activeCell="M28" sqref="M28"/>
    </sheetView>
  </sheetViews>
  <sheetFormatPr defaultRowHeight="15" x14ac:dyDescent="0.25"/>
  <cols>
    <col min="3" max="3" width="13.85546875" customWidth="1"/>
    <col min="4" max="4" width="12.7109375" customWidth="1"/>
  </cols>
  <sheetData>
    <row r="1" spans="1:4" x14ac:dyDescent="0.25">
      <c r="A1" t="s">
        <v>0</v>
      </c>
      <c r="B1" t="s">
        <v>1</v>
      </c>
      <c r="C1" t="s">
        <v>32</v>
      </c>
      <c r="D1" t="s">
        <v>31</v>
      </c>
    </row>
    <row r="2" spans="1:4" x14ac:dyDescent="0.25">
      <c r="A2" t="s">
        <v>5</v>
      </c>
      <c r="B2" t="s">
        <v>6</v>
      </c>
      <c r="C2">
        <v>2023</v>
      </c>
      <c r="D2" s="19">
        <v>1</v>
      </c>
    </row>
    <row r="3" spans="1:4" x14ac:dyDescent="0.25">
      <c r="A3" t="s">
        <v>5</v>
      </c>
      <c r="B3" t="s">
        <v>6</v>
      </c>
      <c r="C3">
        <v>2028</v>
      </c>
      <c r="D3" s="19">
        <v>0.5</v>
      </c>
    </row>
    <row r="4" spans="1:4" x14ac:dyDescent="0.25">
      <c r="A4" t="s">
        <v>5</v>
      </c>
      <c r="B4" t="s">
        <v>6</v>
      </c>
      <c r="C4">
        <v>2034</v>
      </c>
      <c r="D4" s="19">
        <v>0.5</v>
      </c>
    </row>
    <row r="5" spans="1:4" x14ac:dyDescent="0.25">
      <c r="A5" t="s">
        <v>5</v>
      </c>
      <c r="B5" t="s">
        <v>6</v>
      </c>
      <c r="C5">
        <v>2040</v>
      </c>
      <c r="D5" s="19">
        <v>0</v>
      </c>
    </row>
    <row r="6" spans="1:4" x14ac:dyDescent="0.25">
      <c r="A6" t="s">
        <v>5</v>
      </c>
      <c r="B6" t="s">
        <v>6</v>
      </c>
      <c r="C6">
        <v>2050</v>
      </c>
      <c r="D6" s="19"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F167-6DBA-4198-BA06-95A49D6CEE47}">
  <dimension ref="A1:C13"/>
  <sheetViews>
    <sheetView workbookViewId="0">
      <selection activeCell="D18" sqref="D18"/>
    </sheetView>
  </sheetViews>
  <sheetFormatPr defaultRowHeight="15" x14ac:dyDescent="0.25"/>
  <cols>
    <col min="2" max="2" width="16" bestFit="1" customWidth="1"/>
    <col min="3" max="3" width="12.7109375" bestFit="1" customWidth="1"/>
  </cols>
  <sheetData>
    <row r="1" spans="1:3" x14ac:dyDescent="0.25">
      <c r="A1" s="4" t="s">
        <v>0</v>
      </c>
      <c r="B1" s="4" t="s">
        <v>1</v>
      </c>
      <c r="C1" s="4" t="s">
        <v>13</v>
      </c>
    </row>
    <row r="2" spans="1:3" x14ac:dyDescent="0.25">
      <c r="A2" s="5" t="s">
        <v>2</v>
      </c>
      <c r="B2" s="5" t="s">
        <v>15</v>
      </c>
      <c r="C2" s="5" t="s">
        <v>15</v>
      </c>
    </row>
    <row r="3" spans="1:3" x14ac:dyDescent="0.25">
      <c r="A3" s="5" t="s">
        <v>9</v>
      </c>
      <c r="B3" s="5" t="s">
        <v>15</v>
      </c>
      <c r="C3" s="5" t="s">
        <v>15</v>
      </c>
    </row>
    <row r="4" spans="1:3" x14ac:dyDescent="0.25">
      <c r="A4" s="3" t="s">
        <v>2</v>
      </c>
      <c r="B4" s="3" t="s">
        <v>3</v>
      </c>
      <c r="C4" s="3" t="s">
        <v>14</v>
      </c>
    </row>
    <row r="5" spans="1:3" x14ac:dyDescent="0.25">
      <c r="A5" s="3" t="s">
        <v>5</v>
      </c>
      <c r="B5" s="3" t="s">
        <v>7</v>
      </c>
      <c r="C5" s="3" t="s">
        <v>14</v>
      </c>
    </row>
    <row r="6" spans="1:3" x14ac:dyDescent="0.25">
      <c r="A6" s="3" t="s">
        <v>5</v>
      </c>
      <c r="B6" s="3" t="s">
        <v>6</v>
      </c>
      <c r="C6" s="3" t="s">
        <v>14</v>
      </c>
    </row>
    <row r="7" spans="1:3" x14ac:dyDescent="0.25">
      <c r="A7" s="3" t="s">
        <v>5</v>
      </c>
      <c r="B7" s="3" t="s">
        <v>30</v>
      </c>
      <c r="C7" s="3" t="s">
        <v>14</v>
      </c>
    </row>
    <row r="8" spans="1:3" x14ac:dyDescent="0.25">
      <c r="A8" s="3" t="s">
        <v>9</v>
      </c>
      <c r="B8" s="3" t="s">
        <v>3</v>
      </c>
      <c r="C8" s="3" t="s">
        <v>14</v>
      </c>
    </row>
    <row r="9" spans="1:3" x14ac:dyDescent="0.25">
      <c r="A9" s="3" t="s">
        <v>9</v>
      </c>
      <c r="B9" s="3" t="s">
        <v>29</v>
      </c>
      <c r="C9" s="3" t="s">
        <v>14</v>
      </c>
    </row>
    <row r="10" spans="1:3" x14ac:dyDescent="0.25">
      <c r="A10" s="6" t="s">
        <v>2</v>
      </c>
      <c r="B10" s="6" t="s">
        <v>4</v>
      </c>
      <c r="C10" s="6" t="s">
        <v>4</v>
      </c>
    </row>
    <row r="11" spans="1:3" x14ac:dyDescent="0.25">
      <c r="A11" s="6" t="s">
        <v>5</v>
      </c>
      <c r="B11" s="6" t="s">
        <v>4</v>
      </c>
      <c r="C11" s="6" t="s">
        <v>4</v>
      </c>
    </row>
    <row r="12" spans="1:3" x14ac:dyDescent="0.25">
      <c r="A12" s="6" t="s">
        <v>5</v>
      </c>
      <c r="B12" s="6" t="s">
        <v>8</v>
      </c>
      <c r="C12" s="6" t="s">
        <v>4</v>
      </c>
    </row>
    <row r="13" spans="1:3" x14ac:dyDescent="0.25">
      <c r="A13" s="6" t="s">
        <v>9</v>
      </c>
      <c r="B13" s="6" t="s">
        <v>4</v>
      </c>
      <c r="C13" s="6" t="s">
        <v>4</v>
      </c>
    </row>
  </sheetData>
  <autoFilter ref="A1:C13" xr:uid="{5B18F167-6DBA-4198-BA06-95A49D6CEE47}">
    <sortState ref="A2:C13">
      <sortCondition ref="C1:C1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technological_readiness_bass</vt:lpstr>
      <vt:lpstr>phase_out_fuels</vt:lpstr>
      <vt:lpstr>Fuel_groups (cheatsheet)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Steffen J. Bakker</cp:lastModifiedBy>
  <dcterms:created xsi:type="dcterms:W3CDTF">2022-11-10T07:43:20Z</dcterms:created>
  <dcterms:modified xsi:type="dcterms:W3CDTF">2023-12-15T16:12:32Z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2023-09-29T12:10:18Z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c8127f22-513b-4ae4-8120-a1b119352e1a</vt:lpwstr>
  </property>
  <property fmtid="{D5CDD505-2E9C-101B-9397-08002B2CF9AE}" pid="8" name="MSIP_Label_8772ba27-cab8-4042-a351-a31f6e4eacdc_ContentBits">
    <vt:lpwstr>0</vt:lpwstr>
  </property>
</Properties>
</file>