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"/>
    </mc:Choice>
  </mc:AlternateContent>
  <xr:revisionPtr revIDLastSave="14" documentId="13_ncr:1_{7F2C3695-08BE-4910-8F1D-8CEE02DFF611}" xr6:coauthVersionLast="47" xr6:coauthVersionMax="47" xr10:uidLastSave="{87CE78B0-517D-432F-90E4-0366A7B6D43F}"/>
  <bookViews>
    <workbookView xWindow="43200" yWindow="0" windowWidth="14400" windowHeight="23400" xr2:uid="{00000000-000D-0000-FFFF-FFFF00000000}"/>
  </bookViews>
  <sheets>
    <sheet name="node_capacities" sheetId="9" r:id="rId1"/>
    <sheet name="edge_capacities" sheetId="11" r:id="rId2"/>
    <sheet name="edge_capacities (backup)" sheetId="6" r:id="rId3"/>
    <sheet name="zone_lookup" sheetId="10" r:id="rId4"/>
    <sheet name="Cap rail" sheetId="1" r:id="rId5"/>
    <sheet name="Invest rail" sheetId="2" r:id="rId6"/>
    <sheet name="Cap sea" sheetId="3" r:id="rId7"/>
    <sheet name="Invest sea" sheetId="4" r:id="rId8"/>
    <sheet name="Invest road" sheetId="5" r:id="rId9"/>
    <sheet name="Comments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gsZk5PiUtOKDBIY/SuWxB5nEitHw=="/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2" i="6"/>
  <c r="Q3" i="2"/>
  <c r="Q4" i="2"/>
  <c r="Q2" i="2"/>
  <c r="G4" i="2"/>
  <c r="G5" i="2"/>
  <c r="G6" i="2"/>
  <c r="G7" i="2"/>
  <c r="G8" i="2"/>
  <c r="G9" i="2"/>
  <c r="G10" i="2"/>
  <c r="G11" i="2"/>
  <c r="G12" i="2"/>
  <c r="G13" i="2"/>
  <c r="G15" i="2"/>
  <c r="I14" i="2"/>
  <c r="I2" i="2" s="1"/>
  <c r="G2" i="2" s="1"/>
  <c r="S3" i="2"/>
  <c r="R3" i="2"/>
  <c r="G14" i="2" l="1"/>
  <c r="I3" i="2"/>
  <c r="G3" i="2" s="1"/>
</calcChain>
</file>

<file path=xl/sharedStrings.xml><?xml version="1.0" encoding="utf-8"?>
<sst xmlns="http://schemas.openxmlformats.org/spreadsheetml/2006/main" count="764" uniqueCount="127">
  <si>
    <t>Bane</t>
  </si>
  <si>
    <t>Fra</t>
  </si>
  <si>
    <t>Til</t>
  </si>
  <si>
    <t>Maks kapasitet</t>
  </si>
  <si>
    <t>Sørlandsbanen</t>
  </si>
  <si>
    <t>Bergensbanen</t>
  </si>
  <si>
    <t>Hovedbanen/ Dovrebanen</t>
  </si>
  <si>
    <t>Dovrebanen/ Raumabanen</t>
  </si>
  <si>
    <t>Nordlandsbanen</t>
  </si>
  <si>
    <t>Østfoldbanen</t>
  </si>
  <si>
    <t>Sør-Sverige</t>
  </si>
  <si>
    <t>Kongsvingerbanen</t>
  </si>
  <si>
    <t>Meråkerbanen</t>
  </si>
  <si>
    <t>Nord-Sverige</t>
  </si>
  <si>
    <t>Ofotbanen</t>
  </si>
  <si>
    <t>Fylke</t>
  </si>
  <si>
    <t>Kapasitet combi 2014 (tonn)</t>
  </si>
  <si>
    <t>Kapasitet tømmer (tonn)</t>
  </si>
  <si>
    <t>Kapasitetsøkning</t>
  </si>
  <si>
    <t>Kapasitet etter investering</t>
  </si>
  <si>
    <t>Kostnad</t>
  </si>
  <si>
    <t>Lengde (km)</t>
  </si>
  <si>
    <t>Rørosbanen</t>
  </si>
  <si>
    <t>Økning i kapasitet (combi)</t>
  </si>
  <si>
    <t>Kostnad (combi)</t>
  </si>
  <si>
    <t>Økning av kapasitet (tømmer)</t>
  </si>
  <si>
    <t>Kostnad (tømmer)</t>
  </si>
  <si>
    <t>Kapasitet</t>
  </si>
  <si>
    <t>Oslo</t>
  </si>
  <si>
    <t>Trondheim</t>
  </si>
  <si>
    <t>Hamar</t>
  </si>
  <si>
    <t>Kristiansand</t>
  </si>
  <si>
    <t>Bergen</t>
  </si>
  <si>
    <t>Ålesund</t>
  </si>
  <si>
    <t>Bodø</t>
  </si>
  <si>
    <t>Stavanger</t>
  </si>
  <si>
    <t>Tromsø</t>
  </si>
  <si>
    <t>Nord-Norgebanen</t>
  </si>
  <si>
    <t>Vestfoldbanen</t>
  </si>
  <si>
    <t xml:space="preserve">Norge-Norgebanen </t>
  </si>
  <si>
    <t xml:space="preserve">Sørlandsbanen </t>
  </si>
  <si>
    <t>Skien</t>
  </si>
  <si>
    <t>Dovrebanen</t>
  </si>
  <si>
    <t>Rute</t>
  </si>
  <si>
    <t>Mode</t>
  </si>
  <si>
    <t>Rail</t>
  </si>
  <si>
    <t>From</t>
  </si>
  <si>
    <t>To</t>
  </si>
  <si>
    <t>Route</t>
  </si>
  <si>
    <t>Elektrifisering (NOK)</t>
  </si>
  <si>
    <t>Delelektrifisering (NOK)</t>
  </si>
  <si>
    <t>Fuel</t>
  </si>
  <si>
    <t>Max_station_dist</t>
  </si>
  <si>
    <t>Trucks_filled_daily</t>
  </si>
  <si>
    <t>Station_cost</t>
  </si>
  <si>
    <t>Road</t>
  </si>
  <si>
    <t>Hydrogen</t>
  </si>
  <si>
    <t>Battery electric</t>
  </si>
  <si>
    <t>Biogas</t>
  </si>
  <si>
    <t>Ledetid</t>
  </si>
  <si>
    <t>Leadtime</t>
  </si>
  <si>
    <t>LeadtimeCombi</t>
  </si>
  <si>
    <t>LeadtimeTimber</t>
  </si>
  <si>
    <t>Europa</t>
  </si>
  <si>
    <t>DETTE BURDE VÆRE NARVIK -&gt; UPDATE</t>
  </si>
  <si>
    <t>NEW</t>
  </si>
  <si>
    <t>no boundaries on terminal capacity</t>
  </si>
  <si>
    <t>UPDATE!</t>
  </si>
  <si>
    <t>burde gå til Narvik</t>
  </si>
  <si>
    <t>introduce extra node in middle</t>
  </si>
  <si>
    <t>Meråkerbanen2</t>
  </si>
  <si>
    <t>ToNarvik</t>
  </si>
  <si>
    <t>EuropaBanen</t>
  </si>
  <si>
    <t>UPDATE LEDETID, den er nå ikke avhengig av distansen, elns</t>
  </si>
  <si>
    <t>KostnadBase</t>
  </si>
  <si>
    <t>Elektr-base(NOK)</t>
  </si>
  <si>
    <t>Capacity</t>
  </si>
  <si>
    <t>Comments</t>
  </si>
  <si>
    <t>To do:</t>
  </si>
  <si>
    <t>Update node names</t>
  </si>
  <si>
    <t>Update node capacities based on new aggregation (?)</t>
  </si>
  <si>
    <t>Sea</t>
  </si>
  <si>
    <t>Update product class stuff in node_capacities</t>
  </si>
  <si>
    <t>zone_nr</t>
  </si>
  <si>
    <t>zone_name</t>
  </si>
  <si>
    <t>Viken</t>
  </si>
  <si>
    <t>Vestfold og Telemark</t>
  </si>
  <si>
    <t>Agder</t>
  </si>
  <si>
    <t>Rogaland</t>
  </si>
  <si>
    <t>Horgaland</t>
  </si>
  <si>
    <t>Sogn og Fjordane</t>
  </si>
  <si>
    <t>Møre og Romsdal</t>
  </si>
  <si>
    <t>Innlandet</t>
  </si>
  <si>
    <t>Trøndelag</t>
  </si>
  <si>
    <t>Nordland</t>
  </si>
  <si>
    <t>(L)Ofoten og Vesterålen</t>
  </si>
  <si>
    <t>Troms</t>
  </si>
  <si>
    <t>Finnmark</t>
  </si>
  <si>
    <t>North Sweden</t>
  </si>
  <si>
    <t>South Sweden</t>
  </si>
  <si>
    <t>Europe</t>
  </si>
  <si>
    <t>World</t>
  </si>
  <si>
    <t>Continental shelf</t>
  </si>
  <si>
    <t>Timber Capacity</t>
  </si>
  <si>
    <t>centroid_name</t>
  </si>
  <si>
    <t>Førde</t>
  </si>
  <si>
    <t>Narvik</t>
  </si>
  <si>
    <t>Alta</t>
  </si>
  <si>
    <t>Umeå</t>
  </si>
  <si>
    <t>Stockholm</t>
  </si>
  <si>
    <t>Hamburg</t>
  </si>
  <si>
    <t>JohanSverdrupPlatform</t>
  </si>
  <si>
    <t>?</t>
  </si>
  <si>
    <t>need this?</t>
  </si>
  <si>
    <t>Sea:</t>
  </si>
  <si>
    <t>Rail:</t>
  </si>
  <si>
    <t>How to deal with distinguishment between Timber and other?</t>
  </si>
  <si>
    <t>Capacity increase</t>
  </si>
  <si>
    <t>Investment cost</t>
  </si>
  <si>
    <t>Lead time</t>
  </si>
  <si>
    <t>Capacity of -1 means infinite capacity</t>
  </si>
  <si>
    <t>Existing</t>
  </si>
  <si>
    <t>from_zone_nr</t>
  </si>
  <si>
    <t>to_zone_nr</t>
  </si>
  <si>
    <t>from_centroid</t>
  </si>
  <si>
    <t>to_centroid</t>
  </si>
  <si>
    <t>How do we deal with capacities in nodes? Differentiate by mode?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</si>
</sst>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#,##0_ ;\-#,##0\ "/>
  </numFmts>
  <fonts count="2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5" fillId="0" borderId="0" xfId="0" applyFont="1"/>
    <xf numFmtId="0" fontId="16" fillId="0" borderId="0" xfId="0" applyFont="1"/>
    <xf numFmtId="0" fontId="17" fillId="0" borderId="0" xfId="0" applyFont="1"/>
    <xf numFmtId="164" fontId="18" fillId="0" borderId="0" xfId="0" applyNumberFormat="1" applyFont="1"/>
    <xf numFmtId="0" fontId="18" fillId="0" borderId="0" xfId="0" applyFont="1" applyAlignment="1">
      <alignment wrapText="1"/>
    </xf>
    <xf numFmtId="1" fontId="18" fillId="0" borderId="0" xfId="0" applyNumberFormat="1" applyFont="1"/>
    <xf numFmtId="0" fontId="16" fillId="0" borderId="0" xfId="0" applyFont="1" applyAlignment="1">
      <alignment wrapText="1"/>
    </xf>
    <xf numFmtId="164" fontId="19" fillId="0" borderId="0" xfId="0" applyNumberFormat="1" applyFont="1"/>
    <xf numFmtId="3" fontId="19" fillId="0" borderId="0" xfId="0" applyNumberFormat="1" applyFont="1"/>
    <xf numFmtId="0" fontId="20" fillId="0" borderId="0" xfId="0" applyFont="1"/>
    <xf numFmtId="3" fontId="18" fillId="0" borderId="0" xfId="0" applyNumberFormat="1" applyFont="1"/>
    <xf numFmtId="0" fontId="18" fillId="0" borderId="0" xfId="0" applyFont="1"/>
    <xf numFmtId="165" fontId="18" fillId="0" borderId="0" xfId="0" applyNumberFormat="1" applyFont="1"/>
    <xf numFmtId="0" fontId="14" fillId="0" borderId="0" xfId="0" applyFont="1"/>
    <xf numFmtId="164" fontId="0" fillId="0" borderId="0" xfId="0" applyNumberFormat="1"/>
    <xf numFmtId="164" fontId="21" fillId="0" borderId="0" xfId="0" applyNumberFormat="1" applyFont="1"/>
    <xf numFmtId="0" fontId="21" fillId="0" borderId="0" xfId="0" applyFont="1" applyAlignment="1">
      <alignment wrapText="1"/>
    </xf>
    <xf numFmtId="3" fontId="21" fillId="0" borderId="0" xfId="0" applyNumberFormat="1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1" fontId="0" fillId="0" borderId="0" xfId="0" applyNumberFormat="1"/>
    <xf numFmtId="0" fontId="22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23" fillId="0" borderId="0" xfId="0" applyFont="1"/>
    <xf numFmtId="0" fontId="1" fillId="0" borderId="0" xfId="0" applyFont="1"/>
    <xf numFmtId="0" fontId="24" fillId="2" borderId="1" xfId="0" applyFont="1" applyFill="1" applyBorder="1"/>
    <xf numFmtId="0" fontId="24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4" xfId="0" applyFont="1" applyFill="1" applyBorder="1"/>
    <xf numFmtId="0" fontId="1" fillId="5" borderId="0" xfId="0" applyFont="1" applyFill="1"/>
    <xf numFmtId="0" fontId="25" fillId="5" borderId="0" xfId="0" applyFont="1" applyFill="1"/>
    <xf numFmtId="164" fontId="19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C314-BCF2-4271-977A-4A8103B5257B}">
  <dimension ref="A1:M55"/>
  <sheetViews>
    <sheetView tabSelected="1" topLeftCell="B1" workbookViewId="0">
      <selection activeCell="J34" sqref="J34"/>
    </sheetView>
  </sheetViews>
  <sheetFormatPr defaultRowHeight="15" x14ac:dyDescent="0.25"/>
  <cols>
    <col min="1" max="1" width="8.140625" bestFit="1" customWidth="1"/>
    <col min="2" max="2" width="22.7109375" bestFit="1" customWidth="1"/>
    <col min="3" max="3" width="22.7109375" customWidth="1"/>
    <col min="6" max="6" width="15.28515625" bestFit="1" customWidth="1"/>
    <col min="7" max="7" width="16.42578125" bestFit="1" customWidth="1"/>
    <col min="8" max="8" width="15.28515625" bestFit="1" customWidth="1"/>
    <col min="10" max="11" width="12.7109375" bestFit="1" customWidth="1"/>
    <col min="12" max="12" width="29.140625" bestFit="1" customWidth="1"/>
    <col min="13" max="13" width="25.85546875" bestFit="1" customWidth="1"/>
  </cols>
  <sheetData>
    <row r="1" spans="1:13" x14ac:dyDescent="0.25">
      <c r="A1" s="23" t="s">
        <v>83</v>
      </c>
      <c r="B1" s="23" t="s">
        <v>84</v>
      </c>
      <c r="C1" s="23" t="s">
        <v>104</v>
      </c>
      <c r="D1" s="23" t="s">
        <v>44</v>
      </c>
      <c r="E1" s="23" t="s">
        <v>76</v>
      </c>
      <c r="F1" s="23" t="s">
        <v>103</v>
      </c>
      <c r="G1" s="23" t="s">
        <v>117</v>
      </c>
      <c r="H1" s="23" t="s">
        <v>118</v>
      </c>
      <c r="I1" s="23" t="s">
        <v>119</v>
      </c>
      <c r="J1" s="23"/>
      <c r="K1" s="23"/>
      <c r="L1" s="23"/>
      <c r="M1" s="23"/>
    </row>
    <row r="2" spans="1:13" x14ac:dyDescent="0.25">
      <c r="A2">
        <v>1</v>
      </c>
      <c r="B2" t="s">
        <v>85</v>
      </c>
      <c r="C2" t="s">
        <v>28</v>
      </c>
      <c r="D2" s="34" t="s">
        <v>55</v>
      </c>
      <c r="E2">
        <v>-1</v>
      </c>
      <c r="F2" t="s">
        <v>113</v>
      </c>
      <c r="J2" s="21"/>
    </row>
    <row r="3" spans="1:13" x14ac:dyDescent="0.25">
      <c r="A3">
        <v>2</v>
      </c>
      <c r="B3" t="s">
        <v>86</v>
      </c>
      <c r="C3" t="s">
        <v>41</v>
      </c>
      <c r="D3" s="34" t="s">
        <v>55</v>
      </c>
      <c r="E3">
        <v>-1</v>
      </c>
      <c r="J3" s="21"/>
    </row>
    <row r="4" spans="1:13" x14ac:dyDescent="0.25">
      <c r="A4">
        <v>3</v>
      </c>
      <c r="B4" t="s">
        <v>87</v>
      </c>
      <c r="C4" t="s">
        <v>31</v>
      </c>
      <c r="D4" s="34" t="s">
        <v>55</v>
      </c>
      <c r="E4">
        <v>-1</v>
      </c>
      <c r="J4" s="21"/>
    </row>
    <row r="5" spans="1:13" x14ac:dyDescent="0.25">
      <c r="A5">
        <v>4</v>
      </c>
      <c r="B5" t="s">
        <v>88</v>
      </c>
      <c r="C5" t="s">
        <v>35</v>
      </c>
      <c r="D5" s="34" t="s">
        <v>55</v>
      </c>
      <c r="E5">
        <v>-1</v>
      </c>
      <c r="J5" s="21"/>
    </row>
    <row r="6" spans="1:13" x14ac:dyDescent="0.25">
      <c r="A6">
        <v>5</v>
      </c>
      <c r="B6" t="s">
        <v>89</v>
      </c>
      <c r="C6" t="s">
        <v>32</v>
      </c>
      <c r="D6" s="34" t="s">
        <v>55</v>
      </c>
      <c r="E6">
        <v>-1</v>
      </c>
      <c r="J6" s="21"/>
    </row>
    <row r="7" spans="1:13" x14ac:dyDescent="0.25">
      <c r="A7">
        <v>6</v>
      </c>
      <c r="B7" t="s">
        <v>90</v>
      </c>
      <c r="C7" t="s">
        <v>105</v>
      </c>
      <c r="D7" s="34" t="s">
        <v>55</v>
      </c>
      <c r="E7">
        <v>-1</v>
      </c>
      <c r="J7" s="21"/>
    </row>
    <row r="8" spans="1:13" x14ac:dyDescent="0.25">
      <c r="A8">
        <v>7</v>
      </c>
      <c r="B8" t="s">
        <v>91</v>
      </c>
      <c r="C8" t="s">
        <v>33</v>
      </c>
      <c r="D8" s="34" t="s">
        <v>55</v>
      </c>
      <c r="E8">
        <v>-1</v>
      </c>
      <c r="J8" s="21"/>
    </row>
    <row r="9" spans="1:13" x14ac:dyDescent="0.25">
      <c r="A9">
        <v>8</v>
      </c>
      <c r="B9" t="s">
        <v>92</v>
      </c>
      <c r="C9" t="s">
        <v>30</v>
      </c>
      <c r="D9" s="34" t="s">
        <v>55</v>
      </c>
      <c r="E9">
        <v>-1</v>
      </c>
      <c r="J9" s="21"/>
    </row>
    <row r="10" spans="1:13" x14ac:dyDescent="0.25">
      <c r="A10">
        <v>9</v>
      </c>
      <c r="B10" t="s">
        <v>93</v>
      </c>
      <c r="C10" t="s">
        <v>29</v>
      </c>
      <c r="D10" s="34" t="s">
        <v>55</v>
      </c>
      <c r="E10">
        <v>-1</v>
      </c>
      <c r="J10" s="21"/>
    </row>
    <row r="11" spans="1:13" x14ac:dyDescent="0.25">
      <c r="A11">
        <v>10</v>
      </c>
      <c r="B11" t="s">
        <v>94</v>
      </c>
      <c r="C11" t="s">
        <v>34</v>
      </c>
      <c r="D11" s="34" t="s">
        <v>55</v>
      </c>
      <c r="E11">
        <v>-1</v>
      </c>
      <c r="J11" s="20"/>
      <c r="M11" s="12"/>
    </row>
    <row r="12" spans="1:13" x14ac:dyDescent="0.25">
      <c r="A12">
        <v>11</v>
      </c>
      <c r="B12" t="s">
        <v>95</v>
      </c>
      <c r="C12" t="s">
        <v>106</v>
      </c>
      <c r="D12" s="34" t="s">
        <v>55</v>
      </c>
      <c r="E12">
        <v>-1</v>
      </c>
      <c r="J12" s="34"/>
      <c r="M12" s="12"/>
    </row>
    <row r="13" spans="1:13" x14ac:dyDescent="0.25">
      <c r="A13">
        <v>12</v>
      </c>
      <c r="B13" t="s">
        <v>96</v>
      </c>
      <c r="C13" t="s">
        <v>36</v>
      </c>
      <c r="D13" s="34" t="s">
        <v>55</v>
      </c>
      <c r="E13">
        <v>-1</v>
      </c>
      <c r="J13" s="20"/>
      <c r="K13" s="34"/>
      <c r="L13" s="34"/>
      <c r="M13" s="12"/>
    </row>
    <row r="14" spans="1:13" x14ac:dyDescent="0.25">
      <c r="A14">
        <v>13</v>
      </c>
      <c r="B14" t="s">
        <v>97</v>
      </c>
      <c r="C14" t="s">
        <v>107</v>
      </c>
      <c r="D14" s="34" t="s">
        <v>55</v>
      </c>
      <c r="E14">
        <v>-1</v>
      </c>
      <c r="J14" s="20"/>
      <c r="K14" s="34"/>
      <c r="L14" s="34"/>
      <c r="M14" s="12"/>
    </row>
    <row r="15" spans="1:13" x14ac:dyDescent="0.25">
      <c r="A15">
        <v>21</v>
      </c>
      <c r="B15" t="s">
        <v>98</v>
      </c>
      <c r="C15" t="s">
        <v>108</v>
      </c>
      <c r="D15" s="34" t="s">
        <v>55</v>
      </c>
      <c r="E15">
        <v>-1</v>
      </c>
      <c r="J15" s="3"/>
      <c r="K15" s="34"/>
      <c r="L15" s="34"/>
      <c r="M15" s="12"/>
    </row>
    <row r="16" spans="1:13" x14ac:dyDescent="0.25">
      <c r="A16">
        <v>22</v>
      </c>
      <c r="B16" t="s">
        <v>99</v>
      </c>
      <c r="C16" t="s">
        <v>109</v>
      </c>
      <c r="D16" s="34" t="s">
        <v>55</v>
      </c>
      <c r="E16">
        <v>-1</v>
      </c>
      <c r="J16" s="3"/>
      <c r="K16" s="34"/>
      <c r="L16" s="34"/>
      <c r="M16" s="12"/>
    </row>
    <row r="17" spans="1:13" x14ac:dyDescent="0.25">
      <c r="A17">
        <v>23</v>
      </c>
      <c r="B17" t="s">
        <v>100</v>
      </c>
      <c r="C17" t="s">
        <v>110</v>
      </c>
      <c r="D17" s="34" t="s">
        <v>55</v>
      </c>
      <c r="E17">
        <v>-1</v>
      </c>
      <c r="J17" s="3"/>
      <c r="K17" s="34"/>
      <c r="L17" s="34"/>
      <c r="M17" s="12"/>
    </row>
    <row r="18" spans="1:13" x14ac:dyDescent="0.25">
      <c r="A18">
        <v>24</v>
      </c>
      <c r="B18" t="s">
        <v>101</v>
      </c>
      <c r="C18" t="s">
        <v>101</v>
      </c>
      <c r="D18" s="34" t="s">
        <v>55</v>
      </c>
      <c r="E18">
        <v>-1</v>
      </c>
      <c r="J18" s="3"/>
      <c r="K18" s="34"/>
      <c r="L18" s="34"/>
      <c r="M18" s="12"/>
    </row>
    <row r="19" spans="1:13" x14ac:dyDescent="0.25">
      <c r="A19">
        <v>25</v>
      </c>
      <c r="B19" t="s">
        <v>102</v>
      </c>
      <c r="C19" t="s">
        <v>111</v>
      </c>
      <c r="D19" s="34" t="s">
        <v>55</v>
      </c>
      <c r="E19">
        <v>-1</v>
      </c>
      <c r="J19" s="20"/>
      <c r="K19" s="23" t="s">
        <v>115</v>
      </c>
      <c r="L19" s="34"/>
      <c r="M19" s="12"/>
    </row>
    <row r="20" spans="1:13" ht="15.75" x14ac:dyDescent="0.25">
      <c r="A20">
        <v>1</v>
      </c>
      <c r="B20" t="s">
        <v>85</v>
      </c>
      <c r="C20" t="s">
        <v>28</v>
      </c>
      <c r="D20" s="34" t="s">
        <v>45</v>
      </c>
      <c r="J20" s="20"/>
      <c r="K20" s="2" t="s">
        <v>15</v>
      </c>
      <c r="L20" s="2" t="s">
        <v>16</v>
      </c>
      <c r="M20" s="2" t="s">
        <v>17</v>
      </c>
    </row>
    <row r="21" spans="1:13" x14ac:dyDescent="0.25">
      <c r="A21">
        <v>2</v>
      </c>
      <c r="B21" t="s">
        <v>86</v>
      </c>
      <c r="C21" t="s">
        <v>41</v>
      </c>
      <c r="D21" s="34" t="s">
        <v>45</v>
      </c>
      <c r="J21" s="20">
        <v>1</v>
      </c>
      <c r="K21" s="20" t="s">
        <v>28</v>
      </c>
      <c r="L21" s="4">
        <v>6365000</v>
      </c>
      <c r="M21" s="4">
        <v>380000</v>
      </c>
    </row>
    <row r="22" spans="1:13" x14ac:dyDescent="0.25">
      <c r="A22">
        <v>3</v>
      </c>
      <c r="B22" t="s">
        <v>87</v>
      </c>
      <c r="C22" t="s">
        <v>31</v>
      </c>
      <c r="D22" s="34" t="s">
        <v>45</v>
      </c>
      <c r="J22">
        <v>2</v>
      </c>
      <c r="K22" s="20" t="s">
        <v>31</v>
      </c>
      <c r="L22" s="4">
        <v>475000</v>
      </c>
      <c r="M22" s="6">
        <v>0</v>
      </c>
    </row>
    <row r="23" spans="1:13" x14ac:dyDescent="0.25">
      <c r="A23">
        <v>4</v>
      </c>
      <c r="B23" t="s">
        <v>88</v>
      </c>
      <c r="C23" t="s">
        <v>35</v>
      </c>
      <c r="D23" s="34" t="s">
        <v>45</v>
      </c>
      <c r="J23">
        <v>3</v>
      </c>
      <c r="K23" s="20" t="s">
        <v>35</v>
      </c>
      <c r="L23" s="4">
        <v>1425000</v>
      </c>
      <c r="M23" s="6">
        <v>0</v>
      </c>
    </row>
    <row r="24" spans="1:13" x14ac:dyDescent="0.25">
      <c r="A24">
        <v>5</v>
      </c>
      <c r="B24" t="s">
        <v>89</v>
      </c>
      <c r="C24" t="s">
        <v>32</v>
      </c>
      <c r="D24" s="34" t="s">
        <v>45</v>
      </c>
      <c r="J24">
        <v>4</v>
      </c>
      <c r="K24" s="3" t="s">
        <v>32</v>
      </c>
      <c r="L24" s="4">
        <v>1377500</v>
      </c>
      <c r="M24" s="6">
        <v>0</v>
      </c>
    </row>
    <row r="25" spans="1:13" x14ac:dyDescent="0.25">
      <c r="A25">
        <v>6</v>
      </c>
      <c r="B25" t="s">
        <v>90</v>
      </c>
      <c r="C25" t="s">
        <v>105</v>
      </c>
      <c r="D25" s="34" t="s">
        <v>45</v>
      </c>
      <c r="J25">
        <v>5</v>
      </c>
      <c r="K25" s="3" t="s">
        <v>33</v>
      </c>
      <c r="L25" s="4">
        <v>285000</v>
      </c>
      <c r="M25" s="6">
        <v>0</v>
      </c>
    </row>
    <row r="26" spans="1:13" x14ac:dyDescent="0.25">
      <c r="A26">
        <v>7</v>
      </c>
      <c r="B26" t="s">
        <v>91</v>
      </c>
      <c r="C26" t="s">
        <v>33</v>
      </c>
      <c r="D26" s="34" t="s">
        <v>45</v>
      </c>
      <c r="J26">
        <v>6</v>
      </c>
      <c r="K26" s="3" t="s">
        <v>29</v>
      </c>
      <c r="L26" s="4">
        <v>1330000</v>
      </c>
      <c r="M26" s="6">
        <v>0</v>
      </c>
    </row>
    <row r="27" spans="1:13" x14ac:dyDescent="0.25">
      <c r="A27">
        <v>8</v>
      </c>
      <c r="B27" t="s">
        <v>92</v>
      </c>
      <c r="C27" t="s">
        <v>30</v>
      </c>
      <c r="D27" s="34" t="s">
        <v>45</v>
      </c>
      <c r="J27">
        <v>7</v>
      </c>
      <c r="K27" s="3" t="s">
        <v>34</v>
      </c>
      <c r="L27" s="4">
        <v>1780300</v>
      </c>
      <c r="M27" s="6">
        <v>0</v>
      </c>
    </row>
    <row r="28" spans="1:13" x14ac:dyDescent="0.25">
      <c r="A28">
        <v>9</v>
      </c>
      <c r="B28" t="s">
        <v>93</v>
      </c>
      <c r="C28" t="s">
        <v>29</v>
      </c>
      <c r="D28" s="34" t="s">
        <v>45</v>
      </c>
      <c r="J28">
        <v>8</v>
      </c>
      <c r="K28" s="20" t="s">
        <v>30</v>
      </c>
      <c r="L28" s="6">
        <v>0</v>
      </c>
      <c r="M28" s="4">
        <v>1785000</v>
      </c>
    </row>
    <row r="29" spans="1:13" x14ac:dyDescent="0.25">
      <c r="A29">
        <v>10</v>
      </c>
      <c r="B29" t="s">
        <v>94</v>
      </c>
      <c r="C29" t="s">
        <v>34</v>
      </c>
      <c r="D29" s="34" t="s">
        <v>45</v>
      </c>
      <c r="J29">
        <v>9</v>
      </c>
      <c r="K29" s="20" t="s">
        <v>41</v>
      </c>
      <c r="L29" s="6">
        <v>0</v>
      </c>
      <c r="M29" s="4">
        <v>56000</v>
      </c>
    </row>
    <row r="30" spans="1:13" x14ac:dyDescent="0.25">
      <c r="A30">
        <v>11</v>
      </c>
      <c r="B30" t="s">
        <v>95</v>
      </c>
      <c r="C30" t="s">
        <v>106</v>
      </c>
      <c r="D30" s="34" t="s">
        <v>45</v>
      </c>
      <c r="J30">
        <v>10</v>
      </c>
      <c r="K30" s="20" t="s">
        <v>36</v>
      </c>
      <c r="L30" s="4">
        <v>1000000</v>
      </c>
      <c r="M30" s="6">
        <v>0</v>
      </c>
    </row>
    <row r="31" spans="1:13" x14ac:dyDescent="0.25">
      <c r="A31">
        <v>12</v>
      </c>
      <c r="B31" t="s">
        <v>96</v>
      </c>
      <c r="C31" t="s">
        <v>36</v>
      </c>
      <c r="D31" s="34" t="s">
        <v>45</v>
      </c>
      <c r="J31">
        <v>11</v>
      </c>
      <c r="K31" t="s">
        <v>13</v>
      </c>
      <c r="L31" s="4">
        <v>5000000</v>
      </c>
      <c r="M31" s="6">
        <v>0</v>
      </c>
    </row>
    <row r="32" spans="1:13" x14ac:dyDescent="0.25">
      <c r="A32">
        <v>13</v>
      </c>
      <c r="B32" t="s">
        <v>97</v>
      </c>
      <c r="C32" t="s">
        <v>107</v>
      </c>
      <c r="D32" s="34" t="s">
        <v>45</v>
      </c>
      <c r="J32">
        <v>12</v>
      </c>
      <c r="K32" t="s">
        <v>10</v>
      </c>
      <c r="L32" s="4">
        <v>5000000</v>
      </c>
      <c r="M32" s="6">
        <v>0</v>
      </c>
    </row>
    <row r="33" spans="1:13" x14ac:dyDescent="0.25">
      <c r="A33">
        <v>21</v>
      </c>
      <c r="B33" t="s">
        <v>98</v>
      </c>
      <c r="C33" t="s">
        <v>108</v>
      </c>
      <c r="D33" s="34" t="s">
        <v>45</v>
      </c>
      <c r="J33">
        <v>13</v>
      </c>
      <c r="K33" t="s">
        <v>63</v>
      </c>
      <c r="L33" s="4">
        <v>5000000</v>
      </c>
      <c r="M33" s="6">
        <v>0</v>
      </c>
    </row>
    <row r="34" spans="1:13" x14ac:dyDescent="0.25">
      <c r="A34">
        <v>22</v>
      </c>
      <c r="B34" t="s">
        <v>99</v>
      </c>
      <c r="C34" t="s">
        <v>109</v>
      </c>
      <c r="D34" s="34" t="s">
        <v>45</v>
      </c>
    </row>
    <row r="35" spans="1:13" x14ac:dyDescent="0.25">
      <c r="A35">
        <v>23</v>
      </c>
      <c r="B35" t="s">
        <v>100</v>
      </c>
      <c r="C35" t="s">
        <v>110</v>
      </c>
      <c r="D35" s="34" t="s">
        <v>45</v>
      </c>
    </row>
    <row r="36" spans="1:13" x14ac:dyDescent="0.25">
      <c r="A36">
        <v>24</v>
      </c>
      <c r="B36" t="s">
        <v>101</v>
      </c>
      <c r="C36" t="s">
        <v>101</v>
      </c>
      <c r="D36" s="34" t="s">
        <v>45</v>
      </c>
    </row>
    <row r="37" spans="1:13" x14ac:dyDescent="0.25">
      <c r="A37">
        <v>25</v>
      </c>
      <c r="B37" t="s">
        <v>102</v>
      </c>
      <c r="C37" t="s">
        <v>111</v>
      </c>
      <c r="D37" s="34" t="s">
        <v>45</v>
      </c>
    </row>
    <row r="38" spans="1:13" x14ac:dyDescent="0.25">
      <c r="A38">
        <v>1</v>
      </c>
      <c r="B38" t="s">
        <v>85</v>
      </c>
      <c r="C38" t="s">
        <v>28</v>
      </c>
      <c r="D38" s="34" t="s">
        <v>81</v>
      </c>
      <c r="K38" s="23" t="s">
        <v>114</v>
      </c>
      <c r="L38" s="34"/>
    </row>
    <row r="39" spans="1:13" ht="15.75" x14ac:dyDescent="0.25">
      <c r="A39">
        <v>2</v>
      </c>
      <c r="B39" t="s">
        <v>86</v>
      </c>
      <c r="C39" t="s">
        <v>41</v>
      </c>
      <c r="D39" s="34" t="s">
        <v>81</v>
      </c>
      <c r="K39" s="2" t="s">
        <v>15</v>
      </c>
      <c r="L39" s="2" t="s">
        <v>27</v>
      </c>
    </row>
    <row r="40" spans="1:13" x14ac:dyDescent="0.25">
      <c r="A40">
        <v>3</v>
      </c>
      <c r="B40" t="s">
        <v>87</v>
      </c>
      <c r="C40" t="s">
        <v>31</v>
      </c>
      <c r="D40" s="34" t="s">
        <v>81</v>
      </c>
      <c r="K40" s="21" t="s">
        <v>28</v>
      </c>
      <c r="L40" s="22">
        <v>19498000</v>
      </c>
    </row>
    <row r="41" spans="1:13" x14ac:dyDescent="0.25">
      <c r="A41">
        <v>4</v>
      </c>
      <c r="B41" t="s">
        <v>88</v>
      </c>
      <c r="C41" t="s">
        <v>35</v>
      </c>
      <c r="D41" s="34" t="s">
        <v>81</v>
      </c>
      <c r="K41" s="21" t="s">
        <v>41</v>
      </c>
      <c r="L41" s="22">
        <v>38407000</v>
      </c>
    </row>
    <row r="42" spans="1:13" x14ac:dyDescent="0.25">
      <c r="A42">
        <v>5</v>
      </c>
      <c r="B42" t="s">
        <v>89</v>
      </c>
      <c r="C42" t="s">
        <v>32</v>
      </c>
      <c r="D42" s="34" t="s">
        <v>81</v>
      </c>
      <c r="K42" s="21" t="s">
        <v>31</v>
      </c>
      <c r="L42" s="22">
        <v>9708000</v>
      </c>
    </row>
    <row r="43" spans="1:13" x14ac:dyDescent="0.25">
      <c r="A43">
        <v>6</v>
      </c>
      <c r="B43" t="s">
        <v>90</v>
      </c>
      <c r="C43" t="s">
        <v>105</v>
      </c>
      <c r="D43" s="34" t="s">
        <v>81</v>
      </c>
      <c r="K43" s="21" t="s">
        <v>35</v>
      </c>
      <c r="L43" s="22">
        <v>22902000</v>
      </c>
    </row>
    <row r="44" spans="1:13" x14ac:dyDescent="0.25">
      <c r="A44">
        <v>7</v>
      </c>
      <c r="B44" t="s">
        <v>91</v>
      </c>
      <c r="C44" t="s">
        <v>33</v>
      </c>
      <c r="D44" s="34" t="s">
        <v>81</v>
      </c>
      <c r="K44" s="21" t="s">
        <v>32</v>
      </c>
      <c r="L44" s="22">
        <v>100114000</v>
      </c>
    </row>
    <row r="45" spans="1:13" x14ac:dyDescent="0.25">
      <c r="A45">
        <v>8</v>
      </c>
      <c r="B45" t="s">
        <v>92</v>
      </c>
      <c r="C45" t="s">
        <v>30</v>
      </c>
      <c r="D45" s="34" t="s">
        <v>81</v>
      </c>
      <c r="K45" s="21" t="s">
        <v>33</v>
      </c>
      <c r="L45" s="22">
        <v>18310000</v>
      </c>
    </row>
    <row r="46" spans="1:13" x14ac:dyDescent="0.25">
      <c r="A46">
        <v>9</v>
      </c>
      <c r="B46" t="s">
        <v>93</v>
      </c>
      <c r="C46" t="s">
        <v>29</v>
      </c>
      <c r="D46" s="34" t="s">
        <v>81</v>
      </c>
      <c r="K46" s="21" t="s">
        <v>29</v>
      </c>
      <c r="L46" s="22">
        <v>7806000</v>
      </c>
    </row>
    <row r="47" spans="1:13" x14ac:dyDescent="0.25">
      <c r="A47">
        <v>10</v>
      </c>
      <c r="B47" t="s">
        <v>94</v>
      </c>
      <c r="C47" t="s">
        <v>34</v>
      </c>
      <c r="D47" s="34" t="s">
        <v>81</v>
      </c>
      <c r="K47" s="21" t="s">
        <v>34</v>
      </c>
      <c r="L47" s="22">
        <v>52811000</v>
      </c>
    </row>
    <row r="48" spans="1:13" x14ac:dyDescent="0.25">
      <c r="A48">
        <v>11</v>
      </c>
      <c r="B48" t="s">
        <v>95</v>
      </c>
      <c r="C48" t="s">
        <v>106</v>
      </c>
      <c r="D48" s="34" t="s">
        <v>81</v>
      </c>
      <c r="K48" s="21" t="s">
        <v>36</v>
      </c>
      <c r="L48" s="22">
        <v>9510000</v>
      </c>
    </row>
    <row r="49" spans="1:4" x14ac:dyDescent="0.25">
      <c r="A49">
        <v>12</v>
      </c>
      <c r="B49" t="s">
        <v>96</v>
      </c>
      <c r="C49" t="s">
        <v>36</v>
      </c>
      <c r="D49" s="34" t="s">
        <v>81</v>
      </c>
    </row>
    <row r="50" spans="1:4" x14ac:dyDescent="0.25">
      <c r="A50">
        <v>13</v>
      </c>
      <c r="B50" t="s">
        <v>97</v>
      </c>
      <c r="C50" t="s">
        <v>107</v>
      </c>
      <c r="D50" s="34" t="s">
        <v>81</v>
      </c>
    </row>
    <row r="51" spans="1:4" x14ac:dyDescent="0.25">
      <c r="A51">
        <v>21</v>
      </c>
      <c r="B51" t="s">
        <v>98</v>
      </c>
      <c r="C51" t="s">
        <v>108</v>
      </c>
      <c r="D51" s="34" t="s">
        <v>81</v>
      </c>
    </row>
    <row r="52" spans="1:4" x14ac:dyDescent="0.25">
      <c r="A52">
        <v>22</v>
      </c>
      <c r="B52" t="s">
        <v>99</v>
      </c>
      <c r="C52" t="s">
        <v>109</v>
      </c>
      <c r="D52" s="34" t="s">
        <v>81</v>
      </c>
    </row>
    <row r="53" spans="1:4" x14ac:dyDescent="0.25">
      <c r="A53">
        <v>23</v>
      </c>
      <c r="B53" t="s">
        <v>100</v>
      </c>
      <c r="C53" t="s">
        <v>110</v>
      </c>
      <c r="D53" s="34" t="s">
        <v>81</v>
      </c>
    </row>
    <row r="54" spans="1:4" x14ac:dyDescent="0.25">
      <c r="A54">
        <v>24</v>
      </c>
      <c r="B54" t="s">
        <v>101</v>
      </c>
      <c r="C54" t="s">
        <v>101</v>
      </c>
      <c r="D54" s="34" t="s">
        <v>81</v>
      </c>
    </row>
    <row r="55" spans="1:4" x14ac:dyDescent="0.25">
      <c r="A55">
        <v>25</v>
      </c>
      <c r="B55" t="s">
        <v>102</v>
      </c>
      <c r="C55" t="s">
        <v>111</v>
      </c>
      <c r="D55" s="34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D60D-EDFF-4BF0-A9C8-7E20F58C5774}">
  <dimension ref="A1:P60"/>
  <sheetViews>
    <sheetView workbookViewId="0">
      <selection activeCell="I1" sqref="I1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3.85546875" bestFit="1" customWidth="1"/>
    <col min="4" max="4" width="22.28515625" bestFit="1" customWidth="1"/>
    <col min="5" max="6" width="6.28515625" bestFit="1" customWidth="1"/>
    <col min="7" max="7" width="7.85546875" bestFit="1" customWidth="1"/>
    <col min="8" max="8" width="11.140625" customWidth="1"/>
    <col min="13" max="13" width="27.7109375" customWidth="1"/>
    <col min="14" max="15" width="12.7109375" bestFit="1" customWidth="1"/>
    <col min="16" max="16" width="15.85546875" bestFit="1" customWidth="1"/>
  </cols>
  <sheetData>
    <row r="1" spans="1:8" x14ac:dyDescent="0.25">
      <c r="A1" s="23" t="s">
        <v>122</v>
      </c>
      <c r="B1" s="23" t="s">
        <v>123</v>
      </c>
      <c r="C1" s="23" t="s">
        <v>124</v>
      </c>
      <c r="D1" s="23" t="s">
        <v>125</v>
      </c>
      <c r="E1" s="23" t="s">
        <v>44</v>
      </c>
      <c r="F1" s="23" t="s">
        <v>48</v>
      </c>
      <c r="G1" s="23" t="s">
        <v>121</v>
      </c>
      <c r="H1" s="23" t="s">
        <v>76</v>
      </c>
    </row>
    <row r="2" spans="1:8" x14ac:dyDescent="0.25">
      <c r="A2">
        <v>1</v>
      </c>
      <c r="B2">
        <v>2</v>
      </c>
      <c r="C2" t="s">
        <v>28</v>
      </c>
      <c r="D2" t="s">
        <v>41</v>
      </c>
      <c r="E2" t="s">
        <v>81</v>
      </c>
      <c r="F2">
        <v>1</v>
      </c>
      <c r="G2">
        <v>1</v>
      </c>
    </row>
    <row r="3" spans="1:8" x14ac:dyDescent="0.25">
      <c r="A3">
        <v>3</v>
      </c>
      <c r="B3">
        <v>2</v>
      </c>
      <c r="C3" t="s">
        <v>31</v>
      </c>
      <c r="D3" t="s">
        <v>41</v>
      </c>
      <c r="E3" t="s">
        <v>81</v>
      </c>
      <c r="F3">
        <v>1</v>
      </c>
      <c r="G3">
        <v>1</v>
      </c>
    </row>
    <row r="4" spans="1:8" x14ac:dyDescent="0.25">
      <c r="A4">
        <v>3</v>
      </c>
      <c r="B4">
        <v>23</v>
      </c>
      <c r="C4" t="s">
        <v>31</v>
      </c>
      <c r="D4" t="s">
        <v>110</v>
      </c>
      <c r="E4" t="s">
        <v>81</v>
      </c>
      <c r="F4">
        <v>1</v>
      </c>
      <c r="G4">
        <v>1</v>
      </c>
    </row>
    <row r="5" spans="1:8" x14ac:dyDescent="0.25">
      <c r="A5">
        <v>4</v>
      </c>
      <c r="B5">
        <v>3</v>
      </c>
      <c r="C5" t="s">
        <v>35</v>
      </c>
      <c r="D5" t="s">
        <v>31</v>
      </c>
      <c r="E5" t="s">
        <v>81</v>
      </c>
      <c r="F5">
        <v>1</v>
      </c>
      <c r="G5">
        <v>1</v>
      </c>
    </row>
    <row r="6" spans="1:8" x14ac:dyDescent="0.25">
      <c r="A6">
        <v>4</v>
      </c>
      <c r="B6">
        <v>25</v>
      </c>
      <c r="C6" t="s">
        <v>35</v>
      </c>
      <c r="D6" t="s">
        <v>111</v>
      </c>
      <c r="E6" t="s">
        <v>81</v>
      </c>
      <c r="F6">
        <v>1</v>
      </c>
      <c r="G6">
        <v>1</v>
      </c>
    </row>
    <row r="7" spans="1:8" x14ac:dyDescent="0.25">
      <c r="A7">
        <v>5</v>
      </c>
      <c r="B7">
        <v>4</v>
      </c>
      <c r="C7" t="s">
        <v>32</v>
      </c>
      <c r="D7" t="s">
        <v>35</v>
      </c>
      <c r="E7" t="s">
        <v>81</v>
      </c>
      <c r="F7">
        <v>1</v>
      </c>
      <c r="G7">
        <v>1</v>
      </c>
    </row>
    <row r="8" spans="1:8" x14ac:dyDescent="0.25">
      <c r="A8">
        <v>5</v>
      </c>
      <c r="B8">
        <v>6</v>
      </c>
      <c r="C8" t="s">
        <v>32</v>
      </c>
      <c r="D8" t="s">
        <v>105</v>
      </c>
      <c r="E8" t="s">
        <v>81</v>
      </c>
      <c r="F8">
        <v>1</v>
      </c>
      <c r="G8">
        <v>1</v>
      </c>
    </row>
    <row r="9" spans="1:8" x14ac:dyDescent="0.25">
      <c r="A9">
        <v>6</v>
      </c>
      <c r="B9">
        <v>7</v>
      </c>
      <c r="C9" t="s">
        <v>105</v>
      </c>
      <c r="D9" t="s">
        <v>33</v>
      </c>
      <c r="E9" t="s">
        <v>81</v>
      </c>
      <c r="F9">
        <v>1</v>
      </c>
      <c r="G9">
        <v>1</v>
      </c>
    </row>
    <row r="10" spans="1:8" x14ac:dyDescent="0.25">
      <c r="A10">
        <v>9</v>
      </c>
      <c r="B10">
        <v>7</v>
      </c>
      <c r="C10" t="s">
        <v>29</v>
      </c>
      <c r="D10" t="s">
        <v>33</v>
      </c>
      <c r="E10" t="s">
        <v>81</v>
      </c>
      <c r="F10">
        <v>1</v>
      </c>
      <c r="G10">
        <v>1</v>
      </c>
    </row>
    <row r="11" spans="1:8" x14ac:dyDescent="0.25">
      <c r="A11">
        <v>9</v>
      </c>
      <c r="B11">
        <v>10</v>
      </c>
      <c r="C11" t="s">
        <v>29</v>
      </c>
      <c r="D11" t="s">
        <v>34</v>
      </c>
      <c r="E11" t="s">
        <v>81</v>
      </c>
      <c r="F11">
        <v>1</v>
      </c>
      <c r="G11">
        <v>1</v>
      </c>
    </row>
    <row r="12" spans="1:8" x14ac:dyDescent="0.25">
      <c r="A12">
        <v>10</v>
      </c>
      <c r="B12">
        <v>11</v>
      </c>
      <c r="C12" t="s">
        <v>34</v>
      </c>
      <c r="D12" t="s">
        <v>106</v>
      </c>
      <c r="E12" t="s">
        <v>81</v>
      </c>
      <c r="F12">
        <v>1</v>
      </c>
      <c r="G12">
        <v>1</v>
      </c>
    </row>
    <row r="13" spans="1:8" x14ac:dyDescent="0.25">
      <c r="A13">
        <v>10</v>
      </c>
      <c r="B13">
        <v>12</v>
      </c>
      <c r="C13" t="s">
        <v>34</v>
      </c>
      <c r="D13" t="s">
        <v>36</v>
      </c>
      <c r="E13" t="s">
        <v>81</v>
      </c>
      <c r="F13">
        <v>1</v>
      </c>
      <c r="G13">
        <v>1</v>
      </c>
    </row>
    <row r="14" spans="1:8" x14ac:dyDescent="0.25">
      <c r="A14">
        <v>12</v>
      </c>
      <c r="B14">
        <v>13</v>
      </c>
      <c r="C14" t="s">
        <v>36</v>
      </c>
      <c r="D14" t="s">
        <v>107</v>
      </c>
      <c r="E14" t="s">
        <v>81</v>
      </c>
      <c r="F14">
        <v>1</v>
      </c>
      <c r="G14">
        <v>1</v>
      </c>
    </row>
    <row r="15" spans="1:8" x14ac:dyDescent="0.25">
      <c r="A15">
        <v>22</v>
      </c>
      <c r="B15">
        <v>23</v>
      </c>
      <c r="C15" t="s">
        <v>109</v>
      </c>
      <c r="D15" t="s">
        <v>110</v>
      </c>
      <c r="E15" t="s">
        <v>81</v>
      </c>
      <c r="F15">
        <v>1</v>
      </c>
      <c r="G15">
        <v>1</v>
      </c>
    </row>
    <row r="16" spans="1:8" x14ac:dyDescent="0.25">
      <c r="A16">
        <v>23</v>
      </c>
      <c r="B16">
        <v>24</v>
      </c>
      <c r="C16" t="s">
        <v>110</v>
      </c>
      <c r="D16" t="s">
        <v>101</v>
      </c>
      <c r="E16" t="s">
        <v>81</v>
      </c>
      <c r="F16">
        <v>1</v>
      </c>
      <c r="G16">
        <v>1</v>
      </c>
    </row>
    <row r="17" spans="1:8" x14ac:dyDescent="0.25">
      <c r="A17">
        <v>23</v>
      </c>
      <c r="B17">
        <v>22</v>
      </c>
      <c r="C17" t="s">
        <v>110</v>
      </c>
      <c r="D17" t="s">
        <v>109</v>
      </c>
      <c r="E17" t="s">
        <v>81</v>
      </c>
      <c r="F17">
        <v>1</v>
      </c>
      <c r="G17">
        <v>1</v>
      </c>
    </row>
    <row r="18" spans="1:8" x14ac:dyDescent="0.25">
      <c r="A18">
        <v>8</v>
      </c>
      <c r="B18">
        <v>22</v>
      </c>
      <c r="C18" t="s">
        <v>30</v>
      </c>
      <c r="D18" t="s">
        <v>109</v>
      </c>
      <c r="E18" t="s">
        <v>55</v>
      </c>
      <c r="F18">
        <v>1</v>
      </c>
      <c r="G18">
        <v>1</v>
      </c>
      <c r="H18">
        <v>-1</v>
      </c>
    </row>
    <row r="19" spans="1:8" x14ac:dyDescent="0.25">
      <c r="A19">
        <v>8</v>
      </c>
      <c r="B19">
        <v>7</v>
      </c>
      <c r="C19" t="s">
        <v>30</v>
      </c>
      <c r="D19" t="s">
        <v>33</v>
      </c>
      <c r="E19" t="s">
        <v>55</v>
      </c>
      <c r="F19">
        <v>1</v>
      </c>
      <c r="G19">
        <v>1</v>
      </c>
      <c r="H19">
        <v>-1</v>
      </c>
    </row>
    <row r="20" spans="1:8" x14ac:dyDescent="0.25">
      <c r="A20">
        <v>1</v>
      </c>
      <c r="B20">
        <v>8</v>
      </c>
      <c r="C20" t="s">
        <v>28</v>
      </c>
      <c r="D20" t="s">
        <v>30</v>
      </c>
      <c r="E20" t="s">
        <v>55</v>
      </c>
      <c r="F20">
        <v>1</v>
      </c>
      <c r="G20">
        <v>1</v>
      </c>
      <c r="H20">
        <v>-1</v>
      </c>
    </row>
    <row r="21" spans="1:8" x14ac:dyDescent="0.25">
      <c r="A21">
        <v>1</v>
      </c>
      <c r="B21">
        <v>5</v>
      </c>
      <c r="C21" t="s">
        <v>28</v>
      </c>
      <c r="D21" t="s">
        <v>32</v>
      </c>
      <c r="E21" t="s">
        <v>55</v>
      </c>
      <c r="F21">
        <v>1</v>
      </c>
      <c r="G21">
        <v>1</v>
      </c>
      <c r="H21">
        <v>-1</v>
      </c>
    </row>
    <row r="22" spans="1:8" x14ac:dyDescent="0.25">
      <c r="A22">
        <v>1</v>
      </c>
      <c r="B22">
        <v>22</v>
      </c>
      <c r="C22" t="s">
        <v>28</v>
      </c>
      <c r="D22" t="s">
        <v>109</v>
      </c>
      <c r="E22" t="s">
        <v>55</v>
      </c>
      <c r="F22">
        <v>1</v>
      </c>
      <c r="G22">
        <v>1</v>
      </c>
      <c r="H22">
        <v>-1</v>
      </c>
    </row>
    <row r="23" spans="1:8" x14ac:dyDescent="0.25">
      <c r="A23">
        <v>1</v>
      </c>
      <c r="B23">
        <v>23</v>
      </c>
      <c r="C23" t="s">
        <v>28</v>
      </c>
      <c r="D23" t="s">
        <v>110</v>
      </c>
      <c r="E23" t="s">
        <v>55</v>
      </c>
      <c r="F23">
        <v>1</v>
      </c>
      <c r="G23">
        <v>1</v>
      </c>
      <c r="H23">
        <v>-1</v>
      </c>
    </row>
    <row r="24" spans="1:8" x14ac:dyDescent="0.25">
      <c r="A24">
        <v>1</v>
      </c>
      <c r="B24">
        <v>2</v>
      </c>
      <c r="C24" t="s">
        <v>28</v>
      </c>
      <c r="D24" t="s">
        <v>41</v>
      </c>
      <c r="E24" t="s">
        <v>55</v>
      </c>
      <c r="F24">
        <v>1</v>
      </c>
      <c r="G24">
        <v>1</v>
      </c>
      <c r="H24">
        <v>-1</v>
      </c>
    </row>
    <row r="25" spans="1:8" x14ac:dyDescent="0.25">
      <c r="A25">
        <v>2</v>
      </c>
      <c r="B25">
        <v>5</v>
      </c>
      <c r="C25" t="s">
        <v>41</v>
      </c>
      <c r="D25" t="s">
        <v>32</v>
      </c>
      <c r="E25" t="s">
        <v>55</v>
      </c>
      <c r="F25">
        <v>1</v>
      </c>
      <c r="G25">
        <v>1</v>
      </c>
      <c r="H25">
        <v>-1</v>
      </c>
    </row>
    <row r="26" spans="1:8" x14ac:dyDescent="0.25">
      <c r="A26">
        <v>2</v>
      </c>
      <c r="B26">
        <v>3</v>
      </c>
      <c r="C26" t="s">
        <v>41</v>
      </c>
      <c r="D26" t="s">
        <v>31</v>
      </c>
      <c r="E26" t="s">
        <v>55</v>
      </c>
      <c r="F26">
        <v>1</v>
      </c>
      <c r="G26">
        <v>1</v>
      </c>
      <c r="H26">
        <v>-1</v>
      </c>
    </row>
    <row r="27" spans="1:8" x14ac:dyDescent="0.25">
      <c r="A27">
        <v>3</v>
      </c>
      <c r="B27">
        <v>4</v>
      </c>
      <c r="C27" t="s">
        <v>31</v>
      </c>
      <c r="D27" t="s">
        <v>35</v>
      </c>
      <c r="E27" t="s">
        <v>55</v>
      </c>
      <c r="F27">
        <v>1</v>
      </c>
      <c r="G27">
        <v>1</v>
      </c>
      <c r="H27">
        <v>-1</v>
      </c>
    </row>
    <row r="28" spans="1:8" x14ac:dyDescent="0.25">
      <c r="A28">
        <v>4</v>
      </c>
      <c r="B28">
        <v>5</v>
      </c>
      <c r="C28" t="s">
        <v>35</v>
      </c>
      <c r="D28" t="s">
        <v>32</v>
      </c>
      <c r="E28" t="s">
        <v>55</v>
      </c>
      <c r="F28">
        <v>1</v>
      </c>
      <c r="G28">
        <v>1</v>
      </c>
      <c r="H28">
        <v>-1</v>
      </c>
    </row>
    <row r="29" spans="1:8" x14ac:dyDescent="0.25">
      <c r="A29">
        <v>5</v>
      </c>
      <c r="B29">
        <v>6</v>
      </c>
      <c r="C29" t="s">
        <v>32</v>
      </c>
      <c r="D29" t="s">
        <v>105</v>
      </c>
      <c r="E29" t="s">
        <v>55</v>
      </c>
      <c r="F29">
        <v>1</v>
      </c>
      <c r="G29">
        <v>1</v>
      </c>
      <c r="H29">
        <v>-1</v>
      </c>
    </row>
    <row r="30" spans="1:8" x14ac:dyDescent="0.25">
      <c r="A30">
        <v>6</v>
      </c>
      <c r="B30">
        <v>7</v>
      </c>
      <c r="C30" t="s">
        <v>105</v>
      </c>
      <c r="D30" t="s">
        <v>33</v>
      </c>
      <c r="E30" t="s">
        <v>55</v>
      </c>
      <c r="F30">
        <v>1</v>
      </c>
      <c r="G30">
        <v>1</v>
      </c>
      <c r="H30">
        <v>-1</v>
      </c>
    </row>
    <row r="31" spans="1:8" x14ac:dyDescent="0.25">
      <c r="A31">
        <v>9</v>
      </c>
      <c r="B31">
        <v>7</v>
      </c>
      <c r="C31" t="s">
        <v>29</v>
      </c>
      <c r="D31" t="s">
        <v>33</v>
      </c>
      <c r="E31" t="s">
        <v>55</v>
      </c>
      <c r="F31">
        <v>1</v>
      </c>
      <c r="G31">
        <v>1</v>
      </c>
      <c r="H31">
        <v>-1</v>
      </c>
    </row>
    <row r="32" spans="1:8" x14ac:dyDescent="0.25">
      <c r="A32">
        <v>9</v>
      </c>
      <c r="B32">
        <v>8</v>
      </c>
      <c r="C32" t="s">
        <v>29</v>
      </c>
      <c r="D32" t="s">
        <v>30</v>
      </c>
      <c r="E32" t="s">
        <v>55</v>
      </c>
      <c r="F32">
        <v>1</v>
      </c>
      <c r="G32">
        <v>1</v>
      </c>
      <c r="H32">
        <v>-1</v>
      </c>
    </row>
    <row r="33" spans="1:16" x14ac:dyDescent="0.25">
      <c r="A33">
        <v>9</v>
      </c>
      <c r="B33">
        <v>22</v>
      </c>
      <c r="C33" t="s">
        <v>29</v>
      </c>
      <c r="D33" t="s">
        <v>109</v>
      </c>
      <c r="E33" t="s">
        <v>55</v>
      </c>
      <c r="F33">
        <v>1</v>
      </c>
      <c r="G33">
        <v>1</v>
      </c>
      <c r="H33">
        <v>-1</v>
      </c>
    </row>
    <row r="34" spans="1:16" x14ac:dyDescent="0.25">
      <c r="A34">
        <v>9</v>
      </c>
      <c r="B34">
        <v>21</v>
      </c>
      <c r="C34" t="s">
        <v>29</v>
      </c>
      <c r="D34" t="s">
        <v>108</v>
      </c>
      <c r="E34" t="s">
        <v>55</v>
      </c>
      <c r="F34">
        <v>1</v>
      </c>
      <c r="G34">
        <v>1</v>
      </c>
      <c r="H34">
        <v>-1</v>
      </c>
    </row>
    <row r="35" spans="1:16" x14ac:dyDescent="0.25">
      <c r="A35">
        <v>9</v>
      </c>
      <c r="B35">
        <v>10</v>
      </c>
      <c r="C35" t="s">
        <v>29</v>
      </c>
      <c r="D35" t="s">
        <v>34</v>
      </c>
      <c r="E35" t="s">
        <v>55</v>
      </c>
      <c r="F35">
        <v>1</v>
      </c>
      <c r="G35">
        <v>1</v>
      </c>
      <c r="H35">
        <v>-1</v>
      </c>
    </row>
    <row r="36" spans="1:16" x14ac:dyDescent="0.25">
      <c r="A36">
        <v>10</v>
      </c>
      <c r="B36">
        <v>21</v>
      </c>
      <c r="C36" t="s">
        <v>34</v>
      </c>
      <c r="D36" t="s">
        <v>108</v>
      </c>
      <c r="E36" t="s">
        <v>55</v>
      </c>
      <c r="F36">
        <v>1</v>
      </c>
      <c r="G36">
        <v>1</v>
      </c>
      <c r="H36">
        <v>-1</v>
      </c>
    </row>
    <row r="37" spans="1:16" x14ac:dyDescent="0.25">
      <c r="A37">
        <v>10</v>
      </c>
      <c r="B37">
        <v>11</v>
      </c>
      <c r="C37" t="s">
        <v>34</v>
      </c>
      <c r="D37" t="s">
        <v>106</v>
      </c>
      <c r="E37" t="s">
        <v>55</v>
      </c>
      <c r="F37">
        <v>1</v>
      </c>
      <c r="G37">
        <v>1</v>
      </c>
      <c r="H37">
        <v>-1</v>
      </c>
    </row>
    <row r="38" spans="1:16" x14ac:dyDescent="0.25">
      <c r="A38">
        <v>11</v>
      </c>
      <c r="B38">
        <v>21</v>
      </c>
      <c r="C38" t="s">
        <v>106</v>
      </c>
      <c r="D38" t="s">
        <v>108</v>
      </c>
      <c r="E38" t="s">
        <v>55</v>
      </c>
      <c r="F38">
        <v>1</v>
      </c>
      <c r="G38">
        <v>1</v>
      </c>
      <c r="H38">
        <v>-1</v>
      </c>
    </row>
    <row r="39" spans="1:16" x14ac:dyDescent="0.25">
      <c r="A39">
        <v>11</v>
      </c>
      <c r="B39">
        <v>12</v>
      </c>
      <c r="C39" t="s">
        <v>106</v>
      </c>
      <c r="D39" t="s">
        <v>36</v>
      </c>
      <c r="E39" t="s">
        <v>55</v>
      </c>
      <c r="F39">
        <v>1</v>
      </c>
      <c r="G39">
        <v>1</v>
      </c>
      <c r="H39">
        <v>-1</v>
      </c>
    </row>
    <row r="40" spans="1:16" x14ac:dyDescent="0.25">
      <c r="A40">
        <v>12</v>
      </c>
      <c r="B40">
        <v>21</v>
      </c>
      <c r="C40" t="s">
        <v>36</v>
      </c>
      <c r="D40" t="s">
        <v>108</v>
      </c>
      <c r="E40" t="s">
        <v>55</v>
      </c>
      <c r="F40">
        <v>1</v>
      </c>
      <c r="G40">
        <v>1</v>
      </c>
      <c r="H40">
        <v>-1</v>
      </c>
    </row>
    <row r="41" spans="1:16" x14ac:dyDescent="0.25">
      <c r="A41">
        <v>12</v>
      </c>
      <c r="B41">
        <v>13</v>
      </c>
      <c r="C41" t="s">
        <v>36</v>
      </c>
      <c r="D41" t="s">
        <v>107</v>
      </c>
      <c r="E41" t="s">
        <v>55</v>
      </c>
      <c r="F41">
        <v>1</v>
      </c>
      <c r="G41">
        <v>1</v>
      </c>
      <c r="H41">
        <v>-1</v>
      </c>
    </row>
    <row r="42" spans="1:16" x14ac:dyDescent="0.25">
      <c r="A42">
        <v>22</v>
      </c>
      <c r="B42">
        <v>21</v>
      </c>
      <c r="C42" t="s">
        <v>109</v>
      </c>
      <c r="D42" t="s">
        <v>108</v>
      </c>
      <c r="E42" t="s">
        <v>55</v>
      </c>
      <c r="F42">
        <v>1</v>
      </c>
      <c r="G42">
        <v>1</v>
      </c>
      <c r="H42">
        <v>-1</v>
      </c>
    </row>
    <row r="43" spans="1:16" ht="15.75" x14ac:dyDescent="0.25">
      <c r="A43">
        <v>22</v>
      </c>
      <c r="B43">
        <v>23</v>
      </c>
      <c r="C43" t="s">
        <v>109</v>
      </c>
      <c r="D43" t="s">
        <v>110</v>
      </c>
      <c r="E43" t="s">
        <v>55</v>
      </c>
      <c r="F43">
        <v>1</v>
      </c>
      <c r="G43">
        <v>1</v>
      </c>
      <c r="H43">
        <v>-1</v>
      </c>
      <c r="L43" s="23" t="s">
        <v>43</v>
      </c>
      <c r="M43" s="2" t="s">
        <v>0</v>
      </c>
      <c r="N43" s="2" t="s">
        <v>1</v>
      </c>
      <c r="O43" s="2" t="s">
        <v>2</v>
      </c>
      <c r="P43" s="2" t="s">
        <v>3</v>
      </c>
    </row>
    <row r="44" spans="1:16" x14ac:dyDescent="0.25">
      <c r="A44">
        <v>1</v>
      </c>
      <c r="B44">
        <v>8</v>
      </c>
      <c r="C44" t="s">
        <v>28</v>
      </c>
      <c r="D44" t="s">
        <v>30</v>
      </c>
      <c r="E44" t="s">
        <v>45</v>
      </c>
      <c r="F44">
        <v>1</v>
      </c>
      <c r="G44">
        <v>1</v>
      </c>
      <c r="H44" s="4">
        <v>1600000</v>
      </c>
      <c r="L44">
        <v>1</v>
      </c>
      <c r="M44" s="14" t="s">
        <v>38</v>
      </c>
      <c r="N44" s="19" t="s">
        <v>28</v>
      </c>
      <c r="O44" s="19" t="s">
        <v>41</v>
      </c>
      <c r="P44" s="4">
        <v>1250000</v>
      </c>
    </row>
    <row r="45" spans="1:16" x14ac:dyDescent="0.25">
      <c r="A45">
        <v>1</v>
      </c>
      <c r="B45">
        <v>5</v>
      </c>
      <c r="C45" t="s">
        <v>28</v>
      </c>
      <c r="D45" t="s">
        <v>32</v>
      </c>
      <c r="E45" t="s">
        <v>45</v>
      </c>
      <c r="F45">
        <v>1</v>
      </c>
      <c r="G45">
        <v>1</v>
      </c>
      <c r="H45" s="4">
        <v>1500000</v>
      </c>
      <c r="L45">
        <v>1</v>
      </c>
      <c r="M45" s="3" t="s">
        <v>4</v>
      </c>
      <c r="N45" s="19" t="s">
        <v>31</v>
      </c>
      <c r="O45" s="19" t="s">
        <v>35</v>
      </c>
      <c r="P45" s="4">
        <v>1250000</v>
      </c>
    </row>
    <row r="46" spans="1:16" x14ac:dyDescent="0.25">
      <c r="A46">
        <v>1</v>
      </c>
      <c r="B46">
        <v>2</v>
      </c>
      <c r="C46" t="s">
        <v>28</v>
      </c>
      <c r="D46" t="s">
        <v>41</v>
      </c>
      <c r="E46" t="s">
        <v>45</v>
      </c>
      <c r="F46">
        <v>1</v>
      </c>
      <c r="G46">
        <v>1</v>
      </c>
      <c r="H46" s="4">
        <v>1250000</v>
      </c>
      <c r="L46">
        <v>1</v>
      </c>
      <c r="M46" s="3" t="s">
        <v>5</v>
      </c>
      <c r="N46" s="19" t="s">
        <v>28</v>
      </c>
      <c r="O46" s="19" t="s">
        <v>32</v>
      </c>
      <c r="P46" s="4">
        <v>1500000</v>
      </c>
    </row>
    <row r="47" spans="1:16" x14ac:dyDescent="0.25">
      <c r="A47">
        <v>2</v>
      </c>
      <c r="B47">
        <v>3</v>
      </c>
      <c r="C47" t="s">
        <v>41</v>
      </c>
      <c r="D47" t="s">
        <v>31</v>
      </c>
      <c r="E47" t="s">
        <v>45</v>
      </c>
      <c r="F47">
        <v>1</v>
      </c>
      <c r="G47">
        <v>1</v>
      </c>
      <c r="H47" s="4">
        <v>1250000</v>
      </c>
      <c r="L47">
        <v>1</v>
      </c>
      <c r="M47" s="5" t="s">
        <v>6</v>
      </c>
      <c r="N47" s="19" t="s">
        <v>28</v>
      </c>
      <c r="O47" s="19" t="s">
        <v>30</v>
      </c>
      <c r="P47" s="4">
        <v>1600000</v>
      </c>
    </row>
    <row r="48" spans="1:16" x14ac:dyDescent="0.25">
      <c r="A48">
        <v>1</v>
      </c>
      <c r="B48">
        <v>22</v>
      </c>
      <c r="C48" t="s">
        <v>28</v>
      </c>
      <c r="D48" t="s">
        <v>109</v>
      </c>
      <c r="E48" t="s">
        <v>45</v>
      </c>
      <c r="F48">
        <v>1</v>
      </c>
      <c r="G48">
        <v>1</v>
      </c>
      <c r="H48" s="4">
        <v>1000000</v>
      </c>
      <c r="L48">
        <v>1</v>
      </c>
      <c r="M48" s="5" t="s">
        <v>7</v>
      </c>
      <c r="N48" s="19" t="s">
        <v>30</v>
      </c>
      <c r="O48" s="19" t="s">
        <v>33</v>
      </c>
      <c r="P48" s="4">
        <v>250000</v>
      </c>
    </row>
    <row r="49" spans="1:16" x14ac:dyDescent="0.25">
      <c r="A49">
        <v>3</v>
      </c>
      <c r="B49">
        <v>4</v>
      </c>
      <c r="C49" t="s">
        <v>31</v>
      </c>
      <c r="D49" t="s">
        <v>35</v>
      </c>
      <c r="E49" t="s">
        <v>45</v>
      </c>
      <c r="F49">
        <v>1</v>
      </c>
      <c r="G49">
        <v>1</v>
      </c>
      <c r="H49" s="4">
        <v>1250000</v>
      </c>
      <c r="L49">
        <v>1</v>
      </c>
      <c r="M49" s="5" t="s">
        <v>42</v>
      </c>
      <c r="N49" s="19" t="s">
        <v>30</v>
      </c>
      <c r="O49" s="19" t="s">
        <v>29</v>
      </c>
      <c r="P49" s="4">
        <v>1600000</v>
      </c>
    </row>
    <row r="50" spans="1:16" x14ac:dyDescent="0.25">
      <c r="A50">
        <v>8</v>
      </c>
      <c r="B50">
        <v>7</v>
      </c>
      <c r="C50" t="s">
        <v>30</v>
      </c>
      <c r="D50" t="s">
        <v>33</v>
      </c>
      <c r="E50" t="s">
        <v>45</v>
      </c>
      <c r="F50">
        <v>1</v>
      </c>
      <c r="G50">
        <v>1</v>
      </c>
      <c r="H50" s="4">
        <v>250000</v>
      </c>
      <c r="L50">
        <v>1</v>
      </c>
      <c r="M50" s="3" t="s">
        <v>8</v>
      </c>
      <c r="N50" s="19" t="s">
        <v>29</v>
      </c>
      <c r="O50" s="19" t="s">
        <v>34</v>
      </c>
      <c r="P50" s="4">
        <v>650000</v>
      </c>
    </row>
    <row r="51" spans="1:16" x14ac:dyDescent="0.25">
      <c r="A51">
        <v>8</v>
      </c>
      <c r="B51">
        <v>9</v>
      </c>
      <c r="C51" t="s">
        <v>30</v>
      </c>
      <c r="D51" t="s">
        <v>29</v>
      </c>
      <c r="E51" t="s">
        <v>45</v>
      </c>
      <c r="F51">
        <v>1</v>
      </c>
      <c r="G51">
        <v>1</v>
      </c>
      <c r="H51" s="4">
        <v>1600000</v>
      </c>
      <c r="L51">
        <v>1</v>
      </c>
      <c r="M51" s="5" t="s">
        <v>9</v>
      </c>
      <c r="N51" s="19" t="s">
        <v>28</v>
      </c>
      <c r="O51" s="19" t="s">
        <v>10</v>
      </c>
      <c r="P51" s="4">
        <v>1000000</v>
      </c>
    </row>
    <row r="52" spans="1:16" x14ac:dyDescent="0.25">
      <c r="A52">
        <v>8</v>
      </c>
      <c r="B52">
        <v>9</v>
      </c>
      <c r="C52" t="s">
        <v>30</v>
      </c>
      <c r="D52" t="s">
        <v>29</v>
      </c>
      <c r="E52" t="s">
        <v>45</v>
      </c>
      <c r="F52">
        <v>2</v>
      </c>
      <c r="G52">
        <v>1</v>
      </c>
      <c r="H52" s="16">
        <v>250000</v>
      </c>
      <c r="L52">
        <v>1</v>
      </c>
      <c r="M52" s="3" t="s">
        <v>11</v>
      </c>
      <c r="N52" s="19" t="s">
        <v>30</v>
      </c>
      <c r="O52" s="19" t="s">
        <v>10</v>
      </c>
      <c r="P52" s="4">
        <v>800000</v>
      </c>
    </row>
    <row r="53" spans="1:16" x14ac:dyDescent="0.25">
      <c r="A53">
        <v>8</v>
      </c>
      <c r="B53">
        <v>22</v>
      </c>
      <c r="C53" t="s">
        <v>30</v>
      </c>
      <c r="D53" t="s">
        <v>109</v>
      </c>
      <c r="E53" t="s">
        <v>45</v>
      </c>
      <c r="F53">
        <v>1</v>
      </c>
      <c r="G53">
        <v>1</v>
      </c>
      <c r="H53" s="4">
        <v>800000</v>
      </c>
      <c r="L53">
        <v>1</v>
      </c>
      <c r="M53" s="3" t="s">
        <v>12</v>
      </c>
      <c r="N53" s="19" t="s">
        <v>29</v>
      </c>
      <c r="O53" s="19" t="s">
        <v>13</v>
      </c>
      <c r="P53" s="4">
        <v>250000</v>
      </c>
    </row>
    <row r="54" spans="1:16" x14ac:dyDescent="0.25">
      <c r="A54">
        <v>9</v>
      </c>
      <c r="B54">
        <v>10</v>
      </c>
      <c r="C54" t="s">
        <v>29</v>
      </c>
      <c r="D54" t="s">
        <v>34</v>
      </c>
      <c r="E54" t="s">
        <v>45</v>
      </c>
      <c r="F54">
        <v>1</v>
      </c>
      <c r="G54">
        <v>1</v>
      </c>
      <c r="H54" s="4">
        <v>650000</v>
      </c>
      <c r="L54">
        <v>1</v>
      </c>
      <c r="M54" s="3" t="s">
        <v>14</v>
      </c>
      <c r="N54" s="19" t="s">
        <v>34</v>
      </c>
      <c r="O54" s="19" t="s">
        <v>13</v>
      </c>
      <c r="P54" s="4">
        <v>950000</v>
      </c>
    </row>
    <row r="55" spans="1:16" x14ac:dyDescent="0.25">
      <c r="A55">
        <v>9</v>
      </c>
      <c r="B55">
        <v>21</v>
      </c>
      <c r="C55" t="s">
        <v>29</v>
      </c>
      <c r="D55" t="s">
        <v>108</v>
      </c>
      <c r="E55" t="s">
        <v>45</v>
      </c>
      <c r="F55">
        <v>1</v>
      </c>
      <c r="G55">
        <v>1</v>
      </c>
      <c r="H55" s="4">
        <v>250000</v>
      </c>
      <c r="L55">
        <v>1</v>
      </c>
      <c r="M55" t="s">
        <v>37</v>
      </c>
      <c r="N55" s="19" t="s">
        <v>34</v>
      </c>
      <c r="O55" s="19" t="s">
        <v>36</v>
      </c>
      <c r="P55" s="13">
        <v>0</v>
      </c>
    </row>
    <row r="56" spans="1:16" x14ac:dyDescent="0.25">
      <c r="A56">
        <v>10</v>
      </c>
      <c r="B56">
        <v>11</v>
      </c>
      <c r="C56" t="s">
        <v>34</v>
      </c>
      <c r="D56" t="s">
        <v>106</v>
      </c>
      <c r="E56" t="s">
        <v>45</v>
      </c>
      <c r="F56">
        <v>1</v>
      </c>
      <c r="G56">
        <v>0</v>
      </c>
      <c r="H56" s="13">
        <v>0</v>
      </c>
      <c r="L56">
        <v>1</v>
      </c>
      <c r="M56" s="14" t="s">
        <v>4</v>
      </c>
      <c r="N56" s="19" t="s">
        <v>41</v>
      </c>
      <c r="O56" s="19" t="s">
        <v>31</v>
      </c>
      <c r="P56" s="4">
        <v>1250000</v>
      </c>
    </row>
    <row r="57" spans="1:16" x14ac:dyDescent="0.25">
      <c r="A57">
        <v>11</v>
      </c>
      <c r="B57">
        <v>12</v>
      </c>
      <c r="C57" t="s">
        <v>106</v>
      </c>
      <c r="D57" t="s">
        <v>36</v>
      </c>
      <c r="E57" t="s">
        <v>45</v>
      </c>
      <c r="F57">
        <v>1</v>
      </c>
      <c r="G57">
        <v>0</v>
      </c>
      <c r="H57" s="13">
        <v>0</v>
      </c>
      <c r="L57">
        <v>2</v>
      </c>
      <c r="M57" s="19" t="s">
        <v>22</v>
      </c>
      <c r="N57" s="19" t="s">
        <v>30</v>
      </c>
      <c r="O57" s="19" t="s">
        <v>29</v>
      </c>
      <c r="P57" s="16">
        <v>250000</v>
      </c>
    </row>
    <row r="58" spans="1:16" x14ac:dyDescent="0.25">
      <c r="A58">
        <v>11</v>
      </c>
      <c r="B58">
        <v>21</v>
      </c>
      <c r="C58" t="s">
        <v>106</v>
      </c>
      <c r="D58" t="s">
        <v>108</v>
      </c>
      <c r="E58" t="s">
        <v>45</v>
      </c>
      <c r="F58">
        <v>1</v>
      </c>
      <c r="G58">
        <v>1</v>
      </c>
      <c r="H58" s="4">
        <v>950000</v>
      </c>
      <c r="L58" s="47">
        <v>1</v>
      </c>
      <c r="M58" s="47" t="s">
        <v>70</v>
      </c>
      <c r="N58" s="47" t="s">
        <v>29</v>
      </c>
      <c r="O58" s="47" t="s">
        <v>10</v>
      </c>
      <c r="P58" s="48">
        <v>250000</v>
      </c>
    </row>
    <row r="59" spans="1:16" x14ac:dyDescent="0.25">
      <c r="A59">
        <v>22</v>
      </c>
      <c r="B59">
        <v>23</v>
      </c>
      <c r="C59" t="s">
        <v>109</v>
      </c>
      <c r="D59" t="s">
        <v>110</v>
      </c>
      <c r="E59" t="s">
        <v>45</v>
      </c>
      <c r="F59">
        <v>1</v>
      </c>
      <c r="G59">
        <v>1</v>
      </c>
      <c r="H59" s="4">
        <v>2000000</v>
      </c>
      <c r="L59">
        <v>1</v>
      </c>
      <c r="M59" s="32" t="s">
        <v>71</v>
      </c>
      <c r="N59" s="19" t="s">
        <v>13</v>
      </c>
      <c r="O59" s="32" t="s">
        <v>36</v>
      </c>
      <c r="P59" s="4">
        <v>950000</v>
      </c>
    </row>
    <row r="60" spans="1:16" ht="15.75" x14ac:dyDescent="0.25">
      <c r="A60">
        <v>22</v>
      </c>
      <c r="B60">
        <v>21</v>
      </c>
      <c r="C60" t="s">
        <v>109</v>
      </c>
      <c r="D60" t="s">
        <v>108</v>
      </c>
      <c r="E60" t="s">
        <v>45</v>
      </c>
      <c r="F60">
        <v>1</v>
      </c>
      <c r="G60">
        <v>1</v>
      </c>
      <c r="H60" s="46" t="s">
        <v>112</v>
      </c>
      <c r="L60">
        <v>1</v>
      </c>
      <c r="M60" s="33" t="s">
        <v>72</v>
      </c>
      <c r="N60" s="19" t="s">
        <v>10</v>
      </c>
      <c r="O60" s="33" t="s">
        <v>63</v>
      </c>
      <c r="P60" s="4">
        <v>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A28D-68FE-4E72-9FD4-D7B206FA562E}">
  <dimension ref="A1:G60"/>
  <sheetViews>
    <sheetView workbookViewId="0">
      <selection activeCell="K25" sqref="K25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3.85546875" bestFit="1" customWidth="1"/>
    <col min="4" max="4" width="22.28515625" bestFit="1" customWidth="1"/>
    <col min="5" max="5" width="6.140625" bestFit="1" customWidth="1"/>
    <col min="6" max="6" width="6.28515625" bestFit="1" customWidth="1"/>
  </cols>
  <sheetData>
    <row r="1" spans="1:7" x14ac:dyDescent="0.25">
      <c r="A1" s="23" t="s">
        <v>122</v>
      </c>
      <c r="B1" s="23" t="s">
        <v>123</v>
      </c>
      <c r="C1" s="23" t="s">
        <v>124</v>
      </c>
      <c r="D1" s="23" t="s">
        <v>125</v>
      </c>
      <c r="E1" s="23" t="s">
        <v>44</v>
      </c>
      <c r="F1" s="23" t="s">
        <v>48</v>
      </c>
      <c r="G1" s="23" t="s">
        <v>121</v>
      </c>
    </row>
    <row r="2" spans="1:7" x14ac:dyDescent="0.25">
      <c r="A2">
        <v>1</v>
      </c>
      <c r="B2">
        <v>2</v>
      </c>
      <c r="C2" t="str">
        <f>LOOKUP(A2,zone_lookup!$A$1:$C$19)</f>
        <v>Oslo</v>
      </c>
      <c r="D2" t="str">
        <f>LOOKUP(B2,zone_lookup!$A$1:$C$19)</f>
        <v>Skien</v>
      </c>
      <c r="E2" t="s">
        <v>81</v>
      </c>
      <c r="F2">
        <v>1</v>
      </c>
      <c r="G2">
        <v>1</v>
      </c>
    </row>
    <row r="3" spans="1:7" x14ac:dyDescent="0.25">
      <c r="A3">
        <v>3</v>
      </c>
      <c r="B3">
        <v>2</v>
      </c>
      <c r="C3" t="str">
        <f>LOOKUP(A3,zone_lookup!$A$1:$C$19)</f>
        <v>Kristiansand</v>
      </c>
      <c r="D3" t="str">
        <f>LOOKUP(B3,zone_lookup!$A$1:$C$19)</f>
        <v>Skien</v>
      </c>
      <c r="E3" t="s">
        <v>81</v>
      </c>
      <c r="F3">
        <v>1</v>
      </c>
      <c r="G3">
        <v>1</v>
      </c>
    </row>
    <row r="4" spans="1:7" x14ac:dyDescent="0.25">
      <c r="A4">
        <v>3</v>
      </c>
      <c r="B4">
        <v>23</v>
      </c>
      <c r="C4" t="str">
        <f>LOOKUP(A4,zone_lookup!$A$1:$C$19)</f>
        <v>Kristiansand</v>
      </c>
      <c r="D4" t="str">
        <f>LOOKUP(B4,zone_lookup!$A$1:$C$19)</f>
        <v>Hamburg</v>
      </c>
      <c r="E4" t="s">
        <v>81</v>
      </c>
      <c r="F4">
        <v>1</v>
      </c>
      <c r="G4">
        <v>1</v>
      </c>
    </row>
    <row r="5" spans="1:7" x14ac:dyDescent="0.25">
      <c r="A5">
        <v>4</v>
      </c>
      <c r="B5">
        <v>3</v>
      </c>
      <c r="C5" t="str">
        <f>LOOKUP(A5,zone_lookup!$A$1:$C$19)</f>
        <v>Stavanger</v>
      </c>
      <c r="D5" t="str">
        <f>LOOKUP(B5,zone_lookup!$A$1:$C$19)</f>
        <v>Kristiansand</v>
      </c>
      <c r="E5" t="s">
        <v>81</v>
      </c>
      <c r="F5">
        <v>1</v>
      </c>
      <c r="G5">
        <v>1</v>
      </c>
    </row>
    <row r="6" spans="1:7" x14ac:dyDescent="0.25">
      <c r="A6">
        <v>4</v>
      </c>
      <c r="B6">
        <v>25</v>
      </c>
      <c r="C6" t="str">
        <f>LOOKUP(A6,zone_lookup!$A$1:$C$19)</f>
        <v>Stavanger</v>
      </c>
      <c r="D6" t="str">
        <f>LOOKUP(B6,zone_lookup!$A$1:$C$19)</f>
        <v>JohanSverdrupPlatform</v>
      </c>
      <c r="E6" t="s">
        <v>81</v>
      </c>
      <c r="F6">
        <v>1</v>
      </c>
      <c r="G6">
        <v>1</v>
      </c>
    </row>
    <row r="7" spans="1:7" x14ac:dyDescent="0.25">
      <c r="A7">
        <v>5</v>
      </c>
      <c r="B7">
        <v>4</v>
      </c>
      <c r="C7" t="str">
        <f>LOOKUP(A7,zone_lookup!$A$1:$C$19)</f>
        <v>Bergen</v>
      </c>
      <c r="D7" t="str">
        <f>LOOKUP(B7,zone_lookup!$A$1:$C$19)</f>
        <v>Stavanger</v>
      </c>
      <c r="E7" t="s">
        <v>81</v>
      </c>
      <c r="F7">
        <v>1</v>
      </c>
      <c r="G7">
        <v>1</v>
      </c>
    </row>
    <row r="8" spans="1:7" x14ac:dyDescent="0.25">
      <c r="A8">
        <v>5</v>
      </c>
      <c r="B8">
        <v>6</v>
      </c>
      <c r="C8" t="str">
        <f>LOOKUP(A8,zone_lookup!$A$1:$C$19)</f>
        <v>Bergen</v>
      </c>
      <c r="D8" t="str">
        <f>LOOKUP(B8,zone_lookup!$A$1:$C$19)</f>
        <v>Førde</v>
      </c>
      <c r="E8" t="s">
        <v>81</v>
      </c>
      <c r="F8">
        <v>1</v>
      </c>
      <c r="G8">
        <v>1</v>
      </c>
    </row>
    <row r="9" spans="1:7" x14ac:dyDescent="0.25">
      <c r="A9">
        <v>6</v>
      </c>
      <c r="B9">
        <v>7</v>
      </c>
      <c r="C9" t="str">
        <f>LOOKUP(A9,zone_lookup!$A$1:$C$19)</f>
        <v>Førde</v>
      </c>
      <c r="D9" t="str">
        <f>LOOKUP(B9,zone_lookup!$A$1:$C$19)</f>
        <v>Ålesund</v>
      </c>
      <c r="E9" t="s">
        <v>81</v>
      </c>
      <c r="F9">
        <v>1</v>
      </c>
      <c r="G9">
        <v>1</v>
      </c>
    </row>
    <row r="10" spans="1:7" x14ac:dyDescent="0.25">
      <c r="A10">
        <v>9</v>
      </c>
      <c r="B10">
        <v>7</v>
      </c>
      <c r="C10" t="str">
        <f>LOOKUP(A10,zone_lookup!$A$1:$C$19)</f>
        <v>Trondheim</v>
      </c>
      <c r="D10" t="str">
        <f>LOOKUP(B10,zone_lookup!$A$1:$C$19)</f>
        <v>Ålesund</v>
      </c>
      <c r="E10" t="s">
        <v>81</v>
      </c>
      <c r="F10">
        <v>1</v>
      </c>
      <c r="G10">
        <v>1</v>
      </c>
    </row>
    <row r="11" spans="1:7" x14ac:dyDescent="0.25">
      <c r="A11">
        <v>9</v>
      </c>
      <c r="B11">
        <v>10</v>
      </c>
      <c r="C11" t="str">
        <f>LOOKUP(A11,zone_lookup!$A$1:$C$19)</f>
        <v>Trondheim</v>
      </c>
      <c r="D11" t="str">
        <f>LOOKUP(B11,zone_lookup!$A$1:$C$19)</f>
        <v>Bodø</v>
      </c>
      <c r="E11" t="s">
        <v>81</v>
      </c>
      <c r="F11">
        <v>1</v>
      </c>
      <c r="G11">
        <v>1</v>
      </c>
    </row>
    <row r="12" spans="1:7" x14ac:dyDescent="0.25">
      <c r="A12">
        <v>10</v>
      </c>
      <c r="B12">
        <v>11</v>
      </c>
      <c r="C12" t="str">
        <f>LOOKUP(A12,zone_lookup!$A$1:$C$19)</f>
        <v>Bodø</v>
      </c>
      <c r="D12" t="str">
        <f>LOOKUP(B12,zone_lookup!$A$1:$C$19)</f>
        <v>Narvik</v>
      </c>
      <c r="E12" t="s">
        <v>81</v>
      </c>
      <c r="F12">
        <v>1</v>
      </c>
      <c r="G12">
        <v>1</v>
      </c>
    </row>
    <row r="13" spans="1:7" x14ac:dyDescent="0.25">
      <c r="A13">
        <v>10</v>
      </c>
      <c r="B13">
        <v>12</v>
      </c>
      <c r="C13" t="str">
        <f>LOOKUP(A13,zone_lookup!$A$1:$C$19)</f>
        <v>Bodø</v>
      </c>
      <c r="D13" t="str">
        <f>LOOKUP(B13,zone_lookup!$A$1:$C$19)</f>
        <v>Tromsø</v>
      </c>
      <c r="E13" t="s">
        <v>81</v>
      </c>
      <c r="F13">
        <v>1</v>
      </c>
      <c r="G13">
        <v>1</v>
      </c>
    </row>
    <row r="14" spans="1:7" x14ac:dyDescent="0.25">
      <c r="A14">
        <v>12</v>
      </c>
      <c r="B14">
        <v>13</v>
      </c>
      <c r="C14" t="str">
        <f>LOOKUP(A14,zone_lookup!$A$1:$C$19)</f>
        <v>Tromsø</v>
      </c>
      <c r="D14" t="str">
        <f>LOOKUP(B14,zone_lookup!$A$1:$C$19)</f>
        <v>Alta</v>
      </c>
      <c r="E14" t="s">
        <v>81</v>
      </c>
      <c r="F14">
        <v>1</v>
      </c>
      <c r="G14">
        <v>1</v>
      </c>
    </row>
    <row r="15" spans="1:7" x14ac:dyDescent="0.25">
      <c r="A15">
        <v>22</v>
      </c>
      <c r="B15">
        <v>23</v>
      </c>
      <c r="C15" t="str">
        <f>LOOKUP(A15,zone_lookup!$A$1:$C$19)</f>
        <v>Stockholm</v>
      </c>
      <c r="D15" t="str">
        <f>LOOKUP(B15,zone_lookup!$A$1:$C$19)</f>
        <v>Hamburg</v>
      </c>
      <c r="E15" t="s">
        <v>81</v>
      </c>
      <c r="F15">
        <v>1</v>
      </c>
      <c r="G15">
        <v>1</v>
      </c>
    </row>
    <row r="16" spans="1:7" x14ac:dyDescent="0.25">
      <c r="A16">
        <v>23</v>
      </c>
      <c r="B16">
        <v>24</v>
      </c>
      <c r="C16" t="str">
        <f>LOOKUP(A16,zone_lookup!$A$1:$C$19)</f>
        <v>Hamburg</v>
      </c>
      <c r="D16" t="str">
        <f>LOOKUP(B16,zone_lookup!$A$1:$C$19)</f>
        <v>World</v>
      </c>
      <c r="E16" t="s">
        <v>81</v>
      </c>
      <c r="F16">
        <v>1</v>
      </c>
      <c r="G16">
        <v>1</v>
      </c>
    </row>
    <row r="17" spans="1:7" x14ac:dyDescent="0.25">
      <c r="A17">
        <v>23</v>
      </c>
      <c r="B17">
        <v>22</v>
      </c>
      <c r="C17" t="str">
        <f>LOOKUP(A17,zone_lookup!$A$1:$C$19)</f>
        <v>Hamburg</v>
      </c>
      <c r="D17" t="str">
        <f>LOOKUP(B17,zone_lookup!$A$1:$C$19)</f>
        <v>Stockholm</v>
      </c>
      <c r="E17" t="s">
        <v>81</v>
      </c>
      <c r="F17">
        <v>1</v>
      </c>
      <c r="G17">
        <v>1</v>
      </c>
    </row>
    <row r="18" spans="1:7" x14ac:dyDescent="0.25">
      <c r="A18">
        <v>8</v>
      </c>
      <c r="B18">
        <v>22</v>
      </c>
      <c r="C18" t="str">
        <f>LOOKUP(A18,zone_lookup!$A$1:$C$19)</f>
        <v>Hamar</v>
      </c>
      <c r="D18" t="str">
        <f>LOOKUP(B18,zone_lookup!$A$1:$C$19)</f>
        <v>Stockholm</v>
      </c>
      <c r="E18" t="s">
        <v>55</v>
      </c>
      <c r="F18">
        <v>1</v>
      </c>
      <c r="G18">
        <v>1</v>
      </c>
    </row>
    <row r="19" spans="1:7" x14ac:dyDescent="0.25">
      <c r="A19">
        <v>8</v>
      </c>
      <c r="B19">
        <v>7</v>
      </c>
      <c r="C19" t="str">
        <f>LOOKUP(A19,zone_lookup!$A$1:$C$19)</f>
        <v>Hamar</v>
      </c>
      <c r="D19" t="str">
        <f>LOOKUP(B19,zone_lookup!$A$1:$C$19)</f>
        <v>Ålesund</v>
      </c>
      <c r="E19" t="s">
        <v>55</v>
      </c>
      <c r="F19">
        <v>1</v>
      </c>
      <c r="G19">
        <v>1</v>
      </c>
    </row>
    <row r="20" spans="1:7" x14ac:dyDescent="0.25">
      <c r="A20">
        <v>1</v>
      </c>
      <c r="B20">
        <v>8</v>
      </c>
      <c r="C20" t="str">
        <f>LOOKUP(A20,zone_lookup!$A$1:$C$19)</f>
        <v>Oslo</v>
      </c>
      <c r="D20" t="str">
        <f>LOOKUP(B20,zone_lookup!$A$1:$C$19)</f>
        <v>Hamar</v>
      </c>
      <c r="E20" t="s">
        <v>55</v>
      </c>
      <c r="F20">
        <v>1</v>
      </c>
      <c r="G20">
        <v>1</v>
      </c>
    </row>
    <row r="21" spans="1:7" x14ac:dyDescent="0.25">
      <c r="A21">
        <v>1</v>
      </c>
      <c r="B21">
        <v>5</v>
      </c>
      <c r="C21" t="str">
        <f>LOOKUP(A21,zone_lookup!$A$1:$C$19)</f>
        <v>Oslo</v>
      </c>
      <c r="D21" t="str">
        <f>LOOKUP(B21,zone_lookup!$A$1:$C$19)</f>
        <v>Bergen</v>
      </c>
      <c r="E21" t="s">
        <v>55</v>
      </c>
      <c r="F21">
        <v>1</v>
      </c>
      <c r="G21">
        <v>1</v>
      </c>
    </row>
    <row r="22" spans="1:7" x14ac:dyDescent="0.25">
      <c r="A22">
        <v>1</v>
      </c>
      <c r="B22">
        <v>22</v>
      </c>
      <c r="C22" t="str">
        <f>LOOKUP(A22,zone_lookup!$A$1:$C$19)</f>
        <v>Oslo</v>
      </c>
      <c r="D22" t="str">
        <f>LOOKUP(B22,zone_lookup!$A$1:$C$19)</f>
        <v>Stockholm</v>
      </c>
      <c r="E22" t="s">
        <v>55</v>
      </c>
      <c r="F22">
        <v>1</v>
      </c>
      <c r="G22">
        <v>1</v>
      </c>
    </row>
    <row r="23" spans="1:7" x14ac:dyDescent="0.25">
      <c r="A23">
        <v>1</v>
      </c>
      <c r="B23">
        <v>23</v>
      </c>
      <c r="C23" t="str">
        <f>LOOKUP(A23,zone_lookup!$A$1:$C$19)</f>
        <v>Oslo</v>
      </c>
      <c r="D23" t="str">
        <f>LOOKUP(B23,zone_lookup!$A$1:$C$19)</f>
        <v>Hamburg</v>
      </c>
      <c r="E23" t="s">
        <v>55</v>
      </c>
      <c r="F23">
        <v>1</v>
      </c>
      <c r="G23">
        <v>1</v>
      </c>
    </row>
    <row r="24" spans="1:7" x14ac:dyDescent="0.25">
      <c r="A24">
        <v>1</v>
      </c>
      <c r="B24">
        <v>2</v>
      </c>
      <c r="C24" t="str">
        <f>LOOKUP(A24,zone_lookup!$A$1:$C$19)</f>
        <v>Oslo</v>
      </c>
      <c r="D24" t="str">
        <f>LOOKUP(B24,zone_lookup!$A$1:$C$19)</f>
        <v>Skien</v>
      </c>
      <c r="E24" t="s">
        <v>55</v>
      </c>
      <c r="F24">
        <v>1</v>
      </c>
      <c r="G24">
        <v>1</v>
      </c>
    </row>
    <row r="25" spans="1:7" x14ac:dyDescent="0.25">
      <c r="A25">
        <v>2</v>
      </c>
      <c r="B25">
        <v>5</v>
      </c>
      <c r="C25" t="str">
        <f>LOOKUP(A25,zone_lookup!$A$1:$C$19)</f>
        <v>Skien</v>
      </c>
      <c r="D25" t="str">
        <f>LOOKUP(B25,zone_lookup!$A$1:$C$19)</f>
        <v>Bergen</v>
      </c>
      <c r="E25" t="s">
        <v>55</v>
      </c>
      <c r="F25">
        <v>1</v>
      </c>
      <c r="G25">
        <v>1</v>
      </c>
    </row>
    <row r="26" spans="1:7" x14ac:dyDescent="0.25">
      <c r="A26">
        <v>2</v>
      </c>
      <c r="B26">
        <v>3</v>
      </c>
      <c r="C26" t="str">
        <f>LOOKUP(A26,zone_lookup!$A$1:$C$19)</f>
        <v>Skien</v>
      </c>
      <c r="D26" t="str">
        <f>LOOKUP(B26,zone_lookup!$A$1:$C$19)</f>
        <v>Kristiansand</v>
      </c>
      <c r="E26" t="s">
        <v>55</v>
      </c>
      <c r="F26">
        <v>1</v>
      </c>
      <c r="G26">
        <v>1</v>
      </c>
    </row>
    <row r="27" spans="1:7" x14ac:dyDescent="0.25">
      <c r="A27">
        <v>3</v>
      </c>
      <c r="B27">
        <v>4</v>
      </c>
      <c r="C27" t="str">
        <f>LOOKUP(A27,zone_lookup!$A$1:$C$19)</f>
        <v>Kristiansand</v>
      </c>
      <c r="D27" t="str">
        <f>LOOKUP(B27,zone_lookup!$A$1:$C$19)</f>
        <v>Stavanger</v>
      </c>
      <c r="E27" t="s">
        <v>55</v>
      </c>
      <c r="F27">
        <v>1</v>
      </c>
      <c r="G27">
        <v>1</v>
      </c>
    </row>
    <row r="28" spans="1:7" x14ac:dyDescent="0.25">
      <c r="A28">
        <v>4</v>
      </c>
      <c r="B28">
        <v>5</v>
      </c>
      <c r="C28" t="str">
        <f>LOOKUP(A28,zone_lookup!$A$1:$C$19)</f>
        <v>Stavanger</v>
      </c>
      <c r="D28" t="str">
        <f>LOOKUP(B28,zone_lookup!$A$1:$C$19)</f>
        <v>Bergen</v>
      </c>
      <c r="E28" t="s">
        <v>55</v>
      </c>
      <c r="F28">
        <v>1</v>
      </c>
      <c r="G28">
        <v>1</v>
      </c>
    </row>
    <row r="29" spans="1:7" x14ac:dyDescent="0.25">
      <c r="A29">
        <v>5</v>
      </c>
      <c r="B29">
        <v>6</v>
      </c>
      <c r="C29" t="str">
        <f>LOOKUP(A29,zone_lookup!$A$1:$C$19)</f>
        <v>Bergen</v>
      </c>
      <c r="D29" t="str">
        <f>LOOKUP(B29,zone_lookup!$A$1:$C$19)</f>
        <v>Førde</v>
      </c>
      <c r="E29" t="s">
        <v>55</v>
      </c>
      <c r="F29">
        <v>1</v>
      </c>
      <c r="G29">
        <v>1</v>
      </c>
    </row>
    <row r="30" spans="1:7" x14ac:dyDescent="0.25">
      <c r="A30">
        <v>6</v>
      </c>
      <c r="B30">
        <v>7</v>
      </c>
      <c r="C30" t="str">
        <f>LOOKUP(A30,zone_lookup!$A$1:$C$19)</f>
        <v>Førde</v>
      </c>
      <c r="D30" t="str">
        <f>LOOKUP(B30,zone_lookup!$A$1:$C$19)</f>
        <v>Ålesund</v>
      </c>
      <c r="E30" t="s">
        <v>55</v>
      </c>
      <c r="F30">
        <v>1</v>
      </c>
      <c r="G30">
        <v>1</v>
      </c>
    </row>
    <row r="31" spans="1:7" x14ac:dyDescent="0.25">
      <c r="A31">
        <v>9</v>
      </c>
      <c r="B31">
        <v>7</v>
      </c>
      <c r="C31" t="str">
        <f>LOOKUP(A31,zone_lookup!$A$1:$C$19)</f>
        <v>Trondheim</v>
      </c>
      <c r="D31" t="str">
        <f>LOOKUP(B31,zone_lookup!$A$1:$C$19)</f>
        <v>Ålesund</v>
      </c>
      <c r="E31" t="s">
        <v>55</v>
      </c>
      <c r="F31">
        <v>1</v>
      </c>
      <c r="G31">
        <v>1</v>
      </c>
    </row>
    <row r="32" spans="1:7" x14ac:dyDescent="0.25">
      <c r="A32">
        <v>9</v>
      </c>
      <c r="B32">
        <v>8</v>
      </c>
      <c r="C32" t="str">
        <f>LOOKUP(A32,zone_lookup!$A$1:$C$19)</f>
        <v>Trondheim</v>
      </c>
      <c r="D32" t="str">
        <f>LOOKUP(B32,zone_lookup!$A$1:$C$19)</f>
        <v>Hamar</v>
      </c>
      <c r="E32" t="s">
        <v>55</v>
      </c>
      <c r="F32">
        <v>1</v>
      </c>
      <c r="G32">
        <v>1</v>
      </c>
    </row>
    <row r="33" spans="1:7" x14ac:dyDescent="0.25">
      <c r="A33">
        <v>9</v>
      </c>
      <c r="B33">
        <v>22</v>
      </c>
      <c r="C33" t="str">
        <f>LOOKUP(A33,zone_lookup!$A$1:$C$19)</f>
        <v>Trondheim</v>
      </c>
      <c r="D33" t="str">
        <f>LOOKUP(B33,zone_lookup!$A$1:$C$19)</f>
        <v>Stockholm</v>
      </c>
      <c r="E33" t="s">
        <v>55</v>
      </c>
      <c r="F33">
        <v>1</v>
      </c>
      <c r="G33">
        <v>1</v>
      </c>
    </row>
    <row r="34" spans="1:7" x14ac:dyDescent="0.25">
      <c r="A34">
        <v>9</v>
      </c>
      <c r="B34">
        <v>21</v>
      </c>
      <c r="C34" t="str">
        <f>LOOKUP(A34,zone_lookup!$A$1:$C$19)</f>
        <v>Trondheim</v>
      </c>
      <c r="D34" t="str">
        <f>LOOKUP(B34,zone_lookup!$A$1:$C$19)</f>
        <v>Umeå</v>
      </c>
      <c r="E34" t="s">
        <v>55</v>
      </c>
      <c r="F34">
        <v>1</v>
      </c>
      <c r="G34">
        <v>1</v>
      </c>
    </row>
    <row r="35" spans="1:7" x14ac:dyDescent="0.25">
      <c r="A35">
        <v>9</v>
      </c>
      <c r="B35">
        <v>10</v>
      </c>
      <c r="C35" t="str">
        <f>LOOKUP(A35,zone_lookup!$A$1:$C$19)</f>
        <v>Trondheim</v>
      </c>
      <c r="D35" t="str">
        <f>LOOKUP(B35,zone_lookup!$A$1:$C$19)</f>
        <v>Bodø</v>
      </c>
      <c r="E35" t="s">
        <v>55</v>
      </c>
      <c r="F35">
        <v>1</v>
      </c>
      <c r="G35">
        <v>1</v>
      </c>
    </row>
    <row r="36" spans="1:7" x14ac:dyDescent="0.25">
      <c r="A36">
        <v>10</v>
      </c>
      <c r="B36">
        <v>21</v>
      </c>
      <c r="C36" t="str">
        <f>LOOKUP(A36,zone_lookup!$A$1:$C$19)</f>
        <v>Bodø</v>
      </c>
      <c r="D36" t="str">
        <f>LOOKUP(B36,zone_lookup!$A$1:$C$19)</f>
        <v>Umeå</v>
      </c>
      <c r="E36" t="s">
        <v>55</v>
      </c>
      <c r="F36">
        <v>1</v>
      </c>
      <c r="G36">
        <v>1</v>
      </c>
    </row>
    <row r="37" spans="1:7" x14ac:dyDescent="0.25">
      <c r="A37">
        <v>10</v>
      </c>
      <c r="B37">
        <v>11</v>
      </c>
      <c r="C37" t="str">
        <f>LOOKUP(A37,zone_lookup!$A$1:$C$19)</f>
        <v>Bodø</v>
      </c>
      <c r="D37" t="str">
        <f>LOOKUP(B37,zone_lookup!$A$1:$C$19)</f>
        <v>Narvik</v>
      </c>
      <c r="E37" t="s">
        <v>55</v>
      </c>
      <c r="F37">
        <v>1</v>
      </c>
      <c r="G37">
        <v>1</v>
      </c>
    </row>
    <row r="38" spans="1:7" x14ac:dyDescent="0.25">
      <c r="A38">
        <v>11</v>
      </c>
      <c r="B38">
        <v>21</v>
      </c>
      <c r="C38" t="str">
        <f>LOOKUP(A38,zone_lookup!$A$1:$C$19)</f>
        <v>Narvik</v>
      </c>
      <c r="D38" t="str">
        <f>LOOKUP(B38,zone_lookup!$A$1:$C$19)</f>
        <v>Umeå</v>
      </c>
      <c r="E38" t="s">
        <v>55</v>
      </c>
      <c r="F38">
        <v>1</v>
      </c>
      <c r="G38">
        <v>1</v>
      </c>
    </row>
    <row r="39" spans="1:7" x14ac:dyDescent="0.25">
      <c r="A39">
        <v>11</v>
      </c>
      <c r="B39">
        <v>12</v>
      </c>
      <c r="C39" t="str">
        <f>LOOKUP(A39,zone_lookup!$A$1:$C$19)</f>
        <v>Narvik</v>
      </c>
      <c r="D39" t="str">
        <f>LOOKUP(B39,zone_lookup!$A$1:$C$19)</f>
        <v>Tromsø</v>
      </c>
      <c r="E39" t="s">
        <v>55</v>
      </c>
      <c r="F39">
        <v>1</v>
      </c>
      <c r="G39">
        <v>1</v>
      </c>
    </row>
    <row r="40" spans="1:7" x14ac:dyDescent="0.25">
      <c r="A40">
        <v>12</v>
      </c>
      <c r="B40">
        <v>21</v>
      </c>
      <c r="C40" t="str">
        <f>LOOKUP(A40,zone_lookup!$A$1:$C$19)</f>
        <v>Tromsø</v>
      </c>
      <c r="D40" t="str">
        <f>LOOKUP(B40,zone_lookup!$A$1:$C$19)</f>
        <v>Umeå</v>
      </c>
      <c r="E40" t="s">
        <v>55</v>
      </c>
      <c r="F40">
        <v>1</v>
      </c>
      <c r="G40">
        <v>1</v>
      </c>
    </row>
    <row r="41" spans="1:7" x14ac:dyDescent="0.25">
      <c r="A41">
        <v>12</v>
      </c>
      <c r="B41">
        <v>13</v>
      </c>
      <c r="C41" t="str">
        <f>LOOKUP(A41,zone_lookup!$A$1:$C$19)</f>
        <v>Tromsø</v>
      </c>
      <c r="D41" t="str">
        <f>LOOKUP(B41,zone_lookup!$A$1:$C$19)</f>
        <v>Alta</v>
      </c>
      <c r="E41" t="s">
        <v>55</v>
      </c>
      <c r="F41">
        <v>1</v>
      </c>
      <c r="G41">
        <v>1</v>
      </c>
    </row>
    <row r="42" spans="1:7" x14ac:dyDescent="0.25">
      <c r="A42">
        <v>22</v>
      </c>
      <c r="B42">
        <v>21</v>
      </c>
      <c r="C42" t="str">
        <f>LOOKUP(A42,zone_lookup!$A$1:$C$19)</f>
        <v>Stockholm</v>
      </c>
      <c r="D42" t="str">
        <f>LOOKUP(B42,zone_lookup!$A$1:$C$19)</f>
        <v>Umeå</v>
      </c>
      <c r="E42" t="s">
        <v>55</v>
      </c>
      <c r="F42">
        <v>1</v>
      </c>
      <c r="G42">
        <v>1</v>
      </c>
    </row>
    <row r="43" spans="1:7" x14ac:dyDescent="0.25">
      <c r="A43">
        <v>22</v>
      </c>
      <c r="B43">
        <v>23</v>
      </c>
      <c r="C43" t="str">
        <f>LOOKUP(A43,zone_lookup!$A$1:$C$19)</f>
        <v>Stockholm</v>
      </c>
      <c r="D43" t="str">
        <f>LOOKUP(B43,zone_lookup!$A$1:$C$19)</f>
        <v>Hamburg</v>
      </c>
      <c r="E43" t="s">
        <v>55</v>
      </c>
      <c r="F43">
        <v>1</v>
      </c>
      <c r="G43">
        <v>1</v>
      </c>
    </row>
    <row r="44" spans="1:7" x14ac:dyDescent="0.25">
      <c r="A44">
        <v>1</v>
      </c>
      <c r="B44">
        <v>8</v>
      </c>
      <c r="C44" t="str">
        <f>LOOKUP(A44,zone_lookup!$A$1:$C$19)</f>
        <v>Oslo</v>
      </c>
      <c r="D44" t="str">
        <f>LOOKUP(B44,zone_lookup!$A$1:$C$19)</f>
        <v>Hamar</v>
      </c>
      <c r="E44" t="s">
        <v>45</v>
      </c>
      <c r="F44">
        <v>1</v>
      </c>
      <c r="G44">
        <v>1</v>
      </c>
    </row>
    <row r="45" spans="1:7" x14ac:dyDescent="0.25">
      <c r="A45">
        <v>1</v>
      </c>
      <c r="B45">
        <v>5</v>
      </c>
      <c r="C45" t="str">
        <f>LOOKUP(A45,zone_lookup!$A$1:$C$19)</f>
        <v>Oslo</v>
      </c>
      <c r="D45" t="str">
        <f>LOOKUP(B45,zone_lookup!$A$1:$C$19)</f>
        <v>Bergen</v>
      </c>
      <c r="E45" t="s">
        <v>45</v>
      </c>
      <c r="F45">
        <v>1</v>
      </c>
      <c r="G45">
        <v>1</v>
      </c>
    </row>
    <row r="46" spans="1:7" x14ac:dyDescent="0.25">
      <c r="A46">
        <v>1</v>
      </c>
      <c r="B46">
        <v>2</v>
      </c>
      <c r="C46" t="str">
        <f>LOOKUP(A46,zone_lookup!$A$1:$C$19)</f>
        <v>Oslo</v>
      </c>
      <c r="D46" t="str">
        <f>LOOKUP(B46,zone_lookup!$A$1:$C$19)</f>
        <v>Skien</v>
      </c>
      <c r="E46" t="s">
        <v>45</v>
      </c>
      <c r="F46">
        <v>1</v>
      </c>
      <c r="G46">
        <v>1</v>
      </c>
    </row>
    <row r="47" spans="1:7" x14ac:dyDescent="0.25">
      <c r="A47">
        <v>2</v>
      </c>
      <c r="B47">
        <v>3</v>
      </c>
      <c r="C47" t="str">
        <f>LOOKUP(A47,zone_lookup!$A$1:$C$19)</f>
        <v>Skien</v>
      </c>
      <c r="D47" t="str">
        <f>LOOKUP(B47,zone_lookup!$A$1:$C$19)</f>
        <v>Kristiansand</v>
      </c>
      <c r="E47" t="s">
        <v>45</v>
      </c>
      <c r="F47">
        <v>1</v>
      </c>
      <c r="G47">
        <v>1</v>
      </c>
    </row>
    <row r="48" spans="1:7" x14ac:dyDescent="0.25">
      <c r="A48">
        <v>1</v>
      </c>
      <c r="B48">
        <v>22</v>
      </c>
      <c r="C48" t="str">
        <f>LOOKUP(A48,zone_lookup!$A$1:$C$19)</f>
        <v>Oslo</v>
      </c>
      <c r="D48" t="str">
        <f>LOOKUP(B48,zone_lookup!$A$1:$C$19)</f>
        <v>Stockholm</v>
      </c>
      <c r="E48" t="s">
        <v>45</v>
      </c>
      <c r="F48">
        <v>1</v>
      </c>
      <c r="G48">
        <v>1</v>
      </c>
    </row>
    <row r="49" spans="1:7" x14ac:dyDescent="0.25">
      <c r="A49">
        <v>3</v>
      </c>
      <c r="B49">
        <v>4</v>
      </c>
      <c r="C49" t="str">
        <f>LOOKUP(A49,zone_lookup!$A$1:$C$19)</f>
        <v>Kristiansand</v>
      </c>
      <c r="D49" t="str">
        <f>LOOKUP(B49,zone_lookup!$A$1:$C$19)</f>
        <v>Stavanger</v>
      </c>
      <c r="E49" t="s">
        <v>45</v>
      </c>
      <c r="F49">
        <v>1</v>
      </c>
      <c r="G49">
        <v>1</v>
      </c>
    </row>
    <row r="50" spans="1:7" x14ac:dyDescent="0.25">
      <c r="A50">
        <v>8</v>
      </c>
      <c r="B50">
        <v>7</v>
      </c>
      <c r="C50" t="str">
        <f>LOOKUP(A50,zone_lookup!$A$1:$C$19)</f>
        <v>Hamar</v>
      </c>
      <c r="D50" t="str">
        <f>LOOKUP(B50,zone_lookup!$A$1:$C$19)</f>
        <v>Ålesund</v>
      </c>
      <c r="E50" t="s">
        <v>45</v>
      </c>
      <c r="F50">
        <v>1</v>
      </c>
      <c r="G50">
        <v>1</v>
      </c>
    </row>
    <row r="51" spans="1:7" x14ac:dyDescent="0.25">
      <c r="A51">
        <v>8</v>
      </c>
      <c r="B51">
        <v>9</v>
      </c>
      <c r="C51" t="str">
        <f>LOOKUP(A51,zone_lookup!$A$1:$C$19)</f>
        <v>Hamar</v>
      </c>
      <c r="D51" t="str">
        <f>LOOKUP(B51,zone_lookup!$A$1:$C$19)</f>
        <v>Trondheim</v>
      </c>
      <c r="E51" t="s">
        <v>45</v>
      </c>
      <c r="F51">
        <v>1</v>
      </c>
      <c r="G51">
        <v>1</v>
      </c>
    </row>
    <row r="52" spans="1:7" x14ac:dyDescent="0.25">
      <c r="A52">
        <v>8</v>
      </c>
      <c r="B52">
        <v>9</v>
      </c>
      <c r="C52" t="str">
        <f>LOOKUP(A52,zone_lookup!$A$1:$C$19)</f>
        <v>Hamar</v>
      </c>
      <c r="D52" t="str">
        <f>LOOKUP(B52,zone_lookup!$A$1:$C$19)</f>
        <v>Trondheim</v>
      </c>
      <c r="E52" t="s">
        <v>45</v>
      </c>
      <c r="F52">
        <v>2</v>
      </c>
      <c r="G52">
        <v>1</v>
      </c>
    </row>
    <row r="53" spans="1:7" x14ac:dyDescent="0.25">
      <c r="A53">
        <v>8</v>
      </c>
      <c r="B53">
        <v>22</v>
      </c>
      <c r="C53" t="str">
        <f>LOOKUP(A53,zone_lookup!$A$1:$C$19)</f>
        <v>Hamar</v>
      </c>
      <c r="D53" t="str">
        <f>LOOKUP(B53,zone_lookup!$A$1:$C$19)</f>
        <v>Stockholm</v>
      </c>
      <c r="E53" t="s">
        <v>45</v>
      </c>
      <c r="F53">
        <v>1</v>
      </c>
      <c r="G53">
        <v>1</v>
      </c>
    </row>
    <row r="54" spans="1:7" x14ac:dyDescent="0.25">
      <c r="A54">
        <v>9</v>
      </c>
      <c r="B54">
        <v>10</v>
      </c>
      <c r="C54" t="str">
        <f>LOOKUP(A54,zone_lookup!$A$1:$C$19)</f>
        <v>Trondheim</v>
      </c>
      <c r="D54" t="str">
        <f>LOOKUP(B54,zone_lookup!$A$1:$C$19)</f>
        <v>Bodø</v>
      </c>
      <c r="E54" t="s">
        <v>45</v>
      </c>
      <c r="F54">
        <v>1</v>
      </c>
      <c r="G54">
        <v>1</v>
      </c>
    </row>
    <row r="55" spans="1:7" x14ac:dyDescent="0.25">
      <c r="A55">
        <v>9</v>
      </c>
      <c r="B55">
        <v>21</v>
      </c>
      <c r="C55" t="str">
        <f>LOOKUP(A55,zone_lookup!$A$1:$C$19)</f>
        <v>Trondheim</v>
      </c>
      <c r="D55" t="str">
        <f>LOOKUP(B55,zone_lookup!$A$1:$C$19)</f>
        <v>Umeå</v>
      </c>
      <c r="E55" t="s">
        <v>45</v>
      </c>
      <c r="F55">
        <v>1</v>
      </c>
      <c r="G55">
        <v>1</v>
      </c>
    </row>
    <row r="56" spans="1:7" x14ac:dyDescent="0.25">
      <c r="A56">
        <v>10</v>
      </c>
      <c r="B56">
        <v>11</v>
      </c>
      <c r="C56" t="str">
        <f>LOOKUP(A56,zone_lookup!$A$1:$C$19)</f>
        <v>Bodø</v>
      </c>
      <c r="D56" t="str">
        <f>LOOKUP(B56,zone_lookup!$A$1:$C$19)</f>
        <v>Narvik</v>
      </c>
      <c r="E56" t="s">
        <v>45</v>
      </c>
      <c r="F56">
        <v>1</v>
      </c>
      <c r="G56">
        <v>0</v>
      </c>
    </row>
    <row r="57" spans="1:7" x14ac:dyDescent="0.25">
      <c r="A57">
        <v>11</v>
      </c>
      <c r="B57">
        <v>12</v>
      </c>
      <c r="C57" t="str">
        <f>LOOKUP(A57,zone_lookup!$A$1:$C$19)</f>
        <v>Narvik</v>
      </c>
      <c r="D57" t="str">
        <f>LOOKUP(B57,zone_lookup!$A$1:$C$19)</f>
        <v>Tromsø</v>
      </c>
      <c r="E57" t="s">
        <v>45</v>
      </c>
      <c r="F57">
        <v>1</v>
      </c>
      <c r="G57">
        <v>0</v>
      </c>
    </row>
    <row r="58" spans="1:7" x14ac:dyDescent="0.25">
      <c r="A58">
        <v>11</v>
      </c>
      <c r="B58">
        <v>21</v>
      </c>
      <c r="C58" t="str">
        <f>LOOKUP(A58,zone_lookup!$A$1:$C$19)</f>
        <v>Narvik</v>
      </c>
      <c r="D58" t="str">
        <f>LOOKUP(B58,zone_lookup!$A$1:$C$19)</f>
        <v>Umeå</v>
      </c>
      <c r="E58" t="s">
        <v>45</v>
      </c>
      <c r="F58">
        <v>1</v>
      </c>
      <c r="G58">
        <v>1</v>
      </c>
    </row>
    <row r="59" spans="1:7" x14ac:dyDescent="0.25">
      <c r="A59">
        <v>22</v>
      </c>
      <c r="B59">
        <v>23</v>
      </c>
      <c r="C59" t="str">
        <f>LOOKUP(A59,zone_lookup!$A$1:$C$19)</f>
        <v>Stockholm</v>
      </c>
      <c r="D59" t="str">
        <f>LOOKUP(B59,zone_lookup!$A$1:$C$19)</f>
        <v>Hamburg</v>
      </c>
      <c r="E59" t="s">
        <v>45</v>
      </c>
      <c r="F59">
        <v>1</v>
      </c>
      <c r="G59">
        <v>1</v>
      </c>
    </row>
    <row r="60" spans="1:7" x14ac:dyDescent="0.25">
      <c r="A60">
        <v>22</v>
      </c>
      <c r="B60">
        <v>21</v>
      </c>
      <c r="C60" t="str">
        <f>LOOKUP(A60,zone_lookup!$A$1:$C$19)</f>
        <v>Stockholm</v>
      </c>
      <c r="D60" t="str">
        <f>LOOKUP(B60,zone_lookup!$A$1:$C$19)</f>
        <v>Umeå</v>
      </c>
      <c r="E60" t="s">
        <v>45</v>
      </c>
      <c r="F60">
        <v>1</v>
      </c>
      <c r="G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C6BF-2638-4FDC-8B86-966DF2E827BE}">
  <dimension ref="A1:C19"/>
  <sheetViews>
    <sheetView workbookViewId="0">
      <selection activeCell="F11" sqref="F11"/>
    </sheetView>
  </sheetViews>
  <sheetFormatPr defaultRowHeight="15" x14ac:dyDescent="0.25"/>
  <cols>
    <col min="1" max="1" width="8.140625" bestFit="1" customWidth="1"/>
    <col min="2" max="2" width="22.7109375" bestFit="1" customWidth="1"/>
    <col min="3" max="3" width="22.28515625" bestFit="1" customWidth="1"/>
  </cols>
  <sheetData>
    <row r="1" spans="1:3" ht="15.75" thickBot="1" x14ac:dyDescent="0.3">
      <c r="A1" s="35" t="s">
        <v>83</v>
      </c>
      <c r="B1" s="36" t="s">
        <v>84</v>
      </c>
      <c r="C1" s="36" t="s">
        <v>104</v>
      </c>
    </row>
    <row r="2" spans="1:3" ht="15.75" thickTop="1" x14ac:dyDescent="0.25">
      <c r="A2" s="37">
        <v>1</v>
      </c>
      <c r="B2" s="38" t="s">
        <v>85</v>
      </c>
      <c r="C2" s="38" t="s">
        <v>28</v>
      </c>
    </row>
    <row r="3" spans="1:3" x14ac:dyDescent="0.25">
      <c r="A3" s="39">
        <v>2</v>
      </c>
      <c r="B3" s="40" t="s">
        <v>86</v>
      </c>
      <c r="C3" s="40" t="s">
        <v>41</v>
      </c>
    </row>
    <row r="4" spans="1:3" x14ac:dyDescent="0.25">
      <c r="A4" s="37">
        <v>3</v>
      </c>
      <c r="B4" s="38" t="s">
        <v>87</v>
      </c>
      <c r="C4" s="38" t="s">
        <v>31</v>
      </c>
    </row>
    <row r="5" spans="1:3" x14ac:dyDescent="0.25">
      <c r="A5" s="39">
        <v>4</v>
      </c>
      <c r="B5" s="40" t="s">
        <v>88</v>
      </c>
      <c r="C5" s="40" t="s">
        <v>35</v>
      </c>
    </row>
    <row r="6" spans="1:3" x14ac:dyDescent="0.25">
      <c r="A6" s="37">
        <v>5</v>
      </c>
      <c r="B6" s="38" t="s">
        <v>89</v>
      </c>
      <c r="C6" s="38" t="s">
        <v>32</v>
      </c>
    </row>
    <row r="7" spans="1:3" x14ac:dyDescent="0.25">
      <c r="A7" s="39">
        <v>6</v>
      </c>
      <c r="B7" s="40" t="s">
        <v>90</v>
      </c>
      <c r="C7" s="40" t="s">
        <v>105</v>
      </c>
    </row>
    <row r="8" spans="1:3" x14ac:dyDescent="0.25">
      <c r="A8" s="37">
        <v>7</v>
      </c>
      <c r="B8" s="38" t="s">
        <v>91</v>
      </c>
      <c r="C8" s="38" t="s">
        <v>33</v>
      </c>
    </row>
    <row r="9" spans="1:3" x14ac:dyDescent="0.25">
      <c r="A9" s="39">
        <v>8</v>
      </c>
      <c r="B9" s="40" t="s">
        <v>92</v>
      </c>
      <c r="C9" s="45" t="s">
        <v>30</v>
      </c>
    </row>
    <row r="10" spans="1:3" x14ac:dyDescent="0.25">
      <c r="A10" s="37">
        <v>9</v>
      </c>
      <c r="B10" s="38" t="s">
        <v>93</v>
      </c>
      <c r="C10" s="38" t="s">
        <v>29</v>
      </c>
    </row>
    <row r="11" spans="1:3" x14ac:dyDescent="0.25">
      <c r="A11" s="39">
        <v>10</v>
      </c>
      <c r="B11" s="40" t="s">
        <v>94</v>
      </c>
      <c r="C11" s="40" t="s">
        <v>34</v>
      </c>
    </row>
    <row r="12" spans="1:3" x14ac:dyDescent="0.25">
      <c r="A12" s="37">
        <v>11</v>
      </c>
      <c r="B12" s="38" t="s">
        <v>95</v>
      </c>
      <c r="C12" s="38" t="s">
        <v>106</v>
      </c>
    </row>
    <row r="13" spans="1:3" x14ac:dyDescent="0.25">
      <c r="A13" s="39">
        <v>12</v>
      </c>
      <c r="B13" s="40" t="s">
        <v>96</v>
      </c>
      <c r="C13" s="40" t="s">
        <v>36</v>
      </c>
    </row>
    <row r="14" spans="1:3" ht="15.75" thickBot="1" x14ac:dyDescent="0.3">
      <c r="A14" s="41">
        <v>13</v>
      </c>
      <c r="B14" s="42" t="s">
        <v>97</v>
      </c>
      <c r="C14" s="38" t="s">
        <v>107</v>
      </c>
    </row>
    <row r="15" spans="1:3" x14ac:dyDescent="0.25">
      <c r="A15" s="39">
        <v>21</v>
      </c>
      <c r="B15" s="40" t="s">
        <v>98</v>
      </c>
      <c r="C15" s="40" t="s">
        <v>108</v>
      </c>
    </row>
    <row r="16" spans="1:3" x14ac:dyDescent="0.25">
      <c r="A16" s="37">
        <v>22</v>
      </c>
      <c r="B16" s="38" t="s">
        <v>99</v>
      </c>
      <c r="C16" s="38" t="s">
        <v>109</v>
      </c>
    </row>
    <row r="17" spans="1:3" x14ac:dyDescent="0.25">
      <c r="A17" s="39">
        <v>23</v>
      </c>
      <c r="B17" s="40" t="s">
        <v>100</v>
      </c>
      <c r="C17" s="40" t="s">
        <v>110</v>
      </c>
    </row>
    <row r="18" spans="1:3" x14ac:dyDescent="0.25">
      <c r="A18" s="37">
        <v>24</v>
      </c>
      <c r="B18" s="38" t="s">
        <v>101</v>
      </c>
      <c r="C18" s="38" t="s">
        <v>101</v>
      </c>
    </row>
    <row r="19" spans="1:3" x14ac:dyDescent="0.25">
      <c r="A19" s="43">
        <v>25</v>
      </c>
      <c r="B19" s="44" t="s">
        <v>102</v>
      </c>
      <c r="C19" s="44" t="s">
        <v>111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sqref="A1:E18"/>
    </sheetView>
  </sheetViews>
  <sheetFormatPr defaultColWidth="14.42578125" defaultRowHeight="15" customHeight="1" x14ac:dyDescent="0.25"/>
  <cols>
    <col min="1" max="1" width="8.7109375" customWidth="1"/>
    <col min="2" max="2" width="20" customWidth="1"/>
    <col min="3" max="3" width="26.5703125" customWidth="1"/>
    <col min="4" max="4" width="23.5703125" customWidth="1"/>
    <col min="5" max="5" width="14.85546875" customWidth="1"/>
    <col min="6" max="7" width="8.7109375" customWidth="1"/>
    <col min="8" max="8" width="28.7109375" bestFit="1" customWidth="1"/>
    <col min="9" max="9" width="27.7109375" bestFit="1" customWidth="1"/>
    <col min="10" max="10" width="24.28515625" bestFit="1" customWidth="1"/>
    <col min="11" max="27" width="8.7109375" customWidth="1"/>
  </cols>
  <sheetData>
    <row r="1" spans="1:13" ht="14.25" customHeight="1" x14ac:dyDescent="0.25">
      <c r="A1" s="23" t="s">
        <v>43</v>
      </c>
      <c r="B1" s="2" t="s">
        <v>0</v>
      </c>
      <c r="C1" s="2" t="s">
        <v>1</v>
      </c>
      <c r="D1" s="2" t="s">
        <v>2</v>
      </c>
      <c r="E1" s="2" t="s">
        <v>3</v>
      </c>
      <c r="H1" s="2" t="s">
        <v>15</v>
      </c>
      <c r="I1" s="2" t="s">
        <v>16</v>
      </c>
      <c r="J1" s="2" t="s">
        <v>17</v>
      </c>
    </row>
    <row r="2" spans="1:13" ht="14.25" customHeight="1" x14ac:dyDescent="0.25">
      <c r="A2">
        <v>1</v>
      </c>
      <c r="B2" s="14" t="s">
        <v>38</v>
      </c>
      <c r="C2" s="19" t="s">
        <v>28</v>
      </c>
      <c r="D2" s="19" t="s">
        <v>41</v>
      </c>
      <c r="E2" s="4">
        <v>1250000</v>
      </c>
      <c r="H2" s="20" t="s">
        <v>28</v>
      </c>
      <c r="I2" s="4">
        <v>6365000</v>
      </c>
      <c r="J2" s="4">
        <v>380000</v>
      </c>
    </row>
    <row r="3" spans="1:13" ht="14.25" customHeight="1" x14ac:dyDescent="0.25">
      <c r="A3">
        <v>1</v>
      </c>
      <c r="B3" s="3" t="s">
        <v>4</v>
      </c>
      <c r="C3" s="19" t="s">
        <v>31</v>
      </c>
      <c r="D3" s="19" t="s">
        <v>35</v>
      </c>
      <c r="E3" s="4">
        <v>1250000</v>
      </c>
      <c r="H3" s="20" t="s">
        <v>31</v>
      </c>
      <c r="I3" s="4">
        <v>475000</v>
      </c>
      <c r="J3" s="6">
        <v>0</v>
      </c>
    </row>
    <row r="4" spans="1:13" ht="14.25" customHeight="1" x14ac:dyDescent="0.25">
      <c r="A4">
        <v>1</v>
      </c>
      <c r="B4" s="3" t="s">
        <v>5</v>
      </c>
      <c r="C4" s="19" t="s">
        <v>28</v>
      </c>
      <c r="D4" s="19" t="s">
        <v>32</v>
      </c>
      <c r="E4" s="4">
        <v>1500000</v>
      </c>
      <c r="H4" s="20" t="s">
        <v>35</v>
      </c>
      <c r="I4" s="4">
        <v>1425000</v>
      </c>
      <c r="J4" s="6">
        <v>0</v>
      </c>
    </row>
    <row r="5" spans="1:13" ht="14.25" customHeight="1" x14ac:dyDescent="0.25">
      <c r="A5">
        <v>1</v>
      </c>
      <c r="B5" s="5" t="s">
        <v>6</v>
      </c>
      <c r="C5" s="19" t="s">
        <v>28</v>
      </c>
      <c r="D5" s="19" t="s">
        <v>30</v>
      </c>
      <c r="E5" s="4">
        <v>1600000</v>
      </c>
      <c r="H5" s="3" t="s">
        <v>32</v>
      </c>
      <c r="I5" s="4">
        <v>1377500</v>
      </c>
      <c r="J5" s="6">
        <v>0</v>
      </c>
    </row>
    <row r="6" spans="1:13" ht="14.25" customHeight="1" x14ac:dyDescent="0.25">
      <c r="A6">
        <v>1</v>
      </c>
      <c r="B6" s="5" t="s">
        <v>7</v>
      </c>
      <c r="C6" s="19" t="s">
        <v>30</v>
      </c>
      <c r="D6" s="19" t="s">
        <v>33</v>
      </c>
      <c r="E6" s="4">
        <v>250000</v>
      </c>
      <c r="H6" s="3" t="s">
        <v>33</v>
      </c>
      <c r="I6" s="4">
        <v>285000</v>
      </c>
      <c r="J6" s="6">
        <v>0</v>
      </c>
    </row>
    <row r="7" spans="1:13" ht="14.25" customHeight="1" x14ac:dyDescent="0.25">
      <c r="A7">
        <v>1</v>
      </c>
      <c r="B7" s="5" t="s">
        <v>42</v>
      </c>
      <c r="C7" s="19" t="s">
        <v>30</v>
      </c>
      <c r="D7" s="19" t="s">
        <v>29</v>
      </c>
      <c r="E7" s="4">
        <v>1600000</v>
      </c>
      <c r="H7" s="3" t="s">
        <v>29</v>
      </c>
      <c r="I7" s="4">
        <v>1330000</v>
      </c>
      <c r="J7" s="6">
        <v>0</v>
      </c>
    </row>
    <row r="8" spans="1:13" ht="14.25" customHeight="1" x14ac:dyDescent="0.25">
      <c r="A8">
        <v>1</v>
      </c>
      <c r="B8" s="3" t="s">
        <v>8</v>
      </c>
      <c r="C8" s="19" t="s">
        <v>29</v>
      </c>
      <c r="D8" s="19" t="s">
        <v>34</v>
      </c>
      <c r="E8" s="4">
        <v>650000</v>
      </c>
      <c r="H8" s="3" t="s">
        <v>34</v>
      </c>
      <c r="I8" s="4">
        <v>1780300</v>
      </c>
      <c r="J8" s="6">
        <v>0</v>
      </c>
    </row>
    <row r="9" spans="1:13" ht="14.25" customHeight="1" x14ac:dyDescent="0.25">
      <c r="A9">
        <v>1</v>
      </c>
      <c r="B9" s="5" t="s">
        <v>9</v>
      </c>
      <c r="C9" s="19" t="s">
        <v>28</v>
      </c>
      <c r="D9" s="19" t="s">
        <v>10</v>
      </c>
      <c r="E9" s="4">
        <v>1000000</v>
      </c>
      <c r="H9" s="20" t="s">
        <v>30</v>
      </c>
      <c r="I9" s="6">
        <v>0</v>
      </c>
      <c r="J9" s="4">
        <v>1785000</v>
      </c>
    </row>
    <row r="10" spans="1:13" ht="14.25" customHeight="1" x14ac:dyDescent="0.25">
      <c r="A10">
        <v>1</v>
      </c>
      <c r="B10" s="3" t="s">
        <v>11</v>
      </c>
      <c r="C10" s="19" t="s">
        <v>30</v>
      </c>
      <c r="D10" s="19" t="s">
        <v>10</v>
      </c>
      <c r="E10" s="4">
        <v>800000</v>
      </c>
      <c r="H10" s="20" t="s">
        <v>41</v>
      </c>
      <c r="I10" s="6">
        <v>0</v>
      </c>
      <c r="J10" s="4">
        <v>56000</v>
      </c>
    </row>
    <row r="11" spans="1:13" ht="14.25" customHeight="1" x14ac:dyDescent="0.25">
      <c r="A11">
        <v>1</v>
      </c>
      <c r="B11" s="3" t="s">
        <v>12</v>
      </c>
      <c r="C11" s="19" t="s">
        <v>29</v>
      </c>
      <c r="D11" s="19" t="s">
        <v>13</v>
      </c>
      <c r="E11" s="4">
        <v>250000</v>
      </c>
      <c r="H11" s="20" t="s">
        <v>36</v>
      </c>
      <c r="I11" s="4">
        <v>1000000</v>
      </c>
      <c r="J11" s="6">
        <v>0</v>
      </c>
      <c r="L11" t="s">
        <v>64</v>
      </c>
    </row>
    <row r="12" spans="1:13" ht="14.25" customHeight="1" x14ac:dyDescent="0.25">
      <c r="A12">
        <v>1</v>
      </c>
      <c r="B12" s="3" t="s">
        <v>14</v>
      </c>
      <c r="C12" s="19" t="s">
        <v>34</v>
      </c>
      <c r="D12" s="19" t="s">
        <v>13</v>
      </c>
      <c r="E12" s="4">
        <v>950000</v>
      </c>
      <c r="H12" t="s">
        <v>13</v>
      </c>
      <c r="I12" s="4">
        <v>5000000</v>
      </c>
      <c r="J12" s="6">
        <v>0</v>
      </c>
      <c r="L12" t="s">
        <v>65</v>
      </c>
      <c r="M12" t="s">
        <v>66</v>
      </c>
    </row>
    <row r="13" spans="1:13" ht="14.25" customHeight="1" x14ac:dyDescent="0.25">
      <c r="A13">
        <v>1</v>
      </c>
      <c r="B13" t="s">
        <v>37</v>
      </c>
      <c r="C13" s="19" t="s">
        <v>34</v>
      </c>
      <c r="D13" s="19" t="s">
        <v>36</v>
      </c>
      <c r="E13" s="13">
        <v>0</v>
      </c>
      <c r="H13" t="s">
        <v>10</v>
      </c>
      <c r="I13" s="4">
        <v>5000000</v>
      </c>
      <c r="J13" s="6">
        <v>0</v>
      </c>
      <c r="L13" t="s">
        <v>65</v>
      </c>
      <c r="M13" t="s">
        <v>66</v>
      </c>
    </row>
    <row r="14" spans="1:13" ht="14.25" customHeight="1" x14ac:dyDescent="0.25">
      <c r="A14">
        <v>1</v>
      </c>
      <c r="B14" s="14" t="s">
        <v>4</v>
      </c>
      <c r="C14" s="19" t="s">
        <v>41</v>
      </c>
      <c r="D14" s="19" t="s">
        <v>31</v>
      </c>
      <c r="E14" s="4">
        <v>1250000</v>
      </c>
      <c r="H14" t="s">
        <v>63</v>
      </c>
      <c r="I14" s="4">
        <v>5000000</v>
      </c>
      <c r="J14" s="6">
        <v>0</v>
      </c>
      <c r="L14" t="s">
        <v>65</v>
      </c>
      <c r="M14" t="s">
        <v>66</v>
      </c>
    </row>
    <row r="15" spans="1:13" ht="14.25" customHeight="1" x14ac:dyDescent="0.25">
      <c r="A15">
        <v>2</v>
      </c>
      <c r="B15" s="19" t="s">
        <v>22</v>
      </c>
      <c r="C15" s="19" t="s">
        <v>30</v>
      </c>
      <c r="D15" s="19" t="s">
        <v>29</v>
      </c>
      <c r="E15" s="16">
        <v>250000</v>
      </c>
      <c r="I15" s="4"/>
      <c r="J15" s="6">
        <v>0</v>
      </c>
    </row>
    <row r="16" spans="1:13" ht="14.25" customHeight="1" x14ac:dyDescent="0.25">
      <c r="A16">
        <v>1</v>
      </c>
      <c r="B16" s="32" t="s">
        <v>70</v>
      </c>
      <c r="C16" s="19" t="s">
        <v>29</v>
      </c>
      <c r="D16" s="19" t="s">
        <v>10</v>
      </c>
      <c r="E16" s="16">
        <v>250000</v>
      </c>
      <c r="F16" t="s">
        <v>67</v>
      </c>
      <c r="G16" t="s">
        <v>69</v>
      </c>
      <c r="I16" s="4"/>
      <c r="J16" s="6">
        <v>0</v>
      </c>
    </row>
    <row r="17" spans="1:7" ht="14.25" customHeight="1" x14ac:dyDescent="0.25">
      <c r="A17">
        <v>1</v>
      </c>
      <c r="B17" s="32" t="s">
        <v>71</v>
      </c>
      <c r="C17" s="19" t="s">
        <v>13</v>
      </c>
      <c r="D17" s="32" t="s">
        <v>36</v>
      </c>
      <c r="E17" s="4">
        <v>950000</v>
      </c>
      <c r="F17" t="s">
        <v>67</v>
      </c>
      <c r="G17" t="s">
        <v>68</v>
      </c>
    </row>
    <row r="18" spans="1:7" ht="14.25" customHeight="1" x14ac:dyDescent="0.25">
      <c r="A18">
        <v>1</v>
      </c>
      <c r="B18" s="33" t="s">
        <v>72</v>
      </c>
      <c r="C18" s="19" t="s">
        <v>10</v>
      </c>
      <c r="D18" s="33" t="s">
        <v>63</v>
      </c>
      <c r="E18" s="4">
        <v>2000000</v>
      </c>
      <c r="F18" t="s">
        <v>67</v>
      </c>
    </row>
    <row r="19" spans="1:7" ht="14.25" customHeight="1" x14ac:dyDescent="0.25">
      <c r="B19" s="3"/>
      <c r="C19" s="4"/>
      <c r="D19" s="4"/>
    </row>
    <row r="20" spans="1:7" ht="14.25" customHeight="1" x14ac:dyDescent="0.25">
      <c r="B20" s="3"/>
      <c r="C20" s="4"/>
      <c r="D20" s="6"/>
    </row>
    <row r="21" spans="1:7" ht="14.25" customHeight="1" x14ac:dyDescent="0.25">
      <c r="B21" s="3"/>
      <c r="C21" s="4"/>
      <c r="D21" s="6"/>
    </row>
    <row r="22" spans="1:7" ht="14.25" customHeight="1" x14ac:dyDescent="0.25">
      <c r="B22" s="3"/>
      <c r="C22" s="4"/>
      <c r="D22" s="6"/>
    </row>
    <row r="23" spans="1:7" ht="14.25" customHeight="1" x14ac:dyDescent="0.25">
      <c r="B23" s="3"/>
      <c r="C23" s="4"/>
      <c r="D23" s="6"/>
    </row>
    <row r="24" spans="1:7" ht="14.25" customHeight="1" x14ac:dyDescent="0.25">
      <c r="B24" s="3"/>
      <c r="C24" s="4"/>
      <c r="D24" s="6"/>
    </row>
    <row r="25" spans="1:7" ht="14.25" customHeight="1" x14ac:dyDescent="0.25">
      <c r="B25" s="3"/>
      <c r="C25" s="4"/>
      <c r="D25" s="6"/>
    </row>
    <row r="26" spans="1:7" ht="14.25" customHeight="1" x14ac:dyDescent="0.25">
      <c r="B26" s="3"/>
      <c r="C26" s="6"/>
      <c r="D26" s="4"/>
    </row>
    <row r="27" spans="1:7" ht="14.25" customHeight="1" x14ac:dyDescent="0.25">
      <c r="B27" s="3"/>
      <c r="C27" s="6"/>
      <c r="D27" s="4"/>
    </row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8"/>
  <sheetViews>
    <sheetView workbookViewId="0">
      <selection activeCell="R15" sqref="R15"/>
    </sheetView>
  </sheetViews>
  <sheetFormatPr defaultColWidth="14.42578125" defaultRowHeight="15" customHeight="1" x14ac:dyDescent="0.25"/>
  <cols>
    <col min="1" max="1" width="8.7109375" customWidth="1"/>
    <col min="2" max="2" width="26.7109375" customWidth="1"/>
    <col min="3" max="3" width="17.42578125" customWidth="1"/>
    <col min="4" max="4" width="15.5703125" customWidth="1"/>
    <col min="5" max="5" width="18.42578125" customWidth="1"/>
    <col min="6" max="6" width="17.7109375" customWidth="1"/>
    <col min="7" max="7" width="16.28515625" bestFit="1" customWidth="1"/>
    <col min="8" max="10" width="15.7109375" customWidth="1"/>
    <col min="11" max="11" width="8.7109375" customWidth="1"/>
    <col min="12" max="13" width="9.7109375" bestFit="1" customWidth="1"/>
    <col min="14" max="15" width="9.7109375" customWidth="1"/>
    <col min="16" max="16" width="12.28515625" bestFit="1" customWidth="1"/>
    <col min="17" max="17" width="13.42578125" bestFit="1" customWidth="1"/>
    <col min="18" max="18" width="14.85546875" customWidth="1"/>
    <col min="19" max="19" width="17" customWidth="1"/>
    <col min="20" max="21" width="8.7109375" customWidth="1"/>
    <col min="22" max="22" width="28.7109375" bestFit="1" customWidth="1"/>
    <col min="23" max="23" width="17.28515625" bestFit="1" customWidth="1"/>
    <col min="24" max="24" width="12.28515625" bestFit="1" customWidth="1"/>
    <col min="25" max="25" width="19.140625" bestFit="1" customWidth="1"/>
    <col min="26" max="26" width="12.28515625" bestFit="1" customWidth="1"/>
    <col min="27" max="32" width="8.7109375" customWidth="1"/>
  </cols>
  <sheetData>
    <row r="1" spans="1:28" ht="33" customHeight="1" x14ac:dyDescent="0.25">
      <c r="A1" s="23" t="s">
        <v>43</v>
      </c>
      <c r="B1" s="2" t="s">
        <v>0</v>
      </c>
      <c r="C1" s="2" t="s">
        <v>1</v>
      </c>
      <c r="D1" s="2" t="s">
        <v>2</v>
      </c>
      <c r="E1" s="2" t="s">
        <v>18</v>
      </c>
      <c r="F1" s="7" t="s">
        <v>19</v>
      </c>
      <c r="G1" s="2" t="s">
        <v>20</v>
      </c>
      <c r="H1" s="2" t="s">
        <v>59</v>
      </c>
      <c r="I1" s="2" t="s">
        <v>74</v>
      </c>
      <c r="J1" s="2"/>
      <c r="L1" s="2" t="s">
        <v>46</v>
      </c>
      <c r="M1" s="2" t="s">
        <v>47</v>
      </c>
      <c r="N1" s="2" t="s">
        <v>44</v>
      </c>
      <c r="O1" s="2" t="s">
        <v>48</v>
      </c>
      <c r="P1" s="2" t="s">
        <v>21</v>
      </c>
      <c r="Q1" s="7" t="s">
        <v>49</v>
      </c>
      <c r="R1" s="7" t="s">
        <v>75</v>
      </c>
      <c r="S1" s="7" t="s">
        <v>50</v>
      </c>
      <c r="T1" s="2" t="s">
        <v>60</v>
      </c>
      <c r="V1" s="2" t="s">
        <v>15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61</v>
      </c>
      <c r="AB1" s="7" t="s">
        <v>62</v>
      </c>
    </row>
    <row r="2" spans="1:28" ht="14.25" customHeight="1" x14ac:dyDescent="0.25">
      <c r="A2">
        <v>1</v>
      </c>
      <c r="B2" s="3" t="s">
        <v>38</v>
      </c>
      <c r="C2" s="25" t="s">
        <v>28</v>
      </c>
      <c r="D2" s="25" t="s">
        <v>41</v>
      </c>
      <c r="E2" s="4">
        <v>150000</v>
      </c>
      <c r="F2" s="4">
        <v>1400000</v>
      </c>
      <c r="G2" s="4">
        <f>I2/2</f>
        <v>113333333.33333333</v>
      </c>
      <c r="H2" s="4">
        <v>10</v>
      </c>
      <c r="I2" s="4">
        <f>I14</f>
        <v>226666666.66666666</v>
      </c>
      <c r="J2" s="4"/>
      <c r="L2" s="30" t="s">
        <v>29</v>
      </c>
      <c r="M2" s="30" t="s">
        <v>34</v>
      </c>
      <c r="N2" s="27" t="s">
        <v>45</v>
      </c>
      <c r="O2" s="27">
        <v>1</v>
      </c>
      <c r="P2" s="3">
        <v>729</v>
      </c>
      <c r="Q2" s="11">
        <f>R2/2</f>
        <v>7000000000</v>
      </c>
      <c r="R2" s="11">
        <v>14000000000</v>
      </c>
      <c r="S2" s="11">
        <v>3300000000</v>
      </c>
      <c r="T2" s="31">
        <v>6</v>
      </c>
      <c r="V2" s="26" t="s">
        <v>28</v>
      </c>
      <c r="W2" s="4">
        <v>700000</v>
      </c>
      <c r="X2" s="4">
        <v>737100000</v>
      </c>
      <c r="Y2" s="4">
        <v>200000</v>
      </c>
      <c r="Z2" s="4">
        <v>120000000</v>
      </c>
      <c r="AA2" s="4">
        <v>5</v>
      </c>
      <c r="AB2" s="4">
        <v>5</v>
      </c>
    </row>
    <row r="3" spans="1:28" ht="14.25" customHeight="1" x14ac:dyDescent="0.25">
      <c r="A3">
        <v>1</v>
      </c>
      <c r="B3" s="3" t="s">
        <v>4</v>
      </c>
      <c r="C3" s="25" t="s">
        <v>31</v>
      </c>
      <c r="D3" s="25" t="s">
        <v>35</v>
      </c>
      <c r="E3" s="4">
        <v>150000</v>
      </c>
      <c r="F3" s="4">
        <v>1400000</v>
      </c>
      <c r="G3" s="4">
        <f t="shared" ref="G3:G15" si="0">I3/2</f>
        <v>113333333.33333333</v>
      </c>
      <c r="H3" s="4">
        <v>10</v>
      </c>
      <c r="I3" s="4">
        <f>I14</f>
        <v>226666666.66666666</v>
      </c>
      <c r="J3" s="4"/>
      <c r="L3" s="28" t="s">
        <v>29</v>
      </c>
      <c r="M3" s="29" t="s">
        <v>30</v>
      </c>
      <c r="N3" s="27" t="s">
        <v>45</v>
      </c>
      <c r="O3" s="27">
        <v>2</v>
      </c>
      <c r="P3" s="3">
        <v>382</v>
      </c>
      <c r="Q3" s="11">
        <f t="shared" ref="Q3:Q4" si="1">R3/2</f>
        <v>4050000000</v>
      </c>
      <c r="R3" s="18">
        <f>6500000000+1600000000</f>
        <v>8100000000</v>
      </c>
      <c r="S3" s="11">
        <f>1500000000+375000000</f>
        <v>1875000000</v>
      </c>
      <c r="T3">
        <v>6</v>
      </c>
      <c r="V3" s="26" t="s">
        <v>31</v>
      </c>
      <c r="W3" s="4">
        <v>200000</v>
      </c>
      <c r="X3" s="4">
        <v>210600000</v>
      </c>
      <c r="Y3" s="12">
        <v>0</v>
      </c>
      <c r="Z3" s="12">
        <v>0</v>
      </c>
      <c r="AA3" s="4">
        <v>5</v>
      </c>
      <c r="AB3" s="4">
        <v>5</v>
      </c>
    </row>
    <row r="4" spans="1:28" ht="14.25" customHeight="1" x14ac:dyDescent="0.25">
      <c r="A4">
        <v>1</v>
      </c>
      <c r="B4" s="3" t="s">
        <v>5</v>
      </c>
      <c r="C4" s="25" t="s">
        <v>28</v>
      </c>
      <c r="D4" s="25" t="s">
        <v>32</v>
      </c>
      <c r="E4" s="4">
        <v>750000</v>
      </c>
      <c r="F4" s="4">
        <v>2250000</v>
      </c>
      <c r="G4" s="4">
        <f t="shared" si="0"/>
        <v>144500000</v>
      </c>
      <c r="H4" s="4">
        <v>10</v>
      </c>
      <c r="I4" s="4">
        <v>289000000</v>
      </c>
      <c r="J4" s="4"/>
      <c r="L4" s="27" t="s">
        <v>30</v>
      </c>
      <c r="M4" s="27" t="s">
        <v>33</v>
      </c>
      <c r="N4" s="27" t="s">
        <v>45</v>
      </c>
      <c r="O4" s="27">
        <v>1</v>
      </c>
      <c r="P4" s="3">
        <v>115</v>
      </c>
      <c r="Q4" s="11">
        <f t="shared" si="1"/>
        <v>1100000000</v>
      </c>
      <c r="R4" s="11">
        <v>2200000000</v>
      </c>
      <c r="S4" s="11">
        <v>500000000</v>
      </c>
      <c r="T4" s="31">
        <v>6</v>
      </c>
      <c r="V4" s="26" t="s">
        <v>35</v>
      </c>
      <c r="W4" s="4">
        <v>500000</v>
      </c>
      <c r="X4" s="4">
        <v>526500000</v>
      </c>
      <c r="Y4" s="12">
        <v>0</v>
      </c>
      <c r="Z4" s="12">
        <v>0</v>
      </c>
      <c r="AA4" s="4">
        <v>5</v>
      </c>
      <c r="AB4" s="4">
        <v>5</v>
      </c>
    </row>
    <row r="5" spans="1:28" ht="14.25" customHeight="1" x14ac:dyDescent="0.25">
      <c r="A5">
        <v>1</v>
      </c>
      <c r="B5" s="5" t="s">
        <v>6</v>
      </c>
      <c r="C5" s="25" t="s">
        <v>28</v>
      </c>
      <c r="D5" s="25" t="s">
        <v>30</v>
      </c>
      <c r="E5" s="4">
        <v>650000</v>
      </c>
      <c r="F5" s="4">
        <v>2250000</v>
      </c>
      <c r="G5" s="4">
        <f t="shared" si="0"/>
        <v>137500000</v>
      </c>
      <c r="H5" s="4">
        <v>10</v>
      </c>
      <c r="I5" s="4">
        <v>275000000</v>
      </c>
      <c r="J5" s="4"/>
      <c r="V5" s="26" t="s">
        <v>32</v>
      </c>
      <c r="W5" s="4">
        <v>500000</v>
      </c>
      <c r="X5" s="4">
        <v>526500000</v>
      </c>
      <c r="Y5" s="12">
        <v>0</v>
      </c>
      <c r="Z5" s="12">
        <v>0</v>
      </c>
      <c r="AA5" s="4">
        <v>5</v>
      </c>
      <c r="AB5" s="4">
        <v>5</v>
      </c>
    </row>
    <row r="6" spans="1:28" ht="14.25" customHeight="1" x14ac:dyDescent="0.25">
      <c r="A6">
        <v>1</v>
      </c>
      <c r="B6" s="5" t="s">
        <v>7</v>
      </c>
      <c r="C6" s="25" t="s">
        <v>30</v>
      </c>
      <c r="D6" s="25" t="s">
        <v>33</v>
      </c>
      <c r="E6" s="4">
        <v>250000</v>
      </c>
      <c r="F6" s="8">
        <v>500000</v>
      </c>
      <c r="G6" s="4">
        <f t="shared" si="0"/>
        <v>50000000</v>
      </c>
      <c r="H6" s="4">
        <v>10</v>
      </c>
      <c r="I6" s="8">
        <v>100000000</v>
      </c>
      <c r="J6" s="4"/>
      <c r="V6" s="26" t="s">
        <v>33</v>
      </c>
      <c r="W6" s="4">
        <v>200000</v>
      </c>
      <c r="X6" s="4">
        <v>210600000</v>
      </c>
      <c r="Y6" s="12">
        <v>0</v>
      </c>
      <c r="Z6" s="12">
        <v>0</v>
      </c>
      <c r="AA6" s="4">
        <v>5</v>
      </c>
      <c r="AB6" s="4">
        <v>5</v>
      </c>
    </row>
    <row r="7" spans="1:28" ht="14.25" customHeight="1" x14ac:dyDescent="0.25">
      <c r="A7">
        <v>1</v>
      </c>
      <c r="B7" s="17" t="s">
        <v>42</v>
      </c>
      <c r="C7" s="25" t="s">
        <v>30</v>
      </c>
      <c r="D7" s="25" t="s">
        <v>29</v>
      </c>
      <c r="E7" s="4">
        <v>650000</v>
      </c>
      <c r="F7" s="4">
        <v>2250000</v>
      </c>
      <c r="G7" s="4">
        <f t="shared" si="0"/>
        <v>137500000</v>
      </c>
      <c r="H7" s="4">
        <v>10</v>
      </c>
      <c r="I7" s="4">
        <v>275000000</v>
      </c>
      <c r="J7" s="4"/>
      <c r="V7" s="26" t="s">
        <v>29</v>
      </c>
      <c r="W7" s="4">
        <v>500000</v>
      </c>
      <c r="X7" s="4">
        <v>526500000</v>
      </c>
      <c r="Y7" s="12">
        <v>0</v>
      </c>
      <c r="Z7" s="12">
        <v>0</v>
      </c>
      <c r="AA7" s="4">
        <v>5</v>
      </c>
      <c r="AB7" s="4">
        <v>5</v>
      </c>
    </row>
    <row r="8" spans="1:28" ht="14.25" customHeight="1" x14ac:dyDescent="0.25">
      <c r="A8">
        <v>1</v>
      </c>
      <c r="B8" s="3" t="s">
        <v>8</v>
      </c>
      <c r="C8" s="25" t="s">
        <v>29</v>
      </c>
      <c r="D8" s="25" t="s">
        <v>34</v>
      </c>
      <c r="E8" s="4">
        <v>450000</v>
      </c>
      <c r="F8" s="4">
        <v>1100000</v>
      </c>
      <c r="G8" s="4">
        <f t="shared" si="0"/>
        <v>215000000</v>
      </c>
      <c r="H8" s="4">
        <v>10</v>
      </c>
      <c r="I8" s="4">
        <v>430000000</v>
      </c>
      <c r="J8" s="4"/>
      <c r="V8" s="26" t="s">
        <v>34</v>
      </c>
      <c r="W8" s="4">
        <v>500000</v>
      </c>
      <c r="X8" s="4">
        <v>526500000</v>
      </c>
      <c r="Y8" s="12">
        <v>0</v>
      </c>
      <c r="Z8" s="12">
        <v>0</v>
      </c>
      <c r="AA8" s="4">
        <v>5</v>
      </c>
      <c r="AB8" s="4">
        <v>5</v>
      </c>
    </row>
    <row r="9" spans="1:28" ht="14.25" customHeight="1" x14ac:dyDescent="0.25">
      <c r="A9">
        <v>1</v>
      </c>
      <c r="B9" s="5" t="s">
        <v>9</v>
      </c>
      <c r="C9" s="25" t="s">
        <v>28</v>
      </c>
      <c r="D9" s="25" t="s">
        <v>10</v>
      </c>
      <c r="E9" s="4">
        <v>300000</v>
      </c>
      <c r="F9" s="4">
        <v>1500000</v>
      </c>
      <c r="G9" s="4">
        <f t="shared" si="0"/>
        <v>250000000</v>
      </c>
      <c r="H9" s="4">
        <v>10</v>
      </c>
      <c r="I9" s="9">
        <v>500000000</v>
      </c>
      <c r="J9" s="4"/>
      <c r="V9" s="26" t="s">
        <v>30</v>
      </c>
      <c r="W9" s="4">
        <v>200000</v>
      </c>
      <c r="X9" s="4">
        <v>210600000</v>
      </c>
      <c r="Y9" s="4">
        <v>500000</v>
      </c>
      <c r="Z9" s="4">
        <v>300000000</v>
      </c>
      <c r="AA9" s="4">
        <v>5</v>
      </c>
      <c r="AB9" s="4">
        <v>5</v>
      </c>
    </row>
    <row r="10" spans="1:28" ht="14.25" customHeight="1" x14ac:dyDescent="0.25">
      <c r="A10">
        <v>1</v>
      </c>
      <c r="B10" s="3" t="s">
        <v>11</v>
      </c>
      <c r="C10" s="25" t="s">
        <v>30</v>
      </c>
      <c r="D10" s="25" t="s">
        <v>10</v>
      </c>
      <c r="E10" s="4">
        <v>300000</v>
      </c>
      <c r="F10" s="4">
        <v>1100000</v>
      </c>
      <c r="G10" s="4">
        <f t="shared" si="0"/>
        <v>463500000</v>
      </c>
      <c r="H10" s="4">
        <v>10</v>
      </c>
      <c r="I10" s="4">
        <v>927000000</v>
      </c>
      <c r="J10" s="4"/>
      <c r="V10" s="26" t="s">
        <v>41</v>
      </c>
      <c r="W10" s="4">
        <v>200000</v>
      </c>
      <c r="X10" s="4">
        <v>210600000</v>
      </c>
      <c r="Y10" s="4">
        <v>50000</v>
      </c>
      <c r="Z10" s="4">
        <v>30000000</v>
      </c>
      <c r="AA10" s="4">
        <v>5</v>
      </c>
      <c r="AB10" s="4">
        <v>5</v>
      </c>
    </row>
    <row r="11" spans="1:28" ht="14.25" customHeight="1" x14ac:dyDescent="0.25">
      <c r="A11">
        <v>1</v>
      </c>
      <c r="B11" s="3" t="s">
        <v>12</v>
      </c>
      <c r="C11" s="25" t="s">
        <v>29</v>
      </c>
      <c r="D11" s="25" t="s">
        <v>13</v>
      </c>
      <c r="E11" s="4">
        <v>250000</v>
      </c>
      <c r="F11" s="8">
        <v>500000</v>
      </c>
      <c r="G11" s="4">
        <f t="shared" si="0"/>
        <v>50000000</v>
      </c>
      <c r="H11" s="4">
        <v>10</v>
      </c>
      <c r="I11" s="8">
        <v>100000000</v>
      </c>
      <c r="J11" s="4"/>
      <c r="V11" s="26" t="s">
        <v>36</v>
      </c>
      <c r="W11" s="4">
        <v>200000</v>
      </c>
      <c r="X11" s="4">
        <v>210600000</v>
      </c>
      <c r="Y11" s="12">
        <v>0</v>
      </c>
      <c r="Z11" s="12">
        <v>0</v>
      </c>
      <c r="AA11" s="4">
        <v>5</v>
      </c>
      <c r="AB11" s="4">
        <v>5</v>
      </c>
    </row>
    <row r="12" spans="1:28" ht="14.25" customHeight="1" x14ac:dyDescent="0.25">
      <c r="A12">
        <v>1</v>
      </c>
      <c r="B12" s="3" t="s">
        <v>14</v>
      </c>
      <c r="C12" s="25" t="s">
        <v>34</v>
      </c>
      <c r="D12" s="25" t="s">
        <v>13</v>
      </c>
      <c r="E12" s="4">
        <v>300000</v>
      </c>
      <c r="F12" s="4">
        <v>1100000</v>
      </c>
      <c r="G12" s="4">
        <f t="shared" si="0"/>
        <v>463500000</v>
      </c>
      <c r="H12" s="4">
        <v>10</v>
      </c>
      <c r="I12" s="4">
        <v>927000000</v>
      </c>
      <c r="J12" s="4"/>
    </row>
    <row r="13" spans="1:28" ht="14.25" customHeight="1" x14ac:dyDescent="0.25">
      <c r="A13">
        <v>1</v>
      </c>
      <c r="B13" t="s">
        <v>39</v>
      </c>
      <c r="C13" s="25" t="s">
        <v>34</v>
      </c>
      <c r="D13" s="25" t="s">
        <v>36</v>
      </c>
      <c r="E13" s="4">
        <v>650000</v>
      </c>
      <c r="F13" s="4">
        <v>650000</v>
      </c>
      <c r="G13" s="4">
        <f t="shared" si="0"/>
        <v>56500000000</v>
      </c>
      <c r="H13" s="4">
        <v>17</v>
      </c>
      <c r="I13" s="4">
        <v>113000000000</v>
      </c>
      <c r="J13" s="4"/>
    </row>
    <row r="14" spans="1:28" ht="14.25" customHeight="1" x14ac:dyDescent="0.25">
      <c r="A14">
        <v>1</v>
      </c>
      <c r="B14" t="s">
        <v>40</v>
      </c>
      <c r="C14" s="25" t="s">
        <v>41</v>
      </c>
      <c r="D14" s="25" t="s">
        <v>31</v>
      </c>
      <c r="E14" s="16">
        <v>150000</v>
      </c>
      <c r="F14" s="16">
        <v>1400000</v>
      </c>
      <c r="G14" s="4">
        <f t="shared" si="0"/>
        <v>113333333.33333333</v>
      </c>
      <c r="H14" s="4">
        <v>10</v>
      </c>
      <c r="I14" s="15">
        <f>680000000/3</f>
        <v>226666666.66666666</v>
      </c>
      <c r="J14" s="4"/>
    </row>
    <row r="15" spans="1:28" ht="14.25" customHeight="1" x14ac:dyDescent="0.25">
      <c r="A15">
        <v>2</v>
      </c>
      <c r="B15" s="24" t="s">
        <v>22</v>
      </c>
      <c r="C15" s="25" t="s">
        <v>30</v>
      </c>
      <c r="D15" s="25" t="s">
        <v>29</v>
      </c>
      <c r="E15" s="16">
        <v>0</v>
      </c>
      <c r="F15" s="16">
        <v>250000</v>
      </c>
      <c r="G15" s="4">
        <f t="shared" si="0"/>
        <v>0</v>
      </c>
      <c r="H15" s="4">
        <v>10</v>
      </c>
      <c r="I15" s="4"/>
      <c r="J15" s="4"/>
    </row>
    <row r="16" spans="1:28" ht="14.25" customHeight="1" x14ac:dyDescent="0.25"/>
    <row r="17" spans="2:12" ht="14.25" customHeight="1" x14ac:dyDescent="0.25"/>
    <row r="18" spans="2:12" ht="14.25" customHeight="1" x14ac:dyDescent="0.35">
      <c r="B18" s="1"/>
    </row>
    <row r="19" spans="2:12" ht="14.25" customHeight="1" x14ac:dyDescent="0.25">
      <c r="B19" s="10"/>
    </row>
    <row r="20" spans="2:12" ht="14.25" customHeight="1" x14ac:dyDescent="0.25">
      <c r="B20" s="2"/>
      <c r="C20" s="2"/>
      <c r="D20" s="7"/>
      <c r="E20" s="7"/>
    </row>
    <row r="21" spans="2:12" ht="14.25" customHeight="1" x14ac:dyDescent="0.25">
      <c r="B21" s="3"/>
      <c r="C21" s="3"/>
      <c r="D21" s="11"/>
      <c r="E21" s="11"/>
      <c r="L21" s="11"/>
    </row>
    <row r="22" spans="2:12" ht="14.25" customHeight="1" x14ac:dyDescent="0.25">
      <c r="B22" s="3"/>
      <c r="C22" s="3"/>
      <c r="D22" s="18"/>
      <c r="E22" s="11"/>
    </row>
    <row r="23" spans="2:12" ht="14.25" customHeight="1" x14ac:dyDescent="0.25">
      <c r="B23" s="3"/>
      <c r="C23" s="3"/>
      <c r="D23" s="11"/>
      <c r="E23" s="11"/>
    </row>
    <row r="24" spans="2:12" ht="14.25" customHeight="1" x14ac:dyDescent="0.25">
      <c r="B24" s="3"/>
      <c r="C24" s="3"/>
      <c r="D24" s="11"/>
      <c r="E24" s="9"/>
      <c r="F24" s="11"/>
    </row>
    <row r="25" spans="2:12" ht="14.25" customHeight="1" x14ac:dyDescent="0.25"/>
    <row r="26" spans="2:12" ht="14.25" customHeight="1" x14ac:dyDescent="0.25"/>
    <row r="27" spans="2:12" ht="14.25" customHeight="1" x14ac:dyDescent="0.25"/>
    <row r="28" spans="2:12" ht="14.25" customHeight="1" x14ac:dyDescent="0.25"/>
    <row r="29" spans="2:12" ht="14.25" customHeight="1" x14ac:dyDescent="0.35">
      <c r="B29" s="1"/>
    </row>
    <row r="30" spans="2:12" ht="14.25" customHeight="1" x14ac:dyDescent="0.25"/>
    <row r="31" spans="2:12" ht="14.25" customHeight="1" x14ac:dyDescent="0.25">
      <c r="B31" s="2"/>
      <c r="C31" s="7"/>
      <c r="D31" s="7"/>
      <c r="E31" s="7"/>
      <c r="F31" s="7"/>
    </row>
    <row r="32" spans="2:12" ht="14.25" customHeight="1" x14ac:dyDescent="0.25">
      <c r="B32" s="3"/>
      <c r="C32" s="4"/>
      <c r="D32" s="4"/>
      <c r="E32" s="4"/>
      <c r="F32" s="4"/>
    </row>
    <row r="33" spans="2:6" ht="14.25" customHeight="1" x14ac:dyDescent="0.25">
      <c r="B33" s="3"/>
      <c r="C33" s="4"/>
      <c r="D33" s="4"/>
      <c r="E33" s="12"/>
      <c r="F33" s="12"/>
    </row>
    <row r="34" spans="2:6" ht="14.25" customHeight="1" x14ac:dyDescent="0.25">
      <c r="B34" s="3"/>
      <c r="C34" s="4"/>
      <c r="D34" s="4"/>
      <c r="E34" s="12"/>
      <c r="F34" s="12"/>
    </row>
    <row r="35" spans="2:6" ht="14.25" customHeight="1" x14ac:dyDescent="0.25">
      <c r="B35" s="3"/>
      <c r="C35" s="4"/>
      <c r="D35" s="4"/>
      <c r="E35" s="12"/>
      <c r="F35" s="12"/>
    </row>
    <row r="36" spans="2:6" ht="14.25" customHeight="1" x14ac:dyDescent="0.25">
      <c r="B36" s="3"/>
      <c r="C36" s="4"/>
      <c r="D36" s="4"/>
      <c r="E36" s="12"/>
      <c r="F36" s="12"/>
    </row>
    <row r="37" spans="2:6" ht="14.25" customHeight="1" x14ac:dyDescent="0.25">
      <c r="B37" s="3"/>
      <c r="C37" s="4"/>
      <c r="D37" s="4"/>
      <c r="E37" s="12"/>
      <c r="F37" s="12"/>
    </row>
    <row r="38" spans="2:6" ht="14.25" customHeight="1" x14ac:dyDescent="0.25">
      <c r="B38" s="3"/>
      <c r="C38" s="4"/>
      <c r="D38" s="4"/>
      <c r="E38" s="12"/>
      <c r="F38" s="12"/>
    </row>
    <row r="39" spans="2:6" ht="14.25" customHeight="1" x14ac:dyDescent="0.25">
      <c r="B39" s="3"/>
      <c r="C39" s="4"/>
      <c r="D39" s="4"/>
      <c r="E39" s="4"/>
      <c r="F39" s="4"/>
    </row>
    <row r="40" spans="2:6" ht="14.25" customHeight="1" x14ac:dyDescent="0.25">
      <c r="B40" s="3"/>
      <c r="C40" s="4"/>
      <c r="D40" s="4"/>
      <c r="E40" s="4"/>
      <c r="F40" s="4"/>
    </row>
    <row r="41" spans="2:6" ht="14.25" customHeight="1" x14ac:dyDescent="0.25">
      <c r="B41" s="3"/>
      <c r="C41" s="4"/>
      <c r="D41" s="4"/>
      <c r="E41" s="12"/>
      <c r="F41" s="12"/>
    </row>
    <row r="42" spans="2:6" ht="14.25" customHeight="1" x14ac:dyDescent="0.25"/>
    <row r="43" spans="2:6" ht="14.25" customHeight="1" x14ac:dyDescent="0.25"/>
    <row r="44" spans="2:6" ht="14.25" customHeight="1" x14ac:dyDescent="0.25"/>
    <row r="45" spans="2:6" ht="14.25" customHeight="1" x14ac:dyDescent="0.25"/>
    <row r="46" spans="2:6" ht="14.25" customHeight="1" x14ac:dyDescent="0.25"/>
    <row r="47" spans="2:6" ht="14.25" customHeight="1" x14ac:dyDescent="0.25"/>
    <row r="48" spans="2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97"/>
  <sheetViews>
    <sheetView workbookViewId="0">
      <selection activeCell="B2" sqref="B2:C10"/>
    </sheetView>
  </sheetViews>
  <sheetFormatPr defaultColWidth="14.42578125" defaultRowHeight="15" customHeight="1" x14ac:dyDescent="0.25"/>
  <cols>
    <col min="1" max="1" width="8.7109375" customWidth="1"/>
    <col min="2" max="2" width="18.85546875" customWidth="1"/>
    <col min="3" max="3" width="14.5703125" customWidth="1"/>
    <col min="4" max="4" width="8.7109375" customWidth="1"/>
    <col min="5" max="5" width="11.28515625" bestFit="1" customWidth="1"/>
    <col min="6" max="26" width="8.7109375" customWidth="1"/>
  </cols>
  <sheetData>
    <row r="1" spans="2:5" ht="14.25" customHeight="1" x14ac:dyDescent="0.25">
      <c r="B1" s="2" t="s">
        <v>15</v>
      </c>
      <c r="C1" s="2" t="s">
        <v>27</v>
      </c>
    </row>
    <row r="2" spans="2:5" ht="14.25" customHeight="1" x14ac:dyDescent="0.25">
      <c r="B2" s="21" t="s">
        <v>28</v>
      </c>
      <c r="C2" s="22">
        <v>19498000</v>
      </c>
      <c r="E2" s="15"/>
    </row>
    <row r="3" spans="2:5" ht="14.25" customHeight="1" x14ac:dyDescent="0.25">
      <c r="B3" s="21" t="s">
        <v>41</v>
      </c>
      <c r="C3" s="22">
        <v>38407000</v>
      </c>
    </row>
    <row r="4" spans="2:5" ht="14.25" customHeight="1" x14ac:dyDescent="0.25">
      <c r="B4" s="21" t="s">
        <v>31</v>
      </c>
      <c r="C4" s="22">
        <v>9708000</v>
      </c>
    </row>
    <row r="5" spans="2:5" ht="14.25" customHeight="1" x14ac:dyDescent="0.25">
      <c r="B5" s="21" t="s">
        <v>35</v>
      </c>
      <c r="C5" s="22">
        <v>22902000</v>
      </c>
    </row>
    <row r="6" spans="2:5" ht="14.25" customHeight="1" x14ac:dyDescent="0.25">
      <c r="B6" s="21" t="s">
        <v>32</v>
      </c>
      <c r="C6" s="22">
        <v>100114000</v>
      </c>
    </row>
    <row r="7" spans="2:5" ht="14.25" customHeight="1" x14ac:dyDescent="0.25">
      <c r="B7" s="21" t="s">
        <v>33</v>
      </c>
      <c r="C7" s="22">
        <v>18310000</v>
      </c>
    </row>
    <row r="8" spans="2:5" ht="14.25" customHeight="1" x14ac:dyDescent="0.25">
      <c r="B8" s="21" t="s">
        <v>29</v>
      </c>
      <c r="C8" s="22">
        <v>7806000</v>
      </c>
    </row>
    <row r="9" spans="2:5" ht="14.25" customHeight="1" x14ac:dyDescent="0.25">
      <c r="B9" s="21" t="s">
        <v>34</v>
      </c>
      <c r="C9" s="22">
        <v>52811000</v>
      </c>
    </row>
    <row r="10" spans="2:5" ht="14.25" customHeight="1" x14ac:dyDescent="0.25">
      <c r="B10" s="21" t="s">
        <v>36</v>
      </c>
      <c r="C10" s="22">
        <v>9510000</v>
      </c>
    </row>
    <row r="11" spans="2:5" ht="14.25" customHeight="1" x14ac:dyDescent="0.25"/>
    <row r="12" spans="2:5" ht="14.25" customHeight="1" x14ac:dyDescent="0.25"/>
    <row r="13" spans="2:5" ht="14.25" customHeight="1" x14ac:dyDescent="0.25"/>
    <row r="14" spans="2:5" ht="14.25" customHeight="1" x14ac:dyDescent="0.25"/>
    <row r="15" spans="2:5" ht="14.25" customHeight="1" x14ac:dyDescent="0.25"/>
    <row r="16" spans="2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997"/>
  <sheetViews>
    <sheetView workbookViewId="0">
      <selection activeCell="D1" sqref="D1:E10"/>
    </sheetView>
  </sheetViews>
  <sheetFormatPr defaultColWidth="14.42578125" defaultRowHeight="15" customHeight="1" x14ac:dyDescent="0.25"/>
  <cols>
    <col min="1" max="1" width="8.7109375" customWidth="1"/>
    <col min="2" max="2" width="20.140625" customWidth="1"/>
    <col min="3" max="3" width="12" customWidth="1"/>
    <col min="4" max="4" width="16.5703125" customWidth="1"/>
    <col min="5" max="5" width="15.7109375" customWidth="1"/>
    <col min="6" max="6" width="8.7109375" customWidth="1"/>
    <col min="7" max="7" width="11.28515625" bestFit="1" customWidth="1"/>
    <col min="8" max="8" width="9" bestFit="1" customWidth="1"/>
    <col min="9" max="9" width="11" bestFit="1" customWidth="1"/>
    <col min="10" max="10" width="8.7109375" customWidth="1"/>
    <col min="11" max="11" width="11.28515625" bestFit="1" customWidth="1"/>
    <col min="12" max="12" width="9" bestFit="1" customWidth="1"/>
    <col min="13" max="13" width="11" bestFit="1" customWidth="1"/>
    <col min="14" max="26" width="8.7109375" customWidth="1"/>
  </cols>
  <sheetData>
    <row r="1" spans="2:11" ht="14.25" customHeight="1" x14ac:dyDescent="0.25">
      <c r="B1" s="2" t="s">
        <v>15</v>
      </c>
      <c r="C1" s="2" t="s">
        <v>27</v>
      </c>
      <c r="D1" s="2" t="s">
        <v>18</v>
      </c>
      <c r="E1" s="2" t="s">
        <v>20</v>
      </c>
      <c r="F1" s="2" t="s">
        <v>59</v>
      </c>
    </row>
    <row r="2" spans="2:11" ht="14.25" customHeight="1" x14ac:dyDescent="0.25">
      <c r="B2" s="25" t="s">
        <v>28</v>
      </c>
      <c r="C2">
        <v>19498000</v>
      </c>
      <c r="D2">
        <v>5849000</v>
      </c>
      <c r="E2">
        <v>523021000</v>
      </c>
      <c r="F2">
        <v>5</v>
      </c>
      <c r="G2" s="15"/>
      <c r="K2" s="15"/>
    </row>
    <row r="3" spans="2:11" ht="14.25" customHeight="1" x14ac:dyDescent="0.25">
      <c r="B3" s="25" t="s">
        <v>41</v>
      </c>
      <c r="C3">
        <v>38407000</v>
      </c>
      <c r="D3">
        <v>11522000</v>
      </c>
      <c r="E3">
        <v>1030229000</v>
      </c>
      <c r="F3">
        <v>5</v>
      </c>
    </row>
    <row r="4" spans="2:11" ht="14.25" customHeight="1" x14ac:dyDescent="0.25">
      <c r="B4" s="25" t="s">
        <v>31</v>
      </c>
      <c r="C4">
        <v>9708000</v>
      </c>
      <c r="D4">
        <v>2912000</v>
      </c>
      <c r="E4">
        <v>260408000</v>
      </c>
      <c r="F4">
        <v>5</v>
      </c>
    </row>
    <row r="5" spans="2:11" ht="14.25" customHeight="1" x14ac:dyDescent="0.25">
      <c r="B5" s="25" t="s">
        <v>35</v>
      </c>
      <c r="C5">
        <v>22902000</v>
      </c>
      <c r="D5">
        <v>6870000</v>
      </c>
      <c r="E5">
        <v>614315000</v>
      </c>
      <c r="F5">
        <v>5</v>
      </c>
    </row>
    <row r="6" spans="2:11" ht="14.25" customHeight="1" x14ac:dyDescent="0.25">
      <c r="B6" s="25" t="s">
        <v>32</v>
      </c>
      <c r="C6">
        <v>100114000</v>
      </c>
      <c r="D6">
        <v>30034000</v>
      </c>
      <c r="E6">
        <v>2685461000</v>
      </c>
      <c r="F6">
        <v>5</v>
      </c>
    </row>
    <row r="7" spans="2:11" ht="14.25" customHeight="1" x14ac:dyDescent="0.25">
      <c r="B7" s="25" t="s">
        <v>33</v>
      </c>
      <c r="C7">
        <v>18310000</v>
      </c>
      <c r="D7">
        <v>5493000</v>
      </c>
      <c r="E7">
        <v>491148000</v>
      </c>
      <c r="F7">
        <v>5</v>
      </c>
    </row>
    <row r="8" spans="2:11" ht="14.25" customHeight="1" x14ac:dyDescent="0.25">
      <c r="B8" s="25" t="s">
        <v>29</v>
      </c>
      <c r="C8">
        <v>7806000</v>
      </c>
      <c r="D8">
        <v>2342000</v>
      </c>
      <c r="E8">
        <v>209400000</v>
      </c>
      <c r="F8">
        <v>5</v>
      </c>
    </row>
    <row r="9" spans="2:11" ht="14.25" customHeight="1" x14ac:dyDescent="0.25">
      <c r="B9" s="25" t="s">
        <v>34</v>
      </c>
      <c r="C9">
        <v>52811000</v>
      </c>
      <c r="D9">
        <v>15843000</v>
      </c>
      <c r="E9">
        <v>1416610000</v>
      </c>
      <c r="F9">
        <v>5</v>
      </c>
    </row>
    <row r="10" spans="2:11" ht="14.25" customHeight="1" x14ac:dyDescent="0.25">
      <c r="B10" s="25" t="s">
        <v>36</v>
      </c>
      <c r="C10">
        <v>9510000</v>
      </c>
      <c r="D10">
        <v>2853000</v>
      </c>
      <c r="E10">
        <v>255092000</v>
      </c>
      <c r="F10">
        <v>5</v>
      </c>
      <c r="G10" s="4"/>
      <c r="K10" s="4"/>
    </row>
    <row r="11" spans="2:11" ht="14.25" customHeight="1" x14ac:dyDescent="0.25"/>
    <row r="12" spans="2:11" ht="14.25" customHeight="1" x14ac:dyDescent="0.25"/>
    <row r="13" spans="2:11" ht="14.25" customHeight="1" x14ac:dyDescent="0.25"/>
    <row r="14" spans="2:11" ht="14.25" customHeight="1" x14ac:dyDescent="0.25"/>
    <row r="15" spans="2:11" ht="14.25" customHeight="1" x14ac:dyDescent="0.25"/>
    <row r="16" spans="2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103D-4203-4CBA-AFEE-D82DB11621B2}">
  <dimension ref="A1:H4"/>
  <sheetViews>
    <sheetView workbookViewId="0">
      <selection activeCell="E21" sqref="E21"/>
    </sheetView>
  </sheetViews>
  <sheetFormatPr defaultRowHeight="15" x14ac:dyDescent="0.25"/>
  <cols>
    <col min="2" max="2" width="14.5703125" bestFit="1" customWidth="1"/>
    <col min="3" max="3" width="16.28515625" bestFit="1" customWidth="1"/>
    <col min="4" max="4" width="17.85546875" bestFit="1" customWidth="1"/>
    <col min="5" max="5" width="11.85546875" bestFit="1" customWidth="1"/>
  </cols>
  <sheetData>
    <row r="1" spans="1:8" x14ac:dyDescent="0.25">
      <c r="A1" t="s">
        <v>44</v>
      </c>
      <c r="B1" t="s">
        <v>51</v>
      </c>
      <c r="C1" t="s">
        <v>52</v>
      </c>
      <c r="D1" t="s">
        <v>53</v>
      </c>
      <c r="E1" t="s">
        <v>54</v>
      </c>
      <c r="F1" t="s">
        <v>59</v>
      </c>
    </row>
    <row r="2" spans="1:8" x14ac:dyDescent="0.25">
      <c r="A2" t="s">
        <v>55</v>
      </c>
      <c r="B2" t="s">
        <v>56</v>
      </c>
      <c r="C2">
        <v>150</v>
      </c>
      <c r="D2">
        <v>360</v>
      </c>
      <c r="E2">
        <v>40000000</v>
      </c>
      <c r="F2">
        <v>5</v>
      </c>
      <c r="H2" t="s">
        <v>73</v>
      </c>
    </row>
    <row r="3" spans="1:8" x14ac:dyDescent="0.25">
      <c r="A3" t="s">
        <v>55</v>
      </c>
      <c r="B3" t="s">
        <v>57</v>
      </c>
      <c r="C3">
        <v>100</v>
      </c>
      <c r="D3">
        <v>10</v>
      </c>
      <c r="E3">
        <v>2500000</v>
      </c>
      <c r="F3">
        <v>5</v>
      </c>
    </row>
    <row r="4" spans="1:8" x14ac:dyDescent="0.25">
      <c r="A4" t="s">
        <v>55</v>
      </c>
      <c r="B4" t="s">
        <v>58</v>
      </c>
      <c r="C4">
        <v>300</v>
      </c>
      <c r="D4">
        <v>180</v>
      </c>
      <c r="E4">
        <v>20000000</v>
      </c>
      <c r="F4">
        <v>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AFCB-7641-422A-B1D1-37403FAC90A4}">
  <dimension ref="A1:A13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23" t="s">
        <v>77</v>
      </c>
    </row>
    <row r="2" spans="1:1" x14ac:dyDescent="0.25">
      <c r="A2" s="34" t="s">
        <v>116</v>
      </c>
    </row>
    <row r="3" spans="1:1" x14ac:dyDescent="0.25">
      <c r="A3" t="s">
        <v>120</v>
      </c>
    </row>
    <row r="4" spans="1:1" x14ac:dyDescent="0.25">
      <c r="A4" s="34" t="s">
        <v>126</v>
      </c>
    </row>
    <row r="10" spans="1:1" x14ac:dyDescent="0.25">
      <c r="A10" s="23" t="s">
        <v>78</v>
      </c>
    </row>
    <row r="11" spans="1:1" x14ac:dyDescent="0.25">
      <c r="A11" s="34" t="s">
        <v>79</v>
      </c>
    </row>
    <row r="12" spans="1:1" x14ac:dyDescent="0.25">
      <c r="A12" s="34" t="s">
        <v>80</v>
      </c>
    </row>
    <row r="13" spans="1:1" x14ac:dyDescent="0.25">
      <c r="A13" s="34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2ad661-40b4-4211-810e-9f8311f21e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5" ma:contentTypeDescription="Create a new document." ma:contentTypeScope="" ma:versionID="6ab0102ed29085baca82ec1af27f0672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a32578e7ce5d36f6e724f25bbda53d39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F09BEA-AF68-4060-8C78-FF3F1F123D80}">
  <ds:schemaRefs>
    <ds:schemaRef ds:uri="e3bebc04-41cd-4c9b-8948-0bf19cce478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d2ad661-40b4-4211-810e-9f8311f21e6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53AE8AE-6581-44C9-9194-962A534771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DA533C-9A6E-4D83-BCFC-25254FE6F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node_capacities</vt:lpstr>
      <vt:lpstr>edge_capacities</vt:lpstr>
      <vt:lpstr>edge_capacities (backup)</vt:lpstr>
      <vt:lpstr>zone_lookup</vt:lpstr>
      <vt:lpstr>Cap rail</vt:lpstr>
      <vt:lpstr>Invest rail</vt:lpstr>
      <vt:lpstr>Cap sea</vt:lpstr>
      <vt:lpstr>Invest sea</vt:lpstr>
      <vt:lpstr>Invest road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Steffen J.S. Bakker</cp:lastModifiedBy>
  <dcterms:created xsi:type="dcterms:W3CDTF">2022-05-04T11:59:45Z</dcterms:created>
  <dcterms:modified xsi:type="dcterms:W3CDTF">2023-09-28T11:02:02Z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</Properties>
</file>