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1A33F67B-2603-4848-ABD2-EC19F4BA2C7C}" xr6:coauthVersionLast="47" xr6:coauthVersionMax="47" xr10:uidLastSave="{00000000-0000-0000-0000-000000000000}"/>
  <bookViews>
    <workbookView xWindow="-108" yWindow="-108" windowWidth="30936" windowHeight="16776" activeTab="2" xr2:uid="{611E9C45-D20D-4BC3-B181-B2FEA09DA5CC}"/>
  </bookViews>
  <sheets>
    <sheet name="Time value" sheetId="1" r:id="rId1"/>
    <sheet name="Output" sheetId="2" r:id="rId2"/>
    <sheet name="Spee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D12" i="1" l="1"/>
  <c r="D39" i="1"/>
  <c r="D18" i="1"/>
  <c r="D22" i="1"/>
  <c r="D43" i="1"/>
  <c r="AG89" i="1" s="1"/>
  <c r="D36" i="1"/>
  <c r="Z80" i="1" s="1"/>
  <c r="D33" i="1"/>
  <c r="Z65" i="1" s="1"/>
  <c r="D38" i="1"/>
  <c r="D11" i="1"/>
  <c r="D9" i="1"/>
  <c r="D10" i="1"/>
  <c r="D21" i="1"/>
  <c r="D19" i="1"/>
  <c r="D28" i="1"/>
  <c r="D23" i="1"/>
  <c r="K86" i="1" s="1"/>
  <c r="D16" i="1"/>
  <c r="K65" i="1" s="1"/>
  <c r="D20" i="1"/>
  <c r="D41" i="1"/>
  <c r="D30" i="1"/>
  <c r="U78" i="1" s="1"/>
  <c r="D13" i="1"/>
  <c r="D14" i="1"/>
  <c r="A69" i="1" s="1"/>
  <c r="D34" i="1"/>
  <c r="D8" i="1"/>
  <c r="D24" i="1"/>
  <c r="D7" i="1"/>
  <c r="D31" i="1"/>
  <c r="P75" i="1" s="1"/>
  <c r="D26" i="1"/>
  <c r="Z68" i="1" s="1"/>
  <c r="D37" i="1"/>
  <c r="D42" i="1"/>
  <c r="D44" i="1"/>
  <c r="D17" i="1"/>
  <c r="D35" i="1"/>
  <c r="AG87" i="1" s="1"/>
  <c r="D45" i="1"/>
  <c r="D27" i="1"/>
  <c r="D40" i="1"/>
  <c r="D32" i="1"/>
  <c r="D29" i="1"/>
  <c r="AG88" i="1" s="1"/>
  <c r="D15" i="1"/>
  <c r="D25" i="1"/>
  <c r="AH89" i="1"/>
  <c r="AH88" i="1"/>
  <c r="AH87" i="1"/>
  <c r="AH86" i="1"/>
  <c r="AH85" i="1"/>
  <c r="AG85" i="1"/>
  <c r="AH84" i="1"/>
  <c r="AG84" i="1"/>
  <c r="AH83" i="1"/>
  <c r="AG83" i="1"/>
  <c r="AH82" i="1"/>
  <c r="AH81" i="1"/>
  <c r="AG81" i="1"/>
  <c r="AH80" i="1"/>
  <c r="AG80" i="1"/>
  <c r="AH79" i="1"/>
  <c r="AG79" i="1"/>
  <c r="AH78" i="1"/>
  <c r="AG78" i="1"/>
  <c r="AH77" i="1"/>
  <c r="AG77" i="1"/>
  <c r="AH76" i="1"/>
  <c r="AH75" i="1"/>
  <c r="AG75" i="1"/>
  <c r="AH74" i="1"/>
  <c r="AG74" i="1"/>
  <c r="AH73" i="1"/>
  <c r="AG73" i="1"/>
  <c r="AH72" i="1"/>
  <c r="AG72" i="1"/>
  <c r="AH71" i="1"/>
  <c r="AH70" i="1"/>
  <c r="AG70" i="1"/>
  <c r="AH69" i="1"/>
  <c r="AG69" i="1"/>
  <c r="AH68" i="1"/>
  <c r="AH67" i="1"/>
  <c r="AG67" i="1"/>
  <c r="AH66" i="1"/>
  <c r="AG66" i="1"/>
  <c r="AH65" i="1"/>
  <c r="AG65" i="1"/>
  <c r="AH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A89" i="1"/>
  <c r="Z89" i="1"/>
  <c r="AA88" i="1"/>
  <c r="Z88" i="1"/>
  <c r="AA87" i="1"/>
  <c r="Z87" i="1"/>
  <c r="AA86" i="1"/>
  <c r="AA85" i="1"/>
  <c r="AA84" i="1"/>
  <c r="AA83" i="1"/>
  <c r="AA82" i="1"/>
  <c r="Z82" i="1"/>
  <c r="AA81" i="1"/>
  <c r="Z81" i="1"/>
  <c r="AA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AA67" i="1"/>
  <c r="Z67" i="1"/>
  <c r="AA66" i="1"/>
  <c r="AA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V80" i="1"/>
  <c r="U80" i="1"/>
  <c r="V79" i="1"/>
  <c r="U79" i="1"/>
  <c r="V78" i="1"/>
  <c r="V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V58" i="1"/>
  <c r="V57" i="1"/>
  <c r="V56" i="1"/>
  <c r="U56" i="1"/>
  <c r="V55" i="1"/>
  <c r="U55" i="1"/>
  <c r="V54" i="1"/>
  <c r="U54" i="1"/>
  <c r="V53" i="1"/>
  <c r="U53" i="1"/>
  <c r="V52" i="1"/>
  <c r="U52" i="1"/>
  <c r="V51" i="1"/>
  <c r="U51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Q77" i="1"/>
  <c r="P77" i="1"/>
  <c r="Q76" i="1"/>
  <c r="P76" i="1"/>
  <c r="Q75" i="1"/>
  <c r="Q74" i="1"/>
  <c r="P74" i="1"/>
  <c r="Q73" i="1"/>
  <c r="P73" i="1"/>
  <c r="Q72" i="1"/>
  <c r="Q71" i="1"/>
  <c r="P71" i="1"/>
  <c r="Q70" i="1"/>
  <c r="P70" i="1"/>
  <c r="Q69" i="1"/>
  <c r="Q68" i="1"/>
  <c r="P68" i="1"/>
  <c r="Q67" i="1"/>
  <c r="P67" i="1"/>
  <c r="Q66" i="1"/>
  <c r="P66" i="1"/>
  <c r="Q65" i="1"/>
  <c r="Q64" i="1"/>
  <c r="P64" i="1"/>
  <c r="Q63" i="1"/>
  <c r="P63" i="1"/>
  <c r="Q62" i="1"/>
  <c r="Q61" i="1"/>
  <c r="Q60" i="1"/>
  <c r="P60" i="1"/>
  <c r="Q59" i="1"/>
  <c r="P59" i="1"/>
  <c r="Q58" i="1"/>
  <c r="P58" i="1"/>
  <c r="Q57" i="1"/>
  <c r="P57" i="1"/>
  <c r="Q56" i="1"/>
  <c r="P56" i="1"/>
  <c r="Q55" i="1"/>
  <c r="Q54" i="1"/>
  <c r="P54" i="1"/>
  <c r="Q53" i="1"/>
  <c r="P53" i="1"/>
  <c r="Q52" i="1"/>
  <c r="P52" i="1"/>
  <c r="Q51" i="1"/>
  <c r="P51" i="1"/>
  <c r="L89" i="1"/>
  <c r="K89" i="1"/>
  <c r="L88" i="1"/>
  <c r="K88" i="1"/>
  <c r="L87" i="1"/>
  <c r="K87" i="1"/>
  <c r="L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L67" i="1"/>
  <c r="K67" i="1"/>
  <c r="L66" i="1"/>
  <c r="K66" i="1"/>
  <c r="L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L54" i="1"/>
  <c r="L53" i="1"/>
  <c r="K53" i="1"/>
  <c r="L52" i="1"/>
  <c r="L51" i="1"/>
  <c r="K51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G55" i="1"/>
  <c r="F55" i="1"/>
  <c r="G54" i="1"/>
  <c r="F54" i="1"/>
  <c r="G53" i="1"/>
  <c r="G52" i="1"/>
  <c r="F52" i="1"/>
  <c r="G51" i="1"/>
  <c r="F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51" i="1"/>
  <c r="A52" i="1"/>
  <c r="A53" i="1"/>
  <c r="A54" i="1"/>
  <c r="A55" i="1"/>
  <c r="A56" i="1"/>
  <c r="A57" i="1"/>
  <c r="A58" i="1"/>
  <c r="A59" i="1"/>
  <c r="A61" i="1"/>
  <c r="A62" i="1"/>
  <c r="A64" i="1"/>
  <c r="A65" i="1"/>
  <c r="A66" i="1"/>
  <c r="A68" i="1"/>
  <c r="A71" i="1"/>
  <c r="A72" i="1"/>
  <c r="A76" i="1"/>
  <c r="A77" i="1"/>
  <c r="A78" i="1"/>
  <c r="A80" i="1"/>
  <c r="A81" i="1"/>
  <c r="A82" i="1"/>
  <c r="A83" i="1"/>
  <c r="A84" i="1"/>
  <c r="A85" i="1"/>
  <c r="A86" i="1"/>
  <c r="A88" i="1"/>
  <c r="P55" i="1" l="1"/>
  <c r="K68" i="1"/>
  <c r="AG86" i="1"/>
  <c r="AH90" i="1"/>
  <c r="AI54" i="1" s="1"/>
  <c r="AJ54" i="1" s="1"/>
  <c r="V90" i="1"/>
  <c r="W82" i="1" s="1"/>
  <c r="X82" i="1" s="1"/>
  <c r="Q90" i="1"/>
  <c r="R62" i="1" s="1"/>
  <c r="G90" i="1"/>
  <c r="H89" i="1" s="1"/>
  <c r="I89" i="1" s="1"/>
  <c r="AA90" i="1"/>
  <c r="AB66" i="1" s="1"/>
  <c r="L90" i="1"/>
  <c r="M77" i="1" s="1"/>
  <c r="N77" i="1" s="1"/>
  <c r="B90" i="1"/>
  <c r="C51" i="1" s="1"/>
  <c r="D51" i="1" s="1"/>
  <c r="W60" i="1" l="1"/>
  <c r="X60" i="1" s="1"/>
  <c r="W73" i="1"/>
  <c r="X73" i="1" s="1"/>
  <c r="W87" i="1"/>
  <c r="X87" i="1" s="1"/>
  <c r="W51" i="1"/>
  <c r="X51" i="1" s="1"/>
  <c r="W83" i="1"/>
  <c r="X83" i="1" s="1"/>
  <c r="AI53" i="1"/>
  <c r="AJ53" i="1" s="1"/>
  <c r="W85" i="1"/>
  <c r="X85" i="1" s="1"/>
  <c r="W63" i="1"/>
  <c r="X63" i="1" s="1"/>
  <c r="W61" i="1"/>
  <c r="X61" i="1" s="1"/>
  <c r="W55" i="1"/>
  <c r="X55" i="1" s="1"/>
  <c r="AI87" i="1"/>
  <c r="AJ87" i="1" s="1"/>
  <c r="W53" i="1"/>
  <c r="X53" i="1" s="1"/>
  <c r="W78" i="1"/>
  <c r="X78" i="1" s="1"/>
  <c r="AI71" i="1"/>
  <c r="W80" i="1"/>
  <c r="X80" i="1" s="1"/>
  <c r="W70" i="1"/>
  <c r="X70" i="1" s="1"/>
  <c r="AI65" i="1"/>
  <c r="AJ65" i="1" s="1"/>
  <c r="W68" i="1"/>
  <c r="X68" i="1" s="1"/>
  <c r="W58" i="1"/>
  <c r="AI57" i="1"/>
  <c r="AJ57" i="1" s="1"/>
  <c r="AI72" i="1"/>
  <c r="AJ72" i="1" s="1"/>
  <c r="AI64" i="1"/>
  <c r="AI63" i="1"/>
  <c r="AJ63" i="1" s="1"/>
  <c r="AI82" i="1"/>
  <c r="AI81" i="1"/>
  <c r="AJ81" i="1" s="1"/>
  <c r="AI66" i="1"/>
  <c r="AJ66" i="1" s="1"/>
  <c r="W89" i="1"/>
  <c r="X89" i="1" s="1"/>
  <c r="W57" i="1"/>
  <c r="W64" i="1"/>
  <c r="X64" i="1" s="1"/>
  <c r="W59" i="1"/>
  <c r="W74" i="1"/>
  <c r="X74" i="1" s="1"/>
  <c r="AI67" i="1"/>
  <c r="AJ67" i="1" s="1"/>
  <c r="AI73" i="1"/>
  <c r="AJ73" i="1" s="1"/>
  <c r="AI68" i="1"/>
  <c r="W81" i="1"/>
  <c r="W88" i="1"/>
  <c r="X88" i="1" s="1"/>
  <c r="W56" i="1"/>
  <c r="X56" i="1" s="1"/>
  <c r="W75" i="1"/>
  <c r="X75" i="1" s="1"/>
  <c r="W66" i="1"/>
  <c r="X66" i="1" s="1"/>
  <c r="AI51" i="1"/>
  <c r="AJ51" i="1" s="1"/>
  <c r="AI55" i="1"/>
  <c r="AJ55" i="1" s="1"/>
  <c r="AI61" i="1"/>
  <c r="AJ61" i="1" s="1"/>
  <c r="AI56" i="1"/>
  <c r="AJ56" i="1" s="1"/>
  <c r="W77" i="1"/>
  <c r="W84" i="1"/>
  <c r="X84" i="1" s="1"/>
  <c r="W52" i="1"/>
  <c r="X52" i="1" s="1"/>
  <c r="W67" i="1"/>
  <c r="X67" i="1" s="1"/>
  <c r="W62" i="1"/>
  <c r="X62" i="1" s="1"/>
  <c r="W69" i="1"/>
  <c r="X69" i="1" s="1"/>
  <c r="W76" i="1"/>
  <c r="X76" i="1" s="1"/>
  <c r="W79" i="1"/>
  <c r="X79" i="1" s="1"/>
  <c r="W86" i="1"/>
  <c r="X86" i="1" s="1"/>
  <c r="W54" i="1"/>
  <c r="X54" i="1" s="1"/>
  <c r="AI79" i="1"/>
  <c r="AJ79" i="1" s="1"/>
  <c r="AI89" i="1"/>
  <c r="AJ89" i="1" s="1"/>
  <c r="AI88" i="1"/>
  <c r="AJ88" i="1" s="1"/>
  <c r="AI78" i="1"/>
  <c r="AJ78" i="1" s="1"/>
  <c r="W65" i="1"/>
  <c r="X65" i="1" s="1"/>
  <c r="W72" i="1"/>
  <c r="X72" i="1" s="1"/>
  <c r="W71" i="1"/>
  <c r="X71" i="1" s="1"/>
  <c r="AI75" i="1"/>
  <c r="AJ75" i="1" s="1"/>
  <c r="AI85" i="1"/>
  <c r="AJ85" i="1" s="1"/>
  <c r="AI80" i="1"/>
  <c r="AJ80" i="1" s="1"/>
  <c r="AI74" i="1"/>
  <c r="AJ74" i="1" s="1"/>
  <c r="AI60" i="1"/>
  <c r="AJ60" i="1" s="1"/>
  <c r="AI70" i="1"/>
  <c r="AJ70" i="1" s="1"/>
  <c r="AI59" i="1"/>
  <c r="AJ59" i="1" s="1"/>
  <c r="AI77" i="1"/>
  <c r="AJ77" i="1" s="1"/>
  <c r="AI84" i="1"/>
  <c r="AJ84" i="1" s="1"/>
  <c r="AI52" i="1"/>
  <c r="AJ52" i="1" s="1"/>
  <c r="AI62" i="1"/>
  <c r="AJ62" i="1" s="1"/>
  <c r="AI58" i="1"/>
  <c r="AJ58" i="1" s="1"/>
  <c r="AI83" i="1"/>
  <c r="AJ83" i="1" s="1"/>
  <c r="AI69" i="1"/>
  <c r="AJ69" i="1" s="1"/>
  <c r="AI76" i="1"/>
  <c r="AI86" i="1"/>
  <c r="AJ86" i="1" s="1"/>
  <c r="R73" i="1"/>
  <c r="S73" i="1" s="1"/>
  <c r="R86" i="1"/>
  <c r="S86" i="1" s="1"/>
  <c r="H66" i="1"/>
  <c r="I66" i="1" s="1"/>
  <c r="R72" i="1"/>
  <c r="R64" i="1"/>
  <c r="S64" i="1" s="1"/>
  <c r="R54" i="1"/>
  <c r="S54" i="1" s="1"/>
  <c r="R76" i="1"/>
  <c r="S76" i="1" s="1"/>
  <c r="R58" i="1"/>
  <c r="S58" i="1" s="1"/>
  <c r="R79" i="1"/>
  <c r="S79" i="1" s="1"/>
  <c r="R75" i="1"/>
  <c r="S75" i="1" s="1"/>
  <c r="R85" i="1"/>
  <c r="S85" i="1" s="1"/>
  <c r="R63" i="1"/>
  <c r="S63" i="1" s="1"/>
  <c r="R78" i="1"/>
  <c r="R81" i="1"/>
  <c r="S81" i="1" s="1"/>
  <c r="R61" i="1"/>
  <c r="H88" i="1"/>
  <c r="I88" i="1" s="1"/>
  <c r="AB57" i="1"/>
  <c r="AC57" i="1" s="1"/>
  <c r="AB56" i="1"/>
  <c r="AC56" i="1" s="1"/>
  <c r="H54" i="1"/>
  <c r="I54" i="1" s="1"/>
  <c r="AB67" i="1"/>
  <c r="AC67" i="1" s="1"/>
  <c r="H64" i="1"/>
  <c r="I64" i="1" s="1"/>
  <c r="M88" i="1"/>
  <c r="N88" i="1" s="1"/>
  <c r="R77" i="1"/>
  <c r="S77" i="1" s="1"/>
  <c r="R68" i="1"/>
  <c r="S68" i="1" s="1"/>
  <c r="R67" i="1"/>
  <c r="S67" i="1" s="1"/>
  <c r="R82" i="1"/>
  <c r="S82" i="1" s="1"/>
  <c r="R65" i="1"/>
  <c r="AB89" i="1"/>
  <c r="AC89" i="1" s="1"/>
  <c r="AB88" i="1"/>
  <c r="AC88" i="1" s="1"/>
  <c r="AB87" i="1"/>
  <c r="AC87" i="1" s="1"/>
  <c r="AB85" i="1"/>
  <c r="AB83" i="1"/>
  <c r="H67" i="1"/>
  <c r="I67" i="1" s="1"/>
  <c r="M55" i="1"/>
  <c r="R57" i="1"/>
  <c r="S57" i="1" s="1"/>
  <c r="R60" i="1"/>
  <c r="S60" i="1" s="1"/>
  <c r="R55" i="1"/>
  <c r="S55" i="1" s="1"/>
  <c r="R74" i="1"/>
  <c r="S74" i="1" s="1"/>
  <c r="R69" i="1"/>
  <c r="AB81" i="1"/>
  <c r="AC81" i="1" s="1"/>
  <c r="AB72" i="1"/>
  <c r="AC72" i="1" s="1"/>
  <c r="AB79" i="1"/>
  <c r="AC79" i="1" s="1"/>
  <c r="H84" i="1"/>
  <c r="I84" i="1" s="1"/>
  <c r="H56" i="1"/>
  <c r="AB76" i="1"/>
  <c r="AC76" i="1" s="1"/>
  <c r="H59" i="1"/>
  <c r="I59" i="1" s="1"/>
  <c r="M66" i="1"/>
  <c r="N66" i="1" s="1"/>
  <c r="R88" i="1"/>
  <c r="S88" i="1" s="1"/>
  <c r="R56" i="1"/>
  <c r="S56" i="1" s="1"/>
  <c r="R83" i="1"/>
  <c r="S83" i="1" s="1"/>
  <c r="R70" i="1"/>
  <c r="S70" i="1" s="1"/>
  <c r="R53" i="1"/>
  <c r="S53" i="1" s="1"/>
  <c r="AB77" i="1"/>
  <c r="AC77" i="1" s="1"/>
  <c r="AB68" i="1"/>
  <c r="AC68" i="1" s="1"/>
  <c r="AB63" i="1"/>
  <c r="AC63" i="1" s="1"/>
  <c r="M56" i="1"/>
  <c r="N56" i="1" s="1"/>
  <c r="H62" i="1"/>
  <c r="I62" i="1" s="1"/>
  <c r="R51" i="1"/>
  <c r="S51" i="1" s="1"/>
  <c r="R84" i="1"/>
  <c r="S84" i="1" s="1"/>
  <c r="R52" i="1"/>
  <c r="S52" i="1" s="1"/>
  <c r="R71" i="1"/>
  <c r="S71" i="1" s="1"/>
  <c r="R66" i="1"/>
  <c r="S66" i="1" s="1"/>
  <c r="AB73" i="1"/>
  <c r="AC73" i="1" s="1"/>
  <c r="AB64" i="1"/>
  <c r="AC64" i="1" s="1"/>
  <c r="AB59" i="1"/>
  <c r="AC59" i="1" s="1"/>
  <c r="AB53" i="1"/>
  <c r="AC53" i="1" s="1"/>
  <c r="H69" i="1"/>
  <c r="I69" i="1" s="1"/>
  <c r="R89" i="1"/>
  <c r="S89" i="1" s="1"/>
  <c r="R80" i="1"/>
  <c r="S80" i="1" s="1"/>
  <c r="R87" i="1"/>
  <c r="S87" i="1" s="1"/>
  <c r="R59" i="1"/>
  <c r="S59" i="1" s="1"/>
  <c r="AB69" i="1"/>
  <c r="AC69" i="1" s="1"/>
  <c r="AB60" i="1"/>
  <c r="AC60" i="1" s="1"/>
  <c r="AB55" i="1"/>
  <c r="AC55" i="1" s="1"/>
  <c r="H80" i="1"/>
  <c r="H83" i="1"/>
  <c r="I83" i="1" s="1"/>
  <c r="H51" i="1"/>
  <c r="I51" i="1" s="1"/>
  <c r="H82" i="1"/>
  <c r="I82" i="1" s="1"/>
  <c r="H65" i="1"/>
  <c r="I65" i="1" s="1"/>
  <c r="H79" i="1"/>
  <c r="I79" i="1" s="1"/>
  <c r="H78" i="1"/>
  <c r="I78" i="1" s="1"/>
  <c r="H76" i="1"/>
  <c r="I76" i="1" s="1"/>
  <c r="H85" i="1"/>
  <c r="I85" i="1" s="1"/>
  <c r="H53" i="1"/>
  <c r="H72" i="1"/>
  <c r="I72" i="1" s="1"/>
  <c r="H75" i="1"/>
  <c r="I75" i="1" s="1"/>
  <c r="H73" i="1"/>
  <c r="I73" i="1" s="1"/>
  <c r="H74" i="1"/>
  <c r="I74" i="1" s="1"/>
  <c r="H87" i="1"/>
  <c r="I87" i="1" s="1"/>
  <c r="H68" i="1"/>
  <c r="I68" i="1" s="1"/>
  <c r="H71" i="1"/>
  <c r="I71" i="1" s="1"/>
  <c r="H61" i="1"/>
  <c r="I61" i="1" s="1"/>
  <c r="H70" i="1"/>
  <c r="I70" i="1" s="1"/>
  <c r="H86" i="1"/>
  <c r="I86" i="1" s="1"/>
  <c r="H60" i="1"/>
  <c r="I60" i="1" s="1"/>
  <c r="H63" i="1"/>
  <c r="I63" i="1" s="1"/>
  <c r="H81" i="1"/>
  <c r="I81" i="1" s="1"/>
  <c r="H58" i="1"/>
  <c r="I58" i="1" s="1"/>
  <c r="H52" i="1"/>
  <c r="I52" i="1" s="1"/>
  <c r="H55" i="1"/>
  <c r="I55" i="1" s="1"/>
  <c r="H57" i="1"/>
  <c r="I57" i="1" s="1"/>
  <c r="H77" i="1"/>
  <c r="I77" i="1" s="1"/>
  <c r="AB58" i="1"/>
  <c r="AC58" i="1" s="1"/>
  <c r="AB82" i="1"/>
  <c r="AC82" i="1" s="1"/>
  <c r="AB86" i="1"/>
  <c r="M73" i="1"/>
  <c r="N73" i="1" s="1"/>
  <c r="M51" i="1"/>
  <c r="N51" i="1" s="1"/>
  <c r="M60" i="1"/>
  <c r="N60" i="1" s="1"/>
  <c r="M63" i="1"/>
  <c r="N63" i="1" s="1"/>
  <c r="M70" i="1"/>
  <c r="N70" i="1" s="1"/>
  <c r="M85" i="1"/>
  <c r="N85" i="1" s="1"/>
  <c r="M87" i="1"/>
  <c r="N87" i="1" s="1"/>
  <c r="M80" i="1"/>
  <c r="N80" i="1" s="1"/>
  <c r="M83" i="1"/>
  <c r="N83" i="1" s="1"/>
  <c r="M59" i="1"/>
  <c r="N59" i="1" s="1"/>
  <c r="M58" i="1"/>
  <c r="N58" i="1" s="1"/>
  <c r="M69" i="1"/>
  <c r="N69" i="1" s="1"/>
  <c r="AB70" i="1"/>
  <c r="AC70" i="1" s="1"/>
  <c r="M62" i="1"/>
  <c r="N62" i="1" s="1"/>
  <c r="M76" i="1"/>
  <c r="N76" i="1" s="1"/>
  <c r="M79" i="1"/>
  <c r="N79" i="1" s="1"/>
  <c r="M86" i="1"/>
  <c r="N86" i="1" s="1"/>
  <c r="M54" i="1"/>
  <c r="M65" i="1"/>
  <c r="N65" i="1" s="1"/>
  <c r="AB62" i="1"/>
  <c r="AC62" i="1" s="1"/>
  <c r="M52" i="1"/>
  <c r="M72" i="1"/>
  <c r="N72" i="1" s="1"/>
  <c r="M75" i="1"/>
  <c r="N75" i="1" s="1"/>
  <c r="M82" i="1"/>
  <c r="N82" i="1" s="1"/>
  <c r="M61" i="1"/>
  <c r="N61" i="1" s="1"/>
  <c r="M81" i="1"/>
  <c r="N81" i="1" s="1"/>
  <c r="M68" i="1"/>
  <c r="N68" i="1" s="1"/>
  <c r="M71" i="1"/>
  <c r="N71" i="1" s="1"/>
  <c r="M78" i="1"/>
  <c r="N78" i="1" s="1"/>
  <c r="M57" i="1"/>
  <c r="N57" i="1" s="1"/>
  <c r="M84" i="1"/>
  <c r="N84" i="1" s="1"/>
  <c r="M64" i="1"/>
  <c r="N64" i="1" s="1"/>
  <c r="M67" i="1"/>
  <c r="N67" i="1" s="1"/>
  <c r="M74" i="1"/>
  <c r="N74" i="1" s="1"/>
  <c r="M89" i="1"/>
  <c r="N89" i="1" s="1"/>
  <c r="M53" i="1"/>
  <c r="N53" i="1" s="1"/>
  <c r="AB54" i="1"/>
  <c r="AC54" i="1" s="1"/>
  <c r="AB65" i="1"/>
  <c r="AC65" i="1" s="1"/>
  <c r="AB84" i="1"/>
  <c r="AB52" i="1"/>
  <c r="AC52" i="1" s="1"/>
  <c r="AB75" i="1"/>
  <c r="AC75" i="1" s="1"/>
  <c r="AB74" i="1"/>
  <c r="AC74" i="1" s="1"/>
  <c r="AB51" i="1"/>
  <c r="AC51" i="1" s="1"/>
  <c r="AB61" i="1"/>
  <c r="AC61" i="1" s="1"/>
  <c r="AB80" i="1"/>
  <c r="AC80" i="1" s="1"/>
  <c r="AB71" i="1"/>
  <c r="AC71" i="1" s="1"/>
  <c r="AB78" i="1"/>
  <c r="AC78" i="1" s="1"/>
  <c r="C54" i="1"/>
  <c r="D54" i="1" s="1"/>
  <c r="C62" i="1"/>
  <c r="D62" i="1" s="1"/>
  <c r="C70" i="1"/>
  <c r="C78" i="1"/>
  <c r="D78" i="1" s="1"/>
  <c r="C86" i="1"/>
  <c r="D86" i="1" s="1"/>
  <c r="C64" i="1"/>
  <c r="D64" i="1" s="1"/>
  <c r="C80" i="1"/>
  <c r="D80" i="1" s="1"/>
  <c r="C88" i="1"/>
  <c r="D88" i="1" s="1"/>
  <c r="C55" i="1"/>
  <c r="D55" i="1" s="1"/>
  <c r="C63" i="1"/>
  <c r="C71" i="1"/>
  <c r="D71" i="1" s="1"/>
  <c r="C79" i="1"/>
  <c r="C87" i="1"/>
  <c r="C56" i="1"/>
  <c r="D56" i="1" s="1"/>
  <c r="C72" i="1"/>
  <c r="D72" i="1" s="1"/>
  <c r="C69" i="1"/>
  <c r="D69" i="1" s="1"/>
  <c r="C57" i="1"/>
  <c r="D57" i="1" s="1"/>
  <c r="C65" i="1"/>
  <c r="D65" i="1" s="1"/>
  <c r="C73" i="1"/>
  <c r="C81" i="1"/>
  <c r="D81" i="1" s="1"/>
  <c r="C89" i="1"/>
  <c r="C52" i="1"/>
  <c r="D52" i="1" s="1"/>
  <c r="C76" i="1"/>
  <c r="D76" i="1" s="1"/>
  <c r="C61" i="1"/>
  <c r="D61" i="1" s="1"/>
  <c r="C58" i="1"/>
  <c r="D58" i="1" s="1"/>
  <c r="C66" i="1"/>
  <c r="D66" i="1" s="1"/>
  <c r="C74" i="1"/>
  <c r="C82" i="1"/>
  <c r="D82" i="1" s="1"/>
  <c r="C60" i="1"/>
  <c r="C84" i="1"/>
  <c r="D84" i="1" s="1"/>
  <c r="C53" i="1"/>
  <c r="D53" i="1" s="1"/>
  <c r="C85" i="1"/>
  <c r="D85" i="1" s="1"/>
  <c r="C59" i="1"/>
  <c r="D59" i="1" s="1"/>
  <c r="C67" i="1"/>
  <c r="C75" i="1"/>
  <c r="C83" i="1"/>
  <c r="D83" i="1" s="1"/>
  <c r="C68" i="1"/>
  <c r="D68" i="1" s="1"/>
  <c r="C77" i="1"/>
  <c r="D77" i="1" s="1"/>
  <c r="K52" i="1" l="1"/>
  <c r="N52" i="1" s="1"/>
  <c r="F53" i="1"/>
  <c r="I53" i="1" s="1"/>
  <c r="K54" i="1"/>
  <c r="N54" i="1" s="1"/>
  <c r="K55" i="1"/>
  <c r="N55" i="1" s="1"/>
  <c r="F56" i="1"/>
  <c r="I56" i="1" s="1"/>
  <c r="U57" i="1"/>
  <c r="X57" i="1" s="1"/>
  <c r="U58" i="1"/>
  <c r="X58" i="1" s="1"/>
  <c r="U59" i="1"/>
  <c r="X59" i="1" s="1"/>
  <c r="A60" i="1"/>
  <c r="D60" i="1" s="1"/>
  <c r="P61" i="1"/>
  <c r="S61" i="1" s="1"/>
  <c r="P62" i="1"/>
  <c r="S62" i="1" s="1"/>
  <c r="A63" i="1"/>
  <c r="D63" i="1" s="1"/>
  <c r="AG64" i="1"/>
  <c r="AJ64" i="1" s="1"/>
  <c r="P65" i="1"/>
  <c r="S65" i="1" s="1"/>
  <c r="Z66" i="1"/>
  <c r="AC66" i="1" s="1"/>
  <c r="A67" i="1"/>
  <c r="D67" i="1" s="1"/>
  <c r="AG68" i="1"/>
  <c r="AJ68" i="1" s="1"/>
  <c r="P69" i="1"/>
  <c r="S69" i="1" s="1"/>
  <c r="A70" i="1"/>
  <c r="D70" i="1" s="1"/>
  <c r="AG71" i="1"/>
  <c r="AJ71" i="1" s="1"/>
  <c r="P72" i="1"/>
  <c r="S72" i="1" s="1"/>
  <c r="A73" i="1"/>
  <c r="D73" i="1" s="1"/>
  <c r="A74" i="1"/>
  <c r="D74" i="1" s="1"/>
  <c r="A75" i="1"/>
  <c r="D75" i="1" s="1"/>
  <c r="AG76" i="1"/>
  <c r="AJ76" i="1" s="1"/>
  <c r="U77" i="1"/>
  <c r="X77" i="1" s="1"/>
  <c r="P78" i="1"/>
  <c r="S78" i="1" s="1"/>
  <c r="A79" i="1"/>
  <c r="D79" i="1" s="1"/>
  <c r="F80" i="1"/>
  <c r="I80" i="1" s="1"/>
  <c r="U81" i="1"/>
  <c r="X81" i="1" s="1"/>
  <c r="AG82" i="1"/>
  <c r="AJ82" i="1" s="1"/>
  <c r="Z83" i="1"/>
  <c r="AC83" i="1" s="1"/>
  <c r="Z84" i="1"/>
  <c r="AC84" i="1" s="1"/>
  <c r="Z85" i="1"/>
  <c r="AC85" i="1" s="1"/>
  <c r="Z86" i="1"/>
  <c r="AC86" i="1" s="1"/>
  <c r="A87" i="1"/>
  <c r="D87" i="1" s="1"/>
  <c r="A89" i="1"/>
  <c r="D89" i="1" s="1"/>
  <c r="I90" i="1" l="1"/>
  <c r="B3" i="2" s="1"/>
  <c r="S90" i="1"/>
  <c r="B5" i="2" s="1"/>
  <c r="N90" i="1"/>
  <c r="B4" i="2" s="1"/>
  <c r="D90" i="1"/>
  <c r="B2" i="2" s="1"/>
  <c r="AC90" i="1"/>
  <c r="B7" i="2" s="1"/>
  <c r="X90" i="1"/>
  <c r="B6" i="2" s="1"/>
  <c r="AJ90" i="1"/>
  <c r="B8" i="2" s="1"/>
</calcChain>
</file>

<file path=xl/sharedStrings.xml><?xml version="1.0" encoding="utf-8"?>
<sst xmlns="http://schemas.openxmlformats.org/spreadsheetml/2006/main" count="226" uniqueCount="112">
  <si>
    <t>Jordbruksvarer</t>
  </si>
  <si>
    <t>Levende dyr</t>
  </si>
  <si>
    <t>Innsatsvarer termo</t>
  </si>
  <si>
    <t>Fersk fisk og sjømat</t>
  </si>
  <si>
    <t>Fryst fisk og sjømat</t>
  </si>
  <si>
    <t>Matvarer konsum</t>
  </si>
  <si>
    <t>Drikkevarer</t>
  </si>
  <si>
    <t>Dyrefôr</t>
  </si>
  <si>
    <t>Organiske råvarer</t>
  </si>
  <si>
    <t>Andre råvarer</t>
  </si>
  <si>
    <t>Jern og stål</t>
  </si>
  <si>
    <t>Andre metaller</t>
  </si>
  <si>
    <t>Metallvarer</t>
  </si>
  <si>
    <t>Kjemiske produkter</t>
  </si>
  <si>
    <t>Plast og gummi</t>
  </si>
  <si>
    <t>Tømmer og produkter fra skogbruk</t>
  </si>
  <si>
    <t>Trelast og trevarer</t>
  </si>
  <si>
    <t>Flis og tremasse</t>
  </si>
  <si>
    <t>Papir</t>
  </si>
  <si>
    <t>Mineraler</t>
  </si>
  <si>
    <t>Maskiner og verktøy</t>
  </si>
  <si>
    <t>Elektrisk utstyr</t>
  </si>
  <si>
    <t>Byggevarer</t>
  </si>
  <si>
    <t>Sement og betong</t>
  </si>
  <si>
    <t>Forbruksvarer</t>
  </si>
  <si>
    <t>Høyverdivarer</t>
  </si>
  <si>
    <t>Petroleum uraffinert</t>
  </si>
  <si>
    <t>Naturgass</t>
  </si>
  <si>
    <t>Raffinerte petroleumsprodukter</t>
  </si>
  <si>
    <t>Bitumen</t>
  </si>
  <si>
    <t>Avfall og gjenvinning</t>
  </si>
  <si>
    <t>Bearbeidet fisk</t>
  </si>
  <si>
    <t>Gjødsel</t>
  </si>
  <si>
    <t>Frukt. grønt. blomster og planter</t>
  </si>
  <si>
    <t>Termovarer. konsum</t>
  </si>
  <si>
    <t>Trykksaker. programvarer og filmproduksjoner</t>
  </si>
  <si>
    <t>Kull. torv og malm</t>
  </si>
  <si>
    <t>Stein. sand. grus. pukk. leire</t>
  </si>
  <si>
    <t>Value of time (willingness to pay)</t>
  </si>
  <si>
    <t>kr/tonn * hour</t>
  </si>
  <si>
    <t>€/tonn * hour</t>
  </si>
  <si>
    <t>Fresh fish and seafood</t>
  </si>
  <si>
    <t>Frozen fish and seafood</t>
  </si>
  <si>
    <t>Consumer thermoware</t>
  </si>
  <si>
    <t>Consumer food products</t>
  </si>
  <si>
    <t>Beverages</t>
  </si>
  <si>
    <t>Animal feed</t>
  </si>
  <si>
    <t>Organic raw materials</t>
  </si>
  <si>
    <t>Other raw materials</t>
  </si>
  <si>
    <t>Iron and steel</t>
  </si>
  <si>
    <t>Other metals</t>
  </si>
  <si>
    <t>Metal products</t>
  </si>
  <si>
    <t>Chemical products</t>
  </si>
  <si>
    <t>Timber and forestry products</t>
  </si>
  <si>
    <t>Lumber and wood products</t>
  </si>
  <si>
    <t>Wood chips and pulp</t>
  </si>
  <si>
    <t>Coal, peat, and ore</t>
  </si>
  <si>
    <t>Stone, sand, gravel, crushed stone, clay</t>
  </si>
  <si>
    <t>Minerals</t>
  </si>
  <si>
    <t xml:space="preserve">Paper </t>
  </si>
  <si>
    <t>Machinery and tools</t>
  </si>
  <si>
    <t>Electrical equipment</t>
  </si>
  <si>
    <t>Building materials</t>
  </si>
  <si>
    <t>Cement and concrete</t>
  </si>
  <si>
    <t>Consumer goods</t>
  </si>
  <si>
    <t>High-value goods</t>
  </si>
  <si>
    <t>Natural gas</t>
  </si>
  <si>
    <t>Refined petroleum products</t>
  </si>
  <si>
    <t>Waste and recycling</t>
  </si>
  <si>
    <t>Processed fish</t>
  </si>
  <si>
    <t>Fertilizer</t>
  </si>
  <si>
    <t>Thermos input materials (heated goods)</t>
  </si>
  <si>
    <t xml:space="preserve">Agricultural products </t>
  </si>
  <si>
    <t>Fruits vegetables, flowers, and plants</t>
  </si>
  <si>
    <t>Source: IOT Cost Model, page 33</t>
  </si>
  <si>
    <t>https://ntpmetode.no/content/2022/09/Kostnadsmodeller-for-transport-og-logistikk.-Basisar-2021.pdf</t>
  </si>
  <si>
    <t>Product</t>
  </si>
  <si>
    <t xml:space="preserve">Transportmidler </t>
  </si>
  <si>
    <t>Plastic and rubber</t>
  </si>
  <si>
    <t>Paper products and printed matters</t>
  </si>
  <si>
    <t>Crude oil</t>
  </si>
  <si>
    <t>Product group</t>
  </si>
  <si>
    <t>Dry bulk</t>
  </si>
  <si>
    <t>Container (fast)</t>
  </si>
  <si>
    <t>Container (slow)</t>
  </si>
  <si>
    <t>Liquid bulk</t>
  </si>
  <si>
    <t>Commodity flow [t/a]</t>
  </si>
  <si>
    <t>Break bulk (slow)</t>
  </si>
  <si>
    <t>Break bulk (fast)</t>
  </si>
  <si>
    <t>Neo bulk</t>
  </si>
  <si>
    <t>SUM</t>
  </si>
  <si>
    <t>Weight [%]</t>
  </si>
  <si>
    <t>Time value [€/tonn * hour]</t>
  </si>
  <si>
    <t>Time value distribution [€/tonn * hour]</t>
  </si>
  <si>
    <t xml:space="preserve">Dry bulk </t>
  </si>
  <si>
    <t>Living animals</t>
  </si>
  <si>
    <t>Breakbulk (fast)</t>
  </si>
  <si>
    <t>Sources</t>
  </si>
  <si>
    <t>Asigning the time value of commodities to product groups and flows</t>
  </si>
  <si>
    <t>Building weighted averages per product group and calculating the time value per product group</t>
  </si>
  <si>
    <t xml:space="preserve">€/NOK: </t>
  </si>
  <si>
    <t>Vehicle transport</t>
  </si>
  <si>
    <t>Produkt</t>
  </si>
  <si>
    <t>Product group class</t>
  </si>
  <si>
    <t>Break bulk</t>
  </si>
  <si>
    <t>Container</t>
  </si>
  <si>
    <t>Time value (EUR/th)</t>
  </si>
  <si>
    <t>Mode</t>
  </si>
  <si>
    <t>Speed (km/h)</t>
  </si>
  <si>
    <t>Road</t>
  </si>
  <si>
    <t>Rail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</si>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</sst>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quotePrefix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3" fontId="0" fillId="3" borderId="0" xfId="0" applyNumberFormat="1" applyFill="1"/>
    <xf numFmtId="0" fontId="3" fillId="3" borderId="0" xfId="0" applyFont="1" applyFill="1"/>
    <xf numFmtId="2" fontId="0" fillId="3" borderId="0" xfId="0" applyNumberFormat="1" applyFill="1"/>
    <xf numFmtId="0" fontId="4" fillId="2" borderId="0" xfId="0" applyFont="1" applyFill="1"/>
    <xf numFmtId="0" fontId="6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0" fillId="3" borderId="4" xfId="0" applyFill="1" applyBorder="1"/>
    <xf numFmtId="9" fontId="0" fillId="3" borderId="0" xfId="1" applyFont="1" applyFill="1" applyBorder="1"/>
    <xf numFmtId="2" fontId="0" fillId="3" borderId="5" xfId="0" applyNumberFormat="1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7" xfId="0" applyFill="1" applyBorder="1"/>
    <xf numFmtId="2" fontId="1" fillId="4" borderId="8" xfId="0" applyNumberFormat="1" applyFont="1" applyFill="1" applyBorder="1"/>
    <xf numFmtId="0" fontId="7" fillId="3" borderId="0" xfId="0" applyFont="1" applyFill="1"/>
    <xf numFmtId="3" fontId="0" fillId="3" borderId="4" xfId="0" applyNumberFormat="1" applyFill="1" applyBorder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2">
    <cellStyle name="Normal" xfId="0" builtinId="0"/>
    <cellStyle name="Per cent" xfId="1" builtinId="5"/>
  </cellStyles>
  <dxfs count="10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6CB3B-13D2-4839-ABB7-BE835BCA482A}" name="Table1" displayName="Table1" ref="A6:G45" totalsRowShown="0" headerRowDxfId="9" dataDxfId="8" tableBorderDxfId="7">
  <autoFilter ref="A6:G45" xr:uid="{2177D1D8-2C82-49FC-B7A3-6E60DA922CC3}"/>
  <sortState xmlns:xlrd2="http://schemas.microsoft.com/office/spreadsheetml/2017/richdata2" ref="A7:G45">
    <sortCondition ref="A6:A45"/>
  </sortState>
  <tableColumns count="7">
    <tableColumn id="1" xr3:uid="{60D8359D-9093-4077-A5DC-719FBE75B64B}" name="Produkt" dataDxfId="6"/>
    <tableColumn id="2" xr3:uid="{CF074CF3-A13E-404C-BADE-25756228F7AC}" name="Product" dataDxfId="5"/>
    <tableColumn id="3" xr3:uid="{5B360EE1-9F49-4D76-911D-B2A0C587FF49}" name="kr/tonn * hour" dataDxfId="4"/>
    <tableColumn id="4" xr3:uid="{38571579-A51B-49D9-BFE7-49923C97BBB2}" name="€/tonn * hour" dataDxfId="3">
      <calculatedColumnFormula>C7*$D$5</calculatedColumnFormula>
    </tableColumn>
    <tableColumn id="5" xr3:uid="{0D022AD4-5A85-4BD8-BCEE-2D24D3CC7CD6}" name="Commodity flow [t/a]" dataDxfId="2"/>
    <tableColumn id="6" xr3:uid="{80D849EB-F78D-4BBB-AE58-552B9C2A1134}" name="Product group" dataDxfId="1"/>
    <tableColumn id="7" xr3:uid="{D889416D-D45F-42E6-8DCC-5EE33FB28B54}" name="Product group clas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50F6-B75A-4AA5-9462-35F9B49101F5}">
  <dimension ref="A1:AJ146"/>
  <sheetViews>
    <sheetView zoomScale="85" zoomScaleNormal="85" workbookViewId="0">
      <selection activeCell="AC80" sqref="AC80"/>
    </sheetView>
  </sheetViews>
  <sheetFormatPr defaultColWidth="8.88671875" defaultRowHeight="14.4" x14ac:dyDescent="0.3"/>
  <cols>
    <col min="1" max="1" width="46.88671875" style="5" bestFit="1" customWidth="1"/>
    <col min="2" max="2" width="96.5546875" style="5" bestFit="1" customWidth="1"/>
    <col min="3" max="3" width="19.44140625" style="5" customWidth="1"/>
    <col min="4" max="4" width="36.33203125" style="5" bestFit="1" customWidth="1"/>
    <col min="5" max="5" width="27.109375" style="5" customWidth="1"/>
    <col min="6" max="6" width="25" style="5" bestFit="1" customWidth="1"/>
    <col min="7" max="7" width="20.44140625" style="5" bestFit="1" customWidth="1"/>
    <col min="8" max="8" width="10.88671875" style="5" bestFit="1" customWidth="1"/>
    <col min="9" max="9" width="36.33203125" style="5" bestFit="1" customWidth="1"/>
    <col min="10" max="10" width="37.33203125" style="5" bestFit="1" customWidth="1"/>
    <col min="11" max="11" width="25" style="5" bestFit="1" customWidth="1"/>
    <col min="12" max="12" width="20.44140625" style="5" bestFit="1" customWidth="1"/>
    <col min="13" max="13" width="10.88671875" style="5" bestFit="1" customWidth="1"/>
    <col min="14" max="14" width="36.33203125" style="5" bestFit="1" customWidth="1"/>
    <col min="15" max="15" width="10.5546875" style="5" bestFit="1" customWidth="1"/>
    <col min="16" max="16" width="25" style="5" bestFit="1" customWidth="1"/>
    <col min="17" max="17" width="20.44140625" style="5" bestFit="1" customWidth="1"/>
    <col min="18" max="18" width="10.88671875" style="5" bestFit="1" customWidth="1"/>
    <col min="19" max="19" width="36.33203125" style="5" bestFit="1" customWidth="1"/>
    <col min="20" max="20" width="8.88671875" style="5"/>
    <col min="21" max="21" width="25" style="5" bestFit="1" customWidth="1"/>
    <col min="22" max="22" width="20.44140625" style="5" bestFit="1" customWidth="1"/>
    <col min="23" max="23" width="10.88671875" style="5" bestFit="1" customWidth="1"/>
    <col min="24" max="24" width="36.33203125" style="5" bestFit="1" customWidth="1"/>
    <col min="25" max="25" width="8.88671875" style="5"/>
    <col min="26" max="26" width="25" style="5" bestFit="1" customWidth="1"/>
    <col min="27" max="27" width="20.44140625" style="5" bestFit="1" customWidth="1"/>
    <col min="28" max="28" width="10.88671875" style="5" bestFit="1" customWidth="1"/>
    <col min="29" max="29" width="36.33203125" style="5" bestFit="1" customWidth="1"/>
    <col min="30" max="32" width="8.88671875" style="5"/>
    <col min="33" max="33" width="25" style="5" bestFit="1" customWidth="1"/>
    <col min="34" max="34" width="20.44140625" style="5" bestFit="1" customWidth="1"/>
    <col min="35" max="35" width="10.88671875" style="5" bestFit="1" customWidth="1"/>
    <col min="36" max="36" width="36.33203125" style="5" bestFit="1" customWidth="1"/>
    <col min="37" max="16384" width="8.88671875" style="5"/>
  </cols>
  <sheetData>
    <row r="1" spans="1:20" ht="18" x14ac:dyDescent="0.35">
      <c r="A1" s="24" t="s">
        <v>38</v>
      </c>
    </row>
    <row r="4" spans="1:20" s="3" customFormat="1" x14ac:dyDescent="0.3">
      <c r="A4" s="2" t="s">
        <v>98</v>
      </c>
      <c r="B4" s="2"/>
      <c r="C4" s="1"/>
      <c r="D4" s="2"/>
      <c r="E4" s="1"/>
      <c r="F4" s="26"/>
      <c r="G4" s="26"/>
      <c r="H4" s="26"/>
    </row>
    <row r="5" spans="1:20" x14ac:dyDescent="0.3">
      <c r="C5" s="6" t="s">
        <v>100</v>
      </c>
      <c r="D5" s="6">
        <v>0.1</v>
      </c>
    </row>
    <row r="6" spans="1:20" ht="15" thickBot="1" x14ac:dyDescent="0.35">
      <c r="A6" s="4" t="s">
        <v>102</v>
      </c>
      <c r="B6" s="5" t="s">
        <v>76</v>
      </c>
      <c r="C6" s="4" t="s">
        <v>39</v>
      </c>
      <c r="D6" s="4" t="s">
        <v>40</v>
      </c>
      <c r="E6" s="4" t="s">
        <v>86</v>
      </c>
      <c r="F6" s="4" t="s">
        <v>81</v>
      </c>
      <c r="G6" s="4" t="s">
        <v>103</v>
      </c>
      <c r="I6" s="4"/>
      <c r="J6" s="4"/>
      <c r="K6" s="4"/>
    </row>
    <row r="7" spans="1:20" x14ac:dyDescent="0.3">
      <c r="A7" s="12" t="s">
        <v>11</v>
      </c>
      <c r="B7" s="13" t="s">
        <v>50</v>
      </c>
      <c r="C7" s="13">
        <v>4.7</v>
      </c>
      <c r="D7" s="13">
        <f t="shared" ref="D7:D45" si="0">C7*$D$5</f>
        <v>0.47000000000000003</v>
      </c>
      <c r="E7" s="13">
        <v>54313925.407296099</v>
      </c>
      <c r="F7" s="14" t="s">
        <v>89</v>
      </c>
      <c r="G7" s="5" t="s">
        <v>89</v>
      </c>
      <c r="T7" s="6"/>
    </row>
    <row r="8" spans="1:20" x14ac:dyDescent="0.3">
      <c r="A8" s="17" t="s">
        <v>9</v>
      </c>
      <c r="B8" s="5" t="s">
        <v>48</v>
      </c>
      <c r="C8" s="5">
        <v>1.6</v>
      </c>
      <c r="D8" s="5">
        <f t="shared" si="0"/>
        <v>0.16000000000000003</v>
      </c>
      <c r="E8" s="5">
        <v>3520306.49491446</v>
      </c>
      <c r="F8" s="16" t="s">
        <v>87</v>
      </c>
      <c r="G8" s="5" t="s">
        <v>104</v>
      </c>
    </row>
    <row r="9" spans="1:20" x14ac:dyDescent="0.3">
      <c r="A9" s="17" t="s">
        <v>30</v>
      </c>
      <c r="B9" s="5" t="s">
        <v>68</v>
      </c>
      <c r="C9" s="5">
        <v>1.6</v>
      </c>
      <c r="D9" s="5">
        <f t="shared" si="0"/>
        <v>0.16000000000000003</v>
      </c>
      <c r="E9" s="5">
        <v>142163643.75991401</v>
      </c>
      <c r="F9" s="16" t="s">
        <v>82</v>
      </c>
      <c r="G9" s="5" t="s">
        <v>82</v>
      </c>
    </row>
    <row r="10" spans="1:20" x14ac:dyDescent="0.3">
      <c r="A10" s="17" t="s">
        <v>31</v>
      </c>
      <c r="B10" s="5" t="s">
        <v>69</v>
      </c>
      <c r="C10" s="5">
        <v>109.1</v>
      </c>
      <c r="D10" s="5">
        <f t="shared" si="0"/>
        <v>10.91</v>
      </c>
      <c r="E10" s="5">
        <v>7362730.7145863799</v>
      </c>
      <c r="F10" s="16" t="s">
        <v>96</v>
      </c>
      <c r="G10" s="5" t="s">
        <v>104</v>
      </c>
    </row>
    <row r="11" spans="1:20" x14ac:dyDescent="0.3">
      <c r="A11" s="17" t="s">
        <v>29</v>
      </c>
      <c r="B11" s="5" t="s">
        <v>29</v>
      </c>
      <c r="C11" s="5">
        <v>1.8</v>
      </c>
      <c r="D11" s="5">
        <f t="shared" si="0"/>
        <v>0.18000000000000002</v>
      </c>
      <c r="E11" s="5">
        <v>8619209.5792275202</v>
      </c>
      <c r="F11" s="16" t="s">
        <v>85</v>
      </c>
      <c r="G11" s="5" t="s">
        <v>85</v>
      </c>
    </row>
    <row r="12" spans="1:20" x14ac:dyDescent="0.3">
      <c r="A12" s="17" t="s">
        <v>22</v>
      </c>
      <c r="B12" s="5" t="s">
        <v>62</v>
      </c>
      <c r="C12" s="5">
        <v>4.8</v>
      </c>
      <c r="D12" s="5">
        <f t="shared" si="0"/>
        <v>0.48</v>
      </c>
      <c r="E12" s="5">
        <v>142483445.916067</v>
      </c>
      <c r="F12" s="16" t="s">
        <v>87</v>
      </c>
      <c r="G12" s="5" t="s">
        <v>104</v>
      </c>
    </row>
    <row r="13" spans="1:20" x14ac:dyDescent="0.3">
      <c r="A13" s="17" t="s">
        <v>6</v>
      </c>
      <c r="B13" s="5" t="s">
        <v>45</v>
      </c>
      <c r="C13" s="5">
        <v>16.5</v>
      </c>
      <c r="D13" s="5">
        <f t="shared" si="0"/>
        <v>1.6500000000000001</v>
      </c>
      <c r="E13" s="5">
        <v>15647263.437860999</v>
      </c>
      <c r="F13" s="16" t="s">
        <v>88</v>
      </c>
      <c r="G13" s="5" t="s">
        <v>104</v>
      </c>
    </row>
    <row r="14" spans="1:20" x14ac:dyDescent="0.3">
      <c r="A14" s="17" t="s">
        <v>7</v>
      </c>
      <c r="B14" s="5" t="s">
        <v>46</v>
      </c>
      <c r="C14" s="5">
        <v>1.6</v>
      </c>
      <c r="D14" s="5">
        <f t="shared" si="0"/>
        <v>0.16000000000000003</v>
      </c>
      <c r="E14" s="5">
        <v>47358934.791230701</v>
      </c>
      <c r="F14" s="16" t="s">
        <v>82</v>
      </c>
      <c r="G14" s="5" t="s">
        <v>82</v>
      </c>
    </row>
    <row r="15" spans="1:20" x14ac:dyDescent="0.3">
      <c r="A15" s="17" t="s">
        <v>21</v>
      </c>
      <c r="B15" s="5" t="s">
        <v>61</v>
      </c>
      <c r="C15" s="5">
        <v>35.1</v>
      </c>
      <c r="D15" s="5">
        <f t="shared" si="0"/>
        <v>3.5100000000000002</v>
      </c>
      <c r="E15" s="5">
        <v>21488686.747543</v>
      </c>
      <c r="F15" s="16" t="s">
        <v>88</v>
      </c>
      <c r="G15" s="5" t="s">
        <v>104</v>
      </c>
    </row>
    <row r="16" spans="1:20" x14ac:dyDescent="0.3">
      <c r="A16" s="17" t="s">
        <v>3</v>
      </c>
      <c r="B16" s="5" t="s">
        <v>41</v>
      </c>
      <c r="C16" s="5">
        <v>109.1</v>
      </c>
      <c r="D16" s="5">
        <f t="shared" si="0"/>
        <v>10.91</v>
      </c>
      <c r="E16" s="5">
        <v>48423044.761801302</v>
      </c>
      <c r="F16" s="16" t="s">
        <v>83</v>
      </c>
      <c r="G16" s="5" t="s">
        <v>105</v>
      </c>
    </row>
    <row r="17" spans="1:7" x14ac:dyDescent="0.3">
      <c r="A17" s="17" t="s">
        <v>17</v>
      </c>
      <c r="B17" s="5" t="s">
        <v>55</v>
      </c>
      <c r="C17" s="5">
        <v>0.4</v>
      </c>
      <c r="D17" s="5">
        <f t="shared" si="0"/>
        <v>4.0000000000000008E-2</v>
      </c>
      <c r="E17" s="5">
        <v>12122462.5831495</v>
      </c>
      <c r="F17" s="16" t="s">
        <v>82</v>
      </c>
      <c r="G17" s="5" t="s">
        <v>82</v>
      </c>
    </row>
    <row r="18" spans="1:7" x14ac:dyDescent="0.3">
      <c r="A18" s="17" t="s">
        <v>24</v>
      </c>
      <c r="B18" s="5" t="s">
        <v>64</v>
      </c>
      <c r="C18" s="5">
        <v>7.3</v>
      </c>
      <c r="D18" s="5">
        <f t="shared" si="0"/>
        <v>0.73</v>
      </c>
      <c r="E18" s="5">
        <v>78838365.089631304</v>
      </c>
      <c r="F18" s="16" t="s">
        <v>84</v>
      </c>
      <c r="G18" s="5" t="s">
        <v>105</v>
      </c>
    </row>
    <row r="19" spans="1:7" x14ac:dyDescent="0.3">
      <c r="A19" s="17" t="s">
        <v>33</v>
      </c>
      <c r="B19" s="5" t="s">
        <v>73</v>
      </c>
      <c r="C19" s="5">
        <v>69.7</v>
      </c>
      <c r="D19" s="5">
        <f t="shared" si="0"/>
        <v>6.9700000000000006</v>
      </c>
      <c r="E19" s="5">
        <v>18321770.140802801</v>
      </c>
      <c r="F19" s="16" t="s">
        <v>83</v>
      </c>
      <c r="G19" s="5" t="s">
        <v>105</v>
      </c>
    </row>
    <row r="20" spans="1:7" x14ac:dyDescent="0.3">
      <c r="A20" s="17" t="s">
        <v>4</v>
      </c>
      <c r="B20" s="5" t="s">
        <v>42</v>
      </c>
      <c r="C20" s="5">
        <v>6.4</v>
      </c>
      <c r="D20" s="5">
        <f t="shared" si="0"/>
        <v>0.64000000000000012</v>
      </c>
      <c r="E20" s="5">
        <v>16302270.418120001</v>
      </c>
      <c r="F20" s="16" t="s">
        <v>84</v>
      </c>
      <c r="G20" s="5" t="s">
        <v>105</v>
      </c>
    </row>
    <row r="21" spans="1:7" x14ac:dyDescent="0.3">
      <c r="A21" s="17" t="s">
        <v>32</v>
      </c>
      <c r="B21" s="5" t="s">
        <v>70</v>
      </c>
      <c r="C21" s="5">
        <v>1.8</v>
      </c>
      <c r="D21" s="5">
        <f t="shared" si="0"/>
        <v>0.18000000000000002</v>
      </c>
      <c r="E21" s="5">
        <v>38044414.629756197</v>
      </c>
      <c r="F21" s="16" t="s">
        <v>82</v>
      </c>
      <c r="G21" s="5" t="s">
        <v>82</v>
      </c>
    </row>
    <row r="22" spans="1:7" x14ac:dyDescent="0.3">
      <c r="A22" s="17" t="s">
        <v>25</v>
      </c>
      <c r="B22" s="5" t="s">
        <v>65</v>
      </c>
      <c r="C22" s="5">
        <v>74.5</v>
      </c>
      <c r="D22" s="5">
        <f t="shared" si="0"/>
        <v>7.45</v>
      </c>
      <c r="E22" s="5">
        <v>11480057.5841105</v>
      </c>
      <c r="F22" s="16" t="s">
        <v>88</v>
      </c>
      <c r="G22" s="5" t="s">
        <v>104</v>
      </c>
    </row>
    <row r="23" spans="1:7" x14ac:dyDescent="0.3">
      <c r="A23" s="17" t="s">
        <v>2</v>
      </c>
      <c r="B23" s="5" t="s">
        <v>71</v>
      </c>
      <c r="C23" s="5">
        <v>69.7</v>
      </c>
      <c r="D23" s="5">
        <f t="shared" si="0"/>
        <v>6.9700000000000006</v>
      </c>
      <c r="E23" s="5">
        <v>9518729.0217104293</v>
      </c>
      <c r="F23" s="16" t="s">
        <v>83</v>
      </c>
      <c r="G23" s="5" t="s">
        <v>105</v>
      </c>
    </row>
    <row r="24" spans="1:7" x14ac:dyDescent="0.3">
      <c r="A24" s="17" t="s">
        <v>10</v>
      </c>
      <c r="B24" s="5" t="s">
        <v>49</v>
      </c>
      <c r="C24" s="5">
        <v>4.7</v>
      </c>
      <c r="D24" s="5">
        <f t="shared" si="0"/>
        <v>0.47000000000000003</v>
      </c>
      <c r="E24" s="5">
        <v>25593246.1601598</v>
      </c>
      <c r="F24" s="16" t="s">
        <v>82</v>
      </c>
      <c r="G24" s="5" t="s">
        <v>82</v>
      </c>
    </row>
    <row r="25" spans="1:7" x14ac:dyDescent="0.3">
      <c r="A25" s="17" t="s">
        <v>0</v>
      </c>
      <c r="B25" s="5" t="s">
        <v>72</v>
      </c>
      <c r="C25" s="5">
        <v>16.5</v>
      </c>
      <c r="D25" s="5">
        <f t="shared" si="0"/>
        <v>1.6500000000000001</v>
      </c>
      <c r="E25" s="5">
        <v>30534486.646850798</v>
      </c>
      <c r="F25" s="16" t="s">
        <v>94</v>
      </c>
      <c r="G25" s="5" t="s">
        <v>94</v>
      </c>
    </row>
    <row r="26" spans="1:7" x14ac:dyDescent="0.3">
      <c r="A26" s="17" t="s">
        <v>13</v>
      </c>
      <c r="B26" s="5" t="s">
        <v>52</v>
      </c>
      <c r="C26" s="5">
        <v>2.4</v>
      </c>
      <c r="D26" s="5">
        <f t="shared" si="0"/>
        <v>0.24</v>
      </c>
      <c r="E26" s="5">
        <v>130539419.20473599</v>
      </c>
      <c r="F26" s="16" t="s">
        <v>85</v>
      </c>
      <c r="G26" s="5" t="s">
        <v>85</v>
      </c>
    </row>
    <row r="27" spans="1:7" x14ac:dyDescent="0.3">
      <c r="A27" s="17" t="s">
        <v>36</v>
      </c>
      <c r="B27" s="5" t="s">
        <v>56</v>
      </c>
      <c r="C27" s="5">
        <v>1.6</v>
      </c>
      <c r="D27" s="5">
        <f t="shared" si="0"/>
        <v>0.16000000000000003</v>
      </c>
      <c r="E27" s="5">
        <v>219017411.82633099</v>
      </c>
      <c r="F27" s="16" t="s">
        <v>82</v>
      </c>
      <c r="G27" s="5" t="s">
        <v>82</v>
      </c>
    </row>
    <row r="28" spans="1:7" x14ac:dyDescent="0.3">
      <c r="A28" s="17" t="s">
        <v>1</v>
      </c>
      <c r="B28" s="5" t="s">
        <v>95</v>
      </c>
      <c r="C28" s="5">
        <v>1.6</v>
      </c>
      <c r="D28" s="5">
        <f t="shared" si="0"/>
        <v>0.16000000000000003</v>
      </c>
      <c r="E28" s="5">
        <v>2019282.28389626</v>
      </c>
      <c r="F28" s="16" t="s">
        <v>84</v>
      </c>
      <c r="G28" s="5" t="s">
        <v>105</v>
      </c>
    </row>
    <row r="29" spans="1:7" x14ac:dyDescent="0.3">
      <c r="A29" s="17" t="s">
        <v>20</v>
      </c>
      <c r="B29" s="5" t="s">
        <v>60</v>
      </c>
      <c r="C29" s="5">
        <v>35.1</v>
      </c>
      <c r="D29" s="5">
        <f t="shared" si="0"/>
        <v>3.5100000000000002</v>
      </c>
      <c r="E29" s="5">
        <v>54625967.042435497</v>
      </c>
      <c r="F29" s="16" t="s">
        <v>89</v>
      </c>
      <c r="G29" s="5" t="s">
        <v>89</v>
      </c>
    </row>
    <row r="30" spans="1:7" x14ac:dyDescent="0.3">
      <c r="A30" s="17" t="s">
        <v>5</v>
      </c>
      <c r="B30" s="5" t="s">
        <v>44</v>
      </c>
      <c r="C30" s="5">
        <v>16.5</v>
      </c>
      <c r="D30" s="5">
        <f t="shared" si="0"/>
        <v>1.6500000000000001</v>
      </c>
      <c r="E30" s="5">
        <v>87566318.443357304</v>
      </c>
      <c r="F30" s="16" t="s">
        <v>88</v>
      </c>
      <c r="G30" s="5" t="s">
        <v>104</v>
      </c>
    </row>
    <row r="31" spans="1:7" x14ac:dyDescent="0.3">
      <c r="A31" s="17" t="s">
        <v>12</v>
      </c>
      <c r="B31" s="5" t="s">
        <v>51</v>
      </c>
      <c r="C31" s="5">
        <v>4.7</v>
      </c>
      <c r="D31" s="5">
        <f t="shared" si="0"/>
        <v>0.47000000000000003</v>
      </c>
      <c r="E31" s="5">
        <v>25828680.7155031</v>
      </c>
      <c r="F31" s="16" t="s">
        <v>87</v>
      </c>
      <c r="G31" s="5" t="s">
        <v>104</v>
      </c>
    </row>
    <row r="32" spans="1:7" x14ac:dyDescent="0.3">
      <c r="A32" s="17" t="s">
        <v>19</v>
      </c>
      <c r="B32" s="5" t="s">
        <v>58</v>
      </c>
      <c r="C32" s="5">
        <v>1.6</v>
      </c>
      <c r="D32" s="5">
        <f t="shared" si="0"/>
        <v>0.16000000000000003</v>
      </c>
      <c r="E32" s="5">
        <v>63698743.9270209</v>
      </c>
      <c r="F32" s="16" t="s">
        <v>82</v>
      </c>
      <c r="G32" s="5" t="s">
        <v>82</v>
      </c>
    </row>
    <row r="33" spans="1:7" x14ac:dyDescent="0.3">
      <c r="A33" s="17" t="s">
        <v>27</v>
      </c>
      <c r="B33" s="5" t="s">
        <v>66</v>
      </c>
      <c r="C33" s="5">
        <v>1.8</v>
      </c>
      <c r="D33" s="5">
        <f t="shared" si="0"/>
        <v>0.18000000000000002</v>
      </c>
      <c r="E33" s="5">
        <v>62858518.706379898</v>
      </c>
      <c r="F33" s="16" t="s">
        <v>85</v>
      </c>
      <c r="G33" s="5" t="s">
        <v>85</v>
      </c>
    </row>
    <row r="34" spans="1:7" x14ac:dyDescent="0.3">
      <c r="A34" s="25" t="s">
        <v>8</v>
      </c>
      <c r="B34" s="5" t="s">
        <v>47</v>
      </c>
      <c r="C34" s="5">
        <v>1.6</v>
      </c>
      <c r="D34" s="5">
        <f t="shared" si="0"/>
        <v>0.16000000000000003</v>
      </c>
      <c r="E34" s="5">
        <v>14702176.1492723</v>
      </c>
      <c r="F34" s="16" t="s">
        <v>87</v>
      </c>
      <c r="G34" s="5" t="s">
        <v>104</v>
      </c>
    </row>
    <row r="35" spans="1:7" x14ac:dyDescent="0.3">
      <c r="A35" s="17" t="s">
        <v>18</v>
      </c>
      <c r="B35" s="5" t="s">
        <v>59</v>
      </c>
      <c r="C35" s="5">
        <v>1.6</v>
      </c>
      <c r="D35" s="5">
        <f t="shared" si="0"/>
        <v>0.16000000000000003</v>
      </c>
      <c r="E35" s="5">
        <v>18080269.588445</v>
      </c>
      <c r="F35" s="16" t="s">
        <v>89</v>
      </c>
      <c r="G35" s="5" t="s">
        <v>89</v>
      </c>
    </row>
    <row r="36" spans="1:7" x14ac:dyDescent="0.3">
      <c r="A36" s="17" t="s">
        <v>26</v>
      </c>
      <c r="B36" s="5" t="s">
        <v>80</v>
      </c>
      <c r="C36" s="5">
        <v>1.8</v>
      </c>
      <c r="D36" s="5">
        <f t="shared" si="0"/>
        <v>0.18000000000000002</v>
      </c>
      <c r="E36" s="5">
        <v>400631781.50081098</v>
      </c>
      <c r="F36" s="16" t="s">
        <v>85</v>
      </c>
      <c r="G36" s="5" t="s">
        <v>85</v>
      </c>
    </row>
    <row r="37" spans="1:7" x14ac:dyDescent="0.3">
      <c r="A37" s="17" t="s">
        <v>14</v>
      </c>
      <c r="B37" s="5" t="s">
        <v>78</v>
      </c>
      <c r="C37" s="5">
        <v>4.8</v>
      </c>
      <c r="D37" s="5">
        <f t="shared" si="0"/>
        <v>0.48</v>
      </c>
      <c r="E37" s="5">
        <v>23004350.625454199</v>
      </c>
      <c r="F37" s="16" t="s">
        <v>82</v>
      </c>
      <c r="G37" s="5" t="s">
        <v>82</v>
      </c>
    </row>
    <row r="38" spans="1:7" x14ac:dyDescent="0.3">
      <c r="A38" s="17" t="s">
        <v>28</v>
      </c>
      <c r="B38" s="5" t="s">
        <v>67</v>
      </c>
      <c r="C38" s="5">
        <v>1.8</v>
      </c>
      <c r="D38" s="5">
        <f t="shared" si="0"/>
        <v>0.18000000000000002</v>
      </c>
      <c r="E38" s="5">
        <v>142876128.579386</v>
      </c>
      <c r="F38" s="16" t="s">
        <v>85</v>
      </c>
      <c r="G38" s="5" t="s">
        <v>85</v>
      </c>
    </row>
    <row r="39" spans="1:7" x14ac:dyDescent="0.3">
      <c r="A39" s="17" t="s">
        <v>23</v>
      </c>
      <c r="B39" s="5" t="s">
        <v>63</v>
      </c>
      <c r="C39" s="5">
        <v>1.6</v>
      </c>
      <c r="D39" s="5">
        <f t="shared" si="0"/>
        <v>0.16000000000000003</v>
      </c>
      <c r="E39" s="5">
        <v>51125738.352816798</v>
      </c>
      <c r="F39" s="16" t="s">
        <v>82</v>
      </c>
      <c r="G39" s="5" t="s">
        <v>82</v>
      </c>
    </row>
    <row r="40" spans="1:7" x14ac:dyDescent="0.3">
      <c r="A40" s="17" t="s">
        <v>37</v>
      </c>
      <c r="B40" s="5" t="s">
        <v>57</v>
      </c>
      <c r="C40" s="5">
        <v>1.1000000000000001</v>
      </c>
      <c r="D40" s="5">
        <f t="shared" si="0"/>
        <v>0.11000000000000001</v>
      </c>
      <c r="E40" s="5">
        <v>946929883.46957898</v>
      </c>
      <c r="F40" s="16" t="s">
        <v>82</v>
      </c>
      <c r="G40" s="5" t="s">
        <v>82</v>
      </c>
    </row>
    <row r="41" spans="1:7" x14ac:dyDescent="0.3">
      <c r="A41" s="17" t="s">
        <v>34</v>
      </c>
      <c r="B41" s="5" t="s">
        <v>43</v>
      </c>
      <c r="C41" s="5">
        <v>69.7</v>
      </c>
      <c r="D41" s="5">
        <f t="shared" si="0"/>
        <v>6.9700000000000006</v>
      </c>
      <c r="E41" s="5">
        <v>22627134.139549401</v>
      </c>
      <c r="F41" s="16" t="s">
        <v>88</v>
      </c>
      <c r="G41" s="5" t="s">
        <v>104</v>
      </c>
    </row>
    <row r="42" spans="1:7" x14ac:dyDescent="0.3">
      <c r="A42" s="17" t="s">
        <v>15</v>
      </c>
      <c r="B42" s="5" t="s">
        <v>53</v>
      </c>
      <c r="C42" s="5">
        <v>0.4</v>
      </c>
      <c r="D42" s="5">
        <f t="shared" si="0"/>
        <v>4.0000000000000008E-2</v>
      </c>
      <c r="E42" s="5">
        <v>84038065.535920501</v>
      </c>
      <c r="F42" s="16" t="s">
        <v>89</v>
      </c>
      <c r="G42" s="5" t="s">
        <v>89</v>
      </c>
    </row>
    <row r="43" spans="1:7" x14ac:dyDescent="0.3">
      <c r="A43" s="17" t="s">
        <v>77</v>
      </c>
      <c r="B43" s="5" t="s">
        <v>101</v>
      </c>
      <c r="C43" s="5">
        <v>35.1</v>
      </c>
      <c r="D43" s="5">
        <f t="shared" si="0"/>
        <v>3.5100000000000002</v>
      </c>
      <c r="E43" s="5">
        <v>17057784.894487198</v>
      </c>
      <c r="F43" s="16" t="s">
        <v>89</v>
      </c>
      <c r="G43" s="5" t="s">
        <v>89</v>
      </c>
    </row>
    <row r="44" spans="1:7" x14ac:dyDescent="0.3">
      <c r="A44" s="17" t="s">
        <v>16</v>
      </c>
      <c r="B44" s="5" t="s">
        <v>54</v>
      </c>
      <c r="C44" s="5">
        <v>7.3</v>
      </c>
      <c r="D44" s="5">
        <f t="shared" si="0"/>
        <v>0.73</v>
      </c>
      <c r="E44" s="5">
        <v>37944600.499971204</v>
      </c>
      <c r="F44" s="16" t="s">
        <v>87</v>
      </c>
      <c r="G44" s="5" t="s">
        <v>104</v>
      </c>
    </row>
    <row r="45" spans="1:7" x14ac:dyDescent="0.3">
      <c r="A45" s="17" t="s">
        <v>35</v>
      </c>
      <c r="B45" s="5" t="s">
        <v>79</v>
      </c>
      <c r="C45" s="5">
        <v>7.3</v>
      </c>
      <c r="D45" s="5">
        <f t="shared" si="0"/>
        <v>0.73</v>
      </c>
      <c r="E45" s="5">
        <v>7148576.4548247699</v>
      </c>
      <c r="F45" s="16" t="s">
        <v>87</v>
      </c>
      <c r="G45" s="5" t="s">
        <v>104</v>
      </c>
    </row>
    <row r="47" spans="1:7" s="3" customFormat="1" x14ac:dyDescent="0.3">
      <c r="A47" s="11" t="s">
        <v>99</v>
      </c>
      <c r="B47" s="10"/>
      <c r="F47" s="10"/>
      <c r="G47" s="10"/>
    </row>
    <row r="48" spans="1:7" ht="15" thickBot="1" x14ac:dyDescent="0.35"/>
    <row r="49" spans="1:36" x14ac:dyDescent="0.3">
      <c r="A49" s="12" t="s">
        <v>82</v>
      </c>
      <c r="B49" s="13"/>
      <c r="C49" s="13"/>
      <c r="D49" s="14"/>
      <c r="F49" s="12" t="s">
        <v>84</v>
      </c>
      <c r="G49" s="13"/>
      <c r="H49" s="13"/>
      <c r="I49" s="14"/>
      <c r="K49" s="12" t="s">
        <v>83</v>
      </c>
      <c r="L49" s="13"/>
      <c r="M49" s="13"/>
      <c r="N49" s="14"/>
      <c r="P49" s="12" t="s">
        <v>87</v>
      </c>
      <c r="Q49" s="13"/>
      <c r="R49" s="13"/>
      <c r="S49" s="14"/>
      <c r="U49" s="12" t="s">
        <v>88</v>
      </c>
      <c r="V49" s="13"/>
      <c r="W49" s="13"/>
      <c r="X49" s="14"/>
      <c r="Z49" s="12" t="s">
        <v>85</v>
      </c>
      <c r="AA49" s="13"/>
      <c r="AB49" s="13"/>
      <c r="AC49" s="14"/>
      <c r="AG49" s="12" t="s">
        <v>89</v>
      </c>
      <c r="AH49" s="13"/>
      <c r="AI49" s="13"/>
      <c r="AJ49" s="14"/>
    </row>
    <row r="50" spans="1:36" x14ac:dyDescent="0.3">
      <c r="A50" s="15" t="s">
        <v>92</v>
      </c>
      <c r="B50" s="4" t="s">
        <v>86</v>
      </c>
      <c r="C50" s="5" t="s">
        <v>91</v>
      </c>
      <c r="D50" s="16" t="s">
        <v>93</v>
      </c>
      <c r="F50" s="15" t="s">
        <v>92</v>
      </c>
      <c r="G50" s="4" t="s">
        <v>86</v>
      </c>
      <c r="H50" s="5" t="s">
        <v>91</v>
      </c>
      <c r="I50" s="16" t="s">
        <v>93</v>
      </c>
      <c r="K50" s="15" t="s">
        <v>92</v>
      </c>
      <c r="L50" s="4" t="s">
        <v>86</v>
      </c>
      <c r="M50" s="5" t="s">
        <v>91</v>
      </c>
      <c r="N50" s="16" t="s">
        <v>93</v>
      </c>
      <c r="P50" s="15" t="s">
        <v>92</v>
      </c>
      <c r="Q50" s="4" t="s">
        <v>86</v>
      </c>
      <c r="R50" s="5" t="s">
        <v>91</v>
      </c>
      <c r="S50" s="16" t="s">
        <v>93</v>
      </c>
      <c r="U50" s="15" t="s">
        <v>92</v>
      </c>
      <c r="V50" s="4" t="s">
        <v>86</v>
      </c>
      <c r="W50" s="5" t="s">
        <v>91</v>
      </c>
      <c r="X50" s="16" t="s">
        <v>93</v>
      </c>
      <c r="Z50" s="15" t="s">
        <v>92</v>
      </c>
      <c r="AA50" s="4" t="s">
        <v>86</v>
      </c>
      <c r="AB50" s="5" t="s">
        <v>91</v>
      </c>
      <c r="AC50" s="16" t="s">
        <v>93</v>
      </c>
      <c r="AG50" s="15" t="s">
        <v>92</v>
      </c>
      <c r="AH50" s="4" t="s">
        <v>86</v>
      </c>
      <c r="AI50" s="5" t="s">
        <v>91</v>
      </c>
      <c r="AJ50" s="16" t="s">
        <v>93</v>
      </c>
    </row>
    <row r="51" spans="1:36" x14ac:dyDescent="0.3">
      <c r="A51" s="17">
        <f>IF($F7=A$49,$D7,0)</f>
        <v>0</v>
      </c>
      <c r="B51" s="5">
        <f t="shared" ref="B51:B89" si="1">IF($F7=A$49,$E7,0)</f>
        <v>0</v>
      </c>
      <c r="C51" s="18">
        <f>B51/B$90</f>
        <v>0</v>
      </c>
      <c r="D51" s="19">
        <f>A51*C51</f>
        <v>0</v>
      </c>
      <c r="F51" s="17">
        <f t="shared" ref="F51:F89" si="2">IF($F7=F$49,$D7,0)</f>
        <v>0</v>
      </c>
      <c r="G51" s="5">
        <f t="shared" ref="G51:G89" si="3">IF($F7=F$49,$E7,0)</f>
        <v>0</v>
      </c>
      <c r="H51" s="18">
        <f>G51/G$90</f>
        <v>0</v>
      </c>
      <c r="I51" s="19">
        <f>F51*H51</f>
        <v>0</v>
      </c>
      <c r="K51" s="17">
        <f t="shared" ref="K51:K89" si="4">IF($F7=K$49,$D7,0)</f>
        <v>0</v>
      </c>
      <c r="L51" s="5">
        <f t="shared" ref="L51:L89" si="5">IF($F7=K$49,$E7,0)</f>
        <v>0</v>
      </c>
      <c r="M51" s="18">
        <f t="shared" ref="M51:M89" si="6">L51/L$90</f>
        <v>0</v>
      </c>
      <c r="N51" s="19">
        <f>K51*M51</f>
        <v>0</v>
      </c>
      <c r="P51" s="17">
        <f t="shared" ref="P51:P89" si="7">IF($F7=P$49,$D7,0)</f>
        <v>0</v>
      </c>
      <c r="Q51" s="5">
        <f t="shared" ref="Q51:Q89" si="8">IF($F7=P$49,$E7,0)</f>
        <v>0</v>
      </c>
      <c r="R51" s="18">
        <f t="shared" ref="R51:R89" si="9">Q51/Q$90</f>
        <v>0</v>
      </c>
      <c r="S51" s="19">
        <f>P51*R51</f>
        <v>0</v>
      </c>
      <c r="U51" s="17">
        <f t="shared" ref="U51:U89" si="10">IF($F7=U$49,$D7,0)</f>
        <v>0</v>
      </c>
      <c r="V51" s="5">
        <f t="shared" ref="V51:V89" si="11">IF($F7=U$49,$E7,0)</f>
        <v>0</v>
      </c>
      <c r="W51" s="18">
        <f t="shared" ref="W51:W89" si="12">V51/V$90</f>
        <v>0</v>
      </c>
      <c r="X51" s="19">
        <f>U51*W51</f>
        <v>0</v>
      </c>
      <c r="Z51" s="17">
        <f t="shared" ref="Z51:Z89" si="13">IF($F7=Z$49,$D7,0)</f>
        <v>0</v>
      </c>
      <c r="AA51" s="5">
        <f t="shared" ref="AA51:AA89" si="14">IF($F7=Z$49,$E7,0)</f>
        <v>0</v>
      </c>
      <c r="AB51" s="18">
        <f t="shared" ref="AB51:AB89" si="15">AA51/AA$90</f>
        <v>0</v>
      </c>
      <c r="AC51" s="19">
        <f>Z51*AB51</f>
        <v>0</v>
      </c>
      <c r="AG51" s="17">
        <f t="shared" ref="AG51:AG89" si="16">IF($F7=AG$49,$D7,0)</f>
        <v>0.47000000000000003</v>
      </c>
      <c r="AH51" s="5">
        <f t="shared" ref="AH51:AH89" si="17">IF($F7=AG$49,$E7,0)</f>
        <v>54313925.407296099</v>
      </c>
      <c r="AI51" s="18">
        <f t="shared" ref="AI51:AI89" si="18">AH51/AH$90</f>
        <v>0.23809782057616893</v>
      </c>
      <c r="AJ51" s="19">
        <f>AG51*AI51</f>
        <v>0.11190597567079941</v>
      </c>
    </row>
    <row r="52" spans="1:36" x14ac:dyDescent="0.3">
      <c r="A52" s="17">
        <f t="shared" ref="A52:A89" si="19">IF($F8=A$49,$D8,0)</f>
        <v>0</v>
      </c>
      <c r="B52" s="5">
        <f t="shared" si="1"/>
        <v>0</v>
      </c>
      <c r="C52" s="18">
        <f t="shared" ref="C52:C89" si="20">B52/B$90</f>
        <v>0</v>
      </c>
      <c r="D52" s="19">
        <f t="shared" ref="D52:D89" si="21">A52*C52</f>
        <v>0</v>
      </c>
      <c r="F52" s="17">
        <f t="shared" si="2"/>
        <v>0</v>
      </c>
      <c r="G52" s="5">
        <f t="shared" si="3"/>
        <v>0</v>
      </c>
      <c r="H52" s="18">
        <f t="shared" ref="H52:H89" si="22">G52/G$90</f>
        <v>0</v>
      </c>
      <c r="I52" s="19">
        <f t="shared" ref="I52:I89" si="23">F52*H52</f>
        <v>0</v>
      </c>
      <c r="K52" s="17">
        <f t="shared" si="4"/>
        <v>0</v>
      </c>
      <c r="L52" s="5">
        <f t="shared" si="5"/>
        <v>0</v>
      </c>
      <c r="M52" s="18">
        <f t="shared" si="6"/>
        <v>0</v>
      </c>
      <c r="N52" s="19">
        <f t="shared" ref="N52:N89" si="24">K52*M52</f>
        <v>0</v>
      </c>
      <c r="P52" s="17">
        <f t="shared" si="7"/>
        <v>0.16000000000000003</v>
      </c>
      <c r="Q52" s="5">
        <f t="shared" si="8"/>
        <v>3520306.49491446</v>
      </c>
      <c r="R52" s="18">
        <f t="shared" si="9"/>
        <v>1.5198118292295426E-2</v>
      </c>
      <c r="S52" s="19">
        <f t="shared" ref="S52:S89" si="25">P52*R52</f>
        <v>2.4316989267672688E-3</v>
      </c>
      <c r="U52" s="17">
        <f t="shared" si="10"/>
        <v>0</v>
      </c>
      <c r="V52" s="5">
        <f t="shared" si="11"/>
        <v>0</v>
      </c>
      <c r="W52" s="18">
        <f t="shared" si="12"/>
        <v>0</v>
      </c>
      <c r="X52" s="19">
        <f t="shared" ref="X52:X89" si="26">U52*W52</f>
        <v>0</v>
      </c>
      <c r="Z52" s="17">
        <f t="shared" si="13"/>
        <v>0</v>
      </c>
      <c r="AA52" s="5">
        <f t="shared" si="14"/>
        <v>0</v>
      </c>
      <c r="AB52" s="18">
        <f t="shared" si="15"/>
        <v>0</v>
      </c>
      <c r="AC52" s="19">
        <f t="shared" ref="AC52:AC89" si="27">Z52*AB52</f>
        <v>0</v>
      </c>
      <c r="AG52" s="17">
        <f t="shared" si="16"/>
        <v>0</v>
      </c>
      <c r="AH52" s="5">
        <f t="shared" si="17"/>
        <v>0</v>
      </c>
      <c r="AI52" s="18">
        <f t="shared" si="18"/>
        <v>0</v>
      </c>
      <c r="AJ52" s="19">
        <f t="shared" ref="AJ52:AJ89" si="28">AG52*AI52</f>
        <v>0</v>
      </c>
    </row>
    <row r="53" spans="1:36" x14ac:dyDescent="0.3">
      <c r="A53" s="17">
        <f t="shared" si="19"/>
        <v>0.16000000000000003</v>
      </c>
      <c r="B53" s="5">
        <f t="shared" si="1"/>
        <v>142163643.75991401</v>
      </c>
      <c r="C53" s="18">
        <f t="shared" si="20"/>
        <v>9.0604406304224505E-2</v>
      </c>
      <c r="D53" s="19">
        <f t="shared" si="21"/>
        <v>1.4496705008675923E-2</v>
      </c>
      <c r="F53" s="17">
        <f t="shared" si="2"/>
        <v>0</v>
      </c>
      <c r="G53" s="5">
        <f t="shared" si="3"/>
        <v>0</v>
      </c>
      <c r="H53" s="18">
        <f t="shared" si="22"/>
        <v>0</v>
      </c>
      <c r="I53" s="19">
        <f t="shared" si="23"/>
        <v>0</v>
      </c>
      <c r="K53" s="17">
        <f t="shared" si="4"/>
        <v>0</v>
      </c>
      <c r="L53" s="5">
        <f t="shared" si="5"/>
        <v>0</v>
      </c>
      <c r="M53" s="18">
        <f t="shared" si="6"/>
        <v>0</v>
      </c>
      <c r="N53" s="19">
        <f t="shared" si="24"/>
        <v>0</v>
      </c>
      <c r="P53" s="17">
        <f t="shared" si="7"/>
        <v>0</v>
      </c>
      <c r="Q53" s="5">
        <f t="shared" si="8"/>
        <v>0</v>
      </c>
      <c r="R53" s="18">
        <f t="shared" si="9"/>
        <v>0</v>
      </c>
      <c r="S53" s="19">
        <f t="shared" si="25"/>
        <v>0</v>
      </c>
      <c r="U53" s="17">
        <f t="shared" si="10"/>
        <v>0</v>
      </c>
      <c r="V53" s="5">
        <f t="shared" si="11"/>
        <v>0</v>
      </c>
      <c r="W53" s="18">
        <f t="shared" si="12"/>
        <v>0</v>
      </c>
      <c r="X53" s="19">
        <f t="shared" si="26"/>
        <v>0</v>
      </c>
      <c r="Z53" s="17">
        <f t="shared" si="13"/>
        <v>0</v>
      </c>
      <c r="AA53" s="5">
        <f t="shared" si="14"/>
        <v>0</v>
      </c>
      <c r="AB53" s="18">
        <f t="shared" si="15"/>
        <v>0</v>
      </c>
      <c r="AC53" s="19">
        <f t="shared" si="27"/>
        <v>0</v>
      </c>
      <c r="AG53" s="17">
        <f t="shared" si="16"/>
        <v>0</v>
      </c>
      <c r="AH53" s="5">
        <f t="shared" si="17"/>
        <v>0</v>
      </c>
      <c r="AI53" s="18">
        <f t="shared" si="18"/>
        <v>0</v>
      </c>
      <c r="AJ53" s="19">
        <f t="shared" si="28"/>
        <v>0</v>
      </c>
    </row>
    <row r="54" spans="1:36" x14ac:dyDescent="0.3">
      <c r="A54" s="17">
        <f t="shared" si="19"/>
        <v>0</v>
      </c>
      <c r="B54" s="5">
        <f t="shared" si="1"/>
        <v>0</v>
      </c>
      <c r="C54" s="18">
        <f t="shared" si="20"/>
        <v>0</v>
      </c>
      <c r="D54" s="19">
        <f t="shared" si="21"/>
        <v>0</v>
      </c>
      <c r="F54" s="17">
        <f t="shared" si="2"/>
        <v>0</v>
      </c>
      <c r="G54" s="5">
        <f t="shared" si="3"/>
        <v>0</v>
      </c>
      <c r="H54" s="18">
        <f t="shared" si="22"/>
        <v>0</v>
      </c>
      <c r="I54" s="19">
        <f t="shared" si="23"/>
        <v>0</v>
      </c>
      <c r="K54" s="17">
        <f t="shared" si="4"/>
        <v>0</v>
      </c>
      <c r="L54" s="5">
        <f t="shared" si="5"/>
        <v>0</v>
      </c>
      <c r="M54" s="18">
        <f t="shared" si="6"/>
        <v>0</v>
      </c>
      <c r="N54" s="19">
        <f t="shared" si="24"/>
        <v>0</v>
      </c>
      <c r="P54" s="17">
        <f t="shared" si="7"/>
        <v>0</v>
      </c>
      <c r="Q54" s="5">
        <f t="shared" si="8"/>
        <v>0</v>
      </c>
      <c r="R54" s="18">
        <f t="shared" si="9"/>
        <v>0</v>
      </c>
      <c r="S54" s="19">
        <f t="shared" si="25"/>
        <v>0</v>
      </c>
      <c r="U54" s="17">
        <f t="shared" si="10"/>
        <v>0</v>
      </c>
      <c r="V54" s="5">
        <f t="shared" si="11"/>
        <v>0</v>
      </c>
      <c r="W54" s="18">
        <f t="shared" si="12"/>
        <v>0</v>
      </c>
      <c r="X54" s="19">
        <f t="shared" si="26"/>
        <v>0</v>
      </c>
      <c r="Z54" s="17">
        <f t="shared" si="13"/>
        <v>0</v>
      </c>
      <c r="AA54" s="5">
        <f t="shared" si="14"/>
        <v>0</v>
      </c>
      <c r="AB54" s="18">
        <f t="shared" si="15"/>
        <v>0</v>
      </c>
      <c r="AC54" s="19">
        <f t="shared" si="27"/>
        <v>0</v>
      </c>
      <c r="AG54" s="17">
        <f t="shared" si="16"/>
        <v>0</v>
      </c>
      <c r="AH54" s="5">
        <f t="shared" si="17"/>
        <v>0</v>
      </c>
      <c r="AI54" s="18">
        <f t="shared" si="18"/>
        <v>0</v>
      </c>
      <c r="AJ54" s="19">
        <f t="shared" si="28"/>
        <v>0</v>
      </c>
    </row>
    <row r="55" spans="1:36" x14ac:dyDescent="0.3">
      <c r="A55" s="17">
        <f t="shared" si="19"/>
        <v>0</v>
      </c>
      <c r="B55" s="5">
        <f t="shared" si="1"/>
        <v>0</v>
      </c>
      <c r="C55" s="18">
        <f t="shared" si="20"/>
        <v>0</v>
      </c>
      <c r="D55" s="19">
        <f t="shared" si="21"/>
        <v>0</v>
      </c>
      <c r="F55" s="17">
        <f t="shared" si="2"/>
        <v>0</v>
      </c>
      <c r="G55" s="5">
        <f t="shared" si="3"/>
        <v>0</v>
      </c>
      <c r="H55" s="18">
        <f t="shared" si="22"/>
        <v>0</v>
      </c>
      <c r="I55" s="19">
        <f t="shared" si="23"/>
        <v>0</v>
      </c>
      <c r="K55" s="17">
        <f t="shared" si="4"/>
        <v>0</v>
      </c>
      <c r="L55" s="5">
        <f t="shared" si="5"/>
        <v>0</v>
      </c>
      <c r="M55" s="18">
        <f t="shared" si="6"/>
        <v>0</v>
      </c>
      <c r="N55" s="19">
        <f t="shared" si="24"/>
        <v>0</v>
      </c>
      <c r="P55" s="17">
        <f t="shared" si="7"/>
        <v>0</v>
      </c>
      <c r="Q55" s="5">
        <f t="shared" si="8"/>
        <v>0</v>
      </c>
      <c r="R55" s="18">
        <f t="shared" si="9"/>
        <v>0</v>
      </c>
      <c r="S55" s="19">
        <f t="shared" si="25"/>
        <v>0</v>
      </c>
      <c r="U55" s="17">
        <f t="shared" si="10"/>
        <v>0</v>
      </c>
      <c r="V55" s="5">
        <f t="shared" si="11"/>
        <v>0</v>
      </c>
      <c r="W55" s="18">
        <f t="shared" si="12"/>
        <v>0</v>
      </c>
      <c r="X55" s="19">
        <f t="shared" si="26"/>
        <v>0</v>
      </c>
      <c r="Z55" s="17">
        <f t="shared" si="13"/>
        <v>0.18000000000000002</v>
      </c>
      <c r="AA55" s="5">
        <f t="shared" si="14"/>
        <v>8619209.5792275202</v>
      </c>
      <c r="AB55" s="18">
        <f t="shared" si="15"/>
        <v>1.1561260740604932E-2</v>
      </c>
      <c r="AC55" s="19">
        <f t="shared" si="27"/>
        <v>2.0810269333088878E-3</v>
      </c>
      <c r="AG55" s="17">
        <f t="shared" si="16"/>
        <v>0</v>
      </c>
      <c r="AH55" s="5">
        <f t="shared" si="17"/>
        <v>0</v>
      </c>
      <c r="AI55" s="18">
        <f t="shared" si="18"/>
        <v>0</v>
      </c>
      <c r="AJ55" s="19">
        <f t="shared" si="28"/>
        <v>0</v>
      </c>
    </row>
    <row r="56" spans="1:36" x14ac:dyDescent="0.3">
      <c r="A56" s="17">
        <f t="shared" si="19"/>
        <v>0</v>
      </c>
      <c r="B56" s="5">
        <f t="shared" si="1"/>
        <v>0</v>
      </c>
      <c r="C56" s="18">
        <f t="shared" si="20"/>
        <v>0</v>
      </c>
      <c r="D56" s="19">
        <f t="shared" si="21"/>
        <v>0</v>
      </c>
      <c r="F56" s="17">
        <f t="shared" si="2"/>
        <v>0</v>
      </c>
      <c r="G56" s="5">
        <f t="shared" si="3"/>
        <v>0</v>
      </c>
      <c r="H56" s="18">
        <f t="shared" si="22"/>
        <v>0</v>
      </c>
      <c r="I56" s="19">
        <f t="shared" si="23"/>
        <v>0</v>
      </c>
      <c r="K56" s="17">
        <f t="shared" si="4"/>
        <v>0</v>
      </c>
      <c r="L56" s="5">
        <f t="shared" si="5"/>
        <v>0</v>
      </c>
      <c r="M56" s="18">
        <f t="shared" si="6"/>
        <v>0</v>
      </c>
      <c r="N56" s="19">
        <f t="shared" si="24"/>
        <v>0</v>
      </c>
      <c r="P56" s="17">
        <f t="shared" si="7"/>
        <v>0.48</v>
      </c>
      <c r="Q56" s="5">
        <f t="shared" si="8"/>
        <v>142483445.916067</v>
      </c>
      <c r="R56" s="18">
        <f t="shared" si="9"/>
        <v>0.61513969560735171</v>
      </c>
      <c r="S56" s="19">
        <f t="shared" si="25"/>
        <v>0.2952670538915288</v>
      </c>
      <c r="U56" s="17">
        <f t="shared" si="10"/>
        <v>0</v>
      </c>
      <c r="V56" s="5">
        <f t="shared" si="11"/>
        <v>0</v>
      </c>
      <c r="W56" s="18">
        <f t="shared" si="12"/>
        <v>0</v>
      </c>
      <c r="X56" s="19">
        <f t="shared" si="26"/>
        <v>0</v>
      </c>
      <c r="Z56" s="17">
        <f t="shared" si="13"/>
        <v>0</v>
      </c>
      <c r="AA56" s="5">
        <f t="shared" si="14"/>
        <v>0</v>
      </c>
      <c r="AB56" s="18">
        <f t="shared" si="15"/>
        <v>0</v>
      </c>
      <c r="AC56" s="19">
        <f t="shared" si="27"/>
        <v>0</v>
      </c>
      <c r="AG56" s="17">
        <f t="shared" si="16"/>
        <v>0</v>
      </c>
      <c r="AH56" s="5">
        <f t="shared" si="17"/>
        <v>0</v>
      </c>
      <c r="AI56" s="18">
        <f t="shared" si="18"/>
        <v>0</v>
      </c>
      <c r="AJ56" s="19">
        <f t="shared" si="28"/>
        <v>0</v>
      </c>
    </row>
    <row r="57" spans="1:36" x14ac:dyDescent="0.3">
      <c r="A57" s="17">
        <f t="shared" si="19"/>
        <v>0</v>
      </c>
      <c r="B57" s="5">
        <f t="shared" si="1"/>
        <v>0</v>
      </c>
      <c r="C57" s="18">
        <f t="shared" si="20"/>
        <v>0</v>
      </c>
      <c r="D57" s="19">
        <f t="shared" si="21"/>
        <v>0</v>
      </c>
      <c r="F57" s="17">
        <f t="shared" si="2"/>
        <v>0</v>
      </c>
      <c r="G57" s="5">
        <f t="shared" si="3"/>
        <v>0</v>
      </c>
      <c r="H57" s="18">
        <f t="shared" si="22"/>
        <v>0</v>
      </c>
      <c r="I57" s="19">
        <f t="shared" si="23"/>
        <v>0</v>
      </c>
      <c r="K57" s="17">
        <f t="shared" si="4"/>
        <v>0</v>
      </c>
      <c r="L57" s="5">
        <f t="shared" si="5"/>
        <v>0</v>
      </c>
      <c r="M57" s="18">
        <f t="shared" si="6"/>
        <v>0</v>
      </c>
      <c r="N57" s="19">
        <f t="shared" si="24"/>
        <v>0</v>
      </c>
      <c r="P57" s="17">
        <f t="shared" si="7"/>
        <v>0</v>
      </c>
      <c r="Q57" s="5">
        <f t="shared" si="8"/>
        <v>0</v>
      </c>
      <c r="R57" s="18">
        <f t="shared" si="9"/>
        <v>0</v>
      </c>
      <c r="S57" s="19">
        <f t="shared" si="25"/>
        <v>0</v>
      </c>
      <c r="U57" s="17">
        <f t="shared" si="10"/>
        <v>1.6500000000000001</v>
      </c>
      <c r="V57" s="5">
        <f t="shared" si="11"/>
        <v>15647263.437860999</v>
      </c>
      <c r="W57" s="18">
        <f t="shared" si="12"/>
        <v>9.8528534780846527E-2</v>
      </c>
      <c r="X57" s="19">
        <f t="shared" si="26"/>
        <v>0.16257208238839679</v>
      </c>
      <c r="Z57" s="17">
        <f t="shared" si="13"/>
        <v>0</v>
      </c>
      <c r="AA57" s="5">
        <f t="shared" si="14"/>
        <v>0</v>
      </c>
      <c r="AB57" s="18">
        <f t="shared" si="15"/>
        <v>0</v>
      </c>
      <c r="AC57" s="19">
        <f t="shared" si="27"/>
        <v>0</v>
      </c>
      <c r="AG57" s="17">
        <f t="shared" si="16"/>
        <v>0</v>
      </c>
      <c r="AH57" s="5">
        <f t="shared" si="17"/>
        <v>0</v>
      </c>
      <c r="AI57" s="18">
        <f t="shared" si="18"/>
        <v>0</v>
      </c>
      <c r="AJ57" s="19">
        <f t="shared" si="28"/>
        <v>0</v>
      </c>
    </row>
    <row r="58" spans="1:36" x14ac:dyDescent="0.3">
      <c r="A58" s="17">
        <f t="shared" si="19"/>
        <v>0.16000000000000003</v>
      </c>
      <c r="B58" s="5">
        <f t="shared" si="1"/>
        <v>47358934.791230701</v>
      </c>
      <c r="C58" s="18">
        <f t="shared" si="20"/>
        <v>3.0183020471861714E-2</v>
      </c>
      <c r="D58" s="19">
        <f t="shared" si="21"/>
        <v>4.8292832754978756E-3</v>
      </c>
      <c r="F58" s="17">
        <f t="shared" si="2"/>
        <v>0</v>
      </c>
      <c r="G58" s="5">
        <f t="shared" si="3"/>
        <v>0</v>
      </c>
      <c r="H58" s="18">
        <f t="shared" si="22"/>
        <v>0</v>
      </c>
      <c r="I58" s="19">
        <f t="shared" si="23"/>
        <v>0</v>
      </c>
      <c r="K58" s="17">
        <f t="shared" si="4"/>
        <v>0</v>
      </c>
      <c r="L58" s="5">
        <f t="shared" si="5"/>
        <v>0</v>
      </c>
      <c r="M58" s="18">
        <f t="shared" si="6"/>
        <v>0</v>
      </c>
      <c r="N58" s="19">
        <f t="shared" si="24"/>
        <v>0</v>
      </c>
      <c r="P58" s="17">
        <f t="shared" si="7"/>
        <v>0</v>
      </c>
      <c r="Q58" s="5">
        <f t="shared" si="8"/>
        <v>0</v>
      </c>
      <c r="R58" s="18">
        <f t="shared" si="9"/>
        <v>0</v>
      </c>
      <c r="S58" s="19">
        <f t="shared" si="25"/>
        <v>0</v>
      </c>
      <c r="U58" s="17">
        <f t="shared" si="10"/>
        <v>0</v>
      </c>
      <c r="V58" s="5">
        <f t="shared" si="11"/>
        <v>0</v>
      </c>
      <c r="W58" s="18">
        <f t="shared" si="12"/>
        <v>0</v>
      </c>
      <c r="X58" s="19">
        <f t="shared" si="26"/>
        <v>0</v>
      </c>
      <c r="Z58" s="17">
        <f t="shared" si="13"/>
        <v>0</v>
      </c>
      <c r="AA58" s="5">
        <f t="shared" si="14"/>
        <v>0</v>
      </c>
      <c r="AB58" s="18">
        <f t="shared" si="15"/>
        <v>0</v>
      </c>
      <c r="AC58" s="19">
        <f t="shared" si="27"/>
        <v>0</v>
      </c>
      <c r="AG58" s="17">
        <f t="shared" si="16"/>
        <v>0</v>
      </c>
      <c r="AH58" s="5">
        <f t="shared" si="17"/>
        <v>0</v>
      </c>
      <c r="AI58" s="18">
        <f t="shared" si="18"/>
        <v>0</v>
      </c>
      <c r="AJ58" s="19">
        <f t="shared" si="28"/>
        <v>0</v>
      </c>
    </row>
    <row r="59" spans="1:36" x14ac:dyDescent="0.3">
      <c r="A59" s="17">
        <f t="shared" si="19"/>
        <v>0</v>
      </c>
      <c r="B59" s="5">
        <f t="shared" si="1"/>
        <v>0</v>
      </c>
      <c r="C59" s="18">
        <f t="shared" si="20"/>
        <v>0</v>
      </c>
      <c r="D59" s="19">
        <f t="shared" si="21"/>
        <v>0</v>
      </c>
      <c r="F59" s="17">
        <f t="shared" si="2"/>
        <v>0</v>
      </c>
      <c r="G59" s="5">
        <f t="shared" si="3"/>
        <v>0</v>
      </c>
      <c r="H59" s="18">
        <f t="shared" si="22"/>
        <v>0</v>
      </c>
      <c r="I59" s="19">
        <f t="shared" si="23"/>
        <v>0</v>
      </c>
      <c r="K59" s="17">
        <f t="shared" si="4"/>
        <v>0</v>
      </c>
      <c r="L59" s="5">
        <f t="shared" si="5"/>
        <v>0</v>
      </c>
      <c r="M59" s="18">
        <f t="shared" si="6"/>
        <v>0</v>
      </c>
      <c r="N59" s="19">
        <f t="shared" si="24"/>
        <v>0</v>
      </c>
      <c r="P59" s="17">
        <f t="shared" si="7"/>
        <v>0</v>
      </c>
      <c r="Q59" s="5">
        <f t="shared" si="8"/>
        <v>0</v>
      </c>
      <c r="R59" s="18">
        <f t="shared" si="9"/>
        <v>0</v>
      </c>
      <c r="S59" s="19">
        <f t="shared" si="25"/>
        <v>0</v>
      </c>
      <c r="U59" s="17">
        <f t="shared" si="10"/>
        <v>3.5100000000000002</v>
      </c>
      <c r="V59" s="5">
        <f t="shared" si="11"/>
        <v>21488686.747543</v>
      </c>
      <c r="W59" s="18">
        <f t="shared" si="12"/>
        <v>0.13531112504164733</v>
      </c>
      <c r="X59" s="19">
        <f t="shared" si="26"/>
        <v>0.47494204889618213</v>
      </c>
      <c r="Z59" s="17">
        <f t="shared" si="13"/>
        <v>0</v>
      </c>
      <c r="AA59" s="5">
        <f t="shared" si="14"/>
        <v>0</v>
      </c>
      <c r="AB59" s="18">
        <f t="shared" si="15"/>
        <v>0</v>
      </c>
      <c r="AC59" s="19">
        <f t="shared" si="27"/>
        <v>0</v>
      </c>
      <c r="AG59" s="17">
        <f t="shared" si="16"/>
        <v>0</v>
      </c>
      <c r="AH59" s="5">
        <f t="shared" si="17"/>
        <v>0</v>
      </c>
      <c r="AI59" s="18">
        <f t="shared" si="18"/>
        <v>0</v>
      </c>
      <c r="AJ59" s="19">
        <f t="shared" si="28"/>
        <v>0</v>
      </c>
    </row>
    <row r="60" spans="1:36" x14ac:dyDescent="0.3">
      <c r="A60" s="17">
        <f t="shared" si="19"/>
        <v>0</v>
      </c>
      <c r="B60" s="5">
        <f t="shared" si="1"/>
        <v>0</v>
      </c>
      <c r="C60" s="18">
        <f t="shared" si="20"/>
        <v>0</v>
      </c>
      <c r="D60" s="19">
        <f t="shared" si="21"/>
        <v>0</v>
      </c>
      <c r="F60" s="17">
        <f t="shared" si="2"/>
        <v>0</v>
      </c>
      <c r="G60" s="5">
        <f t="shared" si="3"/>
        <v>0</v>
      </c>
      <c r="H60" s="18">
        <f t="shared" si="22"/>
        <v>0</v>
      </c>
      <c r="I60" s="19">
        <f t="shared" si="23"/>
        <v>0</v>
      </c>
      <c r="K60" s="17">
        <f t="shared" si="4"/>
        <v>10.91</v>
      </c>
      <c r="L60" s="5">
        <f t="shared" si="5"/>
        <v>48423044.761801302</v>
      </c>
      <c r="M60" s="18">
        <f t="shared" si="6"/>
        <v>0.63494354274772891</v>
      </c>
      <c r="N60" s="19">
        <f t="shared" si="24"/>
        <v>6.9272340513777229</v>
      </c>
      <c r="P60" s="17">
        <f t="shared" si="7"/>
        <v>0</v>
      </c>
      <c r="Q60" s="5">
        <f t="shared" si="8"/>
        <v>0</v>
      </c>
      <c r="R60" s="18">
        <f t="shared" si="9"/>
        <v>0</v>
      </c>
      <c r="S60" s="19">
        <f t="shared" si="25"/>
        <v>0</v>
      </c>
      <c r="U60" s="17">
        <f t="shared" si="10"/>
        <v>0</v>
      </c>
      <c r="V60" s="5">
        <f t="shared" si="11"/>
        <v>0</v>
      </c>
      <c r="W60" s="18">
        <f t="shared" si="12"/>
        <v>0</v>
      </c>
      <c r="X60" s="19">
        <f t="shared" si="26"/>
        <v>0</v>
      </c>
      <c r="Z60" s="17">
        <f t="shared" si="13"/>
        <v>0</v>
      </c>
      <c r="AA60" s="5">
        <f t="shared" si="14"/>
        <v>0</v>
      </c>
      <c r="AB60" s="18">
        <f t="shared" si="15"/>
        <v>0</v>
      </c>
      <c r="AC60" s="19">
        <f t="shared" si="27"/>
        <v>0</v>
      </c>
      <c r="AG60" s="17">
        <f t="shared" si="16"/>
        <v>0</v>
      </c>
      <c r="AH60" s="5">
        <f t="shared" si="17"/>
        <v>0</v>
      </c>
      <c r="AI60" s="18">
        <f t="shared" si="18"/>
        <v>0</v>
      </c>
      <c r="AJ60" s="19">
        <f t="shared" si="28"/>
        <v>0</v>
      </c>
    </row>
    <row r="61" spans="1:36" x14ac:dyDescent="0.3">
      <c r="A61" s="17">
        <f t="shared" si="19"/>
        <v>4.0000000000000008E-2</v>
      </c>
      <c r="B61" s="5">
        <f t="shared" si="1"/>
        <v>12122462.5831495</v>
      </c>
      <c r="C61" s="18">
        <f t="shared" si="20"/>
        <v>7.7259452293325257E-3</v>
      </c>
      <c r="D61" s="19">
        <f t="shared" si="21"/>
        <v>3.0903780917330108E-4</v>
      </c>
      <c r="F61" s="17">
        <f t="shared" si="2"/>
        <v>0</v>
      </c>
      <c r="G61" s="5">
        <f t="shared" si="3"/>
        <v>0</v>
      </c>
      <c r="H61" s="18">
        <f t="shared" si="22"/>
        <v>0</v>
      </c>
      <c r="I61" s="19">
        <f t="shared" si="23"/>
        <v>0</v>
      </c>
      <c r="K61" s="17">
        <f t="shared" si="4"/>
        <v>0</v>
      </c>
      <c r="L61" s="5">
        <f t="shared" si="5"/>
        <v>0</v>
      </c>
      <c r="M61" s="18">
        <f t="shared" si="6"/>
        <v>0</v>
      </c>
      <c r="N61" s="19">
        <f t="shared" si="24"/>
        <v>0</v>
      </c>
      <c r="P61" s="17">
        <f t="shared" si="7"/>
        <v>0</v>
      </c>
      <c r="Q61" s="5">
        <f t="shared" si="8"/>
        <v>0</v>
      </c>
      <c r="R61" s="18">
        <f t="shared" si="9"/>
        <v>0</v>
      </c>
      <c r="S61" s="19">
        <f t="shared" si="25"/>
        <v>0</v>
      </c>
      <c r="U61" s="17">
        <f t="shared" si="10"/>
        <v>0</v>
      </c>
      <c r="V61" s="5">
        <f t="shared" si="11"/>
        <v>0</v>
      </c>
      <c r="W61" s="18">
        <f t="shared" si="12"/>
        <v>0</v>
      </c>
      <c r="X61" s="19">
        <f t="shared" si="26"/>
        <v>0</v>
      </c>
      <c r="Z61" s="17">
        <f t="shared" si="13"/>
        <v>0</v>
      </c>
      <c r="AA61" s="5">
        <f t="shared" si="14"/>
        <v>0</v>
      </c>
      <c r="AB61" s="18">
        <f t="shared" si="15"/>
        <v>0</v>
      </c>
      <c r="AC61" s="19">
        <f t="shared" si="27"/>
        <v>0</v>
      </c>
      <c r="AG61" s="17">
        <f t="shared" si="16"/>
        <v>0</v>
      </c>
      <c r="AH61" s="5">
        <f t="shared" si="17"/>
        <v>0</v>
      </c>
      <c r="AI61" s="18">
        <f t="shared" si="18"/>
        <v>0</v>
      </c>
      <c r="AJ61" s="19">
        <f t="shared" si="28"/>
        <v>0</v>
      </c>
    </row>
    <row r="62" spans="1:36" x14ac:dyDescent="0.3">
      <c r="A62" s="17">
        <f t="shared" si="19"/>
        <v>0</v>
      </c>
      <c r="B62" s="5">
        <f t="shared" si="1"/>
        <v>0</v>
      </c>
      <c r="C62" s="18">
        <f t="shared" si="20"/>
        <v>0</v>
      </c>
      <c r="D62" s="19">
        <f t="shared" si="21"/>
        <v>0</v>
      </c>
      <c r="F62" s="17">
        <f t="shared" si="2"/>
        <v>0.73</v>
      </c>
      <c r="G62" s="5">
        <f t="shared" si="3"/>
        <v>78838365.089631304</v>
      </c>
      <c r="H62" s="18">
        <f t="shared" si="22"/>
        <v>0.81142889868118762</v>
      </c>
      <c r="I62" s="19">
        <f t="shared" si="23"/>
        <v>0.59234309603726698</v>
      </c>
      <c r="K62" s="17">
        <f t="shared" si="4"/>
        <v>0</v>
      </c>
      <c r="L62" s="5">
        <f t="shared" si="5"/>
        <v>0</v>
      </c>
      <c r="M62" s="18">
        <f t="shared" si="6"/>
        <v>0</v>
      </c>
      <c r="N62" s="19">
        <f t="shared" si="24"/>
        <v>0</v>
      </c>
      <c r="P62" s="17">
        <f t="shared" si="7"/>
        <v>0</v>
      </c>
      <c r="Q62" s="5">
        <f t="shared" si="8"/>
        <v>0</v>
      </c>
      <c r="R62" s="18">
        <f t="shared" si="9"/>
        <v>0</v>
      </c>
      <c r="S62" s="19">
        <f t="shared" si="25"/>
        <v>0</v>
      </c>
      <c r="U62" s="17">
        <f t="shared" si="10"/>
        <v>0</v>
      </c>
      <c r="V62" s="5">
        <f t="shared" si="11"/>
        <v>0</v>
      </c>
      <c r="W62" s="18">
        <f t="shared" si="12"/>
        <v>0</v>
      </c>
      <c r="X62" s="19">
        <f t="shared" si="26"/>
        <v>0</v>
      </c>
      <c r="Z62" s="17">
        <f t="shared" si="13"/>
        <v>0</v>
      </c>
      <c r="AA62" s="5">
        <f t="shared" si="14"/>
        <v>0</v>
      </c>
      <c r="AB62" s="18">
        <f t="shared" si="15"/>
        <v>0</v>
      </c>
      <c r="AC62" s="19">
        <f t="shared" si="27"/>
        <v>0</v>
      </c>
      <c r="AG62" s="17">
        <f t="shared" si="16"/>
        <v>0</v>
      </c>
      <c r="AH62" s="5">
        <f t="shared" si="17"/>
        <v>0</v>
      </c>
      <c r="AI62" s="18">
        <f t="shared" si="18"/>
        <v>0</v>
      </c>
      <c r="AJ62" s="19">
        <f t="shared" si="28"/>
        <v>0</v>
      </c>
    </row>
    <row r="63" spans="1:36" x14ac:dyDescent="0.3">
      <c r="A63" s="17">
        <f t="shared" si="19"/>
        <v>0</v>
      </c>
      <c r="B63" s="5">
        <f t="shared" si="1"/>
        <v>0</v>
      </c>
      <c r="C63" s="18">
        <f t="shared" si="20"/>
        <v>0</v>
      </c>
      <c r="D63" s="19">
        <f t="shared" si="21"/>
        <v>0</v>
      </c>
      <c r="F63" s="17">
        <f t="shared" si="2"/>
        <v>0</v>
      </c>
      <c r="G63" s="5">
        <f t="shared" si="3"/>
        <v>0</v>
      </c>
      <c r="H63" s="18">
        <f t="shared" si="22"/>
        <v>0</v>
      </c>
      <c r="I63" s="19">
        <f t="shared" si="23"/>
        <v>0</v>
      </c>
      <c r="K63" s="17">
        <f t="shared" si="4"/>
        <v>6.9700000000000006</v>
      </c>
      <c r="L63" s="5">
        <f t="shared" si="5"/>
        <v>18321770.140802801</v>
      </c>
      <c r="M63" s="18">
        <f t="shared" si="6"/>
        <v>0.24024283685250311</v>
      </c>
      <c r="N63" s="19">
        <f t="shared" si="24"/>
        <v>1.6744925728619469</v>
      </c>
      <c r="P63" s="17">
        <f t="shared" si="7"/>
        <v>0</v>
      </c>
      <c r="Q63" s="5">
        <f t="shared" si="8"/>
        <v>0</v>
      </c>
      <c r="R63" s="18">
        <f t="shared" si="9"/>
        <v>0</v>
      </c>
      <c r="S63" s="19">
        <f t="shared" si="25"/>
        <v>0</v>
      </c>
      <c r="U63" s="17">
        <f t="shared" si="10"/>
        <v>0</v>
      </c>
      <c r="V63" s="5">
        <f t="shared" si="11"/>
        <v>0</v>
      </c>
      <c r="W63" s="18">
        <f t="shared" si="12"/>
        <v>0</v>
      </c>
      <c r="X63" s="19">
        <f t="shared" si="26"/>
        <v>0</v>
      </c>
      <c r="Z63" s="17">
        <f t="shared" si="13"/>
        <v>0</v>
      </c>
      <c r="AA63" s="5">
        <f t="shared" si="14"/>
        <v>0</v>
      </c>
      <c r="AB63" s="18">
        <f t="shared" si="15"/>
        <v>0</v>
      </c>
      <c r="AC63" s="19">
        <f t="shared" si="27"/>
        <v>0</v>
      </c>
      <c r="AG63" s="17">
        <f t="shared" si="16"/>
        <v>0</v>
      </c>
      <c r="AH63" s="5">
        <f t="shared" si="17"/>
        <v>0</v>
      </c>
      <c r="AI63" s="18">
        <f t="shared" si="18"/>
        <v>0</v>
      </c>
      <c r="AJ63" s="19">
        <f t="shared" si="28"/>
        <v>0</v>
      </c>
    </row>
    <row r="64" spans="1:36" x14ac:dyDescent="0.3">
      <c r="A64" s="17">
        <f t="shared" si="19"/>
        <v>0</v>
      </c>
      <c r="B64" s="5">
        <f t="shared" si="1"/>
        <v>0</v>
      </c>
      <c r="C64" s="18">
        <f t="shared" si="20"/>
        <v>0</v>
      </c>
      <c r="D64" s="19">
        <f t="shared" si="21"/>
        <v>0</v>
      </c>
      <c r="F64" s="17">
        <f t="shared" si="2"/>
        <v>0.64000000000000012</v>
      </c>
      <c r="G64" s="5">
        <f t="shared" si="3"/>
        <v>16302270.418120001</v>
      </c>
      <c r="H64" s="18">
        <f t="shared" si="22"/>
        <v>0.16778802194006634</v>
      </c>
      <c r="I64" s="19">
        <f t="shared" si="23"/>
        <v>0.10738433404164248</v>
      </c>
      <c r="K64" s="17">
        <f t="shared" si="4"/>
        <v>0</v>
      </c>
      <c r="L64" s="5">
        <f t="shared" si="5"/>
        <v>0</v>
      </c>
      <c r="M64" s="18">
        <f t="shared" si="6"/>
        <v>0</v>
      </c>
      <c r="N64" s="19">
        <f t="shared" si="24"/>
        <v>0</v>
      </c>
      <c r="P64" s="17">
        <f t="shared" si="7"/>
        <v>0</v>
      </c>
      <c r="Q64" s="5">
        <f t="shared" si="8"/>
        <v>0</v>
      </c>
      <c r="R64" s="18">
        <f t="shared" si="9"/>
        <v>0</v>
      </c>
      <c r="S64" s="19">
        <f t="shared" si="25"/>
        <v>0</v>
      </c>
      <c r="U64" s="17">
        <f t="shared" si="10"/>
        <v>0</v>
      </c>
      <c r="V64" s="5">
        <f t="shared" si="11"/>
        <v>0</v>
      </c>
      <c r="W64" s="18">
        <f t="shared" si="12"/>
        <v>0</v>
      </c>
      <c r="X64" s="19">
        <f t="shared" si="26"/>
        <v>0</v>
      </c>
      <c r="Z64" s="17">
        <f t="shared" si="13"/>
        <v>0</v>
      </c>
      <c r="AA64" s="5">
        <f t="shared" si="14"/>
        <v>0</v>
      </c>
      <c r="AB64" s="18">
        <f t="shared" si="15"/>
        <v>0</v>
      </c>
      <c r="AC64" s="19">
        <f t="shared" si="27"/>
        <v>0</v>
      </c>
      <c r="AG64" s="17">
        <f t="shared" si="16"/>
        <v>0</v>
      </c>
      <c r="AH64" s="5">
        <f t="shared" si="17"/>
        <v>0</v>
      </c>
      <c r="AI64" s="18">
        <f t="shared" si="18"/>
        <v>0</v>
      </c>
      <c r="AJ64" s="19">
        <f t="shared" si="28"/>
        <v>0</v>
      </c>
    </row>
    <row r="65" spans="1:36" x14ac:dyDescent="0.3">
      <c r="A65" s="17">
        <f t="shared" si="19"/>
        <v>0.18000000000000002</v>
      </c>
      <c r="B65" s="5">
        <f t="shared" si="1"/>
        <v>38044414.629756197</v>
      </c>
      <c r="C65" s="18">
        <f t="shared" si="20"/>
        <v>2.4246646396754529E-2</v>
      </c>
      <c r="D65" s="19">
        <f t="shared" si="21"/>
        <v>4.3643963514158153E-3</v>
      </c>
      <c r="F65" s="17">
        <f t="shared" si="2"/>
        <v>0</v>
      </c>
      <c r="G65" s="5">
        <f t="shared" si="3"/>
        <v>0</v>
      </c>
      <c r="H65" s="18">
        <f t="shared" si="22"/>
        <v>0</v>
      </c>
      <c r="I65" s="19">
        <f t="shared" si="23"/>
        <v>0</v>
      </c>
      <c r="K65" s="17">
        <f t="shared" si="4"/>
        <v>0</v>
      </c>
      <c r="L65" s="5">
        <f t="shared" si="5"/>
        <v>0</v>
      </c>
      <c r="M65" s="18">
        <f t="shared" si="6"/>
        <v>0</v>
      </c>
      <c r="N65" s="19">
        <f t="shared" si="24"/>
        <v>0</v>
      </c>
      <c r="P65" s="17">
        <f t="shared" si="7"/>
        <v>0</v>
      </c>
      <c r="Q65" s="5">
        <f t="shared" si="8"/>
        <v>0</v>
      </c>
      <c r="R65" s="18">
        <f t="shared" si="9"/>
        <v>0</v>
      </c>
      <c r="S65" s="19">
        <f t="shared" si="25"/>
        <v>0</v>
      </c>
      <c r="U65" s="17">
        <f t="shared" si="10"/>
        <v>0</v>
      </c>
      <c r="V65" s="5">
        <f t="shared" si="11"/>
        <v>0</v>
      </c>
      <c r="W65" s="18">
        <f t="shared" si="12"/>
        <v>0</v>
      </c>
      <c r="X65" s="19">
        <f t="shared" si="26"/>
        <v>0</v>
      </c>
      <c r="Z65" s="17">
        <f t="shared" si="13"/>
        <v>0</v>
      </c>
      <c r="AA65" s="5">
        <f t="shared" si="14"/>
        <v>0</v>
      </c>
      <c r="AB65" s="18">
        <f t="shared" si="15"/>
        <v>0</v>
      </c>
      <c r="AC65" s="19">
        <f t="shared" si="27"/>
        <v>0</v>
      </c>
      <c r="AG65" s="17">
        <f t="shared" si="16"/>
        <v>0</v>
      </c>
      <c r="AH65" s="5">
        <f t="shared" si="17"/>
        <v>0</v>
      </c>
      <c r="AI65" s="18">
        <f t="shared" si="18"/>
        <v>0</v>
      </c>
      <c r="AJ65" s="19">
        <f t="shared" si="28"/>
        <v>0</v>
      </c>
    </row>
    <row r="66" spans="1:36" x14ac:dyDescent="0.3">
      <c r="A66" s="17">
        <f t="shared" si="19"/>
        <v>0</v>
      </c>
      <c r="B66" s="5">
        <f t="shared" si="1"/>
        <v>0</v>
      </c>
      <c r="C66" s="18">
        <f t="shared" si="20"/>
        <v>0</v>
      </c>
      <c r="D66" s="19">
        <f t="shared" si="21"/>
        <v>0</v>
      </c>
      <c r="F66" s="17">
        <f t="shared" si="2"/>
        <v>0</v>
      </c>
      <c r="G66" s="5">
        <f t="shared" si="3"/>
        <v>0</v>
      </c>
      <c r="H66" s="18">
        <f t="shared" si="22"/>
        <v>0</v>
      </c>
      <c r="I66" s="19">
        <f t="shared" si="23"/>
        <v>0</v>
      </c>
      <c r="K66" s="17">
        <f t="shared" si="4"/>
        <v>0</v>
      </c>
      <c r="L66" s="5">
        <f t="shared" si="5"/>
        <v>0</v>
      </c>
      <c r="M66" s="18">
        <f t="shared" si="6"/>
        <v>0</v>
      </c>
      <c r="N66" s="19">
        <f t="shared" si="24"/>
        <v>0</v>
      </c>
      <c r="P66" s="17">
        <f t="shared" si="7"/>
        <v>0</v>
      </c>
      <c r="Q66" s="5">
        <f t="shared" si="8"/>
        <v>0</v>
      </c>
      <c r="R66" s="18">
        <f t="shared" si="9"/>
        <v>0</v>
      </c>
      <c r="S66" s="19">
        <f t="shared" si="25"/>
        <v>0</v>
      </c>
      <c r="U66" s="17">
        <f t="shared" si="10"/>
        <v>7.45</v>
      </c>
      <c r="V66" s="5">
        <f t="shared" si="11"/>
        <v>11480057.5841105</v>
      </c>
      <c r="W66" s="18">
        <f t="shared" si="12"/>
        <v>7.2288247555495691E-2</v>
      </c>
      <c r="X66" s="19">
        <f t="shared" si="26"/>
        <v>0.53854744428844292</v>
      </c>
      <c r="Z66" s="17">
        <f t="shared" si="13"/>
        <v>0</v>
      </c>
      <c r="AA66" s="5">
        <f t="shared" si="14"/>
        <v>0</v>
      </c>
      <c r="AB66" s="18">
        <f t="shared" si="15"/>
        <v>0</v>
      </c>
      <c r="AC66" s="19">
        <f t="shared" si="27"/>
        <v>0</v>
      </c>
      <c r="AG66" s="17">
        <f t="shared" si="16"/>
        <v>0</v>
      </c>
      <c r="AH66" s="5">
        <f t="shared" si="17"/>
        <v>0</v>
      </c>
      <c r="AI66" s="18">
        <f t="shared" si="18"/>
        <v>0</v>
      </c>
      <c r="AJ66" s="19">
        <f t="shared" si="28"/>
        <v>0</v>
      </c>
    </row>
    <row r="67" spans="1:36" x14ac:dyDescent="0.3">
      <c r="A67" s="17">
        <f t="shared" si="19"/>
        <v>0</v>
      </c>
      <c r="B67" s="5">
        <f t="shared" si="1"/>
        <v>0</v>
      </c>
      <c r="C67" s="18">
        <f t="shared" si="20"/>
        <v>0</v>
      </c>
      <c r="D67" s="19">
        <f t="shared" si="21"/>
        <v>0</v>
      </c>
      <c r="F67" s="17">
        <f t="shared" si="2"/>
        <v>0</v>
      </c>
      <c r="G67" s="5">
        <f t="shared" si="3"/>
        <v>0</v>
      </c>
      <c r="H67" s="18">
        <f t="shared" si="22"/>
        <v>0</v>
      </c>
      <c r="I67" s="19">
        <f t="shared" si="23"/>
        <v>0</v>
      </c>
      <c r="K67" s="17">
        <f t="shared" si="4"/>
        <v>6.9700000000000006</v>
      </c>
      <c r="L67" s="5">
        <f t="shared" si="5"/>
        <v>9518729.0217104293</v>
      </c>
      <c r="M67" s="18">
        <f t="shared" si="6"/>
        <v>0.12481362039976804</v>
      </c>
      <c r="N67" s="19">
        <f t="shared" si="24"/>
        <v>0.86995093418638325</v>
      </c>
      <c r="P67" s="17">
        <f t="shared" si="7"/>
        <v>0</v>
      </c>
      <c r="Q67" s="5">
        <f t="shared" si="8"/>
        <v>0</v>
      </c>
      <c r="R67" s="18">
        <f t="shared" si="9"/>
        <v>0</v>
      </c>
      <c r="S67" s="19">
        <f t="shared" si="25"/>
        <v>0</v>
      </c>
      <c r="U67" s="17">
        <f t="shared" si="10"/>
        <v>0</v>
      </c>
      <c r="V67" s="5">
        <f t="shared" si="11"/>
        <v>0</v>
      </c>
      <c r="W67" s="18">
        <f t="shared" si="12"/>
        <v>0</v>
      </c>
      <c r="X67" s="19">
        <f t="shared" si="26"/>
        <v>0</v>
      </c>
      <c r="Z67" s="17">
        <f t="shared" si="13"/>
        <v>0</v>
      </c>
      <c r="AA67" s="5">
        <f t="shared" si="14"/>
        <v>0</v>
      </c>
      <c r="AB67" s="18">
        <f t="shared" si="15"/>
        <v>0</v>
      </c>
      <c r="AC67" s="19">
        <f t="shared" si="27"/>
        <v>0</v>
      </c>
      <c r="AG67" s="17">
        <f t="shared" si="16"/>
        <v>0</v>
      </c>
      <c r="AH67" s="5">
        <f t="shared" si="17"/>
        <v>0</v>
      </c>
      <c r="AI67" s="18">
        <f t="shared" si="18"/>
        <v>0</v>
      </c>
      <c r="AJ67" s="19">
        <f t="shared" si="28"/>
        <v>0</v>
      </c>
    </row>
    <row r="68" spans="1:36" x14ac:dyDescent="0.3">
      <c r="A68" s="17">
        <f t="shared" si="19"/>
        <v>0.47000000000000003</v>
      </c>
      <c r="B68" s="5">
        <f t="shared" si="1"/>
        <v>25593246.1601598</v>
      </c>
      <c r="C68" s="18">
        <f t="shared" si="20"/>
        <v>1.6311208776100625E-2</v>
      </c>
      <c r="D68" s="19">
        <f t="shared" si="21"/>
        <v>7.6662681247672941E-3</v>
      </c>
      <c r="F68" s="17">
        <f t="shared" si="2"/>
        <v>0</v>
      </c>
      <c r="G68" s="5">
        <f t="shared" si="3"/>
        <v>0</v>
      </c>
      <c r="H68" s="18">
        <f t="shared" si="22"/>
        <v>0</v>
      </c>
      <c r="I68" s="19">
        <f t="shared" si="23"/>
        <v>0</v>
      </c>
      <c r="K68" s="17">
        <f t="shared" si="4"/>
        <v>0</v>
      </c>
      <c r="L68" s="5">
        <f t="shared" si="5"/>
        <v>0</v>
      </c>
      <c r="M68" s="18">
        <f t="shared" si="6"/>
        <v>0</v>
      </c>
      <c r="N68" s="19">
        <f t="shared" si="24"/>
        <v>0</v>
      </c>
      <c r="P68" s="17">
        <f t="shared" si="7"/>
        <v>0</v>
      </c>
      <c r="Q68" s="5">
        <f t="shared" si="8"/>
        <v>0</v>
      </c>
      <c r="R68" s="18">
        <f t="shared" si="9"/>
        <v>0</v>
      </c>
      <c r="S68" s="19">
        <f t="shared" si="25"/>
        <v>0</v>
      </c>
      <c r="U68" s="17">
        <f t="shared" si="10"/>
        <v>0</v>
      </c>
      <c r="V68" s="5">
        <f t="shared" si="11"/>
        <v>0</v>
      </c>
      <c r="W68" s="18">
        <f t="shared" si="12"/>
        <v>0</v>
      </c>
      <c r="X68" s="19">
        <f t="shared" si="26"/>
        <v>0</v>
      </c>
      <c r="Z68" s="17">
        <f t="shared" si="13"/>
        <v>0</v>
      </c>
      <c r="AA68" s="5">
        <f t="shared" si="14"/>
        <v>0</v>
      </c>
      <c r="AB68" s="18">
        <f t="shared" si="15"/>
        <v>0</v>
      </c>
      <c r="AC68" s="19">
        <f t="shared" si="27"/>
        <v>0</v>
      </c>
      <c r="AG68" s="17">
        <f t="shared" si="16"/>
        <v>0</v>
      </c>
      <c r="AH68" s="5">
        <f t="shared" si="17"/>
        <v>0</v>
      </c>
      <c r="AI68" s="18">
        <f t="shared" si="18"/>
        <v>0</v>
      </c>
      <c r="AJ68" s="19">
        <f t="shared" si="28"/>
        <v>0</v>
      </c>
    </row>
    <row r="69" spans="1:36" x14ac:dyDescent="0.3">
      <c r="A69" s="17">
        <f t="shared" si="19"/>
        <v>0</v>
      </c>
      <c r="B69" s="5">
        <f t="shared" si="1"/>
        <v>0</v>
      </c>
      <c r="C69" s="18">
        <f t="shared" si="20"/>
        <v>0</v>
      </c>
      <c r="D69" s="19">
        <f t="shared" si="21"/>
        <v>0</v>
      </c>
      <c r="F69" s="17">
        <f t="shared" si="2"/>
        <v>0</v>
      </c>
      <c r="G69" s="5">
        <f t="shared" si="3"/>
        <v>0</v>
      </c>
      <c r="H69" s="18">
        <f t="shared" si="22"/>
        <v>0</v>
      </c>
      <c r="I69" s="19">
        <f t="shared" si="23"/>
        <v>0</v>
      </c>
      <c r="K69" s="17">
        <f t="shared" si="4"/>
        <v>0</v>
      </c>
      <c r="L69" s="5">
        <f t="shared" si="5"/>
        <v>0</v>
      </c>
      <c r="M69" s="18">
        <f t="shared" si="6"/>
        <v>0</v>
      </c>
      <c r="N69" s="19">
        <f t="shared" si="24"/>
        <v>0</v>
      </c>
      <c r="P69" s="17">
        <f t="shared" si="7"/>
        <v>0</v>
      </c>
      <c r="Q69" s="5">
        <f t="shared" si="8"/>
        <v>0</v>
      </c>
      <c r="R69" s="18">
        <f t="shared" si="9"/>
        <v>0</v>
      </c>
      <c r="S69" s="19">
        <f t="shared" si="25"/>
        <v>0</v>
      </c>
      <c r="U69" s="17">
        <f t="shared" si="10"/>
        <v>0</v>
      </c>
      <c r="V69" s="5">
        <f t="shared" si="11"/>
        <v>0</v>
      </c>
      <c r="W69" s="18">
        <f t="shared" si="12"/>
        <v>0</v>
      </c>
      <c r="X69" s="19">
        <f t="shared" si="26"/>
        <v>0</v>
      </c>
      <c r="Z69" s="17">
        <f t="shared" si="13"/>
        <v>0</v>
      </c>
      <c r="AA69" s="5">
        <f t="shared" si="14"/>
        <v>0</v>
      </c>
      <c r="AB69" s="18">
        <f t="shared" si="15"/>
        <v>0</v>
      </c>
      <c r="AC69" s="19">
        <f t="shared" si="27"/>
        <v>0</v>
      </c>
      <c r="AG69" s="17">
        <f t="shared" si="16"/>
        <v>0</v>
      </c>
      <c r="AH69" s="5">
        <f t="shared" si="17"/>
        <v>0</v>
      </c>
      <c r="AI69" s="18">
        <f t="shared" si="18"/>
        <v>0</v>
      </c>
      <c r="AJ69" s="19">
        <f t="shared" si="28"/>
        <v>0</v>
      </c>
    </row>
    <row r="70" spans="1:36" x14ac:dyDescent="0.3">
      <c r="A70" s="17">
        <f t="shared" si="19"/>
        <v>0</v>
      </c>
      <c r="B70" s="5">
        <f t="shared" si="1"/>
        <v>0</v>
      </c>
      <c r="C70" s="18">
        <f t="shared" si="20"/>
        <v>0</v>
      </c>
      <c r="D70" s="19">
        <f t="shared" si="21"/>
        <v>0</v>
      </c>
      <c r="F70" s="17">
        <f t="shared" si="2"/>
        <v>0</v>
      </c>
      <c r="G70" s="5">
        <f t="shared" si="3"/>
        <v>0</v>
      </c>
      <c r="H70" s="18">
        <f t="shared" si="22"/>
        <v>0</v>
      </c>
      <c r="I70" s="19">
        <f t="shared" si="23"/>
        <v>0</v>
      </c>
      <c r="K70" s="17">
        <f t="shared" si="4"/>
        <v>0</v>
      </c>
      <c r="L70" s="5">
        <f t="shared" si="5"/>
        <v>0</v>
      </c>
      <c r="M70" s="18">
        <f t="shared" si="6"/>
        <v>0</v>
      </c>
      <c r="N70" s="19">
        <f t="shared" si="24"/>
        <v>0</v>
      </c>
      <c r="P70" s="17">
        <f t="shared" si="7"/>
        <v>0</v>
      </c>
      <c r="Q70" s="5">
        <f t="shared" si="8"/>
        <v>0</v>
      </c>
      <c r="R70" s="18">
        <f t="shared" si="9"/>
        <v>0</v>
      </c>
      <c r="S70" s="19">
        <f t="shared" si="25"/>
        <v>0</v>
      </c>
      <c r="U70" s="17">
        <f t="shared" si="10"/>
        <v>0</v>
      </c>
      <c r="V70" s="5">
        <f t="shared" si="11"/>
        <v>0</v>
      </c>
      <c r="W70" s="18">
        <f t="shared" si="12"/>
        <v>0</v>
      </c>
      <c r="X70" s="19">
        <f t="shared" si="26"/>
        <v>0</v>
      </c>
      <c r="Z70" s="17">
        <f t="shared" si="13"/>
        <v>0.24</v>
      </c>
      <c r="AA70" s="5">
        <f t="shared" si="14"/>
        <v>130539419.20473599</v>
      </c>
      <c r="AB70" s="18">
        <f t="shared" si="15"/>
        <v>0.17509729267870322</v>
      </c>
      <c r="AC70" s="19">
        <f t="shared" si="27"/>
        <v>4.2023350242888773E-2</v>
      </c>
      <c r="AG70" s="17">
        <f t="shared" si="16"/>
        <v>0</v>
      </c>
      <c r="AH70" s="5">
        <f t="shared" si="17"/>
        <v>0</v>
      </c>
      <c r="AI70" s="18">
        <f t="shared" si="18"/>
        <v>0</v>
      </c>
      <c r="AJ70" s="19">
        <f t="shared" si="28"/>
        <v>0</v>
      </c>
    </row>
    <row r="71" spans="1:36" x14ac:dyDescent="0.3">
      <c r="A71" s="17">
        <f t="shared" si="19"/>
        <v>0.16000000000000003</v>
      </c>
      <c r="B71" s="5">
        <f t="shared" si="1"/>
        <v>219017411.82633099</v>
      </c>
      <c r="C71" s="18">
        <f t="shared" si="20"/>
        <v>0.13958521351861952</v>
      </c>
      <c r="D71" s="19">
        <f t="shared" si="21"/>
        <v>2.2333634162979128E-2</v>
      </c>
      <c r="F71" s="17">
        <f t="shared" si="2"/>
        <v>0</v>
      </c>
      <c r="G71" s="5">
        <f t="shared" si="3"/>
        <v>0</v>
      </c>
      <c r="H71" s="18">
        <f t="shared" si="22"/>
        <v>0</v>
      </c>
      <c r="I71" s="19">
        <f t="shared" si="23"/>
        <v>0</v>
      </c>
      <c r="K71" s="17">
        <f t="shared" si="4"/>
        <v>0</v>
      </c>
      <c r="L71" s="5">
        <f t="shared" si="5"/>
        <v>0</v>
      </c>
      <c r="M71" s="18">
        <f t="shared" si="6"/>
        <v>0</v>
      </c>
      <c r="N71" s="19">
        <f t="shared" si="24"/>
        <v>0</v>
      </c>
      <c r="P71" s="17">
        <f t="shared" si="7"/>
        <v>0</v>
      </c>
      <c r="Q71" s="5">
        <f t="shared" si="8"/>
        <v>0</v>
      </c>
      <c r="R71" s="18">
        <f t="shared" si="9"/>
        <v>0</v>
      </c>
      <c r="S71" s="19">
        <f t="shared" si="25"/>
        <v>0</v>
      </c>
      <c r="U71" s="17">
        <f t="shared" si="10"/>
        <v>0</v>
      </c>
      <c r="V71" s="5">
        <f t="shared" si="11"/>
        <v>0</v>
      </c>
      <c r="W71" s="18">
        <f t="shared" si="12"/>
        <v>0</v>
      </c>
      <c r="X71" s="19">
        <f t="shared" si="26"/>
        <v>0</v>
      </c>
      <c r="Z71" s="17">
        <f t="shared" si="13"/>
        <v>0</v>
      </c>
      <c r="AA71" s="5">
        <f t="shared" si="14"/>
        <v>0</v>
      </c>
      <c r="AB71" s="18">
        <f t="shared" si="15"/>
        <v>0</v>
      </c>
      <c r="AC71" s="19">
        <f t="shared" si="27"/>
        <v>0</v>
      </c>
      <c r="AG71" s="17">
        <f t="shared" si="16"/>
        <v>0</v>
      </c>
      <c r="AH71" s="5">
        <f t="shared" si="17"/>
        <v>0</v>
      </c>
      <c r="AI71" s="18">
        <f t="shared" si="18"/>
        <v>0</v>
      </c>
      <c r="AJ71" s="19">
        <f t="shared" si="28"/>
        <v>0</v>
      </c>
    </row>
    <row r="72" spans="1:36" x14ac:dyDescent="0.3">
      <c r="A72" s="17">
        <f t="shared" si="19"/>
        <v>0</v>
      </c>
      <c r="B72" s="5">
        <f t="shared" si="1"/>
        <v>0</v>
      </c>
      <c r="C72" s="18">
        <f t="shared" si="20"/>
        <v>0</v>
      </c>
      <c r="D72" s="19">
        <f t="shared" si="21"/>
        <v>0</v>
      </c>
      <c r="F72" s="17">
        <f t="shared" si="2"/>
        <v>0.16000000000000003</v>
      </c>
      <c r="G72" s="5">
        <f t="shared" si="3"/>
        <v>2019282.28389626</v>
      </c>
      <c r="H72" s="18">
        <f t="shared" si="22"/>
        <v>2.0783079378746135E-2</v>
      </c>
      <c r="I72" s="19">
        <f t="shared" si="23"/>
        <v>3.325292700599382E-3</v>
      </c>
      <c r="K72" s="17">
        <f t="shared" si="4"/>
        <v>0</v>
      </c>
      <c r="L72" s="5">
        <f t="shared" si="5"/>
        <v>0</v>
      </c>
      <c r="M72" s="18">
        <f t="shared" si="6"/>
        <v>0</v>
      </c>
      <c r="N72" s="19">
        <f t="shared" si="24"/>
        <v>0</v>
      </c>
      <c r="P72" s="17">
        <f t="shared" si="7"/>
        <v>0</v>
      </c>
      <c r="Q72" s="5">
        <f t="shared" si="8"/>
        <v>0</v>
      </c>
      <c r="R72" s="18">
        <f t="shared" si="9"/>
        <v>0</v>
      </c>
      <c r="S72" s="19">
        <f t="shared" si="25"/>
        <v>0</v>
      </c>
      <c r="U72" s="17">
        <f t="shared" si="10"/>
        <v>0</v>
      </c>
      <c r="V72" s="5">
        <f t="shared" si="11"/>
        <v>0</v>
      </c>
      <c r="W72" s="18">
        <f t="shared" si="12"/>
        <v>0</v>
      </c>
      <c r="X72" s="19">
        <f t="shared" si="26"/>
        <v>0</v>
      </c>
      <c r="Z72" s="17">
        <f t="shared" si="13"/>
        <v>0</v>
      </c>
      <c r="AA72" s="5">
        <f t="shared" si="14"/>
        <v>0</v>
      </c>
      <c r="AB72" s="18">
        <f t="shared" si="15"/>
        <v>0</v>
      </c>
      <c r="AC72" s="19">
        <f t="shared" si="27"/>
        <v>0</v>
      </c>
      <c r="AG72" s="17">
        <f t="shared" si="16"/>
        <v>0</v>
      </c>
      <c r="AH72" s="5">
        <f t="shared" si="17"/>
        <v>0</v>
      </c>
      <c r="AI72" s="18">
        <f t="shared" si="18"/>
        <v>0</v>
      </c>
      <c r="AJ72" s="19">
        <f t="shared" si="28"/>
        <v>0</v>
      </c>
    </row>
    <row r="73" spans="1:36" x14ac:dyDescent="0.3">
      <c r="A73" s="17">
        <f t="shared" si="19"/>
        <v>0</v>
      </c>
      <c r="B73" s="5">
        <f t="shared" si="1"/>
        <v>0</v>
      </c>
      <c r="C73" s="18">
        <f t="shared" si="20"/>
        <v>0</v>
      </c>
      <c r="D73" s="19">
        <f t="shared" si="21"/>
        <v>0</v>
      </c>
      <c r="F73" s="17">
        <f t="shared" si="2"/>
        <v>0</v>
      </c>
      <c r="G73" s="5">
        <f t="shared" si="3"/>
        <v>0</v>
      </c>
      <c r="H73" s="18">
        <f t="shared" si="22"/>
        <v>0</v>
      </c>
      <c r="I73" s="19">
        <f t="shared" si="23"/>
        <v>0</v>
      </c>
      <c r="K73" s="17">
        <f t="shared" si="4"/>
        <v>0</v>
      </c>
      <c r="L73" s="5">
        <f t="shared" si="5"/>
        <v>0</v>
      </c>
      <c r="M73" s="18">
        <f t="shared" si="6"/>
        <v>0</v>
      </c>
      <c r="N73" s="19">
        <f t="shared" si="24"/>
        <v>0</v>
      </c>
      <c r="P73" s="17">
        <f t="shared" si="7"/>
        <v>0</v>
      </c>
      <c r="Q73" s="5">
        <f t="shared" si="8"/>
        <v>0</v>
      </c>
      <c r="R73" s="18">
        <f t="shared" si="9"/>
        <v>0</v>
      </c>
      <c r="S73" s="19">
        <f t="shared" si="25"/>
        <v>0</v>
      </c>
      <c r="U73" s="17">
        <f t="shared" si="10"/>
        <v>0</v>
      </c>
      <c r="V73" s="5">
        <f t="shared" si="11"/>
        <v>0</v>
      </c>
      <c r="W73" s="18">
        <f t="shared" si="12"/>
        <v>0</v>
      </c>
      <c r="X73" s="19">
        <f t="shared" si="26"/>
        <v>0</v>
      </c>
      <c r="Z73" s="17">
        <f t="shared" si="13"/>
        <v>0</v>
      </c>
      <c r="AA73" s="5">
        <f t="shared" si="14"/>
        <v>0</v>
      </c>
      <c r="AB73" s="18">
        <f t="shared" si="15"/>
        <v>0</v>
      </c>
      <c r="AC73" s="19">
        <f t="shared" si="27"/>
        <v>0</v>
      </c>
      <c r="AG73" s="17">
        <f t="shared" si="16"/>
        <v>3.5100000000000002</v>
      </c>
      <c r="AH73" s="5">
        <f t="shared" si="17"/>
        <v>54625967.042435497</v>
      </c>
      <c r="AI73" s="18">
        <f t="shared" si="18"/>
        <v>0.23946572821124726</v>
      </c>
      <c r="AJ73" s="19">
        <f t="shared" si="28"/>
        <v>0.84052470602147789</v>
      </c>
    </row>
    <row r="74" spans="1:36" x14ac:dyDescent="0.3">
      <c r="A74" s="17">
        <f t="shared" si="19"/>
        <v>0</v>
      </c>
      <c r="B74" s="5">
        <f t="shared" si="1"/>
        <v>0</v>
      </c>
      <c r="C74" s="18">
        <f t="shared" si="20"/>
        <v>0</v>
      </c>
      <c r="D74" s="19">
        <f t="shared" si="21"/>
        <v>0</v>
      </c>
      <c r="F74" s="17">
        <f t="shared" si="2"/>
        <v>0</v>
      </c>
      <c r="G74" s="5">
        <f t="shared" si="3"/>
        <v>0</v>
      </c>
      <c r="H74" s="18">
        <f t="shared" si="22"/>
        <v>0</v>
      </c>
      <c r="I74" s="19">
        <f t="shared" si="23"/>
        <v>0</v>
      </c>
      <c r="K74" s="17">
        <f t="shared" si="4"/>
        <v>0</v>
      </c>
      <c r="L74" s="5">
        <f t="shared" si="5"/>
        <v>0</v>
      </c>
      <c r="M74" s="18">
        <f t="shared" si="6"/>
        <v>0</v>
      </c>
      <c r="N74" s="19">
        <f t="shared" si="24"/>
        <v>0</v>
      </c>
      <c r="P74" s="17">
        <f t="shared" si="7"/>
        <v>0</v>
      </c>
      <c r="Q74" s="5">
        <f t="shared" si="8"/>
        <v>0</v>
      </c>
      <c r="R74" s="18">
        <f t="shared" si="9"/>
        <v>0</v>
      </c>
      <c r="S74" s="19">
        <f t="shared" si="25"/>
        <v>0</v>
      </c>
      <c r="U74" s="17">
        <f t="shared" si="10"/>
        <v>1.6500000000000001</v>
      </c>
      <c r="V74" s="5">
        <f t="shared" si="11"/>
        <v>87566318.443357304</v>
      </c>
      <c r="W74" s="18">
        <f t="shared" si="12"/>
        <v>0.55139233046340541</v>
      </c>
      <c r="X74" s="19">
        <f t="shared" si="26"/>
        <v>0.90979734526461897</v>
      </c>
      <c r="Z74" s="17">
        <f t="shared" si="13"/>
        <v>0</v>
      </c>
      <c r="AA74" s="5">
        <f t="shared" si="14"/>
        <v>0</v>
      </c>
      <c r="AB74" s="18">
        <f t="shared" si="15"/>
        <v>0</v>
      </c>
      <c r="AC74" s="19">
        <f t="shared" si="27"/>
        <v>0</v>
      </c>
      <c r="AG74" s="17">
        <f t="shared" si="16"/>
        <v>0</v>
      </c>
      <c r="AH74" s="5">
        <f t="shared" si="17"/>
        <v>0</v>
      </c>
      <c r="AI74" s="18">
        <f t="shared" si="18"/>
        <v>0</v>
      </c>
      <c r="AJ74" s="19">
        <f t="shared" si="28"/>
        <v>0</v>
      </c>
    </row>
    <row r="75" spans="1:36" x14ac:dyDescent="0.3">
      <c r="A75" s="17">
        <f t="shared" si="19"/>
        <v>0</v>
      </c>
      <c r="B75" s="5">
        <f t="shared" si="1"/>
        <v>0</v>
      </c>
      <c r="C75" s="18">
        <f t="shared" si="20"/>
        <v>0</v>
      </c>
      <c r="D75" s="19">
        <f t="shared" si="21"/>
        <v>0</v>
      </c>
      <c r="F75" s="17">
        <f t="shared" si="2"/>
        <v>0</v>
      </c>
      <c r="G75" s="5">
        <f t="shared" si="3"/>
        <v>0</v>
      </c>
      <c r="H75" s="18">
        <f t="shared" si="22"/>
        <v>0</v>
      </c>
      <c r="I75" s="19">
        <f t="shared" si="23"/>
        <v>0</v>
      </c>
      <c r="K75" s="17">
        <f t="shared" si="4"/>
        <v>0</v>
      </c>
      <c r="L75" s="5">
        <f t="shared" si="5"/>
        <v>0</v>
      </c>
      <c r="M75" s="18">
        <f t="shared" si="6"/>
        <v>0</v>
      </c>
      <c r="N75" s="19">
        <f t="shared" si="24"/>
        <v>0</v>
      </c>
      <c r="P75" s="17">
        <f t="shared" si="7"/>
        <v>0.47000000000000003</v>
      </c>
      <c r="Q75" s="5">
        <f t="shared" si="8"/>
        <v>25828680.7155031</v>
      </c>
      <c r="R75" s="18">
        <f t="shared" si="9"/>
        <v>0.11150942266397298</v>
      </c>
      <c r="S75" s="19">
        <f t="shared" si="25"/>
        <v>5.2409428652067304E-2</v>
      </c>
      <c r="U75" s="17">
        <f t="shared" si="10"/>
        <v>0</v>
      </c>
      <c r="V75" s="5">
        <f t="shared" si="11"/>
        <v>0</v>
      </c>
      <c r="W75" s="18">
        <f t="shared" si="12"/>
        <v>0</v>
      </c>
      <c r="X75" s="19">
        <f t="shared" si="26"/>
        <v>0</v>
      </c>
      <c r="Z75" s="17">
        <f t="shared" si="13"/>
        <v>0</v>
      </c>
      <c r="AA75" s="5">
        <f t="shared" si="14"/>
        <v>0</v>
      </c>
      <c r="AB75" s="18">
        <f t="shared" si="15"/>
        <v>0</v>
      </c>
      <c r="AC75" s="19">
        <f t="shared" si="27"/>
        <v>0</v>
      </c>
      <c r="AG75" s="17">
        <f t="shared" si="16"/>
        <v>0</v>
      </c>
      <c r="AH75" s="5">
        <f t="shared" si="17"/>
        <v>0</v>
      </c>
      <c r="AI75" s="18">
        <f t="shared" si="18"/>
        <v>0</v>
      </c>
      <c r="AJ75" s="19">
        <f t="shared" si="28"/>
        <v>0</v>
      </c>
    </row>
    <row r="76" spans="1:36" x14ac:dyDescent="0.3">
      <c r="A76" s="17">
        <f t="shared" si="19"/>
        <v>0.16000000000000003</v>
      </c>
      <c r="B76" s="5">
        <f t="shared" si="1"/>
        <v>63698743.9270209</v>
      </c>
      <c r="C76" s="18">
        <f t="shared" si="20"/>
        <v>4.0596784966902472E-2</v>
      </c>
      <c r="D76" s="19">
        <f t="shared" si="21"/>
        <v>6.4954855947043965E-3</v>
      </c>
      <c r="F76" s="17">
        <f t="shared" si="2"/>
        <v>0</v>
      </c>
      <c r="G76" s="5">
        <f t="shared" si="3"/>
        <v>0</v>
      </c>
      <c r="H76" s="18">
        <f t="shared" si="22"/>
        <v>0</v>
      </c>
      <c r="I76" s="19">
        <f t="shared" si="23"/>
        <v>0</v>
      </c>
      <c r="K76" s="17">
        <f t="shared" si="4"/>
        <v>0</v>
      </c>
      <c r="L76" s="5">
        <f t="shared" si="5"/>
        <v>0</v>
      </c>
      <c r="M76" s="18">
        <f t="shared" si="6"/>
        <v>0</v>
      </c>
      <c r="N76" s="19">
        <f t="shared" si="24"/>
        <v>0</v>
      </c>
      <c r="P76" s="17">
        <f t="shared" si="7"/>
        <v>0</v>
      </c>
      <c r="Q76" s="5">
        <f t="shared" si="8"/>
        <v>0</v>
      </c>
      <c r="R76" s="18">
        <f t="shared" si="9"/>
        <v>0</v>
      </c>
      <c r="S76" s="19">
        <f t="shared" si="25"/>
        <v>0</v>
      </c>
      <c r="U76" s="17">
        <f t="shared" si="10"/>
        <v>0</v>
      </c>
      <c r="V76" s="5">
        <f t="shared" si="11"/>
        <v>0</v>
      </c>
      <c r="W76" s="18">
        <f t="shared" si="12"/>
        <v>0</v>
      </c>
      <c r="X76" s="19">
        <f t="shared" si="26"/>
        <v>0</v>
      </c>
      <c r="Z76" s="17">
        <f t="shared" si="13"/>
        <v>0</v>
      </c>
      <c r="AA76" s="5">
        <f t="shared" si="14"/>
        <v>0</v>
      </c>
      <c r="AB76" s="18">
        <f t="shared" si="15"/>
        <v>0</v>
      </c>
      <c r="AC76" s="19">
        <f t="shared" si="27"/>
        <v>0</v>
      </c>
      <c r="AG76" s="17">
        <f t="shared" si="16"/>
        <v>0</v>
      </c>
      <c r="AH76" s="5">
        <f t="shared" si="17"/>
        <v>0</v>
      </c>
      <c r="AI76" s="18">
        <f t="shared" si="18"/>
        <v>0</v>
      </c>
      <c r="AJ76" s="19">
        <f t="shared" si="28"/>
        <v>0</v>
      </c>
    </row>
    <row r="77" spans="1:36" x14ac:dyDescent="0.3">
      <c r="A77" s="17">
        <f t="shared" si="19"/>
        <v>0</v>
      </c>
      <c r="B77" s="5">
        <f t="shared" si="1"/>
        <v>0</v>
      </c>
      <c r="C77" s="18">
        <f t="shared" si="20"/>
        <v>0</v>
      </c>
      <c r="D77" s="19">
        <f t="shared" si="21"/>
        <v>0</v>
      </c>
      <c r="F77" s="17">
        <f t="shared" si="2"/>
        <v>0</v>
      </c>
      <c r="G77" s="5">
        <f t="shared" si="3"/>
        <v>0</v>
      </c>
      <c r="H77" s="18">
        <f t="shared" si="22"/>
        <v>0</v>
      </c>
      <c r="I77" s="19">
        <f t="shared" si="23"/>
        <v>0</v>
      </c>
      <c r="K77" s="17">
        <f t="shared" si="4"/>
        <v>0</v>
      </c>
      <c r="L77" s="5">
        <f t="shared" si="5"/>
        <v>0</v>
      </c>
      <c r="M77" s="18">
        <f t="shared" si="6"/>
        <v>0</v>
      </c>
      <c r="N77" s="19">
        <f t="shared" si="24"/>
        <v>0</v>
      </c>
      <c r="P77" s="17">
        <f t="shared" si="7"/>
        <v>0</v>
      </c>
      <c r="Q77" s="5">
        <f t="shared" si="8"/>
        <v>0</v>
      </c>
      <c r="R77" s="18">
        <f t="shared" si="9"/>
        <v>0</v>
      </c>
      <c r="S77" s="19">
        <f t="shared" si="25"/>
        <v>0</v>
      </c>
      <c r="U77" s="17">
        <f t="shared" si="10"/>
        <v>0</v>
      </c>
      <c r="V77" s="5">
        <f t="shared" si="11"/>
        <v>0</v>
      </c>
      <c r="W77" s="18">
        <f t="shared" si="12"/>
        <v>0</v>
      </c>
      <c r="X77" s="19">
        <f t="shared" si="26"/>
        <v>0</v>
      </c>
      <c r="Z77" s="17">
        <f t="shared" si="13"/>
        <v>0.18000000000000002</v>
      </c>
      <c r="AA77" s="5">
        <f t="shared" si="14"/>
        <v>62858518.706379898</v>
      </c>
      <c r="AB77" s="18">
        <f t="shared" si="15"/>
        <v>8.4314427889544574E-2</v>
      </c>
      <c r="AC77" s="19">
        <f t="shared" si="27"/>
        <v>1.5176597020118025E-2</v>
      </c>
      <c r="AG77" s="17">
        <f t="shared" si="16"/>
        <v>0</v>
      </c>
      <c r="AH77" s="5">
        <f t="shared" si="17"/>
        <v>0</v>
      </c>
      <c r="AI77" s="18">
        <f t="shared" si="18"/>
        <v>0</v>
      </c>
      <c r="AJ77" s="19">
        <f t="shared" si="28"/>
        <v>0</v>
      </c>
    </row>
    <row r="78" spans="1:36" x14ac:dyDescent="0.3">
      <c r="A78" s="17">
        <f t="shared" si="19"/>
        <v>0</v>
      </c>
      <c r="B78" s="5">
        <f t="shared" si="1"/>
        <v>0</v>
      </c>
      <c r="C78" s="18">
        <f t="shared" si="20"/>
        <v>0</v>
      </c>
      <c r="D78" s="19">
        <f t="shared" si="21"/>
        <v>0</v>
      </c>
      <c r="F78" s="17">
        <f t="shared" si="2"/>
        <v>0</v>
      </c>
      <c r="G78" s="5">
        <f t="shared" si="3"/>
        <v>0</v>
      </c>
      <c r="H78" s="18">
        <f t="shared" si="22"/>
        <v>0</v>
      </c>
      <c r="I78" s="19">
        <f t="shared" si="23"/>
        <v>0</v>
      </c>
      <c r="K78" s="17">
        <f t="shared" si="4"/>
        <v>0</v>
      </c>
      <c r="L78" s="5">
        <f t="shared" si="5"/>
        <v>0</v>
      </c>
      <c r="M78" s="18">
        <f t="shared" si="6"/>
        <v>0</v>
      </c>
      <c r="N78" s="19">
        <f t="shared" si="24"/>
        <v>0</v>
      </c>
      <c r="P78" s="17">
        <f t="shared" si="7"/>
        <v>0.16000000000000003</v>
      </c>
      <c r="Q78" s="5">
        <f t="shared" si="8"/>
        <v>14702176.1492723</v>
      </c>
      <c r="R78" s="18">
        <f t="shared" si="9"/>
        <v>6.3473283531874508E-2</v>
      </c>
      <c r="S78" s="19">
        <f t="shared" si="25"/>
        <v>1.0155725365099923E-2</v>
      </c>
      <c r="U78" s="17">
        <f t="shared" si="10"/>
        <v>0</v>
      </c>
      <c r="V78" s="5">
        <f t="shared" si="11"/>
        <v>0</v>
      </c>
      <c r="W78" s="18">
        <f t="shared" si="12"/>
        <v>0</v>
      </c>
      <c r="X78" s="19">
        <f t="shared" si="26"/>
        <v>0</v>
      </c>
      <c r="Z78" s="17">
        <f t="shared" si="13"/>
        <v>0</v>
      </c>
      <c r="AA78" s="5">
        <f t="shared" si="14"/>
        <v>0</v>
      </c>
      <c r="AB78" s="18">
        <f t="shared" si="15"/>
        <v>0</v>
      </c>
      <c r="AC78" s="19">
        <f t="shared" si="27"/>
        <v>0</v>
      </c>
      <c r="AG78" s="17">
        <f t="shared" si="16"/>
        <v>0</v>
      </c>
      <c r="AH78" s="5">
        <f t="shared" si="17"/>
        <v>0</v>
      </c>
      <c r="AI78" s="18">
        <f t="shared" si="18"/>
        <v>0</v>
      </c>
      <c r="AJ78" s="19">
        <f t="shared" si="28"/>
        <v>0</v>
      </c>
    </row>
    <row r="79" spans="1:36" x14ac:dyDescent="0.3">
      <c r="A79" s="17">
        <f t="shared" si="19"/>
        <v>0</v>
      </c>
      <c r="B79" s="5">
        <f t="shared" si="1"/>
        <v>0</v>
      </c>
      <c r="C79" s="18">
        <f t="shared" si="20"/>
        <v>0</v>
      </c>
      <c r="D79" s="19">
        <f t="shared" si="21"/>
        <v>0</v>
      </c>
      <c r="F79" s="17">
        <f t="shared" si="2"/>
        <v>0</v>
      </c>
      <c r="G79" s="5">
        <f t="shared" si="3"/>
        <v>0</v>
      </c>
      <c r="H79" s="18">
        <f t="shared" si="22"/>
        <v>0</v>
      </c>
      <c r="I79" s="19">
        <f t="shared" si="23"/>
        <v>0</v>
      </c>
      <c r="K79" s="17">
        <f t="shared" si="4"/>
        <v>0</v>
      </c>
      <c r="L79" s="5">
        <f t="shared" si="5"/>
        <v>0</v>
      </c>
      <c r="M79" s="18">
        <f t="shared" si="6"/>
        <v>0</v>
      </c>
      <c r="N79" s="19">
        <f t="shared" si="24"/>
        <v>0</v>
      </c>
      <c r="P79" s="17">
        <f t="shared" si="7"/>
        <v>0</v>
      </c>
      <c r="Q79" s="5">
        <f t="shared" si="8"/>
        <v>0</v>
      </c>
      <c r="R79" s="18">
        <f t="shared" si="9"/>
        <v>0</v>
      </c>
      <c r="S79" s="19">
        <f t="shared" si="25"/>
        <v>0</v>
      </c>
      <c r="U79" s="17">
        <f t="shared" si="10"/>
        <v>0</v>
      </c>
      <c r="V79" s="5">
        <f t="shared" si="11"/>
        <v>0</v>
      </c>
      <c r="W79" s="18">
        <f t="shared" si="12"/>
        <v>0</v>
      </c>
      <c r="X79" s="19">
        <f t="shared" si="26"/>
        <v>0</v>
      </c>
      <c r="Z79" s="17">
        <f t="shared" si="13"/>
        <v>0</v>
      </c>
      <c r="AA79" s="5">
        <f t="shared" si="14"/>
        <v>0</v>
      </c>
      <c r="AB79" s="18">
        <f t="shared" si="15"/>
        <v>0</v>
      </c>
      <c r="AC79" s="19">
        <f t="shared" si="27"/>
        <v>0</v>
      </c>
      <c r="AG79" s="17">
        <f t="shared" si="16"/>
        <v>0.16000000000000003</v>
      </c>
      <c r="AH79" s="5">
        <f t="shared" si="17"/>
        <v>18080269.588445</v>
      </c>
      <c r="AI79" s="18">
        <f t="shared" si="18"/>
        <v>7.9259098880377729E-2</v>
      </c>
      <c r="AJ79" s="19">
        <f t="shared" si="28"/>
        <v>1.268145582086044E-2</v>
      </c>
    </row>
    <row r="80" spans="1:36" x14ac:dyDescent="0.3">
      <c r="A80" s="17">
        <f t="shared" si="19"/>
        <v>0</v>
      </c>
      <c r="B80" s="5">
        <f t="shared" si="1"/>
        <v>0</v>
      </c>
      <c r="C80" s="18">
        <f t="shared" si="20"/>
        <v>0</v>
      </c>
      <c r="D80" s="19">
        <f t="shared" si="21"/>
        <v>0</v>
      </c>
      <c r="F80" s="17">
        <f t="shared" si="2"/>
        <v>0</v>
      </c>
      <c r="G80" s="5">
        <f t="shared" si="3"/>
        <v>0</v>
      </c>
      <c r="H80" s="18">
        <f t="shared" si="22"/>
        <v>0</v>
      </c>
      <c r="I80" s="19">
        <f t="shared" si="23"/>
        <v>0</v>
      </c>
      <c r="K80" s="17">
        <f t="shared" si="4"/>
        <v>0</v>
      </c>
      <c r="L80" s="5">
        <f t="shared" si="5"/>
        <v>0</v>
      </c>
      <c r="M80" s="18">
        <f t="shared" si="6"/>
        <v>0</v>
      </c>
      <c r="N80" s="19">
        <f t="shared" si="24"/>
        <v>0</v>
      </c>
      <c r="P80" s="17">
        <f t="shared" si="7"/>
        <v>0</v>
      </c>
      <c r="Q80" s="5">
        <f t="shared" si="8"/>
        <v>0</v>
      </c>
      <c r="R80" s="18">
        <f t="shared" si="9"/>
        <v>0</v>
      </c>
      <c r="S80" s="19">
        <f t="shared" si="25"/>
        <v>0</v>
      </c>
      <c r="U80" s="17">
        <f t="shared" si="10"/>
        <v>0</v>
      </c>
      <c r="V80" s="5">
        <f t="shared" si="11"/>
        <v>0</v>
      </c>
      <c r="W80" s="18">
        <f t="shared" si="12"/>
        <v>0</v>
      </c>
      <c r="X80" s="19">
        <f t="shared" si="26"/>
        <v>0</v>
      </c>
      <c r="Z80" s="17">
        <f t="shared" si="13"/>
        <v>0.18000000000000002</v>
      </c>
      <c r="AA80" s="5">
        <f t="shared" si="14"/>
        <v>400631781.50081098</v>
      </c>
      <c r="AB80" s="18">
        <f t="shared" si="15"/>
        <v>0.53738204696480485</v>
      </c>
      <c r="AC80" s="19">
        <f t="shared" si="27"/>
        <v>9.672876845366489E-2</v>
      </c>
      <c r="AG80" s="17">
        <f t="shared" si="16"/>
        <v>0</v>
      </c>
      <c r="AH80" s="5">
        <f t="shared" si="17"/>
        <v>0</v>
      </c>
      <c r="AI80" s="18">
        <f t="shared" si="18"/>
        <v>0</v>
      </c>
      <c r="AJ80" s="19">
        <f t="shared" si="28"/>
        <v>0</v>
      </c>
    </row>
    <row r="81" spans="1:36" x14ac:dyDescent="0.3">
      <c r="A81" s="17">
        <f t="shared" si="19"/>
        <v>0.48</v>
      </c>
      <c r="B81" s="5">
        <f t="shared" si="1"/>
        <v>23004350.625454199</v>
      </c>
      <c r="C81" s="18">
        <f t="shared" si="20"/>
        <v>1.4661241620631588E-2</v>
      </c>
      <c r="D81" s="19">
        <f t="shared" si="21"/>
        <v>7.0373959779031622E-3</v>
      </c>
      <c r="F81" s="17">
        <f t="shared" si="2"/>
        <v>0</v>
      </c>
      <c r="G81" s="5">
        <f t="shared" si="3"/>
        <v>0</v>
      </c>
      <c r="H81" s="18">
        <f t="shared" si="22"/>
        <v>0</v>
      </c>
      <c r="I81" s="19">
        <f t="shared" si="23"/>
        <v>0</v>
      </c>
      <c r="K81" s="17">
        <f t="shared" si="4"/>
        <v>0</v>
      </c>
      <c r="L81" s="5">
        <f t="shared" si="5"/>
        <v>0</v>
      </c>
      <c r="M81" s="18">
        <f t="shared" si="6"/>
        <v>0</v>
      </c>
      <c r="N81" s="19">
        <f t="shared" si="24"/>
        <v>0</v>
      </c>
      <c r="P81" s="17">
        <f t="shared" si="7"/>
        <v>0</v>
      </c>
      <c r="Q81" s="5">
        <f t="shared" si="8"/>
        <v>0</v>
      </c>
      <c r="R81" s="18">
        <f t="shared" si="9"/>
        <v>0</v>
      </c>
      <c r="S81" s="19">
        <f t="shared" si="25"/>
        <v>0</v>
      </c>
      <c r="U81" s="17">
        <f t="shared" si="10"/>
        <v>0</v>
      </c>
      <c r="V81" s="5">
        <f t="shared" si="11"/>
        <v>0</v>
      </c>
      <c r="W81" s="18">
        <f t="shared" si="12"/>
        <v>0</v>
      </c>
      <c r="X81" s="19">
        <f t="shared" si="26"/>
        <v>0</v>
      </c>
      <c r="Z81" s="17">
        <f t="shared" si="13"/>
        <v>0</v>
      </c>
      <c r="AA81" s="5">
        <f t="shared" si="14"/>
        <v>0</v>
      </c>
      <c r="AB81" s="18">
        <f t="shared" si="15"/>
        <v>0</v>
      </c>
      <c r="AC81" s="19">
        <f t="shared" si="27"/>
        <v>0</v>
      </c>
      <c r="AG81" s="17">
        <f t="shared" si="16"/>
        <v>0</v>
      </c>
      <c r="AH81" s="5">
        <f t="shared" si="17"/>
        <v>0</v>
      </c>
      <c r="AI81" s="18">
        <f t="shared" si="18"/>
        <v>0</v>
      </c>
      <c r="AJ81" s="19">
        <f t="shared" si="28"/>
        <v>0</v>
      </c>
    </row>
    <row r="82" spans="1:36" x14ac:dyDescent="0.3">
      <c r="A82" s="17">
        <f t="shared" si="19"/>
        <v>0</v>
      </c>
      <c r="B82" s="5">
        <f t="shared" si="1"/>
        <v>0</v>
      </c>
      <c r="C82" s="18">
        <f t="shared" si="20"/>
        <v>0</v>
      </c>
      <c r="D82" s="19">
        <f t="shared" si="21"/>
        <v>0</v>
      </c>
      <c r="F82" s="17">
        <f t="shared" si="2"/>
        <v>0</v>
      </c>
      <c r="G82" s="5">
        <f t="shared" si="3"/>
        <v>0</v>
      </c>
      <c r="H82" s="18">
        <f t="shared" si="22"/>
        <v>0</v>
      </c>
      <c r="I82" s="19">
        <f t="shared" si="23"/>
        <v>0</v>
      </c>
      <c r="K82" s="17">
        <f t="shared" si="4"/>
        <v>0</v>
      </c>
      <c r="L82" s="5">
        <f t="shared" si="5"/>
        <v>0</v>
      </c>
      <c r="M82" s="18">
        <f t="shared" si="6"/>
        <v>0</v>
      </c>
      <c r="N82" s="19">
        <f t="shared" si="24"/>
        <v>0</v>
      </c>
      <c r="P82" s="17">
        <f t="shared" si="7"/>
        <v>0</v>
      </c>
      <c r="Q82" s="5">
        <f t="shared" si="8"/>
        <v>0</v>
      </c>
      <c r="R82" s="18">
        <f t="shared" si="9"/>
        <v>0</v>
      </c>
      <c r="S82" s="19">
        <f t="shared" si="25"/>
        <v>0</v>
      </c>
      <c r="U82" s="17">
        <f t="shared" si="10"/>
        <v>0</v>
      </c>
      <c r="V82" s="5">
        <f t="shared" si="11"/>
        <v>0</v>
      </c>
      <c r="W82" s="18">
        <f t="shared" si="12"/>
        <v>0</v>
      </c>
      <c r="X82" s="19">
        <f t="shared" si="26"/>
        <v>0</v>
      </c>
      <c r="Z82" s="17">
        <f t="shared" si="13"/>
        <v>0.18000000000000002</v>
      </c>
      <c r="AA82" s="5">
        <f t="shared" si="14"/>
        <v>142876128.579386</v>
      </c>
      <c r="AB82" s="18">
        <f t="shared" si="15"/>
        <v>0.19164497172634237</v>
      </c>
      <c r="AC82" s="19">
        <f t="shared" si="27"/>
        <v>3.4496094910741633E-2</v>
      </c>
      <c r="AG82" s="17">
        <f t="shared" si="16"/>
        <v>0</v>
      </c>
      <c r="AH82" s="5">
        <f t="shared" si="17"/>
        <v>0</v>
      </c>
      <c r="AI82" s="18">
        <f t="shared" si="18"/>
        <v>0</v>
      </c>
      <c r="AJ82" s="19">
        <f t="shared" si="28"/>
        <v>0</v>
      </c>
    </row>
    <row r="83" spans="1:36" x14ac:dyDescent="0.3">
      <c r="A83" s="17">
        <f t="shared" si="19"/>
        <v>0.16000000000000003</v>
      </c>
      <c r="B83" s="5">
        <f t="shared" si="1"/>
        <v>51125738.352816798</v>
      </c>
      <c r="C83" s="18">
        <f t="shared" si="20"/>
        <v>3.2583697546082716E-2</v>
      </c>
      <c r="D83" s="19">
        <f t="shared" si="21"/>
        <v>5.2133916073732354E-3</v>
      </c>
      <c r="F83" s="17">
        <f t="shared" si="2"/>
        <v>0</v>
      </c>
      <c r="G83" s="5">
        <f t="shared" si="3"/>
        <v>0</v>
      </c>
      <c r="H83" s="18">
        <f t="shared" si="22"/>
        <v>0</v>
      </c>
      <c r="I83" s="19">
        <f t="shared" si="23"/>
        <v>0</v>
      </c>
      <c r="K83" s="17">
        <f t="shared" si="4"/>
        <v>0</v>
      </c>
      <c r="L83" s="5">
        <f t="shared" si="5"/>
        <v>0</v>
      </c>
      <c r="M83" s="18">
        <f t="shared" si="6"/>
        <v>0</v>
      </c>
      <c r="N83" s="19">
        <f t="shared" si="24"/>
        <v>0</v>
      </c>
      <c r="P83" s="17">
        <f t="shared" si="7"/>
        <v>0</v>
      </c>
      <c r="Q83" s="5">
        <f t="shared" si="8"/>
        <v>0</v>
      </c>
      <c r="R83" s="18">
        <f t="shared" si="9"/>
        <v>0</v>
      </c>
      <c r="S83" s="19">
        <f t="shared" si="25"/>
        <v>0</v>
      </c>
      <c r="U83" s="17">
        <f t="shared" si="10"/>
        <v>0</v>
      </c>
      <c r="V83" s="5">
        <f t="shared" si="11"/>
        <v>0</v>
      </c>
      <c r="W83" s="18">
        <f t="shared" si="12"/>
        <v>0</v>
      </c>
      <c r="X83" s="19">
        <f t="shared" si="26"/>
        <v>0</v>
      </c>
      <c r="Z83" s="17">
        <f t="shared" si="13"/>
        <v>0</v>
      </c>
      <c r="AA83" s="5">
        <f t="shared" si="14"/>
        <v>0</v>
      </c>
      <c r="AB83" s="18">
        <f t="shared" si="15"/>
        <v>0</v>
      </c>
      <c r="AC83" s="19">
        <f t="shared" si="27"/>
        <v>0</v>
      </c>
      <c r="AG83" s="17">
        <f t="shared" si="16"/>
        <v>0</v>
      </c>
      <c r="AH83" s="5">
        <f t="shared" si="17"/>
        <v>0</v>
      </c>
      <c r="AI83" s="18">
        <f t="shared" si="18"/>
        <v>0</v>
      </c>
      <c r="AJ83" s="19">
        <f t="shared" si="28"/>
        <v>0</v>
      </c>
    </row>
    <row r="84" spans="1:36" x14ac:dyDescent="0.3">
      <c r="A84" s="17">
        <f t="shared" si="19"/>
        <v>0.11000000000000001</v>
      </c>
      <c r="B84" s="5">
        <f t="shared" si="1"/>
        <v>946929883.46957898</v>
      </c>
      <c r="C84" s="18">
        <f t="shared" si="20"/>
        <v>0.60350183516948985</v>
      </c>
      <c r="D84" s="19">
        <f t="shared" si="21"/>
        <v>6.6385201868643898E-2</v>
      </c>
      <c r="F84" s="17">
        <f t="shared" si="2"/>
        <v>0</v>
      </c>
      <c r="G84" s="5">
        <f t="shared" si="3"/>
        <v>0</v>
      </c>
      <c r="H84" s="18">
        <f t="shared" si="22"/>
        <v>0</v>
      </c>
      <c r="I84" s="19">
        <f t="shared" si="23"/>
        <v>0</v>
      </c>
      <c r="K84" s="17">
        <f t="shared" si="4"/>
        <v>0</v>
      </c>
      <c r="L84" s="5">
        <f t="shared" si="5"/>
        <v>0</v>
      </c>
      <c r="M84" s="18">
        <f t="shared" si="6"/>
        <v>0</v>
      </c>
      <c r="N84" s="19">
        <f t="shared" si="24"/>
        <v>0</v>
      </c>
      <c r="P84" s="17">
        <f t="shared" si="7"/>
        <v>0</v>
      </c>
      <c r="Q84" s="5">
        <f t="shared" si="8"/>
        <v>0</v>
      </c>
      <c r="R84" s="18">
        <f t="shared" si="9"/>
        <v>0</v>
      </c>
      <c r="S84" s="19">
        <f t="shared" si="25"/>
        <v>0</v>
      </c>
      <c r="U84" s="17">
        <f t="shared" si="10"/>
        <v>0</v>
      </c>
      <c r="V84" s="5">
        <f t="shared" si="11"/>
        <v>0</v>
      </c>
      <c r="W84" s="18">
        <f t="shared" si="12"/>
        <v>0</v>
      </c>
      <c r="X84" s="19">
        <f t="shared" si="26"/>
        <v>0</v>
      </c>
      <c r="Z84" s="17">
        <f t="shared" si="13"/>
        <v>0</v>
      </c>
      <c r="AA84" s="5">
        <f t="shared" si="14"/>
        <v>0</v>
      </c>
      <c r="AB84" s="18">
        <f t="shared" si="15"/>
        <v>0</v>
      </c>
      <c r="AC84" s="19">
        <f t="shared" si="27"/>
        <v>0</v>
      </c>
      <c r="AG84" s="17">
        <f t="shared" si="16"/>
        <v>0</v>
      </c>
      <c r="AH84" s="5">
        <f t="shared" si="17"/>
        <v>0</v>
      </c>
      <c r="AI84" s="18">
        <f t="shared" si="18"/>
        <v>0</v>
      </c>
      <c r="AJ84" s="19">
        <f t="shared" si="28"/>
        <v>0</v>
      </c>
    </row>
    <row r="85" spans="1:36" x14ac:dyDescent="0.3">
      <c r="A85" s="17">
        <f t="shared" si="19"/>
        <v>0</v>
      </c>
      <c r="B85" s="5">
        <f t="shared" si="1"/>
        <v>0</v>
      </c>
      <c r="C85" s="18">
        <f t="shared" si="20"/>
        <v>0</v>
      </c>
      <c r="D85" s="19">
        <f t="shared" si="21"/>
        <v>0</v>
      </c>
      <c r="F85" s="17">
        <f t="shared" si="2"/>
        <v>0</v>
      </c>
      <c r="G85" s="5">
        <f t="shared" si="3"/>
        <v>0</v>
      </c>
      <c r="H85" s="18">
        <f t="shared" si="22"/>
        <v>0</v>
      </c>
      <c r="I85" s="19">
        <f t="shared" si="23"/>
        <v>0</v>
      </c>
      <c r="K85" s="17">
        <f t="shared" si="4"/>
        <v>0</v>
      </c>
      <c r="L85" s="5">
        <f t="shared" si="5"/>
        <v>0</v>
      </c>
      <c r="M85" s="18">
        <f t="shared" si="6"/>
        <v>0</v>
      </c>
      <c r="N85" s="19">
        <f t="shared" si="24"/>
        <v>0</v>
      </c>
      <c r="P85" s="17">
        <f t="shared" si="7"/>
        <v>0</v>
      </c>
      <c r="Q85" s="5">
        <f t="shared" si="8"/>
        <v>0</v>
      </c>
      <c r="R85" s="18">
        <f t="shared" si="9"/>
        <v>0</v>
      </c>
      <c r="S85" s="19">
        <f t="shared" si="25"/>
        <v>0</v>
      </c>
      <c r="U85" s="17">
        <f t="shared" si="10"/>
        <v>6.9700000000000006</v>
      </c>
      <c r="V85" s="5">
        <f t="shared" si="11"/>
        <v>22627134.139549401</v>
      </c>
      <c r="W85" s="18">
        <f t="shared" si="12"/>
        <v>0.14247976215860511</v>
      </c>
      <c r="X85" s="19">
        <f t="shared" si="26"/>
        <v>0.99308394224547769</v>
      </c>
      <c r="Z85" s="17">
        <f t="shared" si="13"/>
        <v>0</v>
      </c>
      <c r="AA85" s="5">
        <f t="shared" si="14"/>
        <v>0</v>
      </c>
      <c r="AB85" s="18">
        <f t="shared" si="15"/>
        <v>0</v>
      </c>
      <c r="AC85" s="19">
        <f t="shared" si="27"/>
        <v>0</v>
      </c>
      <c r="AG85" s="17">
        <f t="shared" si="16"/>
        <v>0</v>
      </c>
      <c r="AH85" s="5">
        <f t="shared" si="17"/>
        <v>0</v>
      </c>
      <c r="AI85" s="18">
        <f t="shared" si="18"/>
        <v>0</v>
      </c>
      <c r="AJ85" s="19">
        <f t="shared" si="28"/>
        <v>0</v>
      </c>
    </row>
    <row r="86" spans="1:36" x14ac:dyDescent="0.3">
      <c r="A86" s="17">
        <f t="shared" si="19"/>
        <v>0</v>
      </c>
      <c r="B86" s="5">
        <f t="shared" si="1"/>
        <v>0</v>
      </c>
      <c r="C86" s="18">
        <f t="shared" si="20"/>
        <v>0</v>
      </c>
      <c r="D86" s="19">
        <f t="shared" si="21"/>
        <v>0</v>
      </c>
      <c r="F86" s="17">
        <f t="shared" si="2"/>
        <v>0</v>
      </c>
      <c r="G86" s="5">
        <f t="shared" si="3"/>
        <v>0</v>
      </c>
      <c r="H86" s="18">
        <f t="shared" si="22"/>
        <v>0</v>
      </c>
      <c r="I86" s="19">
        <f t="shared" si="23"/>
        <v>0</v>
      </c>
      <c r="K86" s="17">
        <f t="shared" si="4"/>
        <v>0</v>
      </c>
      <c r="L86" s="5">
        <f t="shared" si="5"/>
        <v>0</v>
      </c>
      <c r="M86" s="18">
        <f t="shared" si="6"/>
        <v>0</v>
      </c>
      <c r="N86" s="19">
        <f t="shared" si="24"/>
        <v>0</v>
      </c>
      <c r="P86" s="17">
        <f t="shared" si="7"/>
        <v>0</v>
      </c>
      <c r="Q86" s="5">
        <f t="shared" si="8"/>
        <v>0</v>
      </c>
      <c r="R86" s="18">
        <f t="shared" si="9"/>
        <v>0</v>
      </c>
      <c r="S86" s="19">
        <f t="shared" si="25"/>
        <v>0</v>
      </c>
      <c r="U86" s="17">
        <f t="shared" si="10"/>
        <v>0</v>
      </c>
      <c r="V86" s="5">
        <f t="shared" si="11"/>
        <v>0</v>
      </c>
      <c r="W86" s="18">
        <f t="shared" si="12"/>
        <v>0</v>
      </c>
      <c r="X86" s="19">
        <f t="shared" si="26"/>
        <v>0</v>
      </c>
      <c r="Z86" s="17">
        <f t="shared" si="13"/>
        <v>0</v>
      </c>
      <c r="AA86" s="5">
        <f t="shared" si="14"/>
        <v>0</v>
      </c>
      <c r="AB86" s="18">
        <f t="shared" si="15"/>
        <v>0</v>
      </c>
      <c r="AC86" s="19">
        <f t="shared" si="27"/>
        <v>0</v>
      </c>
      <c r="AG86" s="17">
        <f t="shared" si="16"/>
        <v>4.0000000000000008E-2</v>
      </c>
      <c r="AH86" s="5">
        <f t="shared" si="17"/>
        <v>84038065.535920501</v>
      </c>
      <c r="AI86" s="18">
        <f t="shared" si="18"/>
        <v>0.36840055472867805</v>
      </c>
      <c r="AJ86" s="19">
        <f t="shared" si="28"/>
        <v>1.4736022189147125E-2</v>
      </c>
    </row>
    <row r="87" spans="1:36" x14ac:dyDescent="0.3">
      <c r="A87" s="17">
        <f t="shared" si="19"/>
        <v>0</v>
      </c>
      <c r="B87" s="5">
        <f t="shared" si="1"/>
        <v>0</v>
      </c>
      <c r="C87" s="18">
        <f t="shared" si="20"/>
        <v>0</v>
      </c>
      <c r="D87" s="19">
        <f t="shared" si="21"/>
        <v>0</v>
      </c>
      <c r="F87" s="17">
        <f t="shared" si="2"/>
        <v>0</v>
      </c>
      <c r="G87" s="5">
        <f t="shared" si="3"/>
        <v>0</v>
      </c>
      <c r="H87" s="18">
        <f t="shared" si="22"/>
        <v>0</v>
      </c>
      <c r="I87" s="19">
        <f t="shared" si="23"/>
        <v>0</v>
      </c>
      <c r="K87" s="17">
        <f t="shared" si="4"/>
        <v>0</v>
      </c>
      <c r="L87" s="5">
        <f t="shared" si="5"/>
        <v>0</v>
      </c>
      <c r="M87" s="18">
        <f t="shared" si="6"/>
        <v>0</v>
      </c>
      <c r="N87" s="19">
        <f t="shared" si="24"/>
        <v>0</v>
      </c>
      <c r="P87" s="17">
        <f t="shared" si="7"/>
        <v>0</v>
      </c>
      <c r="Q87" s="5">
        <f t="shared" si="8"/>
        <v>0</v>
      </c>
      <c r="R87" s="18">
        <f t="shared" si="9"/>
        <v>0</v>
      </c>
      <c r="S87" s="19">
        <f t="shared" si="25"/>
        <v>0</v>
      </c>
      <c r="U87" s="17">
        <f t="shared" si="10"/>
        <v>0</v>
      </c>
      <c r="V87" s="5">
        <f t="shared" si="11"/>
        <v>0</v>
      </c>
      <c r="W87" s="18">
        <f t="shared" si="12"/>
        <v>0</v>
      </c>
      <c r="X87" s="19">
        <f t="shared" si="26"/>
        <v>0</v>
      </c>
      <c r="Z87" s="17">
        <f t="shared" si="13"/>
        <v>0</v>
      </c>
      <c r="AA87" s="5">
        <f t="shared" si="14"/>
        <v>0</v>
      </c>
      <c r="AB87" s="18">
        <f t="shared" si="15"/>
        <v>0</v>
      </c>
      <c r="AC87" s="19">
        <f t="shared" si="27"/>
        <v>0</v>
      </c>
      <c r="AG87" s="17">
        <f t="shared" si="16"/>
        <v>3.5100000000000002</v>
      </c>
      <c r="AH87" s="5">
        <f t="shared" si="17"/>
        <v>17057784.894487198</v>
      </c>
      <c r="AI87" s="18">
        <f t="shared" si="18"/>
        <v>7.4776797603527997E-2</v>
      </c>
      <c r="AJ87" s="19">
        <f t="shared" si="28"/>
        <v>0.26246655958838327</v>
      </c>
    </row>
    <row r="88" spans="1:36" x14ac:dyDescent="0.3">
      <c r="A88" s="17">
        <f t="shared" si="19"/>
        <v>0</v>
      </c>
      <c r="B88" s="5">
        <f t="shared" si="1"/>
        <v>0</v>
      </c>
      <c r="C88" s="18">
        <f t="shared" si="20"/>
        <v>0</v>
      </c>
      <c r="D88" s="19">
        <f t="shared" si="21"/>
        <v>0</v>
      </c>
      <c r="F88" s="17">
        <f t="shared" si="2"/>
        <v>0</v>
      </c>
      <c r="G88" s="5">
        <f t="shared" si="3"/>
        <v>0</v>
      </c>
      <c r="H88" s="18">
        <f t="shared" si="22"/>
        <v>0</v>
      </c>
      <c r="I88" s="19">
        <f t="shared" si="23"/>
        <v>0</v>
      </c>
      <c r="K88" s="17">
        <f t="shared" si="4"/>
        <v>0</v>
      </c>
      <c r="L88" s="5">
        <f t="shared" si="5"/>
        <v>0</v>
      </c>
      <c r="M88" s="18">
        <f t="shared" si="6"/>
        <v>0</v>
      </c>
      <c r="N88" s="19">
        <f t="shared" si="24"/>
        <v>0</v>
      </c>
      <c r="P88" s="17">
        <f t="shared" si="7"/>
        <v>0.73</v>
      </c>
      <c r="Q88" s="5">
        <f t="shared" si="8"/>
        <v>37944600.499971204</v>
      </c>
      <c r="R88" s="18">
        <f t="shared" si="9"/>
        <v>0.16381713574813817</v>
      </c>
      <c r="S88" s="19">
        <f t="shared" si="25"/>
        <v>0.11958650909614085</v>
      </c>
      <c r="U88" s="17">
        <f t="shared" si="10"/>
        <v>0</v>
      </c>
      <c r="V88" s="5">
        <f t="shared" si="11"/>
        <v>0</v>
      </c>
      <c r="W88" s="18">
        <f t="shared" si="12"/>
        <v>0</v>
      </c>
      <c r="X88" s="19">
        <f t="shared" si="26"/>
        <v>0</v>
      </c>
      <c r="Z88" s="17">
        <f t="shared" si="13"/>
        <v>0</v>
      </c>
      <c r="AA88" s="5">
        <f t="shared" si="14"/>
        <v>0</v>
      </c>
      <c r="AB88" s="18">
        <f t="shared" si="15"/>
        <v>0</v>
      </c>
      <c r="AC88" s="19">
        <f t="shared" si="27"/>
        <v>0</v>
      </c>
      <c r="AG88" s="17">
        <f t="shared" si="16"/>
        <v>0</v>
      </c>
      <c r="AH88" s="5">
        <f t="shared" si="17"/>
        <v>0</v>
      </c>
      <c r="AI88" s="18">
        <f t="shared" si="18"/>
        <v>0</v>
      </c>
      <c r="AJ88" s="19">
        <f t="shared" si="28"/>
        <v>0</v>
      </c>
    </row>
    <row r="89" spans="1:36" x14ac:dyDescent="0.3">
      <c r="A89" s="17">
        <f t="shared" si="19"/>
        <v>0</v>
      </c>
      <c r="B89" s="5">
        <f t="shared" si="1"/>
        <v>0</v>
      </c>
      <c r="C89" s="18">
        <f t="shared" si="20"/>
        <v>0</v>
      </c>
      <c r="D89" s="19">
        <f t="shared" si="21"/>
        <v>0</v>
      </c>
      <c r="F89" s="17">
        <f t="shared" si="2"/>
        <v>0</v>
      </c>
      <c r="G89" s="5">
        <f t="shared" si="3"/>
        <v>0</v>
      </c>
      <c r="H89" s="18">
        <f t="shared" si="22"/>
        <v>0</v>
      </c>
      <c r="I89" s="19">
        <f t="shared" si="23"/>
        <v>0</v>
      </c>
      <c r="K89" s="17">
        <f t="shared" si="4"/>
        <v>0</v>
      </c>
      <c r="L89" s="5">
        <f t="shared" si="5"/>
        <v>0</v>
      </c>
      <c r="M89" s="18">
        <f t="shared" si="6"/>
        <v>0</v>
      </c>
      <c r="N89" s="19">
        <f t="shared" si="24"/>
        <v>0</v>
      </c>
      <c r="P89" s="17">
        <f t="shared" si="7"/>
        <v>0.73</v>
      </c>
      <c r="Q89" s="5">
        <f t="shared" si="8"/>
        <v>7148576.4548247699</v>
      </c>
      <c r="R89" s="18">
        <f t="shared" si="9"/>
        <v>3.0862344156367183E-2</v>
      </c>
      <c r="S89" s="19">
        <f t="shared" si="25"/>
        <v>2.2529511234148043E-2</v>
      </c>
      <c r="U89" s="17">
        <f t="shared" si="10"/>
        <v>0</v>
      </c>
      <c r="V89" s="5">
        <f t="shared" si="11"/>
        <v>0</v>
      </c>
      <c r="W89" s="18">
        <f t="shared" si="12"/>
        <v>0</v>
      </c>
      <c r="X89" s="19">
        <f t="shared" si="26"/>
        <v>0</v>
      </c>
      <c r="Z89" s="17">
        <f t="shared" si="13"/>
        <v>0</v>
      </c>
      <c r="AA89" s="5">
        <f t="shared" si="14"/>
        <v>0</v>
      </c>
      <c r="AB89" s="18">
        <f t="shared" si="15"/>
        <v>0</v>
      </c>
      <c r="AC89" s="19">
        <f t="shared" si="27"/>
        <v>0</v>
      </c>
      <c r="AG89" s="17">
        <f t="shared" si="16"/>
        <v>0</v>
      </c>
      <c r="AH89" s="5">
        <f t="shared" si="17"/>
        <v>0</v>
      </c>
      <c r="AI89" s="18">
        <f t="shared" si="18"/>
        <v>0</v>
      </c>
      <c r="AJ89" s="19">
        <f t="shared" si="28"/>
        <v>0</v>
      </c>
    </row>
    <row r="90" spans="1:36" ht="15" thickBot="1" x14ac:dyDescent="0.35">
      <c r="A90" s="20" t="s">
        <v>90</v>
      </c>
      <c r="B90" s="21">
        <f>SUM(B51:B89)</f>
        <v>1569058830.125412</v>
      </c>
      <c r="C90" s="22"/>
      <c r="D90" s="23">
        <f>SUM(D51:D89)</f>
        <v>0.13913079978113402</v>
      </c>
      <c r="F90" s="20" t="s">
        <v>90</v>
      </c>
      <c r="G90" s="21">
        <f>SUM(G51:G89)</f>
        <v>97159917.791647553</v>
      </c>
      <c r="H90" s="22"/>
      <c r="I90" s="23">
        <f>SUM(I51:I89)</f>
        <v>0.70305272277950881</v>
      </c>
      <c r="K90" s="20" t="s">
        <v>90</v>
      </c>
      <c r="L90" s="21">
        <f>SUM(L51:L89)</f>
        <v>76263543.924314529</v>
      </c>
      <c r="M90" s="22"/>
      <c r="N90" s="23">
        <f>SUM(N51:N89)</f>
        <v>9.4716775584260517</v>
      </c>
      <c r="P90" s="20" t="s">
        <v>90</v>
      </c>
      <c r="Q90" s="21">
        <f>SUM(Q51:Q89)</f>
        <v>231627786.23055285</v>
      </c>
      <c r="R90" s="22"/>
      <c r="S90" s="23">
        <f>SUM(S51:S89)</f>
        <v>0.50237992716575219</v>
      </c>
      <c r="U90" s="20" t="s">
        <v>90</v>
      </c>
      <c r="V90" s="21">
        <f>SUM(V51:V89)</f>
        <v>158809460.35242119</v>
      </c>
      <c r="W90" s="22"/>
      <c r="X90" s="23">
        <f>SUM(X51:X89)</f>
        <v>3.0789428630831184</v>
      </c>
      <c r="Z90" s="20" t="s">
        <v>90</v>
      </c>
      <c r="AA90" s="21">
        <f>SUM(AA51:AA89)</f>
        <v>745525057.57054043</v>
      </c>
      <c r="AB90" s="22"/>
      <c r="AC90" s="23">
        <f>SUM(AC51:AC89)</f>
        <v>0.1905058375607222</v>
      </c>
      <c r="AG90" s="20" t="s">
        <v>90</v>
      </c>
      <c r="AH90" s="21">
        <f>SUM(AH51:AH89)</f>
        <v>228116012.4685843</v>
      </c>
      <c r="AI90" s="22"/>
      <c r="AJ90" s="23">
        <f>SUM(AJ51:AJ89)</f>
        <v>1.2423147192906683</v>
      </c>
    </row>
    <row r="94" spans="1:36" s="3" customFormat="1" x14ac:dyDescent="0.3">
      <c r="A94" s="2" t="s">
        <v>97</v>
      </c>
    </row>
    <row r="96" spans="1:36" s="8" customFormat="1" x14ac:dyDescent="0.3">
      <c r="A96" s="8" t="s">
        <v>74</v>
      </c>
      <c r="B96" s="8" t="s">
        <v>75</v>
      </c>
    </row>
    <row r="146" spans="1:1" x14ac:dyDescent="0.3">
      <c r="A146" s="7"/>
    </row>
  </sheetData>
  <sortState xmlns:xlrd2="http://schemas.microsoft.com/office/spreadsheetml/2017/richdata2" ref="I7:K45">
    <sortCondition ref="I7"/>
  </sortState>
  <mergeCells count="1">
    <mergeCell ref="F4: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C65D-3603-4978-B040-AAE0C91ECB01}">
  <dimension ref="A1:B8"/>
  <sheetViews>
    <sheetView workbookViewId="0">
      <selection activeCell="B2" sqref="B2"/>
    </sheetView>
  </sheetViews>
  <sheetFormatPr defaultColWidth="9.109375" defaultRowHeight="14.4" x14ac:dyDescent="0.3"/>
  <cols>
    <col min="1" max="1" width="16.44140625" style="5" bestFit="1" customWidth="1"/>
    <col min="2" max="2" width="18.21875" style="5" bestFit="1" customWidth="1"/>
    <col min="3" max="16384" width="9.109375" style="5"/>
  </cols>
  <sheetData>
    <row r="1" spans="1:2" x14ac:dyDescent="0.3">
      <c r="A1" s="4" t="s">
        <v>81</v>
      </c>
      <c r="B1" s="4" t="s">
        <v>106</v>
      </c>
    </row>
    <row r="2" spans="1:2" x14ac:dyDescent="0.3">
      <c r="A2" s="5" t="s">
        <v>82</v>
      </c>
      <c r="B2" s="9">
        <f>'Time value'!D90</f>
        <v>0.13913079978113402</v>
      </c>
    </row>
    <row r="3" spans="1:2" x14ac:dyDescent="0.3">
      <c r="A3" s="5" t="s">
        <v>84</v>
      </c>
      <c r="B3" s="9">
        <f>'Time value'!I90</f>
        <v>0.70305272277950881</v>
      </c>
    </row>
    <row r="4" spans="1:2" x14ac:dyDescent="0.3">
      <c r="A4" s="5" t="s">
        <v>83</v>
      </c>
      <c r="B4" s="9">
        <f>'Time value'!N90</f>
        <v>9.4716775584260517</v>
      </c>
    </row>
    <row r="5" spans="1:2" x14ac:dyDescent="0.3">
      <c r="A5" s="5" t="s">
        <v>87</v>
      </c>
      <c r="B5" s="9">
        <f>'Time value'!S90</f>
        <v>0.50237992716575219</v>
      </c>
    </row>
    <row r="6" spans="1:2" x14ac:dyDescent="0.3">
      <c r="A6" s="5" t="s">
        <v>88</v>
      </c>
      <c r="B6" s="9">
        <f>'Time value'!X90</f>
        <v>3.0789428630831184</v>
      </c>
    </row>
    <row r="7" spans="1:2" x14ac:dyDescent="0.3">
      <c r="A7" s="5" t="s">
        <v>85</v>
      </c>
      <c r="B7" s="9">
        <f>'Time value'!AC90</f>
        <v>0.1905058375607222</v>
      </c>
    </row>
    <row r="8" spans="1:2" x14ac:dyDescent="0.3">
      <c r="A8" s="5" t="s">
        <v>89</v>
      </c>
      <c r="B8" s="9">
        <f>'Time value'!AJ90</f>
        <v>1.2423147192906683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8C64-8E5B-4630-B6EF-856258632C3E}">
  <dimension ref="A1:B4"/>
  <sheetViews>
    <sheetView tabSelected="1" workbookViewId="0">
      <selection activeCell="I10" sqref="I10"/>
    </sheetView>
  </sheetViews>
  <sheetFormatPr defaultRowHeight="14.4" x14ac:dyDescent="0.3"/>
  <cols>
    <col min="2" max="2" width="12.6640625" bestFit="1" customWidth="1"/>
  </cols>
  <sheetData>
    <row r="1" spans="1:2" x14ac:dyDescent="0.3">
      <c r="A1" s="27" t="s">
        <v>107</v>
      </c>
      <c r="B1" s="27" t="s">
        <v>108</v>
      </c>
    </row>
    <row r="2" spans="1:2" x14ac:dyDescent="0.3">
      <c r="A2" t="s">
        <v>109</v>
      </c>
      <c r="B2">
        <v>80</v>
      </c>
    </row>
    <row r="3" spans="1:2" x14ac:dyDescent="0.3">
      <c r="A3" t="s">
        <v>110</v>
      </c>
      <c r="B3">
        <v>60</v>
      </c>
    </row>
    <row r="4" spans="1:2" x14ac:dyDescent="0.3">
      <c r="A4" t="s">
        <v>111</v>
      </c>
      <c r="B4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value</vt:lpstr>
      <vt:lpstr>Output</vt:lpstr>
      <vt:lpstr>Speeds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Martin</dc:creator>
  <cp:lastModifiedBy>Ruben van Beesten</cp:lastModifiedBy>
  <dcterms:created xsi:type="dcterms:W3CDTF">2023-10-08T09:08:21Z</dcterms:created>
  <dcterms:modified xsi:type="dcterms:W3CDTF">2023-10-26T12:34:46Z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2023-10-26T12:00:35Z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5395222a-f79e-4d13-9903-a13eecb24d82</vt:lpwstr>
  </property>
  <property fmtid="{D5CDD505-2E9C-101B-9397-08002B2CF9AE}" pid="8" name="MSIP_Label_8772ba27-cab8-4042-a351-a31f6e4eacdc_ContentBits">
    <vt:lpwstr>0</vt:lpwstr>
  </property>
</Properties>
</file>