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fin Rayen\Desktop\GIT_WORKSPACE\fluffy-chainsaw\WIP\files\"/>
    </mc:Choice>
  </mc:AlternateContent>
  <xr:revisionPtr revIDLastSave="0" documentId="13_ncr:1_{A60F3F4C-6BF9-4ED6-A6E4-C29F82E76134}" xr6:coauthVersionLast="32" xr6:coauthVersionMax="32" xr10:uidLastSave="{00000000-0000-0000-0000-000000000000}"/>
  <bookViews>
    <workbookView xWindow="360" yWindow="36" windowWidth="14352" windowHeight="4956" activeTab="2" xr2:uid="{00000000-000D-0000-FFFF-FFFF00000000}"/>
  </bookViews>
  <sheets>
    <sheet name="Sheet1" sheetId="1" r:id="rId1"/>
    <sheet name="Sheet2" sheetId="6" r:id="rId2"/>
    <sheet name="Sheet3" sheetId="7" r:id="rId3"/>
  </sheets>
  <calcPr calcId="179017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<sst xmlns="http://schemas.openxmlformats.org/spreadsheetml/2006/main" count="233" uniqueCount="172">
  <si>
    <t>Name</t>
  </si>
  <si>
    <t>DOB</t>
  </si>
  <si>
    <t>Address</t>
  </si>
  <si>
    <t>City</t>
  </si>
  <si>
    <t>EmpID</t>
  </si>
  <si>
    <t>City – Must be one in a list present in another sheet</t>
  </si>
  <si>
    <t>Berlin</t>
  </si>
  <si>
    <t>London</t>
  </si>
  <si>
    <t>Mannheim</t>
  </si>
  <si>
    <t>Strasbourg</t>
  </si>
  <si>
    <t>Madrid</t>
  </si>
  <si>
    <t>Marseille</t>
  </si>
  <si>
    <t>Tsawassen</t>
  </si>
  <si>
    <t>Buenos Aires</t>
  </si>
  <si>
    <t>Bern</t>
  </si>
  <si>
    <t>Aachen</t>
  </si>
  <si>
    <t>Nantes</t>
  </si>
  <si>
    <t>Graz</t>
  </si>
  <si>
    <t>Lille</t>
  </si>
  <si>
    <t>Torino</t>
  </si>
  <si>
    <t>Lisboa</t>
  </si>
  <si>
    <t>Barcelona</t>
  </si>
  <si>
    <t>Sevilla</t>
  </si>
  <si>
    <t>Campinas</t>
  </si>
  <si>
    <t>Eugene</t>
  </si>
  <si>
    <t>Caracas</t>
  </si>
  <si>
    <t>B00007</t>
  </si>
  <si>
    <t>A00007</t>
  </si>
  <si>
    <t>B00008</t>
  </si>
  <si>
    <t>A00008</t>
  </si>
  <si>
    <t>A00009</t>
  </si>
  <si>
    <t>B00010</t>
  </si>
  <si>
    <t>A00010</t>
  </si>
  <si>
    <t>B00011</t>
  </si>
  <si>
    <t>A00011</t>
  </si>
  <si>
    <t>B00012</t>
  </si>
  <si>
    <t>A00012</t>
  </si>
  <si>
    <t>B00013</t>
  </si>
  <si>
    <t>A00013</t>
  </si>
  <si>
    <t>B00014</t>
  </si>
  <si>
    <t>A00014</t>
  </si>
  <si>
    <t>B00015</t>
  </si>
  <si>
    <t>A00015</t>
  </si>
  <si>
    <t>B00016</t>
  </si>
  <si>
    <t>A00016</t>
  </si>
  <si>
    <t>B00017</t>
  </si>
  <si>
    <t>Name – Free text with a maximum of 60 characters(len)</t>
  </si>
  <si>
    <t xml:space="preserve"> Dob – All the date related conditions</t>
  </si>
  <si>
    <t>Address – Free text but has at least 4 lines of code</t>
  </si>
  <si>
    <t>Employee ID – Must start with a character followed by numbers of 5 digits</t>
  </si>
  <si>
    <t>B00009</t>
  </si>
  <si>
    <t>A00017</t>
  </si>
  <si>
    <t>B00018</t>
  </si>
  <si>
    <t>A00018</t>
  </si>
  <si>
    <t>B00019</t>
  </si>
  <si>
    <t>A00019</t>
  </si>
  <si>
    <t>B00020</t>
  </si>
  <si>
    <t>A00020</t>
  </si>
  <si>
    <t>B00021</t>
  </si>
  <si>
    <t>A00021</t>
  </si>
  <si>
    <t>B00022</t>
  </si>
  <si>
    <t>A00022</t>
  </si>
  <si>
    <t>B00023</t>
  </si>
  <si>
    <t>A00023</t>
  </si>
  <si>
    <t>B00024</t>
  </si>
  <si>
    <t>A00024</t>
  </si>
  <si>
    <t>B00025</t>
  </si>
  <si>
    <t>A00025</t>
  </si>
  <si>
    <t>B00026</t>
  </si>
  <si>
    <t>A00026</t>
  </si>
  <si>
    <t>B00027</t>
  </si>
  <si>
    <t>A00027</t>
  </si>
  <si>
    <t>B00028</t>
  </si>
  <si>
    <t>A00028</t>
  </si>
  <si>
    <t>B00029</t>
  </si>
  <si>
    <t>A00029</t>
  </si>
  <si>
    <t>B00030</t>
  </si>
  <si>
    <t>A00030</t>
  </si>
  <si>
    <t>B00031</t>
  </si>
  <si>
    <t>Dillon Tyson</t>
  </si>
  <si>
    <t>Kai Ayers</t>
  </si>
  <si>
    <t>Kameron Trujillo</t>
  </si>
  <si>
    <t>Gage Weaver</t>
  </si>
  <si>
    <t>Daniel Bennett</t>
  </si>
  <si>
    <t>Tom Burke</t>
  </si>
  <si>
    <t>Christopher Brown</t>
  </si>
  <si>
    <t>Kieran Atkinson</t>
  </si>
  <si>
    <t>Cameron Ball</t>
  </si>
  <si>
    <t>Dominick Stuart</t>
  </si>
  <si>
    <t>Yehuda Douglas</t>
  </si>
  <si>
    <t>Julio Mayer</t>
  </si>
  <si>
    <t>Julius Gardner</t>
  </si>
  <si>
    <t>Eden Graves</t>
  </si>
  <si>
    <t>Lane Hall</t>
  </si>
  <si>
    <t>Robin Williams</t>
  </si>
  <si>
    <t>Aaren Hayes</t>
  </si>
  <si>
    <t>Ali Watson</t>
  </si>
  <si>
    <t>Skylar Henderson</t>
  </si>
  <si>
    <t>Cameron Guerra</t>
  </si>
  <si>
    <t>Gail Ferrell</t>
  </si>
  <si>
    <t>Danny Calhoun</t>
  </si>
  <si>
    <t>Caden Potter</t>
  </si>
  <si>
    <t>Bailey Mann</t>
  </si>
  <si>
    <t>Emily Taylor</t>
  </si>
  <si>
    <t>Niamh Wood</t>
  </si>
  <si>
    <t>Melissa Mcdonald</t>
  </si>
  <si>
    <t>Sofia Hill</t>
  </si>
  <si>
    <t>Eva Howard</t>
  </si>
  <si>
    <t>Kamila Rosales</t>
  </si>
  <si>
    <t>Roselyn Vaughan</t>
  </si>
  <si>
    <t>Sloane Glass</t>
  </si>
  <si>
    <t>Nayeli Lopez</t>
  </si>
  <si>
    <t>Renee Rose</t>
  </si>
  <si>
    <t>Taylor Parker</t>
  </si>
  <si>
    <t>Toby Hill</t>
  </si>
  <si>
    <t>Kian Lawrence</t>
  </si>
  <si>
    <t>Alexander Reid</t>
  </si>
  <si>
    <t>Kian Butler</t>
  </si>
  <si>
    <t>Maddox Young</t>
  </si>
  <si>
    <t>Hunter Parsons</t>
  </si>
  <si>
    <t>Tony Medina</t>
  </si>
  <si>
    <t>Joey Collier</t>
  </si>
  <si>
    <t>Julius Wilson</t>
  </si>
  <si>
    <t>Bennie Kaur</t>
  </si>
  <si>
    <t>Aubrey Young</t>
  </si>
  <si>
    <t>Carmen Walsh</t>
  </si>
  <si>
    <t>Reed Turner</t>
  </si>
  <si>
    <t>Addison Johnson</t>
  </si>
  <si>
    <t>Glen Herrera</t>
  </si>
  <si>
    <t>Hayden Franklin</t>
  </si>
  <si>
    <t>Kris Davis</t>
  </si>
  <si>
    <t>Jesse Fitzgerald</t>
  </si>
  <si>
    <t>Casey Little</t>
  </si>
  <si>
    <t>2/19/2006</t>
  </si>
  <si>
    <t>4/22/2011</t>
  </si>
  <si>
    <t>4/14/2014</t>
  </si>
  <si>
    <t>6/27/2014</t>
  </si>
  <si>
    <t>9/20/2017</t>
  </si>
  <si>
    <t>October 1, 2001</t>
  </si>
  <si>
    <t>June 21, 2004</t>
  </si>
  <si>
    <t>February 12, 2008</t>
  </si>
  <si>
    <t>September 20, 2011</t>
  </si>
  <si>
    <t>March 8, 2014</t>
  </si>
  <si>
    <t>2001 June 28</t>
  </si>
  <si>
    <t>2004 August 3</t>
  </si>
  <si>
    <t>2004 November 7</t>
  </si>
  <si>
    <t>2015 December 29</t>
  </si>
  <si>
    <t>2016 January 1</t>
  </si>
  <si>
    <t>2/19/2005</t>
  </si>
  <si>
    <t>4/22/2010</t>
  </si>
  <si>
    <t>4/14/2013</t>
  </si>
  <si>
    <t>6/27/2013</t>
  </si>
  <si>
    <t>9/20/2016</t>
  </si>
  <si>
    <t>123qwe</t>
  </si>
  <si>
    <t>qwe123</t>
  </si>
  <si>
    <t>aaaaaaaaaaaaaaaaaaaaaaaaaaaaaaaaaaaaaaaaaaaaaaaaaaaaaaaaaaaa</t>
  </si>
  <si>
    <t>aaaaaaaaaaaaaaaaaaaaaaaaaaaaaaaaaaaaaaaaaaaaaaaaaaaaaaaaaaaaa</t>
  </si>
  <si>
    <t>qwe</t>
  </si>
  <si>
    <t>Single Line</t>
  </si>
  <si>
    <t>Double Line
2nd Line</t>
  </si>
  <si>
    <t>Tripple Line
2nd Line
3rd Line</t>
  </si>
  <si>
    <t>4 Lines
line 2
line 3
line 4</t>
  </si>
  <si>
    <t>5 Lines
line 2
line 3
line 4
line 5</t>
  </si>
  <si>
    <t>Chennai</t>
  </si>
  <si>
    <t>Madras</t>
  </si>
  <si>
    <t>Moscow</t>
  </si>
  <si>
    <t>Singapore</t>
  </si>
  <si>
    <t>q12345</t>
  </si>
  <si>
    <t>qw1234</t>
  </si>
  <si>
    <t>qwer12</t>
  </si>
  <si>
    <t>qwert1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</si>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</sst>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13" sqref="A13"/>
    </sheetView>
  </sheetViews>
  <sheetFormatPr defaultColWidth="15.109375" defaultRowHeight="15" customHeight="1" x14ac:dyDescent="0.3"/>
  <cols>
    <col min="1" max="16384" width="15.109375" style="3"/>
  </cols>
  <sheetData>
    <row r="1" spans="1:5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3">
      <c r="A2" s="3">
        <v>123</v>
      </c>
      <c r="B2" s="3">
        <v>123</v>
      </c>
      <c r="C2" s="5" t="s">
        <v>158</v>
      </c>
      <c r="D2" s="3">
        <v>123</v>
      </c>
      <c r="E2" s="3">
        <v>123</v>
      </c>
    </row>
    <row r="3" spans="1:5" ht="15" customHeight="1" x14ac:dyDescent="0.3">
      <c r="A3" s="3" t="s">
        <v>153</v>
      </c>
      <c r="B3" s="3" t="s">
        <v>153</v>
      </c>
      <c r="C3" s="5" t="s">
        <v>159</v>
      </c>
      <c r="D3" s="3" t="s">
        <v>153</v>
      </c>
      <c r="E3" s="3" t="s">
        <v>153</v>
      </c>
    </row>
    <row r="4" spans="1:5" ht="15" customHeight="1" x14ac:dyDescent="0.3">
      <c r="A4" s="3" t="s">
        <v>154</v>
      </c>
      <c r="B4" s="3" t="s">
        <v>154</v>
      </c>
      <c r="C4" s="5" t="s">
        <v>160</v>
      </c>
      <c r="D4" s="3" t="s">
        <v>154</v>
      </c>
      <c r="E4" s="3" t="s">
        <v>154</v>
      </c>
    </row>
    <row r="5" spans="1:5" ht="15" customHeight="1" x14ac:dyDescent="0.3">
      <c r="A5" s="3" t="s">
        <v>155</v>
      </c>
      <c r="B5" s="4" t="s">
        <v>157</v>
      </c>
      <c r="C5" s="5" t="s">
        <v>161</v>
      </c>
      <c r="D5" s="4" t="s">
        <v>157</v>
      </c>
      <c r="E5" s="4" t="s">
        <v>157</v>
      </c>
    </row>
    <row r="6" spans="1:5" ht="15" customHeight="1" x14ac:dyDescent="0.3">
      <c r="A6" s="3" t="s">
        <v>156</v>
      </c>
      <c r="B6" s="4">
        <v>38642</v>
      </c>
      <c r="C6" s="5" t="s">
        <v>162</v>
      </c>
      <c r="D6" t="s">
        <v>163</v>
      </c>
      <c r="E6" s="3" t="s">
        <v>167</v>
      </c>
    </row>
    <row r="7" spans="1:5" ht="15" customHeight="1" x14ac:dyDescent="0.3">
      <c r="A7" s="4">
        <v>42037</v>
      </c>
      <c r="B7" s="4">
        <v>40441</v>
      </c>
      <c r="C7" s="5" t="str">
        <f>CONCATENATE("Kyla Olsen",CHAR(10),"Ap #651-8679 Sodales Av.",CHAR(10),"Tamuning PA 10855",CHAR(10),"(654) 393-5734")</f>
        <v>Kyla Olsen
Ap #651-8679 Sodales Av.
Tamuning PA 10855
(654) 393-5734</v>
      </c>
      <c r="D7" t="s">
        <v>164</v>
      </c>
      <c r="E7" s="3" t="s">
        <v>168</v>
      </c>
    </row>
    <row r="8" spans="1:5" ht="15" customHeight="1" x14ac:dyDescent="0.3">
      <c r="A8" s="3" t="s">
        <v>79</v>
      </c>
      <c r="B8" s="4">
        <v>42037</v>
      </c>
      <c r="C8" s="5" t="str">
        <f>CONCATENATE("Forrest Ray",CHAR(10),"191-103 Integer Rd.",CHAR(10),"Corona New Mexico 08219",CHAR(10),"(404) 960-3807")</f>
        <v>Forrest Ray
191-103 Integer Rd.
Corona New Mexico 08219
(404) 960-3807</v>
      </c>
      <c r="D8" t="s">
        <v>165</v>
      </c>
      <c r="E8" s="3" t="s">
        <v>154</v>
      </c>
    </row>
    <row r="9" spans="1:5" ht="15" customHeight="1" x14ac:dyDescent="0.3">
      <c r="A9" s="3" t="s">
        <v>80</v>
      </c>
      <c r="B9" s="4">
        <v>42070</v>
      </c>
      <c r="C9" s="5" t="str">
        <f>CONCATENATE("Hiroko Potter",CHAR(10),"P.O. Box 887 2508 Dolor. Av.",CHAR(10),"Muskegon KY 12482",CHAR(10),"(314) 244-6306")</f>
        <v>Hiroko Potter
P.O. Box 887 2508 Dolor. Av.
Muskegon KY 12482
(314) 244-6306</v>
      </c>
      <c r="D9" t="s">
        <v>166</v>
      </c>
      <c r="E9" s="3" t="s">
        <v>169</v>
      </c>
    </row>
    <row r="10" spans="1:5" ht="15" customHeight="1" x14ac:dyDescent="0.3">
      <c r="A10" s="3" t="s">
        <v>81</v>
      </c>
      <c r="B10" s="4">
        <v>42254</v>
      </c>
      <c r="C10" s="5" t="str">
        <f>CONCATENATE("Nyssa Vazquez",CHAR(10),"511-5762 At Rd.",CHAR(10),"Chelsea MI 67708",CHAR(10),"(947) 278-5929")</f>
        <v>Nyssa Vazquez
511-5762 At Rd.
Chelsea MI 67708
(947) 278-5929</v>
      </c>
      <c r="D10" t="s">
        <v>14</v>
      </c>
      <c r="E10" s="3" t="s">
        <v>170</v>
      </c>
    </row>
    <row r="11" spans="1:5" ht="15" customHeight="1" x14ac:dyDescent="0.3">
      <c r="A11" s="3" t="s">
        <v>82</v>
      </c>
      <c r="B11" s="6" t="s">
        <v>148</v>
      </c>
      <c r="C11" s="5" t="str">
        <f>CONCATENATE("Lawrence Moreno",CHAR(10),"935-9940 Tortor. Street",CHAR(10),"Santa Rosa MN 98804",CHAR(10),"(684) 579-1879")</f>
        <v>Lawrence Moreno
935-9940 Tortor. Street
Santa Rosa MN 98804
(684) 579-1879</v>
      </c>
      <c r="D11" t="s">
        <v>15</v>
      </c>
      <c r="E11" s="3" t="s">
        <v>171</v>
      </c>
    </row>
    <row r="12" spans="1:5" ht="15" customHeight="1" x14ac:dyDescent="0.3">
      <c r="A12" s="3" t="s">
        <v>83</v>
      </c>
      <c r="B12" s="6" t="s">
        <v>149</v>
      </c>
      <c r="C12" s="5" t="str">
        <f>CONCATENATE("Ina Moran",CHAR(10),"P.O. Box 929 4189 Nunc Road",CHAR(10),"Lebanon KY 69409",CHAR(10),"(389) 737-2852")</f>
        <v>Ina Moran
P.O. Box 929 4189 Nunc Road
Lebanon KY 69409
(389) 737-2852</v>
      </c>
      <c r="D12" t="s">
        <v>16</v>
      </c>
      <c r="E12" s="3">
        <v>123456</v>
      </c>
    </row>
    <row r="13" spans="1:5" ht="15" customHeight="1" x14ac:dyDescent="0.3">
      <c r="A13" s="3" t="s">
        <v>84</v>
      </c>
      <c r="B13" s="6" t="s">
        <v>150</v>
      </c>
      <c r="C13" s="5" t="str">
        <f>CONCATENATE("Aaron Hawkins",CHAR(10),"5587 Nunc. Avenue",CHAR(10),"Erie Rhode Island 24975",CHAR(10),"(660) 663-4518")</f>
        <v>Aaron Hawkins
5587 Nunc. Avenue
Erie Rhode Island 24975
(660) 663-4518</v>
      </c>
      <c r="D13" t="s">
        <v>17</v>
      </c>
      <c r="E13" s="3" t="s">
        <v>26</v>
      </c>
    </row>
    <row r="14" spans="1:5" ht="15" customHeight="1" x14ac:dyDescent="0.3">
      <c r="A14" s="3" t="s">
        <v>85</v>
      </c>
      <c r="B14" s="6" t="s">
        <v>151</v>
      </c>
      <c r="C14" s="5" t="str">
        <f>CONCATENATE("Hedy Greene",CHAR(10),"Ap #696-3279 Viverra. Avenue",CHAR(10),"Latrobe DE 38100",CHAR(10),"(608) 265-2215")</f>
        <v>Hedy Greene
Ap #696-3279 Viverra. Avenue
Latrobe DE 38100
(608) 265-2215</v>
      </c>
      <c r="D14" t="s">
        <v>18</v>
      </c>
      <c r="E14" s="3" t="s">
        <v>27</v>
      </c>
    </row>
    <row r="15" spans="1:5" ht="15" customHeight="1" x14ac:dyDescent="0.3">
      <c r="A15" s="3" t="s">
        <v>86</v>
      </c>
      <c r="B15" s="6" t="s">
        <v>152</v>
      </c>
      <c r="C15" s="5" t="str">
        <f>CONCATENATE("Melvin Porter",CHAR(10),"P.O. Box 132 1599 Curabitur Rd.",CHAR(10),"Bandera South Dakota 45149",CHAR(10),"(959) 119-8364")</f>
        <v>Melvin Porter
P.O. Box 132 1599 Curabitur Rd.
Bandera South Dakota 45149
(959) 119-8364</v>
      </c>
      <c r="D15" t="s">
        <v>19</v>
      </c>
      <c r="E15" s="3" t="s">
        <v>28</v>
      </c>
    </row>
    <row r="16" spans="1:5" ht="15" customHeight="1" x14ac:dyDescent="0.3">
      <c r="A16" s="3" t="s">
        <v>87</v>
      </c>
      <c r="B16" s="6" t="s">
        <v>133</v>
      </c>
      <c r="C16" s="5" t="str">
        <f>CONCATENATE("Keefe Sellers",CHAR(10),"347-7666 Iaculis St.",CHAR(10),"Woodruff SC 49854",CHAR(10),"(468) 353-2641")</f>
        <v>Keefe Sellers
347-7666 Iaculis St.
Woodruff SC 49854
(468) 353-2641</v>
      </c>
      <c r="D16" t="s">
        <v>20</v>
      </c>
      <c r="E16" s="3" t="s">
        <v>29</v>
      </c>
    </row>
    <row r="17" spans="1:5" ht="15" customHeight="1" x14ac:dyDescent="0.3">
      <c r="A17" s="3" t="s">
        <v>88</v>
      </c>
      <c r="B17" s="6" t="s">
        <v>134</v>
      </c>
      <c r="C17" s="5" t="str">
        <f>CONCATENATE("Joan Romero",CHAR(10),"666-4366 Lacinia Avenue",CHAR(10),"Idaho Falls Ohio 19253",CHAR(10),"(248) 675-4007")</f>
        <v>Joan Romero
666-4366 Lacinia Avenue
Idaho Falls Ohio 19253
(248) 675-4007</v>
      </c>
      <c r="D17" t="s">
        <v>21</v>
      </c>
      <c r="E17" s="3" t="s">
        <v>50</v>
      </c>
    </row>
    <row r="18" spans="1:5" ht="15" customHeight="1" x14ac:dyDescent="0.3">
      <c r="A18" s="3" t="s">
        <v>89</v>
      </c>
      <c r="B18" s="6" t="s">
        <v>135</v>
      </c>
      <c r="C18" s="5" t="str">
        <f>CONCATENATE("Davis Patrick",CHAR(10),"P.O. Box 147 2546 Sociosqu Rd.",CHAR(10),"Bethlehem Utah 02913",CHAR(10),"(939) 353-1107")</f>
        <v>Davis Patrick
P.O. Box 147 2546 Sociosqu Rd.
Bethlehem Utah 02913
(939) 353-1107</v>
      </c>
      <c r="D18" t="s">
        <v>22</v>
      </c>
      <c r="E18" s="3" t="s">
        <v>30</v>
      </c>
    </row>
    <row r="19" spans="1:5" ht="15" customHeight="1" x14ac:dyDescent="0.3">
      <c r="A19" s="3" t="s">
        <v>90</v>
      </c>
      <c r="B19" s="6" t="s">
        <v>136</v>
      </c>
      <c r="C19" s="5" t="str">
        <f>CONCATENATE("Leilani Boyer",CHAR(10),"557-6308 Lacinia Road",CHAR(10),"San Bernardino ND 09289",CHAR(10),"(570) 873-7090")</f>
        <v>Leilani Boyer
557-6308 Lacinia Road
San Bernardino ND 09289
(570) 873-7090</v>
      </c>
      <c r="D19" t="s">
        <v>23</v>
      </c>
      <c r="E19" s="3" t="s">
        <v>31</v>
      </c>
    </row>
    <row r="20" spans="1:5" ht="15" customHeight="1" x14ac:dyDescent="0.3">
      <c r="A20" s="3" t="s">
        <v>91</v>
      </c>
      <c r="B20" s="6" t="s">
        <v>137</v>
      </c>
      <c r="C20" s="5" t="str">
        <f>CONCATENATE("Colby Bernard",CHAR(10),"Ap #285-7193 Ullamcorper Avenue",CHAR(10),"Amesbury HI 93373",CHAR(10),"(302) 259-2375")</f>
        <v>Colby Bernard
Ap #285-7193 Ullamcorper Avenue
Amesbury HI 93373
(302) 259-2375</v>
      </c>
      <c r="D20" t="s">
        <v>24</v>
      </c>
      <c r="E20" s="3" t="s">
        <v>32</v>
      </c>
    </row>
    <row r="21" spans="1:5" ht="15" customHeight="1" x14ac:dyDescent="0.3">
      <c r="A21" s="3" t="s">
        <v>92</v>
      </c>
      <c r="B21" s="6" t="s">
        <v>138</v>
      </c>
      <c r="C21" s="5" t="str">
        <f>CONCATENATE("Bryar Pitts",CHAR(10),"5543 Aliquet St.",CHAR(10),"Fort Dodge GA 20783",CHAR(10),"(717) 450-4729")</f>
        <v>Bryar Pitts
5543 Aliquet St.
Fort Dodge GA 20783
(717) 450-4729</v>
      </c>
      <c r="D21" t="s">
        <v>25</v>
      </c>
      <c r="E21" s="3" t="s">
        <v>33</v>
      </c>
    </row>
    <row r="22" spans="1:5" ht="15" customHeight="1" x14ac:dyDescent="0.3">
      <c r="A22" s="3" t="s">
        <v>93</v>
      </c>
      <c r="B22" s="4" t="s">
        <v>139</v>
      </c>
      <c r="C22" s="5" t="str">
        <f>CONCATENATE("Rahim Henderson",CHAR(10),"5037 Diam Rd.",CHAR(10),"Daly City Ohio 90255",CHAR(10),"(453) 391-4650")</f>
        <v>Rahim Henderson
5037 Diam Rd.
Daly City Ohio 90255
(453) 391-4650</v>
      </c>
      <c r="D22" t="s">
        <v>6</v>
      </c>
      <c r="E22" s="3" t="s">
        <v>34</v>
      </c>
    </row>
    <row r="23" spans="1:5" ht="15" customHeight="1" x14ac:dyDescent="0.3">
      <c r="A23" s="3" t="s">
        <v>94</v>
      </c>
      <c r="B23" s="4" t="s">
        <v>140</v>
      </c>
      <c r="C23" s="5" t="str">
        <f>CONCATENATE("Noelle Adams",CHAR(10),"6351 Fringilla Avenue",CHAR(10),"Gardena Colorado 37547",CHAR(10),"(559) 104-5475")</f>
        <v>Noelle Adams
6351 Fringilla Avenue
Gardena Colorado 37547
(559) 104-5475</v>
      </c>
      <c r="D23" t="s">
        <v>7</v>
      </c>
      <c r="E23" s="3" t="s">
        <v>35</v>
      </c>
    </row>
    <row r="24" spans="1:5" ht="15" customHeight="1" x14ac:dyDescent="0.3">
      <c r="A24" s="3" t="s">
        <v>95</v>
      </c>
      <c r="B24" s="4" t="s">
        <v>141</v>
      </c>
      <c r="C24" s="5" t="str">
        <f>CONCATENATE("Lillith Daniel",CHAR(10),"935-1670 Neque. St.",CHAR(10),"Centennial Delaware 48432",CHAR(10),"(387) 142-9434")</f>
        <v>Lillith Daniel
935-1670 Neque. St.
Centennial Delaware 48432
(387) 142-9434</v>
      </c>
      <c r="D24" t="s">
        <v>8</v>
      </c>
      <c r="E24" s="3" t="s">
        <v>36</v>
      </c>
    </row>
    <row r="25" spans="1:5" ht="15" customHeight="1" x14ac:dyDescent="0.3">
      <c r="A25" s="3" t="s">
        <v>96</v>
      </c>
      <c r="B25" s="4" t="s">
        <v>142</v>
      </c>
      <c r="C25" s="5" t="str">
        <f>CONCATENATE("Adria Russell",CHAR(10),"414-7533 Non Rd.",CHAR(10),"Miami Beach North Dakota 58563",CHAR(10),"(516) 745-4496")</f>
        <v>Adria Russell
414-7533 Non Rd.
Miami Beach North Dakota 58563
(516) 745-4496</v>
      </c>
      <c r="D25" t="s">
        <v>9</v>
      </c>
      <c r="E25" s="3" t="s">
        <v>37</v>
      </c>
    </row>
    <row r="26" spans="1:5" ht="15" customHeight="1" x14ac:dyDescent="0.3">
      <c r="A26" s="3" t="s">
        <v>97</v>
      </c>
      <c r="B26" s="4">
        <v>36699</v>
      </c>
      <c r="C26" s="5" t="str">
        <f>CONCATENATE("Hilda Haynes",CHAR(10),"778-9383 Suspendisse Av.",CHAR(10),"Weirton IN 93479",CHAR(10),"(326) 677-3419")</f>
        <v>Hilda Haynes
778-9383 Suspendisse Av.
Weirton IN 93479
(326) 677-3419</v>
      </c>
      <c r="D26" t="s">
        <v>10</v>
      </c>
      <c r="E26" s="3" t="s">
        <v>38</v>
      </c>
    </row>
    <row r="27" spans="1:5" ht="15" customHeight="1" x14ac:dyDescent="0.3">
      <c r="A27" s="3" t="s">
        <v>98</v>
      </c>
      <c r="B27" s="4">
        <v>36700</v>
      </c>
      <c r="C27" s="5" t="str">
        <f>CONCATENATE("Sheila Mcintosh",CHAR(10),"P.O. Box 360 4407 Et Rd.",CHAR(10),"Santa Monica FL 30309",CHAR(10),"(746) 679-2470")</f>
        <v>Sheila Mcintosh
P.O. Box 360 4407 Et Rd.
Santa Monica FL 30309
(746) 679-2470</v>
      </c>
      <c r="D27" t="s">
        <v>11</v>
      </c>
      <c r="E27" s="3" t="s">
        <v>39</v>
      </c>
    </row>
    <row r="28" spans="1:5" ht="15" customHeight="1" x14ac:dyDescent="0.3">
      <c r="A28" s="3" t="s">
        <v>99</v>
      </c>
      <c r="B28" s="4">
        <v>36701</v>
      </c>
      <c r="C28" s="5" t="str">
        <f>CONCATENATE("Rebecca Chambers",CHAR(10),"P.O. Box 813 5982 Sit Ave",CHAR(10),"Liberal Vermont 51324",CHAR(10),"(455) 430-0989")</f>
        <v>Rebecca Chambers
P.O. Box 813 5982 Sit Ave
Liberal Vermont 51324
(455) 430-0989</v>
      </c>
      <c r="D28" t="s">
        <v>12</v>
      </c>
      <c r="E28" s="3" t="s">
        <v>40</v>
      </c>
    </row>
    <row r="29" spans="1:5" ht="15" customHeight="1" x14ac:dyDescent="0.3">
      <c r="A29" s="3" t="s">
        <v>100</v>
      </c>
      <c r="B29" s="4">
        <v>36702</v>
      </c>
      <c r="C29" s="5" t="str">
        <f>CONCATENATE("Christian Emerson",CHAR(10),"P.O. Box 886 4118 Arcu St.",CHAR(10),"Rolling Hills Georgia 92358",CHAR(10),"(490) 936-4694")</f>
        <v>Christian Emerson
P.O. Box 886 4118 Arcu St.
Rolling Hills Georgia 92358
(490) 936-4694</v>
      </c>
      <c r="D29" t="s">
        <v>13</v>
      </c>
      <c r="E29" s="3" t="s">
        <v>41</v>
      </c>
    </row>
    <row r="30" spans="1:5" ht="15" customHeight="1" x14ac:dyDescent="0.3">
      <c r="A30" s="3" t="s">
        <v>101</v>
      </c>
      <c r="B30" s="4">
        <v>36703</v>
      </c>
      <c r="C30" s="5" t="str">
        <f>CONCATENATE("Nevada Ware",CHAR(10),"P.O. Box 597 4156 Tincidunt Ave",CHAR(10),"Green Bay Indiana 19759",CHAR(10),"(985) 834-8285")</f>
        <v>Nevada Ware
P.O. Box 597 4156 Tincidunt Ave
Green Bay Indiana 19759
(985) 834-8285</v>
      </c>
      <c r="D30" t="s">
        <v>14</v>
      </c>
      <c r="E30" s="3" t="s">
        <v>42</v>
      </c>
    </row>
    <row r="31" spans="1:5" ht="15" customHeight="1" x14ac:dyDescent="0.3">
      <c r="A31" s="3" t="s">
        <v>102</v>
      </c>
      <c r="B31" s="4">
        <v>36704</v>
      </c>
      <c r="C31" s="5" t="str">
        <f>CONCATENATE("Margaret Joseph",CHAR(10),"P.O. Box 508 3919 Gravida St.",CHAR(10),"Tamuning Washington 55797",CHAR(10),"(662) 661-1446")</f>
        <v>Margaret Joseph
P.O. Box 508 3919 Gravida St.
Tamuning Washington 55797
(662) 661-1446</v>
      </c>
      <c r="D31" t="s">
        <v>15</v>
      </c>
      <c r="E31" s="3" t="s">
        <v>43</v>
      </c>
    </row>
    <row r="32" spans="1:5" ht="15" customHeight="1" x14ac:dyDescent="0.3">
      <c r="A32" s="3" t="s">
        <v>103</v>
      </c>
      <c r="B32" s="4">
        <v>37522</v>
      </c>
      <c r="C32" s="5" t="str">
        <f>CONCATENATE("Edward Nieves",CHAR(10),"928-3313 Vel Av.",CHAR(10),"Idaho Falls Rhode Island 37232",CHAR(10),"(802) 668-8240")</f>
        <v>Edward Nieves
928-3313 Vel Av.
Idaho Falls Rhode Island 37232
(802) 668-8240</v>
      </c>
      <c r="D32" t="s">
        <v>16</v>
      </c>
      <c r="E32" s="3" t="s">
        <v>44</v>
      </c>
    </row>
    <row r="33" spans="1:5" ht="15" customHeight="1" x14ac:dyDescent="0.3">
      <c r="A33" s="3" t="s">
        <v>104</v>
      </c>
      <c r="B33" s="4">
        <v>40801</v>
      </c>
      <c r="C33" s="5" t="str">
        <f>CONCATENATE("Imani Talley",CHAR(10),"P.O. Box 262 4978 Sit St.",CHAR(10),"Yigo Massachusetts 50654",CHAR(10),"(477) 768-9247")</f>
        <v>Imani Talley
P.O. Box 262 4978 Sit St.
Yigo Massachusetts 50654
(477) 768-9247</v>
      </c>
      <c r="D33" t="s">
        <v>17</v>
      </c>
      <c r="E33" s="3" t="s">
        <v>45</v>
      </c>
    </row>
    <row r="34" spans="1:5" ht="15" customHeight="1" x14ac:dyDescent="0.3">
      <c r="A34" s="3" t="s">
        <v>105</v>
      </c>
      <c r="B34" s="4">
        <v>42099</v>
      </c>
      <c r="C34" s="5" t="str">
        <f>CONCATENATE("Bertha Riggs",CHAR(10),"P.O. Box 206 6639 In St.",CHAR(10),"Easthampton TN 31626",CHAR(10),"(791) 239-9057")</f>
        <v>Bertha Riggs
P.O. Box 206 6639 In St.
Easthampton TN 31626
(791) 239-9057</v>
      </c>
      <c r="D34" t="s">
        <v>18</v>
      </c>
      <c r="E34" s="3" t="s">
        <v>51</v>
      </c>
    </row>
    <row r="35" spans="1:5" ht="15" customHeight="1" x14ac:dyDescent="0.3">
      <c r="A35" s="3" t="s">
        <v>106</v>
      </c>
      <c r="B35" s="4">
        <v>43348</v>
      </c>
      <c r="C35" s="5" t="str">
        <f>CONCATENATE("Wallace Ross",CHAR(10),"313 Pellentesque Ave",CHAR(10),"Villa Park Hawaii 43526",CHAR(10),"(832) 109-0213")</f>
        <v>Wallace Ross
313 Pellentesque Ave
Villa Park Hawaii 43526
(832) 109-0213</v>
      </c>
      <c r="D35" t="s">
        <v>19</v>
      </c>
      <c r="E35" s="3" t="s">
        <v>52</v>
      </c>
    </row>
    <row r="36" spans="1:5" ht="15" customHeight="1" x14ac:dyDescent="0.3">
      <c r="A36" s="3" t="s">
        <v>107</v>
      </c>
      <c r="B36" s="3" t="s">
        <v>143</v>
      </c>
      <c r="C36" s="5" t="str">
        <f>CONCATENATE("Chester Bennett",CHAR(10),"3476 Aliquet. Ave",CHAR(10),"Minot AZ 95302",CHAR(10),"(837) 196-3274")</f>
        <v>Chester Bennett
3476 Aliquet. Ave
Minot AZ 95302
(837) 196-3274</v>
      </c>
      <c r="D36" t="s">
        <v>20</v>
      </c>
      <c r="E36" s="3" t="s">
        <v>53</v>
      </c>
    </row>
    <row r="37" spans="1:5" ht="15" customHeight="1" x14ac:dyDescent="0.3">
      <c r="A37" s="3" t="s">
        <v>108</v>
      </c>
      <c r="B37" s="3" t="s">
        <v>144</v>
      </c>
      <c r="C37" s="5" t="str">
        <f>CONCATENATE("Castor Richardson",CHAR(10),"P.O. Box 902 3472 Ullamcorper Street",CHAR(10),"Lynchburg DC 29738",CHAR(10),"(268) 442-2428")</f>
        <v>Castor Richardson
P.O. Box 902 3472 Ullamcorper Street
Lynchburg DC 29738
(268) 442-2428</v>
      </c>
      <c r="D37" t="s">
        <v>21</v>
      </c>
      <c r="E37" s="3" t="s">
        <v>54</v>
      </c>
    </row>
    <row r="38" spans="1:5" ht="15" customHeight="1" x14ac:dyDescent="0.3">
      <c r="A38" s="3" t="s">
        <v>109</v>
      </c>
      <c r="B38" s="3" t="s">
        <v>145</v>
      </c>
      <c r="C38" s="5" t="str">
        <f>CONCATENATE("Sonya Jordan",CHAR(10),"Ap #443-336 Ullamcorper. Street",CHAR(10),"Visalia VA 54886",CHAR(10),"(850) 676-5117")</f>
        <v>Sonya Jordan
Ap #443-336 Ullamcorper. Street
Visalia VA 54886
(850) 676-5117</v>
      </c>
      <c r="D38" t="s">
        <v>22</v>
      </c>
      <c r="E38" s="3" t="s">
        <v>55</v>
      </c>
    </row>
    <row r="39" spans="1:5" ht="15" customHeight="1" x14ac:dyDescent="0.3">
      <c r="A39" s="3" t="s">
        <v>110</v>
      </c>
      <c r="B39" s="3" t="s">
        <v>146</v>
      </c>
      <c r="C39" s="5" t="str">
        <f>CONCATENATE("Harrison Mcguire",CHAR(10),"574-8633 Arcu Street",CHAR(10),"San Fernando ID 77373",CHAR(10),"(861) 546-5032")</f>
        <v>Harrison Mcguire
574-8633 Arcu Street
San Fernando ID 77373
(861) 546-5032</v>
      </c>
      <c r="D39" t="s">
        <v>23</v>
      </c>
      <c r="E39" s="3" t="s">
        <v>56</v>
      </c>
    </row>
    <row r="40" spans="1:5" ht="15" customHeight="1" x14ac:dyDescent="0.3">
      <c r="A40" s="3" t="s">
        <v>111</v>
      </c>
      <c r="B40" s="3" t="s">
        <v>147</v>
      </c>
      <c r="C40" s="5" t="str">
        <f>CONCATENATE("Malcolm Long",CHAR(10),"9291 Proin Road",CHAR(10),"Lake Charles Maine 11292",CHAR(10),"(176) 805-4108")</f>
        <v>Malcolm Long
9291 Proin Road
Lake Charles Maine 11292
(176) 805-4108</v>
      </c>
      <c r="D40" t="s">
        <v>24</v>
      </c>
      <c r="E40" s="3" t="s">
        <v>57</v>
      </c>
    </row>
    <row r="41" spans="1:5" ht="15" customHeight="1" x14ac:dyDescent="0.3">
      <c r="A41" s="3" t="s">
        <v>112</v>
      </c>
      <c r="B41" s="4">
        <v>36328</v>
      </c>
      <c r="C41" s="5" t="str">
        <f>CONCATENATE("Raymond Levy",CHAR(10),"Ap #643-7006 Risus St.",CHAR(10),"Beaumont New Mexico 73585",CHAR(10),"(715) 912-6931")</f>
        <v>Raymond Levy
Ap #643-7006 Risus St.
Beaumont New Mexico 73585
(715) 912-6931</v>
      </c>
      <c r="D41" t="s">
        <v>25</v>
      </c>
      <c r="E41" s="3" t="s">
        <v>58</v>
      </c>
    </row>
    <row r="42" spans="1:5" ht="15" customHeight="1" x14ac:dyDescent="0.3">
      <c r="A42" s="3" t="s">
        <v>113</v>
      </c>
      <c r="B42" s="4">
        <v>36847</v>
      </c>
      <c r="C42" s="5" t="str">
        <f>CONCATENATE("Hedley Ingram",CHAR(10),"737-2580 At Street",CHAR(10),"Independence Texas 87535",CHAR(10),"(993) 554-0563")</f>
        <v>Hedley Ingram
737-2580 At Street
Independence Texas 87535
(993) 554-0563</v>
      </c>
      <c r="D42" t="s">
        <v>6</v>
      </c>
      <c r="E42" s="3" t="s">
        <v>59</v>
      </c>
    </row>
    <row r="43" spans="1:5" ht="15" customHeight="1" x14ac:dyDescent="0.3">
      <c r="A43" s="3" t="s">
        <v>114</v>
      </c>
      <c r="B43" s="4">
        <v>37145</v>
      </c>
      <c r="C43" s="5" t="str">
        <f>CONCATENATE("David Mathews",CHAR(10),"1011 Malesuada Road",CHAR(10),"Moscow Kentucky 77382",CHAR(10),"(357) 616-5411")</f>
        <v>David Mathews
1011 Malesuada Road
Moscow Kentucky 77382
(357) 616-5411</v>
      </c>
      <c r="D43" t="s">
        <v>7</v>
      </c>
      <c r="E43" s="3" t="s">
        <v>60</v>
      </c>
    </row>
    <row r="44" spans="1:5" ht="15" customHeight="1" x14ac:dyDescent="0.3">
      <c r="A44" s="3" t="s">
        <v>115</v>
      </c>
      <c r="B44" s="4">
        <v>37938</v>
      </c>
      <c r="C44" s="5" t="str">
        <f>CONCATENATE("Xyla Cash",CHAR(10),"969-1762 Tincidunt Rd.",CHAR(10),"Boise CT 35282",CHAR(10),"(121) 347-0086")</f>
        <v>Xyla Cash
969-1762 Tincidunt Rd.
Boise CT 35282
(121) 347-0086</v>
      </c>
      <c r="D44" t="s">
        <v>8</v>
      </c>
      <c r="E44" s="3" t="s">
        <v>61</v>
      </c>
    </row>
    <row r="45" spans="1:5" ht="15" customHeight="1" x14ac:dyDescent="0.3">
      <c r="A45" s="3" t="s">
        <v>116</v>
      </c>
      <c r="B45" s="4">
        <v>39411</v>
      </c>
      <c r="C45" s="5" t="str">
        <f>CONCATENATE("Madeline Gregory",CHAR(10),"977-4841 Ut Ave",CHAR(10),"Walla Walla Michigan 82776",CHAR(10),"(304) 506-6314")</f>
        <v>Madeline Gregory
977-4841 Ut Ave
Walla Walla Michigan 82776
(304) 506-6314</v>
      </c>
      <c r="D45" t="s">
        <v>9</v>
      </c>
      <c r="E45" s="3" t="s">
        <v>62</v>
      </c>
    </row>
    <row r="46" spans="1:5" ht="15" customHeight="1" x14ac:dyDescent="0.3">
      <c r="A46" s="3" t="s">
        <v>117</v>
      </c>
      <c r="B46" s="4">
        <v>40009</v>
      </c>
      <c r="C46" s="5" t="str">
        <f>CONCATENATE("Griffith Daniels",CHAR(10),"6818 Eget St.",CHAR(10),"Tacoma AL 92508",CHAR(10),"(425) 288-2332")</f>
        <v>Griffith Daniels
6818 Eget St.
Tacoma AL 92508
(425) 288-2332</v>
      </c>
      <c r="D46" t="s">
        <v>10</v>
      </c>
      <c r="E46" s="3" t="s">
        <v>63</v>
      </c>
    </row>
    <row r="47" spans="1:5" ht="15" customHeight="1" x14ac:dyDescent="0.3">
      <c r="A47" s="3" t="s">
        <v>118</v>
      </c>
      <c r="B47" s="4">
        <v>40589</v>
      </c>
      <c r="C47" s="5" t="str">
        <f>CONCATENATE("Anne Beasley",CHAR(10),"987-4223 Urna St.",CHAR(10),"Savannah Illinois 85794",CHAR(10),"(145) 987-4962")</f>
        <v>Anne Beasley
987-4223 Urna St.
Savannah Illinois 85794
(145) 987-4962</v>
      </c>
      <c r="D47" t="s">
        <v>11</v>
      </c>
      <c r="E47" s="3" t="s">
        <v>64</v>
      </c>
    </row>
    <row r="48" spans="1:5" ht="15" customHeight="1" x14ac:dyDescent="0.3">
      <c r="A48" s="3" t="s">
        <v>119</v>
      </c>
      <c r="B48" s="4">
        <v>40640</v>
      </c>
      <c r="C48" s="5" t="str">
        <f>CONCATENATE("Chaney Bennett",CHAR(10),"P.O. Box 721 902 Dolor Rd.",CHAR(10),"Fremont AK 19408",CHAR(10),"(187) 582-9707")</f>
        <v>Chaney Bennett
P.O. Box 721 902 Dolor Rd.
Fremont AK 19408
(187) 582-9707</v>
      </c>
      <c r="D48" t="s">
        <v>12</v>
      </c>
      <c r="E48" s="3" t="s">
        <v>65</v>
      </c>
    </row>
    <row r="49" spans="1:5" ht="15" customHeight="1" x14ac:dyDescent="0.3">
      <c r="A49" s="3" t="s">
        <v>120</v>
      </c>
      <c r="B49" s="4">
        <v>41191</v>
      </c>
      <c r="C49" s="5" t="str">
        <f>CONCATENATE("Daniel Bernard",CHAR(10),"P.O. Box 567 1561 Duis Rd.",CHAR(10),"Pomona TN 08609",CHAR(10),"(750) 558-3965")</f>
        <v>Daniel Bernard
P.O. Box 567 1561 Duis Rd.
Pomona TN 08609
(750) 558-3965</v>
      </c>
      <c r="D49" t="s">
        <v>13</v>
      </c>
      <c r="E49" s="3" t="s">
        <v>66</v>
      </c>
    </row>
    <row r="50" spans="1:5" ht="15" customHeight="1" x14ac:dyDescent="0.3">
      <c r="A50" s="3" t="s">
        <v>121</v>
      </c>
      <c r="B50" s="4">
        <v>41259</v>
      </c>
      <c r="C50" s="5" t="str">
        <f>CONCATENATE("Willow Hunt",CHAR(10),"Ap #784-1887 Lobortis Ave",CHAR(10),"Cudahy Ohio 31522",CHAR(10),"(492) 467-3131")</f>
        <v>Willow Hunt
Ap #784-1887 Lobortis Ave
Cudahy Ohio 31522
(492) 467-3131</v>
      </c>
      <c r="D50" t="s">
        <v>14</v>
      </c>
      <c r="E50" s="3" t="s">
        <v>67</v>
      </c>
    </row>
    <row r="51" spans="1:5" ht="15" customHeight="1" x14ac:dyDescent="0.3">
      <c r="A51" s="3" t="s">
        <v>122</v>
      </c>
      <c r="B51" s="4">
        <v>41430</v>
      </c>
      <c r="C51" s="5" t="str">
        <f>CONCATENATE("Judith Floyd",CHAR(10),"361-7936 Feugiat St.",CHAR(10),"Williston Nevada 58521",CHAR(10),"(774) 914-2510")</f>
        <v>Judith Floyd
361-7936 Feugiat St.
Williston Nevada 58521
(774) 914-2510</v>
      </c>
      <c r="D51" t="s">
        <v>15</v>
      </c>
      <c r="E51" s="3" t="s">
        <v>68</v>
      </c>
    </row>
    <row r="52" spans="1:5" ht="15" customHeight="1" x14ac:dyDescent="0.3">
      <c r="A52" s="3" t="s">
        <v>123</v>
      </c>
      <c r="B52" s="4">
        <v>41685</v>
      </c>
      <c r="C52" s="5" t="str">
        <f>CONCATENATE("Seth Farley",CHAR(10),"6216 Aenean Avenue",CHAR(10),"Seattle Utah 81202",CHAR(10),"(888) 106-8550")</f>
        <v>Seth Farley
6216 Aenean Avenue
Seattle Utah 81202
(888) 106-8550</v>
      </c>
      <c r="D52" t="s">
        <v>16</v>
      </c>
      <c r="E52" s="3" t="s">
        <v>69</v>
      </c>
    </row>
    <row r="53" spans="1:5" ht="15" customHeight="1" x14ac:dyDescent="0.3">
      <c r="A53" s="3" t="s">
        <v>124</v>
      </c>
      <c r="B53" s="4">
        <v>41910</v>
      </c>
      <c r="C53" s="3" t="str">
        <f>CONCATENATE("Zephania Sanders",CHAR(10),"3714 Nascetur St.",CHAR(10),"Hawthorne Louisiana 10626",CHAR(10),"(539) 567-3573")</f>
        <v>Zephania Sanders
3714 Nascetur St.
Hawthorne Louisiana 10626
(539) 567-3573</v>
      </c>
      <c r="D53" t="s">
        <v>17</v>
      </c>
      <c r="E53" s="3" t="s">
        <v>70</v>
      </c>
    </row>
    <row r="54" spans="1:5" ht="15" customHeight="1" x14ac:dyDescent="0.3">
      <c r="A54" s="3" t="s">
        <v>125</v>
      </c>
      <c r="B54" s="4">
        <v>41989</v>
      </c>
      <c r="C54" s="3" t="str">
        <f>CONCATENATE("Calista Merritt",CHAR(10),"Ap #938-5470 Posuere Ave",CHAR(10),"Chickasha LA 58520",CHAR(10),"(693) 337-2849")</f>
        <v>Calista Merritt
Ap #938-5470 Posuere Ave
Chickasha LA 58520
(693) 337-2849</v>
      </c>
      <c r="D54" t="s">
        <v>18</v>
      </c>
      <c r="E54" s="3" t="s">
        <v>71</v>
      </c>
    </row>
    <row r="55" spans="1:5" ht="15" customHeight="1" x14ac:dyDescent="0.3">
      <c r="A55" s="3" t="s">
        <v>126</v>
      </c>
      <c r="B55" s="4">
        <v>41994</v>
      </c>
      <c r="C55" s="3" t="str">
        <f>CONCATENATE("Craig Williams",CHAR(10),"P.O. Box 372 5634 Montes Rd.",CHAR(10),"Springdale MO 57692",CHAR(10),"(545) 604-9386")</f>
        <v>Craig Williams
P.O. Box 372 5634 Montes Rd.
Springdale MO 57692
(545) 604-9386</v>
      </c>
      <c r="D55" t="s">
        <v>19</v>
      </c>
      <c r="E55" s="3" t="s">
        <v>72</v>
      </c>
    </row>
    <row r="56" spans="1:5" ht="15" customHeight="1" x14ac:dyDescent="0.3">
      <c r="A56" s="3" t="s">
        <v>127</v>
      </c>
      <c r="B56" s="4">
        <v>42079</v>
      </c>
      <c r="C56" s="3" t="str">
        <f>CONCATENATE("Lee Preston",CHAR(10),"981 Eget Rd.",CHAR(10),"Clemson GA 04645",CHAR(10),"(221) 156-5026")</f>
        <v>Lee Preston
981 Eget Rd.
Clemson GA 04645
(221) 156-5026</v>
      </c>
      <c r="D56" t="s">
        <v>20</v>
      </c>
      <c r="E56" s="3" t="s">
        <v>73</v>
      </c>
    </row>
    <row r="57" spans="1:5" ht="15" customHeight="1" x14ac:dyDescent="0.3">
      <c r="A57" s="3" t="s">
        <v>128</v>
      </c>
      <c r="B57" s="4">
        <v>42182</v>
      </c>
      <c r="C57" s="3" t="str">
        <f>CONCATENATE("Katelyn Cooper",CHAR(10),"6059 Sollicitudin Road",CHAR(10),"Burlingame Colorado 26278",CHAR(10),"(414) 876-0865")</f>
        <v>Katelyn Cooper
6059 Sollicitudin Road
Burlingame Colorado 26278
(414) 876-0865</v>
      </c>
      <c r="D57" t="s">
        <v>21</v>
      </c>
      <c r="E57" s="3" t="s">
        <v>74</v>
      </c>
    </row>
    <row r="58" spans="1:5" ht="15" customHeight="1" x14ac:dyDescent="0.3">
      <c r="A58" s="5" t="s">
        <v>129</v>
      </c>
      <c r="B58" s="4">
        <v>42478</v>
      </c>
      <c r="C58" s="3" t="str">
        <f>CONCATENATE("Lacy Eaton",CHAR(10),"1379 Nulla. Av.",CHAR(10),"Asbury Park Montana 69679",CHAR(10),"(932) 726-8645")</f>
        <v>Lacy Eaton
1379 Nulla. Av.
Asbury Park Montana 69679
(932) 726-8645</v>
      </c>
      <c r="D58" t="s">
        <v>22</v>
      </c>
      <c r="E58" s="3" t="s">
        <v>75</v>
      </c>
    </row>
    <row r="59" spans="1:5" ht="15" customHeight="1" x14ac:dyDescent="0.3">
      <c r="A59" s="3" t="s">
        <v>130</v>
      </c>
      <c r="B59" s="4">
        <v>42505</v>
      </c>
      <c r="C59" s="3" t="str">
        <f>CONCATENATE("Driscoll Leach",CHAR(10),"P.O. Box 120 2410 Odio Avenue",CHAR(10),"Pass Christian Delaware 03869",CHAR(10),"(726) 710-9826")</f>
        <v>Driscoll Leach
P.O. Box 120 2410 Odio Avenue
Pass Christian Delaware 03869
(726) 710-9826</v>
      </c>
      <c r="D59" t="s">
        <v>23</v>
      </c>
      <c r="E59" s="3" t="s">
        <v>76</v>
      </c>
    </row>
    <row r="60" spans="1:5" ht="15" customHeight="1" x14ac:dyDescent="0.3">
      <c r="A60" s="3" t="s">
        <v>131</v>
      </c>
      <c r="B60" s="4">
        <v>42540</v>
      </c>
      <c r="C60" s="3" t="str">
        <f>CONCATENATE("Merritt Watson",CHAR(10),"P.O. Box 686 7014 Amet Street",CHAR(10),"Corona Oklahoma 55246",CHAR(10),"(622) 594-1662")</f>
        <v>Merritt Watson
P.O. Box 686 7014 Amet Street
Corona Oklahoma 55246
(622) 594-1662</v>
      </c>
      <c r="D60" t="s">
        <v>24</v>
      </c>
      <c r="E60" s="3" t="s">
        <v>77</v>
      </c>
    </row>
    <row r="61" spans="1:5" ht="15" customHeight="1" x14ac:dyDescent="0.3">
      <c r="A61" s="3" t="s">
        <v>132</v>
      </c>
      <c r="B61" s="4">
        <v>43282</v>
      </c>
      <c r="C61" s="3" t="str">
        <f>CONCATENATE("Nehru Holmes",CHAR(10),"P.O. Box 547 4764 Sed Road",CHAR(10),"Grand Rapids CT 87323",CHAR(10),"(948) 600-8503")</f>
        <v>Nehru Holmes
P.O. Box 547 4764 Sed Road
Grand Rapids CT 87323
(948) 600-8503</v>
      </c>
      <c r="D61" t="s">
        <v>25</v>
      </c>
      <c r="E61" s="3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topLeftCell="A13" workbookViewId="0">
      <selection sqref="A1:A20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abSelected="1" workbookViewId="0">
      <selection activeCell="A2" sqref="A2:E61"/>
    </sheetView>
  </sheetViews>
  <sheetFormatPr defaultColWidth="7" defaultRowHeight="14.4" x14ac:dyDescent="0.3"/>
  <sheetData>
    <row r="1" spans="1:5" x14ac:dyDescent="0.3">
      <c r="A1" s="1" t="s">
        <v>46</v>
      </c>
      <c r="B1" s="1" t="s">
        <v>47</v>
      </c>
      <c r="C1" s="1" t="s">
        <v>48</v>
      </c>
      <c r="D1" s="1" t="s">
        <v>5</v>
      </c>
      <c r="E1" s="1" t="s">
        <v>49</v>
      </c>
    </row>
    <row r="2" spans="1:5" x14ac:dyDescent="0.3">
      <c r="A2" s="7"/>
      <c r="B2" s="7"/>
      <c r="C2" s="7"/>
      <c r="D2" s="7"/>
      <c r="E2" s="7"/>
    </row>
    <row r="3" spans="1:5" x14ac:dyDescent="0.3">
      <c r="A3" s="7"/>
      <c r="B3" s="7"/>
      <c r="C3" s="7"/>
      <c r="D3" s="7"/>
      <c r="E3" s="7"/>
    </row>
    <row r="4" spans="1:5" x14ac:dyDescent="0.3">
      <c r="A4" s="7"/>
      <c r="B4" s="7"/>
      <c r="C4" s="7"/>
      <c r="D4" s="7"/>
      <c r="E4" s="7"/>
    </row>
    <row r="5" spans="1:5" x14ac:dyDescent="0.3">
      <c r="A5" s="7"/>
      <c r="B5" s="7"/>
      <c r="C5" s="7"/>
      <c r="D5" s="7"/>
      <c r="E5" s="7"/>
    </row>
    <row r="6" spans="1:5" x14ac:dyDescent="0.3">
      <c r="A6" s="7"/>
      <c r="B6" s="7"/>
      <c r="C6" s="7"/>
      <c r="D6" s="7"/>
      <c r="E6" s="7"/>
    </row>
    <row r="7" spans="1:5" x14ac:dyDescent="0.3">
      <c r="A7" s="7"/>
      <c r="B7" s="7"/>
      <c r="C7" s="7"/>
      <c r="D7" s="7"/>
      <c r="E7" s="7"/>
    </row>
    <row r="8" spans="1:5" x14ac:dyDescent="0.3">
      <c r="A8" s="7"/>
      <c r="B8" s="7"/>
      <c r="C8" s="7"/>
      <c r="D8" s="7"/>
      <c r="E8" s="7"/>
    </row>
    <row r="9" spans="1:5" x14ac:dyDescent="0.3">
      <c r="A9" s="7"/>
      <c r="B9" s="7"/>
      <c r="C9" s="7"/>
      <c r="D9" s="7"/>
      <c r="E9" s="7"/>
    </row>
    <row r="10" spans="1:5" x14ac:dyDescent="0.3">
      <c r="A10" s="7"/>
      <c r="B10" s="7"/>
      <c r="C10" s="7"/>
      <c r="D10" s="7"/>
      <c r="E10" s="7"/>
    </row>
    <row r="11" spans="1:5" x14ac:dyDescent="0.3">
      <c r="A11" s="7"/>
      <c r="B11" s="7"/>
      <c r="C11" s="7"/>
      <c r="D11" s="7"/>
      <c r="E11" s="7"/>
    </row>
    <row r="12" spans="1:5" x14ac:dyDescent="0.3">
      <c r="A12" s="7"/>
      <c r="B12" s="7"/>
      <c r="C12" s="7"/>
      <c r="D12" s="7"/>
      <c r="E12" s="7"/>
    </row>
    <row r="13" spans="1:5" x14ac:dyDescent="0.3">
      <c r="A13" s="7"/>
      <c r="B13" s="7"/>
      <c r="C13" s="7"/>
      <c r="D13" s="7"/>
      <c r="E13" s="7"/>
    </row>
    <row r="14" spans="1:5" x14ac:dyDescent="0.3">
      <c r="A14" s="7"/>
      <c r="B14" s="7"/>
      <c r="C14" s="7"/>
      <c r="D14" s="7"/>
      <c r="E14" s="7"/>
    </row>
    <row r="15" spans="1:5" x14ac:dyDescent="0.3">
      <c r="A15" s="7"/>
      <c r="B15" s="7"/>
      <c r="C15" s="7"/>
      <c r="D15" s="7"/>
      <c r="E15" s="7"/>
    </row>
    <row r="16" spans="1:5" x14ac:dyDescent="0.3">
      <c r="A16" s="7"/>
      <c r="B16" s="7"/>
      <c r="C16" s="7"/>
      <c r="D16" s="7"/>
      <c r="E16" s="7"/>
    </row>
    <row r="17" spans="1:5" x14ac:dyDescent="0.3">
      <c r="A17" s="7"/>
      <c r="B17" s="7"/>
      <c r="C17" s="7"/>
      <c r="D17" s="7"/>
      <c r="E17" s="7"/>
    </row>
    <row r="18" spans="1:5" x14ac:dyDescent="0.3">
      <c r="A18" s="7"/>
      <c r="B18" s="7"/>
      <c r="C18" s="7"/>
      <c r="D18" s="7"/>
      <c r="E18" s="7"/>
    </row>
    <row r="19" spans="1:5" x14ac:dyDescent="0.3">
      <c r="A19" s="7"/>
      <c r="B19" s="7"/>
      <c r="C19" s="7"/>
      <c r="D19" s="7"/>
      <c r="E19" s="7"/>
    </row>
    <row r="20" spans="1:5" x14ac:dyDescent="0.3">
      <c r="A20" s="7"/>
      <c r="B20" s="7"/>
      <c r="C20" s="7"/>
      <c r="D20" s="7"/>
      <c r="E20" s="7"/>
    </row>
    <row r="21" spans="1:5" x14ac:dyDescent="0.3">
      <c r="A21" s="7"/>
      <c r="B21" s="7"/>
      <c r="C21" s="7"/>
      <c r="D21" s="7"/>
      <c r="E21" s="7"/>
    </row>
    <row r="22" spans="1:5" x14ac:dyDescent="0.3">
      <c r="A22" s="7"/>
      <c r="B22" s="7"/>
      <c r="C22" s="7"/>
      <c r="D22" s="7"/>
      <c r="E22" s="7"/>
    </row>
    <row r="23" spans="1:5" x14ac:dyDescent="0.3">
      <c r="A23" s="7"/>
      <c r="B23" s="7"/>
      <c r="C23" s="7"/>
      <c r="D23" s="7"/>
      <c r="E23" s="7"/>
    </row>
    <row r="24" spans="1:5" x14ac:dyDescent="0.3">
      <c r="A24" s="7"/>
      <c r="B24" s="7"/>
      <c r="C24" s="7"/>
      <c r="D24" s="7"/>
      <c r="E24" s="7"/>
    </row>
    <row r="25" spans="1:5" x14ac:dyDescent="0.3">
      <c r="A25" s="7"/>
      <c r="B25" s="7"/>
      <c r="C25" s="7"/>
      <c r="D25" s="7"/>
      <c r="E25" s="7"/>
    </row>
    <row r="26" spans="1:5" x14ac:dyDescent="0.3">
      <c r="A26" s="7"/>
      <c r="B26" s="7"/>
      <c r="C26" s="7"/>
      <c r="D26" s="7"/>
      <c r="E26" s="7"/>
    </row>
    <row r="27" spans="1:5" x14ac:dyDescent="0.3">
      <c r="A27" s="7"/>
      <c r="B27" s="7"/>
      <c r="C27" s="7"/>
      <c r="D27" s="7"/>
      <c r="E27" s="7"/>
    </row>
    <row r="28" spans="1:5" x14ac:dyDescent="0.3">
      <c r="A28" s="7"/>
      <c r="B28" s="7"/>
      <c r="C28" s="7"/>
      <c r="D28" s="7"/>
      <c r="E28" s="7"/>
    </row>
    <row r="29" spans="1:5" x14ac:dyDescent="0.3">
      <c r="A29" s="7"/>
      <c r="B29" s="7"/>
      <c r="C29" s="7"/>
      <c r="D29" s="7"/>
      <c r="E29" s="7"/>
    </row>
    <row r="30" spans="1:5" x14ac:dyDescent="0.3">
      <c r="A30" s="7"/>
      <c r="B30" s="7"/>
      <c r="C30" s="7"/>
      <c r="D30" s="7"/>
      <c r="E30" s="7"/>
    </row>
    <row r="31" spans="1:5" x14ac:dyDescent="0.3">
      <c r="A31" s="7"/>
      <c r="B31" s="7"/>
      <c r="C31" s="7"/>
      <c r="D31" s="7"/>
      <c r="E31" s="7"/>
    </row>
    <row r="32" spans="1:5" x14ac:dyDescent="0.3">
      <c r="A32" s="7"/>
      <c r="B32" s="7"/>
      <c r="C32" s="7"/>
      <c r="D32" s="7"/>
      <c r="E32" s="7"/>
    </row>
    <row r="33" spans="1:5" x14ac:dyDescent="0.3">
      <c r="A33" s="7"/>
      <c r="B33" s="7"/>
      <c r="C33" s="7"/>
      <c r="D33" s="7"/>
      <c r="E33" s="7"/>
    </row>
    <row r="34" spans="1:5" x14ac:dyDescent="0.3">
      <c r="A34" s="7"/>
      <c r="B34" s="7"/>
      <c r="C34" s="7"/>
      <c r="D34" s="7"/>
      <c r="E34" s="7"/>
    </row>
    <row r="35" spans="1:5" x14ac:dyDescent="0.3">
      <c r="A35" s="7"/>
      <c r="B35" s="7"/>
      <c r="C35" s="7"/>
      <c r="D35" s="7"/>
      <c r="E35" s="7"/>
    </row>
    <row r="36" spans="1:5" x14ac:dyDescent="0.3">
      <c r="A36" s="7"/>
      <c r="B36" s="7"/>
      <c r="C36" s="7"/>
      <c r="D36" s="7"/>
      <c r="E36" s="7"/>
    </row>
    <row r="37" spans="1:5" x14ac:dyDescent="0.3">
      <c r="A37" s="7"/>
      <c r="B37" s="7"/>
      <c r="C37" s="7"/>
      <c r="D37" s="7"/>
      <c r="E37" s="7"/>
    </row>
    <row r="38" spans="1:5" x14ac:dyDescent="0.3">
      <c r="A38" s="7"/>
      <c r="B38" s="7"/>
      <c r="C38" s="7"/>
      <c r="D38" s="7"/>
      <c r="E38" s="7"/>
    </row>
    <row r="39" spans="1:5" x14ac:dyDescent="0.3">
      <c r="A39" s="7"/>
      <c r="B39" s="7"/>
      <c r="C39" s="7"/>
      <c r="D39" s="7"/>
      <c r="E39" s="7"/>
    </row>
    <row r="40" spans="1:5" x14ac:dyDescent="0.3">
      <c r="A40" s="7"/>
      <c r="B40" s="7"/>
      <c r="C40" s="7"/>
      <c r="D40" s="7"/>
      <c r="E40" s="7"/>
    </row>
    <row r="41" spans="1:5" x14ac:dyDescent="0.3">
      <c r="A41" s="7"/>
      <c r="B41" s="7"/>
      <c r="C41" s="7"/>
      <c r="D41" s="7"/>
      <c r="E41" s="7"/>
    </row>
    <row r="42" spans="1:5" x14ac:dyDescent="0.3">
      <c r="A42" s="7"/>
      <c r="B42" s="7"/>
      <c r="C42" s="7"/>
      <c r="D42" s="7"/>
      <c r="E42" s="7"/>
    </row>
    <row r="43" spans="1:5" x14ac:dyDescent="0.3">
      <c r="A43" s="7"/>
      <c r="B43" s="7"/>
      <c r="C43" s="7"/>
      <c r="D43" s="7"/>
      <c r="E43" s="7"/>
    </row>
    <row r="44" spans="1:5" x14ac:dyDescent="0.3">
      <c r="A44" s="7"/>
      <c r="B44" s="7"/>
      <c r="C44" s="7"/>
      <c r="D44" s="7"/>
      <c r="E44" s="7"/>
    </row>
    <row r="45" spans="1:5" x14ac:dyDescent="0.3">
      <c r="A45" s="7"/>
      <c r="B45" s="7"/>
      <c r="C45" s="7"/>
      <c r="D45" s="7"/>
      <c r="E45" s="7"/>
    </row>
    <row r="46" spans="1:5" x14ac:dyDescent="0.3">
      <c r="A46" s="7"/>
      <c r="B46" s="7"/>
      <c r="C46" s="7"/>
      <c r="D46" s="7"/>
      <c r="E46" s="7"/>
    </row>
    <row r="47" spans="1:5" x14ac:dyDescent="0.3">
      <c r="A47" s="7"/>
      <c r="B47" s="7"/>
      <c r="C47" s="7"/>
      <c r="D47" s="7"/>
      <c r="E47" s="7"/>
    </row>
    <row r="48" spans="1:5" x14ac:dyDescent="0.3">
      <c r="A48" s="7"/>
      <c r="B48" s="7"/>
      <c r="C48" s="7"/>
      <c r="D48" s="7"/>
      <c r="E48" s="7"/>
    </row>
    <row r="49" spans="1:5" x14ac:dyDescent="0.3">
      <c r="A49" s="7"/>
      <c r="B49" s="7"/>
      <c r="C49" s="7"/>
      <c r="D49" s="7"/>
      <c r="E49" s="7"/>
    </row>
    <row r="50" spans="1:5" x14ac:dyDescent="0.3">
      <c r="A50" s="7"/>
      <c r="B50" s="7"/>
      <c r="C50" s="7"/>
      <c r="D50" s="7"/>
      <c r="E50" s="7"/>
    </row>
    <row r="51" spans="1:5" x14ac:dyDescent="0.3">
      <c r="A51" s="7"/>
      <c r="B51" s="7"/>
      <c r="C51" s="7"/>
      <c r="D51" s="7"/>
      <c r="E51" s="7"/>
    </row>
    <row r="52" spans="1:5" x14ac:dyDescent="0.3">
      <c r="A52" s="7"/>
      <c r="B52" s="7"/>
      <c r="C52" s="7"/>
      <c r="D52" s="7"/>
      <c r="E52" s="7"/>
    </row>
    <row r="53" spans="1:5" x14ac:dyDescent="0.3">
      <c r="A53" s="7"/>
      <c r="B53" s="7"/>
      <c r="C53" s="7"/>
      <c r="D53" s="7"/>
      <c r="E53" s="7"/>
    </row>
    <row r="54" spans="1:5" x14ac:dyDescent="0.3">
      <c r="A54" s="7"/>
      <c r="B54" s="7"/>
      <c r="C54" s="7"/>
      <c r="D54" s="7"/>
      <c r="E54" s="7"/>
    </row>
    <row r="55" spans="1:5" x14ac:dyDescent="0.3">
      <c r="A55" s="7"/>
      <c r="B55" s="7"/>
      <c r="C55" s="7"/>
      <c r="D55" s="7"/>
      <c r="E55" s="7"/>
    </row>
    <row r="56" spans="1:5" x14ac:dyDescent="0.3">
      <c r="A56" s="7"/>
      <c r="B56" s="7"/>
      <c r="C56" s="7"/>
      <c r="D56" s="7"/>
      <c r="E56" s="7"/>
    </row>
    <row r="57" spans="1:5" x14ac:dyDescent="0.3">
      <c r="A57" s="7"/>
      <c r="B57" s="7"/>
      <c r="C57" s="7"/>
      <c r="D57" s="7"/>
      <c r="E57" s="7"/>
    </row>
    <row r="58" spans="1:5" x14ac:dyDescent="0.3">
      <c r="A58" s="7"/>
      <c r="B58" s="7"/>
      <c r="C58" s="7"/>
      <c r="D58" s="7"/>
      <c r="E58" s="7"/>
    </row>
    <row r="59" spans="1:5" x14ac:dyDescent="0.3">
      <c r="A59" s="7"/>
      <c r="B59" s="7"/>
      <c r="C59" s="7"/>
      <c r="D59" s="7"/>
      <c r="E59" s="7"/>
    </row>
    <row r="60" spans="1:5" x14ac:dyDescent="0.3">
      <c r="A60" s="7"/>
      <c r="B60" s="7"/>
      <c r="C60" s="7"/>
      <c r="D60" s="7"/>
      <c r="E60" s="7"/>
    </row>
    <row r="61" spans="1:5" x14ac:dyDescent="0.3">
      <c r="A61" s="7"/>
      <c r="B61" s="7"/>
      <c r="C61" s="7"/>
      <c r="D61" s="7"/>
      <c r="E6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Steffin Rayen</cp:lastModifiedBy>
  <dcterms:created xsi:type="dcterms:W3CDTF">2018-04-01T17:47:32Z</dcterms:created>
  <dcterms:modified xsi:type="dcterms:W3CDTF">2018-05-02T13:43:53Z</dcterms:modified>
</cp:coreProperties>
</file>