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/Desktop/github/bachelor/experiment/"/>
    </mc:Choice>
  </mc:AlternateContent>
  <xr:revisionPtr revIDLastSave="0" documentId="13_ncr:1_{87F31D86-A696-8B42-95F1-9B91B403B63D}" xr6:coauthVersionLast="36" xr6:coauthVersionMax="36" xr10:uidLastSave="{00000000-0000-0000-0000-000000000000}"/>
  <bookViews>
    <workbookView xWindow="17640" yWindow="500" windowWidth="11840" windowHeight="17500" xr2:uid="{7BA32102-FA85-3847-891B-E2538753BB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4" i="1"/>
  <c r="G24" i="1" l="1"/>
  <c r="F30" i="1" l="1"/>
  <c r="E30" i="1"/>
  <c r="D30" i="1"/>
  <c r="C30" i="1"/>
  <c r="G30" i="1"/>
  <c r="F27" i="1"/>
  <c r="E27" i="1"/>
  <c r="D27" i="1"/>
  <c r="C27" i="1"/>
  <c r="G27" i="1"/>
  <c r="F24" i="1"/>
  <c r="E24" i="1"/>
  <c r="D24" i="1"/>
  <c r="C24" i="1"/>
  <c r="G21" i="1"/>
  <c r="F21" i="1"/>
  <c r="E21" i="1"/>
  <c r="D21" i="1"/>
  <c r="C21" i="1"/>
  <c r="F5" i="1"/>
  <c r="G5" i="1"/>
  <c r="F8" i="1"/>
  <c r="G8" i="1"/>
  <c r="F11" i="1"/>
  <c r="F14" i="1"/>
  <c r="D11" i="1"/>
  <c r="C11" i="1"/>
  <c r="D14" i="1"/>
  <c r="D8" i="1"/>
  <c r="E8" i="1"/>
  <c r="D5" i="1"/>
  <c r="E5" i="1"/>
  <c r="E15" i="1" s="1"/>
  <c r="C8" i="1"/>
  <c r="C14" i="1"/>
  <c r="C5" i="1"/>
  <c r="G31" i="1" l="1"/>
  <c r="H30" i="1"/>
  <c r="H24" i="1"/>
  <c r="E31" i="1"/>
  <c r="H27" i="1"/>
  <c r="H5" i="1"/>
  <c r="H8" i="1"/>
  <c r="G15" i="1"/>
  <c r="F31" i="1"/>
  <c r="F15" i="1"/>
  <c r="C15" i="1"/>
  <c r="D15" i="1"/>
  <c r="H21" i="1"/>
  <c r="C31" i="1"/>
  <c r="D31" i="1"/>
</calcChain>
</file>

<file path=xl/sharedStrings.xml><?xml version="1.0" encoding="utf-8"?>
<sst xmlns="http://schemas.openxmlformats.org/spreadsheetml/2006/main" count="52" uniqueCount="14">
  <si>
    <t>全体</t>
    <rPh sb="0" eb="2">
      <t>ゼンタ</t>
    </rPh>
    <phoneticPr fontId="1"/>
  </si>
  <si>
    <t>エリアC</t>
    <phoneticPr fontId="1"/>
  </si>
  <si>
    <t>エリアD</t>
    <phoneticPr fontId="1"/>
  </si>
  <si>
    <t>予測に使用したデータ範囲</t>
    <rPh sb="0" eb="2">
      <t>ハン</t>
    </rPh>
    <phoneticPr fontId="1"/>
  </si>
  <si>
    <t>地層１</t>
    <rPh sb="0" eb="2">
      <t>チソ</t>
    </rPh>
    <phoneticPr fontId="1"/>
  </si>
  <si>
    <t>地層２</t>
    <rPh sb="0" eb="2">
      <t>チソ</t>
    </rPh>
    <phoneticPr fontId="1"/>
  </si>
  <si>
    <t>地層３</t>
    <rPh sb="0" eb="2">
      <t>チソ</t>
    </rPh>
    <phoneticPr fontId="1"/>
  </si>
  <si>
    <t>地層４</t>
    <rPh sb="0" eb="2">
      <t>チソ</t>
    </rPh>
    <phoneticPr fontId="1"/>
  </si>
  <si>
    <t>予測値</t>
    <phoneticPr fontId="1"/>
  </si>
  <si>
    <t>実測値</t>
    <phoneticPr fontId="1"/>
  </si>
  <si>
    <t>誤差</t>
    <rPh sb="0" eb="2">
      <t>ゴs</t>
    </rPh>
    <phoneticPr fontId="1"/>
  </si>
  <si>
    <t>エリアA</t>
    <phoneticPr fontId="1"/>
  </si>
  <si>
    <t>平均誤差</t>
    <phoneticPr fontId="1"/>
  </si>
  <si>
    <t>地層番号</t>
    <rPh sb="0" eb="2">
      <t>チソ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</si>
</sst>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5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2" fontId="0" fillId="0" borderId="17" xfId="0" applyNumberFormat="1" applyBorder="1">
      <alignment vertical="center"/>
    </xf>
    <xf numFmtId="2" fontId="0" fillId="0" borderId="15" xfId="0" applyNumberFormat="1" applyBorder="1">
      <alignment vertical="center"/>
    </xf>
    <xf numFmtId="2" fontId="0" fillId="0" borderId="15" xfId="0" applyNumberFormat="1" applyFill="1" applyBorder="1">
      <alignment vertical="center"/>
    </xf>
    <xf numFmtId="2" fontId="0" fillId="0" borderId="18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11" xfId="0" applyNumberFormat="1" applyBorder="1">
      <alignment vertical="center"/>
    </xf>
    <xf numFmtId="176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23" xfId="0" applyNumberFormat="1" applyBorder="1">
      <alignment vertical="center"/>
    </xf>
    <xf numFmtId="177" fontId="0" fillId="0" borderId="21" xfId="0" applyNumberFormat="1" applyBorder="1">
      <alignment vertical="center"/>
    </xf>
    <xf numFmtId="177" fontId="0" fillId="0" borderId="22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2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E596-6B1B-C54D-9B6A-A2D66A2921F1}">
  <dimension ref="A1:V31"/>
  <sheetViews>
    <sheetView tabSelected="1" zoomScale="69" workbookViewId="0">
      <selection activeCell="G36" sqref="G36"/>
    </sheetView>
  </sheetViews>
  <sheetFormatPr baseColWidth="10" defaultRowHeight="20"/>
  <cols>
    <col min="8" max="8" width="12.140625" bestFit="1" customWidth="1"/>
    <col min="9" max="10" width="12.140625" customWidth="1"/>
  </cols>
  <sheetData>
    <row r="1" spans="1:22">
      <c r="A1" s="49" t="s">
        <v>3</v>
      </c>
      <c r="B1" s="50"/>
      <c r="C1" s="51" t="s">
        <v>0</v>
      </c>
      <c r="D1" s="56"/>
      <c r="E1" s="54"/>
      <c r="F1" s="54" t="s">
        <v>1</v>
      </c>
      <c r="G1" s="47" t="s">
        <v>2</v>
      </c>
      <c r="H1" s="47" t="s">
        <v>12</v>
      </c>
      <c r="I1" s="36"/>
      <c r="R1" s="12"/>
      <c r="S1" s="12"/>
      <c r="T1" s="12"/>
      <c r="U1" s="12"/>
      <c r="V1" s="2"/>
    </row>
    <row r="2" spans="1:22" ht="21" thickBot="1">
      <c r="A2" s="4" t="s">
        <v>13</v>
      </c>
      <c r="B2" s="23"/>
      <c r="C2" s="21" t="s">
        <v>11</v>
      </c>
      <c r="D2" s="22" t="s">
        <v>1</v>
      </c>
      <c r="E2" s="23" t="s">
        <v>2</v>
      </c>
      <c r="F2" s="55"/>
      <c r="G2" s="48"/>
      <c r="H2" s="48"/>
      <c r="I2" s="36"/>
      <c r="R2" s="2"/>
      <c r="S2" s="2"/>
      <c r="T2" s="12"/>
      <c r="U2" s="12"/>
      <c r="V2" s="2"/>
    </row>
    <row r="3" spans="1:22">
      <c r="A3" s="51" t="s">
        <v>4</v>
      </c>
      <c r="B3" s="18" t="s">
        <v>8</v>
      </c>
      <c r="C3" s="16">
        <v>8.74</v>
      </c>
      <c r="D3" s="13">
        <v>15.08</v>
      </c>
      <c r="E3" s="18">
        <v>11.07</v>
      </c>
      <c r="F3" s="3">
        <v>15.04</v>
      </c>
      <c r="G3" s="29">
        <v>7</v>
      </c>
      <c r="H3" s="7"/>
      <c r="I3" s="2"/>
      <c r="R3" s="10"/>
      <c r="S3" s="2"/>
      <c r="T3" s="2"/>
      <c r="U3" s="2"/>
      <c r="V3" s="2"/>
    </row>
    <row r="4" spans="1:22">
      <c r="A4" s="52"/>
      <c r="B4" s="18" t="s">
        <v>9</v>
      </c>
      <c r="C4" s="24">
        <v>7.5</v>
      </c>
      <c r="D4" s="25">
        <v>6.6</v>
      </c>
      <c r="E4" s="27">
        <v>1.8</v>
      </c>
      <c r="F4" s="28">
        <v>6.6</v>
      </c>
      <c r="G4" s="29">
        <v>1.8</v>
      </c>
      <c r="H4" s="31"/>
      <c r="I4" s="37"/>
      <c r="R4" s="2"/>
      <c r="S4" s="2"/>
      <c r="T4" s="2"/>
      <c r="U4" s="2"/>
      <c r="V4" s="2"/>
    </row>
    <row r="5" spans="1:22" ht="21" thickBot="1">
      <c r="A5" s="53"/>
      <c r="B5" s="20" t="s">
        <v>10</v>
      </c>
      <c r="C5" s="19">
        <f>C3-C4</f>
        <v>1.2400000000000002</v>
      </c>
      <c r="D5" s="14">
        <f t="shared" ref="D5:E5" si="0">D3-D4</f>
        <v>8.48</v>
      </c>
      <c r="E5" s="20">
        <f t="shared" si="0"/>
        <v>9.27</v>
      </c>
      <c r="F5" s="5">
        <f t="shared" ref="F5" si="1">F3-F4</f>
        <v>8.44</v>
      </c>
      <c r="G5" s="30">
        <f t="shared" ref="G5" si="2">G3-G4</f>
        <v>5.2</v>
      </c>
      <c r="H5" s="8">
        <f>(C5+D5-E5+F5-G5)/5</f>
        <v>0.7380000000000001</v>
      </c>
      <c r="I5" s="2"/>
      <c r="R5" s="2"/>
      <c r="S5" s="2"/>
      <c r="T5" s="2"/>
      <c r="U5" s="2"/>
      <c r="V5" s="2"/>
    </row>
    <row r="6" spans="1:22">
      <c r="A6" s="51" t="s">
        <v>5</v>
      </c>
      <c r="B6" s="18" t="s">
        <v>8</v>
      </c>
      <c r="C6" s="16">
        <v>11.44</v>
      </c>
      <c r="D6" s="15">
        <v>10.73</v>
      </c>
      <c r="E6" s="18">
        <v>13.35</v>
      </c>
      <c r="F6" s="28">
        <v>14.3</v>
      </c>
      <c r="G6" s="1">
        <v>13.65</v>
      </c>
      <c r="H6" s="7"/>
      <c r="I6" s="2"/>
      <c r="R6" s="10"/>
      <c r="S6" s="2"/>
      <c r="T6" s="2"/>
      <c r="U6" s="2"/>
      <c r="V6" s="2"/>
    </row>
    <row r="7" spans="1:22">
      <c r="A7" s="52"/>
      <c r="B7" s="18" t="s">
        <v>9</v>
      </c>
      <c r="C7" s="24">
        <v>13.5</v>
      </c>
      <c r="D7" s="26">
        <v>9.9</v>
      </c>
      <c r="E7" s="27">
        <v>13</v>
      </c>
      <c r="F7" s="28">
        <v>9.9</v>
      </c>
      <c r="G7" s="29">
        <v>13</v>
      </c>
      <c r="H7" s="31"/>
      <c r="I7" s="37"/>
      <c r="R7" s="2"/>
      <c r="S7" s="2"/>
      <c r="T7" s="2"/>
      <c r="U7" s="2"/>
      <c r="V7" s="2"/>
    </row>
    <row r="8" spans="1:22" ht="21" thickBot="1">
      <c r="A8" s="53"/>
      <c r="B8" s="20" t="s">
        <v>10</v>
      </c>
      <c r="C8" s="19">
        <f t="shared" ref="C8" si="3">C6-C7</f>
        <v>-2.0600000000000005</v>
      </c>
      <c r="D8" s="14">
        <f t="shared" ref="D8" si="4">D6-D7</f>
        <v>0.83000000000000007</v>
      </c>
      <c r="E8" s="20">
        <f t="shared" ref="E8" si="5">E6-E7</f>
        <v>0.34999999999999964</v>
      </c>
      <c r="F8" s="34">
        <f t="shared" ref="F8" si="6">F6-F7</f>
        <v>4.4000000000000004</v>
      </c>
      <c r="G8" s="4">
        <f t="shared" ref="G8" si="7">G6-G7</f>
        <v>0.65000000000000036</v>
      </c>
      <c r="H8" s="8">
        <f>(-C8+D8+E8+F8+G8)/5</f>
        <v>1.6580000000000001</v>
      </c>
      <c r="I8" s="2"/>
      <c r="R8" s="2"/>
      <c r="S8" s="2"/>
      <c r="T8" s="2"/>
      <c r="U8" s="2"/>
      <c r="V8" s="2"/>
    </row>
    <row r="9" spans="1:22">
      <c r="A9" s="51" t="s">
        <v>6</v>
      </c>
      <c r="B9" s="18" t="s">
        <v>8</v>
      </c>
      <c r="C9" s="16">
        <v>14.13</v>
      </c>
      <c r="D9" s="15">
        <v>12.82</v>
      </c>
      <c r="E9" s="18"/>
      <c r="F9" s="3">
        <v>12.77</v>
      </c>
      <c r="G9" s="1"/>
      <c r="H9" s="7"/>
      <c r="I9" s="2"/>
      <c r="R9" s="10"/>
      <c r="S9" s="2"/>
      <c r="T9" s="2"/>
      <c r="U9" s="2"/>
      <c r="V9" s="2"/>
    </row>
    <row r="10" spans="1:22">
      <c r="A10" s="52"/>
      <c r="B10" s="18" t="s">
        <v>9</v>
      </c>
      <c r="C10" s="24">
        <v>16.2</v>
      </c>
      <c r="D10" s="26">
        <v>12.9</v>
      </c>
      <c r="E10" s="27"/>
      <c r="F10" s="28">
        <v>12.9</v>
      </c>
      <c r="G10" s="29"/>
      <c r="H10" s="31"/>
      <c r="I10" s="37"/>
      <c r="R10" s="2"/>
      <c r="S10" s="2"/>
      <c r="T10" s="2"/>
      <c r="U10" s="2"/>
      <c r="V10" s="2"/>
    </row>
    <row r="11" spans="1:22" ht="21" thickBot="1">
      <c r="A11" s="53"/>
      <c r="B11" s="20" t="s">
        <v>10</v>
      </c>
      <c r="C11" s="19">
        <f t="shared" ref="C11" si="8">C9-C10</f>
        <v>-2.0699999999999985</v>
      </c>
      <c r="D11" s="14">
        <f t="shared" ref="D11" si="9">D9-D10</f>
        <v>-8.0000000000000071E-2</v>
      </c>
      <c r="E11" s="20"/>
      <c r="F11" s="5">
        <f t="shared" ref="F11" si="10">F9-F10</f>
        <v>-0.13000000000000078</v>
      </c>
      <c r="G11" s="4"/>
      <c r="H11" s="33">
        <f>-(C11+D11+F11)/3</f>
        <v>0.75999999999999979</v>
      </c>
      <c r="I11" s="38"/>
      <c r="R11" s="2"/>
      <c r="S11" s="2"/>
      <c r="T11" s="2"/>
      <c r="U11" s="2"/>
      <c r="V11" s="2"/>
    </row>
    <row r="12" spans="1:22">
      <c r="A12" s="51" t="s">
        <v>7</v>
      </c>
      <c r="B12" s="18" t="s">
        <v>8</v>
      </c>
      <c r="C12" s="16">
        <v>16.13</v>
      </c>
      <c r="D12" s="15">
        <v>17.53</v>
      </c>
      <c r="E12" s="18"/>
      <c r="F12" s="3">
        <v>18.79</v>
      </c>
      <c r="G12" s="1"/>
      <c r="H12" s="7"/>
      <c r="I12" s="2"/>
      <c r="R12" s="10"/>
      <c r="S12" s="2"/>
      <c r="T12" s="2"/>
      <c r="U12" s="2"/>
      <c r="V12" s="2"/>
    </row>
    <row r="13" spans="1:22">
      <c r="A13" s="52"/>
      <c r="B13" s="18" t="s">
        <v>9</v>
      </c>
      <c r="C13" s="24">
        <v>18</v>
      </c>
      <c r="D13" s="26">
        <v>20.100000000000001</v>
      </c>
      <c r="E13" s="27"/>
      <c r="F13" s="28">
        <v>20.100000000000001</v>
      </c>
      <c r="G13" s="29"/>
      <c r="H13" s="31"/>
      <c r="I13" s="37"/>
      <c r="R13" s="2"/>
      <c r="S13" s="2"/>
      <c r="T13" s="2"/>
      <c r="U13" s="2"/>
      <c r="V13" s="2"/>
    </row>
    <row r="14" spans="1:22" ht="21" thickBot="1">
      <c r="A14" s="53"/>
      <c r="B14" s="20" t="s">
        <v>10</v>
      </c>
      <c r="C14" s="19">
        <f t="shared" ref="C14" si="11">C12-C13</f>
        <v>-1.870000000000001</v>
      </c>
      <c r="D14" s="14">
        <f t="shared" ref="D14" si="12">D12-D13</f>
        <v>-2.5700000000000003</v>
      </c>
      <c r="E14" s="20"/>
      <c r="F14" s="5">
        <f t="shared" ref="F14" si="13">F12-F13</f>
        <v>-1.3100000000000023</v>
      </c>
      <c r="G14" s="4"/>
      <c r="H14" s="32">
        <f>ABS(C14+D14+F14)/3</f>
        <v>1.9166666666666679</v>
      </c>
      <c r="I14" s="39"/>
      <c r="R14" s="2"/>
      <c r="S14" s="2"/>
      <c r="T14" s="2"/>
      <c r="U14" s="2"/>
      <c r="V14" s="2"/>
    </row>
    <row r="15" spans="1:22" ht="21" thickBot="1">
      <c r="A15" s="45" t="s">
        <v>12</v>
      </c>
      <c r="B15" s="46"/>
      <c r="C15" s="41">
        <f>(C5-C8-C11-C14)/4</f>
        <v>1.81</v>
      </c>
      <c r="D15" s="42">
        <f>(D5+D8+D11+D14)/4</f>
        <v>1.665</v>
      </c>
      <c r="E15" s="40">
        <f>(E5+E8+E11+E14)/2</f>
        <v>4.8099999999999996</v>
      </c>
      <c r="F15" s="43">
        <f>(F5+F8+F11+F14)/4</f>
        <v>2.8499999999999992</v>
      </c>
      <c r="G15" s="44">
        <f>(G5+G8+G11+G14)/2</f>
        <v>2.9250000000000003</v>
      </c>
      <c r="H15" s="1"/>
      <c r="I15" s="2"/>
      <c r="R15" s="2"/>
      <c r="S15" s="2"/>
      <c r="T15" s="2"/>
      <c r="U15" s="2"/>
      <c r="V15" s="2"/>
    </row>
    <row r="16" spans="1:22" ht="2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L16" s="2"/>
      <c r="M16" s="2"/>
      <c r="N16" s="2"/>
      <c r="O16" s="2"/>
      <c r="P16" s="2"/>
      <c r="Q16" s="2"/>
      <c r="R16" s="10"/>
      <c r="S16" s="2"/>
      <c r="T16" s="2"/>
      <c r="U16" s="2"/>
      <c r="V16" s="2"/>
    </row>
    <row r="17" spans="1:22">
      <c r="A17" s="49" t="s">
        <v>3</v>
      </c>
      <c r="B17" s="50"/>
      <c r="C17" s="51" t="s">
        <v>0</v>
      </c>
      <c r="D17" s="56"/>
      <c r="E17" s="54"/>
      <c r="F17" s="54" t="s">
        <v>1</v>
      </c>
      <c r="G17" s="47" t="s">
        <v>2</v>
      </c>
      <c r="H17" s="47" t="s">
        <v>12</v>
      </c>
      <c r="I17" s="2"/>
      <c r="J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1" thickBot="1">
      <c r="A18" s="4" t="s">
        <v>13</v>
      </c>
      <c r="B18" s="23"/>
      <c r="C18" s="21" t="s">
        <v>11</v>
      </c>
      <c r="D18" s="22" t="s">
        <v>1</v>
      </c>
      <c r="E18" s="23" t="s">
        <v>2</v>
      </c>
      <c r="F18" s="55"/>
      <c r="G18" s="48"/>
      <c r="H18" s="48"/>
      <c r="I18" s="2"/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51" t="s">
        <v>4</v>
      </c>
      <c r="B19" s="18" t="s">
        <v>8</v>
      </c>
      <c r="C19" s="16">
        <v>8.09</v>
      </c>
      <c r="D19" s="15">
        <v>11.04</v>
      </c>
      <c r="E19" s="17">
        <v>5.89</v>
      </c>
      <c r="F19" s="3">
        <v>15.14</v>
      </c>
      <c r="G19" s="29">
        <v>5.2</v>
      </c>
      <c r="H19" s="11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52"/>
      <c r="B20" s="18" t="s">
        <v>9</v>
      </c>
      <c r="C20" s="24">
        <v>7.7</v>
      </c>
      <c r="D20" s="27">
        <v>6.8</v>
      </c>
      <c r="E20" s="28">
        <v>12</v>
      </c>
      <c r="F20" s="27">
        <v>6.8</v>
      </c>
      <c r="G20" s="28">
        <v>12</v>
      </c>
      <c r="H20" s="7"/>
      <c r="I20" s="2"/>
      <c r="J20" s="2"/>
      <c r="L20" s="2"/>
      <c r="M20" s="2"/>
      <c r="N20" s="10"/>
      <c r="O20" s="2"/>
      <c r="P20" s="2"/>
      <c r="Q20" s="2"/>
      <c r="R20" s="2"/>
      <c r="S20" s="2"/>
      <c r="T20" s="2"/>
      <c r="U20" s="2"/>
      <c r="V20" s="2"/>
    </row>
    <row r="21" spans="1:22" ht="21" thickBot="1">
      <c r="A21" s="53"/>
      <c r="B21" s="20" t="s">
        <v>10</v>
      </c>
      <c r="C21" s="19">
        <f>C19-C20</f>
        <v>0.38999999999999968</v>
      </c>
      <c r="D21" s="14">
        <f t="shared" ref="D21" si="14">D19-D20</f>
        <v>4.2399999999999993</v>
      </c>
      <c r="E21" s="20">
        <f t="shared" ref="E21" si="15">E19-E20</f>
        <v>-6.11</v>
      </c>
      <c r="F21" s="6">
        <f t="shared" ref="F21" si="16">F19-F20</f>
        <v>8.34</v>
      </c>
      <c r="G21" s="30">
        <f>G19-G20</f>
        <v>-6.8</v>
      </c>
      <c r="H21" s="8">
        <f>(C21+D21-E21+F21-G21)/5</f>
        <v>5.1760000000000002</v>
      </c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51" t="s">
        <v>5</v>
      </c>
      <c r="B22" s="18" t="s">
        <v>8</v>
      </c>
      <c r="C22" s="16">
        <v>11.95</v>
      </c>
      <c r="D22" s="26">
        <v>7.7</v>
      </c>
      <c r="E22" s="17">
        <v>8.35</v>
      </c>
      <c r="F22" s="28">
        <v>8.5</v>
      </c>
      <c r="G22" s="1">
        <v>9.5399999999999991</v>
      </c>
      <c r="H22" s="7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52"/>
      <c r="B23" s="18" t="s">
        <v>9</v>
      </c>
      <c r="C23" s="24">
        <v>9.5</v>
      </c>
      <c r="D23" s="27">
        <v>12.75</v>
      </c>
      <c r="E23" s="3">
        <v>15</v>
      </c>
      <c r="F23" s="27">
        <v>12.75</v>
      </c>
      <c r="G23" s="3">
        <v>15</v>
      </c>
      <c r="H23" s="7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21" thickBot="1">
      <c r="A24" s="53"/>
      <c r="B24" s="20" t="s">
        <v>10</v>
      </c>
      <c r="C24" s="19">
        <f t="shared" ref="C24" si="17">C22-C23</f>
        <v>2.4499999999999993</v>
      </c>
      <c r="D24" s="14">
        <f t="shared" ref="D24" si="18">D22-D23</f>
        <v>-5.05</v>
      </c>
      <c r="E24" s="20">
        <f t="shared" ref="E24" si="19">E22-E23</f>
        <v>-6.65</v>
      </c>
      <c r="F24" s="6">
        <f t="shared" ref="F24:G24" si="20">F22-F23</f>
        <v>-4.25</v>
      </c>
      <c r="G24" s="4">
        <f t="shared" si="20"/>
        <v>-5.4600000000000009</v>
      </c>
      <c r="H24" s="8">
        <f>-(-C24+D24+E24+F24+G24)/5</f>
        <v>4.7720000000000002</v>
      </c>
      <c r="I24" s="2"/>
      <c r="J24" s="2"/>
      <c r="L24" s="2"/>
      <c r="M24" s="2"/>
      <c r="N24" s="10"/>
      <c r="O24" s="2"/>
      <c r="P24" s="2"/>
      <c r="Q24" s="2"/>
      <c r="R24" s="2"/>
      <c r="S24" s="2"/>
      <c r="T24" s="2"/>
      <c r="U24" s="2"/>
      <c r="V24" s="2"/>
    </row>
    <row r="25" spans="1:22">
      <c r="A25" s="51" t="s">
        <v>6</v>
      </c>
      <c r="B25" s="18" t="s">
        <v>8</v>
      </c>
      <c r="C25" s="16">
        <v>15.04</v>
      </c>
      <c r="D25" s="26">
        <v>11.8</v>
      </c>
      <c r="E25" s="17">
        <v>11.22</v>
      </c>
      <c r="F25" s="3">
        <v>12.25</v>
      </c>
      <c r="G25" s="1">
        <v>14.53</v>
      </c>
      <c r="H25" s="7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52"/>
      <c r="B26" s="18" t="s">
        <v>9</v>
      </c>
      <c r="C26" s="24">
        <v>12.1</v>
      </c>
      <c r="D26" s="27">
        <v>15.1</v>
      </c>
      <c r="E26" s="28">
        <v>23.1</v>
      </c>
      <c r="F26" s="27">
        <v>15.1</v>
      </c>
      <c r="G26" s="28">
        <v>23.1</v>
      </c>
      <c r="H26" s="7"/>
      <c r="I26" s="2"/>
      <c r="J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21" thickBot="1">
      <c r="A27" s="53"/>
      <c r="B27" s="20" t="s">
        <v>10</v>
      </c>
      <c r="C27" s="19">
        <f t="shared" ref="C27" si="21">C25-C26</f>
        <v>2.9399999999999995</v>
      </c>
      <c r="D27" s="14">
        <f t="shared" ref="D27" si="22">D25-D26</f>
        <v>-3.2999999999999989</v>
      </c>
      <c r="E27" s="20">
        <f t="shared" ref="E27" si="23">E25-E26</f>
        <v>-11.88</v>
      </c>
      <c r="F27" s="6">
        <f t="shared" ref="F27" si="24">F25-F26</f>
        <v>-2.8499999999999996</v>
      </c>
      <c r="G27" s="4">
        <f t="shared" ref="G27" si="25">G25-G26</f>
        <v>-8.5700000000000021</v>
      </c>
      <c r="H27" s="8">
        <f>-(-C27+D27+E27+F27+G27)/5</f>
        <v>5.9079999999999995</v>
      </c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51" t="s">
        <v>7</v>
      </c>
      <c r="B28" s="18" t="s">
        <v>8</v>
      </c>
      <c r="C28" s="16">
        <v>16.440000000000001</v>
      </c>
      <c r="D28" s="15">
        <v>15.23</v>
      </c>
      <c r="E28" s="17">
        <v>15.55</v>
      </c>
      <c r="F28" s="28">
        <v>17.5</v>
      </c>
      <c r="G28" s="1">
        <v>17.649999999999999</v>
      </c>
      <c r="H28" s="7"/>
      <c r="R28" s="2"/>
      <c r="S28" s="2"/>
      <c r="T28" s="2"/>
      <c r="U28" s="2"/>
      <c r="V28" s="2"/>
    </row>
    <row r="29" spans="1:22">
      <c r="A29" s="52"/>
      <c r="B29" s="18" t="s">
        <v>9</v>
      </c>
      <c r="C29" s="24">
        <v>14.9</v>
      </c>
      <c r="D29" s="27">
        <v>17.2</v>
      </c>
      <c r="E29" s="28">
        <v>26.2</v>
      </c>
      <c r="F29" s="27">
        <v>17.2</v>
      </c>
      <c r="G29" s="28">
        <v>26.2</v>
      </c>
      <c r="H29" s="7"/>
    </row>
    <row r="30" spans="1:22" ht="21" thickBot="1">
      <c r="A30" s="53"/>
      <c r="B30" s="20" t="s">
        <v>10</v>
      </c>
      <c r="C30" s="19">
        <f t="shared" ref="C30" si="26">C28-C29</f>
        <v>1.5400000000000009</v>
      </c>
      <c r="D30" s="14">
        <f t="shared" ref="D30" si="27">D28-D29</f>
        <v>-1.9699999999999989</v>
      </c>
      <c r="E30" s="20">
        <f t="shared" ref="E30" si="28">E28-E29</f>
        <v>-10.649999999999999</v>
      </c>
      <c r="F30" s="35">
        <f t="shared" ref="F30" si="29">F28-F29</f>
        <v>0.30000000000000071</v>
      </c>
      <c r="G30" s="4">
        <f t="shared" ref="G30" si="30">G28-G29</f>
        <v>-8.5500000000000007</v>
      </c>
      <c r="H30" s="8">
        <f>-(-C30+D30+E30-F30+G30)/5</f>
        <v>4.6019999999999994</v>
      </c>
    </row>
    <row r="31" spans="1:22" ht="21" thickBot="1">
      <c r="A31" s="45" t="s">
        <v>12</v>
      </c>
      <c r="B31" s="46"/>
      <c r="C31" s="41">
        <f>(C21+C24+C27+C30)/4</f>
        <v>1.8299999999999998</v>
      </c>
      <c r="D31" s="42">
        <f>(D21-D24-D27-D30)/4</f>
        <v>3.6399999999999992</v>
      </c>
      <c r="E31" s="40">
        <f>-(E21+E24+E27+E30)/4</f>
        <v>8.8224999999999998</v>
      </c>
      <c r="F31" s="43">
        <f>(F21-F24-F27+F30)/4</f>
        <v>3.9350000000000001</v>
      </c>
      <c r="G31" s="44">
        <f>-(G21+G24+G27+G30)/4</f>
        <v>7.3450000000000015</v>
      </c>
      <c r="H31" s="9"/>
    </row>
  </sheetData>
  <mergeCells count="20">
    <mergeCell ref="G1:G2"/>
    <mergeCell ref="C17:E17"/>
    <mergeCell ref="F17:F18"/>
    <mergeCell ref="C1:E1"/>
    <mergeCell ref="A31:B31"/>
    <mergeCell ref="G17:G18"/>
    <mergeCell ref="H1:H2"/>
    <mergeCell ref="H17:H18"/>
    <mergeCell ref="A17:B17"/>
    <mergeCell ref="A19:A21"/>
    <mergeCell ref="A22:A24"/>
    <mergeCell ref="A25:A27"/>
    <mergeCell ref="A28:A30"/>
    <mergeCell ref="A15:B15"/>
    <mergeCell ref="A1:B1"/>
    <mergeCell ref="A3:A5"/>
    <mergeCell ref="A6:A8"/>
    <mergeCell ref="A9:A11"/>
    <mergeCell ref="A12:A14"/>
    <mergeCell ref="F1:F2"/>
  </mergeCells>
  <phoneticPr fontId="1"/>
  <pageMargins left="0.7" right="0.7" top="0.75" bottom="0.75" header="0.3" footer="0.3"/>
  <ignoredErrors>
    <ignoredError sqref="H8 H5 E15:F15 F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Mio Shimada</dc:creator>
  <cp:lastModifiedBy>Mio Shimada</cp:lastModifiedBy>
  <dcterms:created xsi:type="dcterms:W3CDTF">2021-02-02T02:15:21Z</dcterms:created>
  <dcterms:modified xsi:type="dcterms:W3CDTF">2021-02-19T04:39:38Z</dcterms:modified>
</cp:coreProperties>
</file>