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63242596-8160-4190-A7DF-ED7904A3FA0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I4" i="1" s="1"/>
  <c r="D21" i="1"/>
  <c r="D20" i="1"/>
  <c r="D19" i="1"/>
  <c r="D18" i="1"/>
  <c r="D17" i="1"/>
  <c r="D16" i="1"/>
</calcChain>
</file>

<file path=xl/sharedStrings.xml><?xml version="1.0" encoding="utf-8"?>
<sst xmlns="http://schemas.openxmlformats.org/spreadsheetml/2006/main" count="33" uniqueCount="26">
  <si>
    <t>GASTOS MENSAIS</t>
  </si>
  <si>
    <t>CONTAS</t>
  </si>
  <si>
    <t>TIPO</t>
  </si>
  <si>
    <t>VALOR</t>
  </si>
  <si>
    <t>Água</t>
  </si>
  <si>
    <t>Essencial</t>
  </si>
  <si>
    <t>RENDA MENSAL</t>
  </si>
  <si>
    <t>Luz</t>
  </si>
  <si>
    <t>SITUAÇÃO</t>
  </si>
  <si>
    <t>Transporte</t>
  </si>
  <si>
    <t>Televisão</t>
  </si>
  <si>
    <t>Importante</t>
  </si>
  <si>
    <t>Cosméticos</t>
  </si>
  <si>
    <t>Súperfluo</t>
  </si>
  <si>
    <t>Lazer</t>
  </si>
  <si>
    <t>Recarga de celular</t>
  </si>
  <si>
    <t>Gás</t>
  </si>
  <si>
    <t>Material</t>
  </si>
  <si>
    <t>Vestuário</t>
  </si>
  <si>
    <t>TOTAL</t>
  </si>
  <si>
    <t>Total de supérfluos</t>
  </si>
  <si>
    <t>Total de importantes</t>
  </si>
  <si>
    <t>Total de essenciais</t>
  </si>
  <si>
    <t>Qtde de supérfluos</t>
  </si>
  <si>
    <t>Qtde de importantes</t>
  </si>
  <si>
    <t>Qtde de essenciais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</si>
</sst>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E6D1"/>
        <bgColor indexed="64"/>
      </patternFill>
    </fill>
    <fill>
      <patternFill patternType="solid">
        <fgColor rgb="FFAAE3D7"/>
        <bgColor indexed="64"/>
      </patternFill>
    </fill>
    <fill>
      <patternFill patternType="solid">
        <fgColor rgb="FFADE0D8"/>
        <bgColor indexed="64"/>
      </patternFill>
    </fill>
    <fill>
      <patternFill patternType="solid">
        <fgColor rgb="FFDCFAF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2" fillId="4" borderId="8" xfId="0" applyFont="1" applyFill="1" applyBorder="1"/>
    <xf numFmtId="0" fontId="2" fillId="4" borderId="9" xfId="0" applyFont="1" applyFill="1" applyBorder="1"/>
    <xf numFmtId="164" fontId="2" fillId="4" borderId="10" xfId="0" applyNumberFormat="1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4" xfId="0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2" xfId="0" applyNumberFormat="1" applyFont="1" applyFill="1" applyBorder="1"/>
    <xf numFmtId="0" fontId="3" fillId="2" borderId="5" xfId="0" applyFont="1" applyFill="1" applyBorder="1"/>
    <xf numFmtId="164" fontId="2" fillId="2" borderId="6" xfId="0" applyNumberFormat="1" applyFont="1" applyFill="1" applyBorder="1"/>
    <xf numFmtId="164" fontId="2" fillId="2" borderId="4" xfId="0" applyNumberFormat="1" applyFont="1" applyFill="1" applyBorder="1"/>
    <xf numFmtId="164" fontId="2" fillId="0" borderId="1" xfId="0" applyNumberFormat="1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</cellXfs>
  <cellStyles count="1">
    <cellStyle name="Normal" xfId="0" builtinId="0"/>
  </cellStyles>
  <dxfs count="3">
    <dxf>
      <font>
        <color theme="7" tint="-0.249977111117893"/>
      </font>
      <fill>
        <patternFill patternType="solid">
          <bgColor theme="7" tint="0.79998168889431442"/>
        </patternFill>
      </fill>
    </dxf>
    <dxf>
      <font>
        <color rgb="FFC00000"/>
      </font>
      <fill>
        <patternFill patternType="solid">
          <bgColor rgb="FFF7B6AD"/>
        </patternFill>
      </fill>
    </dxf>
    <dxf>
      <font>
        <color theme="9"/>
      </font>
      <fill>
        <patternFill patternType="solid">
          <bgColor theme="9" tint="0.79998168889431442"/>
        </patternFill>
      </fill>
    </dxf>
  </dxfs>
  <tableStyles count="0" defaultTableStyle="TableStyleMedium2" defaultPivotStyle="PivotStyleMedium9"/>
  <colors>
    <mruColors>
      <color rgb="FFDCFAF3"/>
      <color rgb="FF87E6D1"/>
      <color rgb="FF96FAF2"/>
      <color rgb="FFBEE8DF"/>
      <color rgb="FFF7B6AD"/>
      <color rgb="FFAAE3D7"/>
      <color rgb="FFADE0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tang"/>
                <a:ea typeface="Batang"/>
                <a:cs typeface="Batang"/>
              </a:defRPr>
            </a:pPr>
            <a:r>
              <a:rPr lang="en-US"/>
              <a:t>GASTOS MENSAIS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tang"/>
              <a:ea typeface="Batang"/>
              <a:cs typeface="Batang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Planilha1!$D$3</c:f>
              <c:strCache>
                <c:ptCount val="1"/>
                <c:pt idx="0">
                  <c:v>VALOR</c:v>
                </c:pt>
              </c:strCache>
            </c:strRef>
          </c:tx>
          <c:spPr>
            <a:gradFill>
              <a:gsLst>
                <a:gs pos="0">
                  <a:srgbClr val="96FAF2"/>
                </a:gs>
                <a:gs pos="74000">
                  <a:srgbClr val="96FAF2"/>
                </a:gs>
                <a:gs pos="83000">
                  <a:srgbClr val="87E6D1"/>
                </a:gs>
                <a:gs pos="100000">
                  <a:srgbClr val="87E6D1"/>
                </a:gs>
              </a:gsLst>
              <a:lin ang="5400000" scaled="1"/>
            </a:gradFill>
            <a:ln>
              <a:solidFill>
                <a:srgbClr val="D6DCE4"/>
              </a:solidFill>
              <a:prstDash val="solid"/>
            </a:ln>
            <a:effectLst/>
          </c:spPr>
          <c:invertIfNegative val="0"/>
          <c:cat>
            <c:strRef>
              <c:f>Planilha1!$B$4:$B$13</c:f>
              <c:strCache>
                <c:ptCount val="10"/>
                <c:pt idx="0">
                  <c:v>Água</c:v>
                </c:pt>
                <c:pt idx="1">
                  <c:v>Luz</c:v>
                </c:pt>
                <c:pt idx="2">
                  <c:v>Transporte</c:v>
                </c:pt>
                <c:pt idx="3">
                  <c:v>Televisão</c:v>
                </c:pt>
                <c:pt idx="4">
                  <c:v>Cosméticos</c:v>
                </c:pt>
                <c:pt idx="5">
                  <c:v>Lazer</c:v>
                </c:pt>
                <c:pt idx="6">
                  <c:v>Recarga de celular</c:v>
                </c:pt>
                <c:pt idx="7">
                  <c:v>Gás</c:v>
                </c:pt>
                <c:pt idx="8">
                  <c:v>Material</c:v>
                </c:pt>
                <c:pt idx="9">
                  <c:v>Vestuário</c:v>
                </c:pt>
              </c:strCache>
            </c:strRef>
          </c:cat>
          <c:val>
            <c:numRef>
              <c:f>Planilha1!$D$4:$D$13</c:f>
              <c:numCache>
                <c:formatCode>_-[$R$-416]\ * #,##0.00_-;\-[$R$-416]\ * #,##0.00_-;_-[$R$-416]\ * "-"??_-;_-@_-</c:formatCode>
                <c:ptCount val="10"/>
                <c:pt idx="0">
                  <c:v>40</c:v>
                </c:pt>
                <c:pt idx="1">
                  <c:v>120</c:v>
                </c:pt>
                <c:pt idx="2">
                  <c:v>300</c:v>
                </c:pt>
                <c:pt idx="3">
                  <c:v>25.9</c:v>
                </c:pt>
                <c:pt idx="4">
                  <c:v>80</c:v>
                </c:pt>
                <c:pt idx="5">
                  <c:v>80</c:v>
                </c:pt>
                <c:pt idx="6">
                  <c:v>30</c:v>
                </c:pt>
                <c:pt idx="7">
                  <c:v>93</c:v>
                </c:pt>
                <c:pt idx="8">
                  <c:v>30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90-4690-82D9-ADB279FCD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0"/>
        <c:overlap val="-24"/>
        <c:axId val="56279047"/>
        <c:axId val="56281095"/>
      </c:barChart>
      <c:catAx>
        <c:axId val="56279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281095"/>
        <c:crosses val="autoZero"/>
        <c:auto val="1"/>
        <c:lblAlgn val="ctr"/>
        <c:lblOffset val="100"/>
        <c:noMultiLvlLbl val="0"/>
      </c:catAx>
      <c:valAx>
        <c:axId val="56281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279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DCFAF3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371472</xdr:colOff>
      <xdr:row>4</xdr:row>
      <xdr:rowOff>114300</xdr:rowOff>
    </xdr:from>
    <xdr:to>
      <xdr:col>12</xdr:col>
      <xdr:colOff>66675</xdr:colOff>
      <xdr:row>20</xdr:row>
      <xdr:rowOff>200024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2C544FF-062F-D81D-2929-8152C5031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showGridLines="0" tabSelected="1" workbookViewId="0">
      <selection activeCell="P18" sqref="P18"/>
    </sheetView>
  </sheetViews>
  <sheetFormatPr defaultRowHeight="15" x14ac:dyDescent="0.25"/>
  <cols>
    <col min="1" max="1" width="5.140625" customWidth="1"/>
    <col min="2" max="2" width="22.140625" customWidth="1"/>
    <col min="3" max="3" width="21" customWidth="1"/>
    <col min="4" max="4" width="28.140625" customWidth="1"/>
    <col min="9" max="9" width="13.140625" bestFit="1" customWidth="1"/>
    <col min="10" max="10" width="11.5703125" customWidth="1"/>
    <col min="11" max="12" width="9.140625" customWidth="1"/>
    <col min="13" max="13" width="105.28515625" customWidth="1"/>
  </cols>
  <sheetData>
    <row r="1" spans="1:9" ht="21" x14ac:dyDescent="0.35">
      <c r="A1" s="27" t="s">
        <v>0</v>
      </c>
      <c r="B1" s="28"/>
      <c r="C1" s="28"/>
      <c r="D1" s="29"/>
    </row>
    <row r="3" spans="1:9" ht="18.75" x14ac:dyDescent="0.3">
      <c r="B3" s="8" t="s">
        <v>1</v>
      </c>
      <c r="C3" s="8" t="s">
        <v>2</v>
      </c>
      <c r="D3" s="8" t="s">
        <v>3</v>
      </c>
      <c r="G3" s="25" t="s">
        <v>6</v>
      </c>
      <c r="H3" s="26"/>
      <c r="I3" s="24">
        <v>1100</v>
      </c>
    </row>
    <row r="4" spans="1:9" ht="15.75" x14ac:dyDescent="0.25">
      <c r="A4" s="7">
        <v>1</v>
      </c>
      <c r="B4" s="3" t="s">
        <v>4</v>
      </c>
      <c r="C4" s="1" t="s">
        <v>5</v>
      </c>
      <c r="D4" s="5">
        <v>40</v>
      </c>
      <c r="G4" s="30" t="s">
        <v>8</v>
      </c>
      <c r="H4" s="31"/>
      <c r="I4" s="24" t="str">
        <f>IF(D15&gt;=90%*I3,"Ruim",IF(D15&lt;70%*I3,"Boa","Regular"))</f>
        <v>Regular</v>
      </c>
    </row>
    <row r="5" spans="1:9" ht="15.75" x14ac:dyDescent="0.25">
      <c r="A5" s="7">
        <v>2</v>
      </c>
      <c r="B5" s="4" t="s">
        <v>7</v>
      </c>
      <c r="C5" s="2" t="s">
        <v>5</v>
      </c>
      <c r="D5" s="6">
        <v>120</v>
      </c>
    </row>
    <row r="6" spans="1:9" ht="15.75" x14ac:dyDescent="0.25">
      <c r="A6" s="7">
        <v>3</v>
      </c>
      <c r="B6" s="4" t="s">
        <v>9</v>
      </c>
      <c r="C6" s="2" t="s">
        <v>5</v>
      </c>
      <c r="D6" s="6">
        <v>300</v>
      </c>
    </row>
    <row r="7" spans="1:9" ht="15.75" x14ac:dyDescent="0.25">
      <c r="A7" s="7">
        <v>4</v>
      </c>
      <c r="B7" s="4" t="s">
        <v>10</v>
      </c>
      <c r="C7" s="2" t="s">
        <v>11</v>
      </c>
      <c r="D7" s="6">
        <v>25.9</v>
      </c>
    </row>
    <row r="8" spans="1:9" ht="15.75" x14ac:dyDescent="0.25">
      <c r="A8" s="7">
        <v>5</v>
      </c>
      <c r="B8" s="4" t="s">
        <v>12</v>
      </c>
      <c r="C8" s="2" t="s">
        <v>13</v>
      </c>
      <c r="D8" s="6">
        <v>80</v>
      </c>
    </row>
    <row r="9" spans="1:9" ht="15.75" x14ac:dyDescent="0.25">
      <c r="A9" s="7">
        <v>6</v>
      </c>
      <c r="B9" s="4" t="s">
        <v>14</v>
      </c>
      <c r="C9" s="2" t="s">
        <v>13</v>
      </c>
      <c r="D9" s="6">
        <v>80</v>
      </c>
    </row>
    <row r="10" spans="1:9" ht="15.75" x14ac:dyDescent="0.25">
      <c r="A10" s="7">
        <v>7</v>
      </c>
      <c r="B10" s="4" t="s">
        <v>15</v>
      </c>
      <c r="C10" s="2" t="s">
        <v>5</v>
      </c>
      <c r="D10" s="6">
        <v>30</v>
      </c>
    </row>
    <row r="11" spans="1:9" ht="15.75" x14ac:dyDescent="0.25">
      <c r="A11" s="7">
        <v>8</v>
      </c>
      <c r="B11" s="4" t="s">
        <v>16</v>
      </c>
      <c r="C11" s="2" t="s">
        <v>5</v>
      </c>
      <c r="D11" s="6">
        <v>93</v>
      </c>
    </row>
    <row r="12" spans="1:9" ht="15.75" x14ac:dyDescent="0.25">
      <c r="A12" s="7">
        <v>9</v>
      </c>
      <c r="B12" s="4" t="s">
        <v>17</v>
      </c>
      <c r="C12" s="2" t="s">
        <v>11</v>
      </c>
      <c r="D12" s="6">
        <v>30</v>
      </c>
    </row>
    <row r="13" spans="1:9" ht="15.75" x14ac:dyDescent="0.25">
      <c r="A13" s="7">
        <v>10</v>
      </c>
      <c r="B13" s="4" t="s">
        <v>18</v>
      </c>
      <c r="C13" s="2" t="s">
        <v>11</v>
      </c>
      <c r="D13" s="6">
        <v>100</v>
      </c>
    </row>
    <row r="15" spans="1:9" ht="15.75" x14ac:dyDescent="0.25">
      <c r="B15" s="21" t="s">
        <v>19</v>
      </c>
      <c r="C15" s="22"/>
      <c r="D15" s="23">
        <f>SUM(D4:D13)</f>
        <v>898.9</v>
      </c>
    </row>
    <row r="16" spans="1:9" ht="15.75" x14ac:dyDescent="0.25">
      <c r="B16" s="18" t="s">
        <v>20</v>
      </c>
      <c r="C16" s="19"/>
      <c r="D16" s="20">
        <f>SUMIF(C4:C13,"Súperfluo",D4:D13)</f>
        <v>160</v>
      </c>
    </row>
    <row r="17" spans="2:4" ht="15.75" x14ac:dyDescent="0.25">
      <c r="B17" s="9" t="s">
        <v>21</v>
      </c>
      <c r="C17" s="10"/>
      <c r="D17" s="11">
        <f>SUMIF(C4:C13,"Importante",D4:D13)</f>
        <v>155.9</v>
      </c>
    </row>
    <row r="18" spans="2:4" ht="15.75" x14ac:dyDescent="0.25">
      <c r="B18" s="9" t="s">
        <v>22</v>
      </c>
      <c r="C18" s="10"/>
      <c r="D18" s="11">
        <f>SUMIF(C4:C13,"Essencial",D4:D13)</f>
        <v>583</v>
      </c>
    </row>
    <row r="19" spans="2:4" ht="15.75" x14ac:dyDescent="0.25">
      <c r="B19" s="12" t="s">
        <v>23</v>
      </c>
      <c r="C19" s="13"/>
      <c r="D19" s="14">
        <f>COUNTIF(C4:C13,"Súperfluo")</f>
        <v>2</v>
      </c>
    </row>
    <row r="20" spans="2:4" ht="15.75" x14ac:dyDescent="0.25">
      <c r="B20" s="12" t="s">
        <v>24</v>
      </c>
      <c r="C20" s="13"/>
      <c r="D20" s="14">
        <f>COUNTIF(C5:C14,"Importante")</f>
        <v>3</v>
      </c>
    </row>
    <row r="21" spans="2:4" ht="15.75" x14ac:dyDescent="0.25">
      <c r="B21" s="15" t="s">
        <v>25</v>
      </c>
      <c r="C21" s="16"/>
      <c r="D21" s="17">
        <f>COUNTIF(C4:C13,"Essencial")</f>
        <v>5</v>
      </c>
    </row>
  </sheetData>
  <mergeCells count="2">
    <mergeCell ref="A1:D1"/>
    <mergeCell ref="G4:H4"/>
  </mergeCells>
  <conditionalFormatting sqref="I4">
    <cfRule type="containsText" dxfId="2" priority="3" operator="containsText" text="Boa">
      <formula>NOT(ISERROR(SEARCH("Boa",I4)))</formula>
    </cfRule>
  </conditionalFormatting>
  <conditionalFormatting sqref="I4">
    <cfRule type="containsText" dxfId="1" priority="1" operator="containsText" text="Ruim">
      <formula>NOT(ISERROR(SEARCH("Ruim",I4)))</formula>
    </cfRule>
    <cfRule type="containsText" dxfId="0" priority="2" operator="containsText" text="Regular">
      <formula>NOT(ISERROR(SEARCH("Regular",I4)))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Fatec</cp:lastModifiedBy>
  <cp:revision/>
  <dcterms:created xsi:type="dcterms:W3CDTF">2024-03-01T23:10:05Z</dcterms:created>
  <dcterms:modified xsi:type="dcterms:W3CDTF">2024-06-07T01:29:36Z</dcterms:modified>
  <cp:category/>
  <cp:contentStatus/>
</cp:coreProperties>
</file>