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tanya\Desktop\AFT_Роснефть_2024\подсчет результатов\"/>
    </mc:Choice>
  </mc:AlternateContent>
  <bookViews>
    <workbookView xWindow="30540" yWindow="4725" windowWidth="16950" windowHeight="16455" tabRatio="762" firstSheet="2" activeTab="5"/>
  </bookViews>
  <sheets>
    <sheet name="Raw traces" sheetId="1" r:id="rId1"/>
    <sheet name="Instructions" sheetId="2" r:id="rId2"/>
    <sheet name="Durango session calcs" sheetId="6" r:id="rId3"/>
    <sheet name="Durango ICP data" sheetId="4" r:id="rId4"/>
    <sheet name="Chlorine ICP data" sheetId="3" r:id="rId5"/>
    <sheet name="DL1_25.1" sheetId="34" r:id="rId6"/>
  </sheets>
  <externalReferences>
    <externalReference r:id="rId7"/>
    <externalReference r:id="rId8"/>
  </externalReferences>
  <calcPr calcId="162913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4" i="34" l="1"/>
  <c r="H24" i="2"/>
  <c r="F144" i="34"/>
  <c r="G144" i="34"/>
  <c r="H144" i="34"/>
  <c r="I144" i="34"/>
  <c r="J144" i="34"/>
  <c r="C24" i="2"/>
  <c r="D24" i="2"/>
  <c r="K144" i="34"/>
  <c r="L144" i="34"/>
  <c r="V144" i="34"/>
  <c r="W144" i="34"/>
  <c r="X144" i="34"/>
  <c r="FI1" i="34"/>
  <c r="FH1" i="34"/>
  <c r="FG1" i="34"/>
  <c r="FF1" i="34"/>
  <c r="FE1" i="34"/>
  <c r="FD1" i="34"/>
  <c r="FC1" i="34"/>
  <c r="FB1" i="34"/>
  <c r="FA1" i="34"/>
  <c r="EZ1" i="34"/>
  <c r="EY1" i="34"/>
  <c r="EX1" i="34"/>
  <c r="EW1" i="34"/>
  <c r="EV1" i="34"/>
  <c r="EU1" i="34"/>
  <c r="ET1" i="34"/>
  <c r="ES1" i="34"/>
  <c r="ER1" i="34"/>
  <c r="EQ1" i="34"/>
  <c r="EP1" i="34"/>
  <c r="EO1" i="34"/>
  <c r="EN1" i="34"/>
  <c r="EM1" i="34"/>
  <c r="EL1" i="34"/>
  <c r="EK1" i="34"/>
  <c r="EJ1" i="34"/>
  <c r="EI1" i="34"/>
  <c r="EH1" i="34"/>
  <c r="EG1" i="34"/>
  <c r="EF1" i="34"/>
  <c r="EE1" i="34"/>
  <c r="ED1" i="34"/>
  <c r="EC1" i="34"/>
  <c r="EB1" i="34"/>
  <c r="EA1" i="34"/>
  <c r="DZ1" i="34"/>
  <c r="DY1" i="34"/>
  <c r="DX1" i="34"/>
  <c r="DW1" i="34"/>
  <c r="DV1" i="34"/>
  <c r="DU1" i="34"/>
  <c r="DT1" i="34"/>
  <c r="DS1" i="34"/>
  <c r="DR1" i="34"/>
  <c r="DQ1" i="34"/>
  <c r="DP1" i="34"/>
  <c r="DO1" i="34"/>
  <c r="DN1" i="34"/>
  <c r="DM1" i="34"/>
  <c r="DL1" i="34"/>
  <c r="DK1" i="34"/>
  <c r="DJ1" i="34"/>
  <c r="DI1" i="34"/>
  <c r="DH1" i="34"/>
  <c r="DG1" i="34"/>
  <c r="DF1" i="34"/>
  <c r="DE1" i="34"/>
  <c r="DD1" i="34"/>
  <c r="DC1" i="34"/>
  <c r="DB1" i="34"/>
  <c r="DA1" i="34"/>
  <c r="CZ1" i="34"/>
  <c r="CY1" i="34"/>
  <c r="CX1" i="34"/>
  <c r="CW1" i="34"/>
  <c r="CV1" i="34"/>
  <c r="CU1" i="34"/>
  <c r="CT1" i="34"/>
  <c r="CS1" i="34"/>
  <c r="CR1" i="34"/>
  <c r="CQ1" i="34"/>
  <c r="CP1" i="34"/>
  <c r="CO1" i="34"/>
  <c r="CN1" i="34"/>
  <c r="CM1" i="34"/>
  <c r="CL1" i="34"/>
  <c r="CK1" i="34"/>
  <c r="CJ1" i="34"/>
  <c r="CI1" i="34"/>
  <c r="CH1" i="34"/>
  <c r="CG1" i="34"/>
  <c r="CF1" i="34"/>
  <c r="CE1" i="34"/>
  <c r="CD1" i="34"/>
  <c r="CC1" i="34"/>
  <c r="CB1" i="34"/>
  <c r="CA1" i="34"/>
  <c r="BZ1" i="34"/>
  <c r="BY1" i="34"/>
  <c r="BX1" i="34"/>
  <c r="BW1" i="34"/>
  <c r="BV1" i="34"/>
  <c r="BU1" i="34"/>
  <c r="BT1" i="34"/>
  <c r="BS1" i="34"/>
  <c r="BR1" i="34"/>
  <c r="BQ1" i="34"/>
  <c r="BP1" i="34"/>
  <c r="BO1" i="34"/>
  <c r="BN1" i="34"/>
  <c r="BM1" i="34"/>
  <c r="BL1" i="34"/>
  <c r="BK1" i="34"/>
  <c r="BJ1" i="34"/>
  <c r="BI1" i="34"/>
  <c r="BH1" i="34"/>
  <c r="BG1" i="34"/>
  <c r="BF1" i="34"/>
  <c r="BE1" i="34"/>
  <c r="BD1" i="34"/>
  <c r="BC1" i="34"/>
  <c r="BB1" i="34"/>
  <c r="BA1" i="34"/>
  <c r="AZ1" i="34"/>
  <c r="AY1" i="34"/>
  <c r="AX1" i="34"/>
  <c r="AW1" i="34"/>
  <c r="AV1" i="34"/>
  <c r="AU1" i="34"/>
  <c r="AT1" i="34"/>
  <c r="AS1" i="34"/>
  <c r="AR1" i="34"/>
  <c r="AQ1" i="34"/>
  <c r="AP1" i="34"/>
  <c r="AO1" i="34"/>
  <c r="AN1" i="34"/>
  <c r="AM1" i="34"/>
  <c r="AL1" i="34"/>
  <c r="AK1" i="34"/>
  <c r="AJ1" i="34"/>
  <c r="AI1" i="34"/>
  <c r="AH1" i="34"/>
  <c r="AG1" i="34"/>
  <c r="AF1" i="34"/>
  <c r="AE1" i="34"/>
  <c r="AD1" i="34"/>
  <c r="AC1" i="34"/>
  <c r="AB1" i="34"/>
  <c r="AA1" i="34"/>
  <c r="Z1" i="34"/>
  <c r="Y1" i="34"/>
  <c r="X1" i="34"/>
  <c r="W1" i="34"/>
  <c r="V1" i="34"/>
  <c r="U1" i="34"/>
  <c r="T1" i="34"/>
  <c r="S1" i="34"/>
  <c r="R1" i="34"/>
  <c r="Q1" i="34"/>
  <c r="P1" i="34"/>
  <c r="O1" i="34"/>
  <c r="N1" i="34"/>
  <c r="M1" i="34"/>
  <c r="L1" i="34"/>
  <c r="K1" i="34"/>
  <c r="J1" i="34"/>
  <c r="I1" i="34"/>
  <c r="H1" i="34"/>
  <c r="G1" i="34"/>
  <c r="F1" i="34"/>
  <c r="E1" i="34"/>
  <c r="D1" i="34"/>
  <c r="C1" i="34"/>
  <c r="B1" i="34"/>
  <c r="F129" i="34"/>
  <c r="F130" i="34"/>
  <c r="F131" i="34"/>
  <c r="F132" i="34"/>
  <c r="F133" i="34"/>
  <c r="F134" i="34"/>
  <c r="F135" i="34"/>
  <c r="F136" i="34"/>
  <c r="F137" i="34"/>
  <c r="F138" i="34"/>
  <c r="F139" i="34"/>
  <c r="F140" i="34"/>
  <c r="F141" i="34"/>
  <c r="F142" i="34"/>
  <c r="F143" i="34"/>
  <c r="F145" i="34"/>
  <c r="F146" i="34"/>
  <c r="F147" i="34"/>
  <c r="F148" i="34"/>
  <c r="F149" i="34"/>
  <c r="E129" i="34"/>
  <c r="E130" i="34"/>
  <c r="E131" i="34"/>
  <c r="E132" i="34"/>
  <c r="E133" i="34"/>
  <c r="E134" i="34"/>
  <c r="E135" i="34"/>
  <c r="E136" i="34"/>
  <c r="E137" i="34"/>
  <c r="E138" i="34"/>
  <c r="E139" i="34"/>
  <c r="E140" i="34"/>
  <c r="E141" i="34"/>
  <c r="E142" i="34"/>
  <c r="E143" i="34"/>
  <c r="E145" i="34"/>
  <c r="E146" i="34"/>
  <c r="E147" i="34"/>
  <c r="E148" i="34"/>
  <c r="E149" i="34"/>
  <c r="I149" i="34"/>
  <c r="J149" i="34"/>
  <c r="F128" i="34"/>
  <c r="A124" i="34"/>
  <c r="I128" i="34"/>
  <c r="V128" i="3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HO1" i="4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GQ1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E24" i="2"/>
  <c r="F24" i="2"/>
  <c r="G24" i="2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D11" i="6"/>
  <c r="H2" i="6"/>
  <c r="G6" i="6"/>
  <c r="B6" i="6"/>
  <c r="H3" i="6"/>
  <c r="F10" i="6"/>
  <c r="E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K128" i="34"/>
  <c r="K129" i="34"/>
  <c r="K130" i="34"/>
  <c r="K131" i="34"/>
  <c r="K132" i="34"/>
  <c r="K133" i="34"/>
  <c r="K134" i="34"/>
  <c r="K135" i="34"/>
  <c r="K136" i="34"/>
  <c r="K137" i="34"/>
  <c r="K138" i="34"/>
  <c r="K139" i="34"/>
  <c r="K140" i="34"/>
  <c r="K141" i="34"/>
  <c r="K142" i="34"/>
  <c r="K143" i="34"/>
  <c r="K145" i="34"/>
  <c r="K146" i="34"/>
  <c r="K147" i="34"/>
  <c r="K148" i="34"/>
  <c r="K149" i="34"/>
  <c r="K150" i="34"/>
  <c r="K151" i="34"/>
  <c r="K152" i="34"/>
  <c r="K153" i="34"/>
  <c r="K154" i="34"/>
  <c r="K155" i="34"/>
  <c r="K156" i="34"/>
  <c r="K157" i="34"/>
  <c r="K158" i="34"/>
  <c r="K159" i="34"/>
  <c r="K160" i="34"/>
  <c r="K161" i="34"/>
  <c r="K162" i="34"/>
  <c r="K163" i="34"/>
  <c r="K164" i="34"/>
  <c r="K165" i="34"/>
  <c r="K166" i="34"/>
  <c r="K167" i="34"/>
  <c r="K168" i="34"/>
  <c r="K169" i="34"/>
  <c r="K170" i="34"/>
  <c r="K171" i="34"/>
  <c r="K172" i="34"/>
  <c r="K173" i="34"/>
  <c r="K174" i="34"/>
  <c r="K175" i="34"/>
  <c r="K176" i="34"/>
  <c r="K177" i="34"/>
  <c r="K178" i="34"/>
  <c r="K179" i="34"/>
  <c r="K180" i="34"/>
  <c r="K181" i="34"/>
  <c r="K182" i="34"/>
  <c r="K183" i="34"/>
  <c r="K184" i="34"/>
  <c r="K185" i="34"/>
  <c r="K186" i="34"/>
  <c r="K187" i="34"/>
  <c r="K188" i="34"/>
  <c r="K189" i="34"/>
  <c r="K190" i="34"/>
  <c r="K191" i="34"/>
  <c r="K192" i="34"/>
  <c r="K193" i="34"/>
  <c r="K194" i="34"/>
  <c r="K195" i="34"/>
  <c r="K196" i="34"/>
  <c r="K197" i="34"/>
  <c r="K198" i="34"/>
  <c r="K199" i="34"/>
  <c r="K200" i="34"/>
  <c r="K201" i="34"/>
  <c r="K202" i="34"/>
  <c r="K203" i="34"/>
  <c r="K204" i="34"/>
  <c r="K205" i="34"/>
  <c r="K206" i="34"/>
  <c r="K207" i="34"/>
  <c r="K208" i="34"/>
  <c r="K209" i="34"/>
  <c r="K210" i="34"/>
  <c r="K211" i="34"/>
  <c r="K212" i="34"/>
  <c r="K213" i="34"/>
  <c r="K214" i="34"/>
  <c r="K215" i="34"/>
  <c r="K216" i="34"/>
  <c r="K217" i="34"/>
  <c r="K218" i="34"/>
  <c r="K219" i="34"/>
  <c r="K220" i="34"/>
  <c r="K221" i="34"/>
  <c r="K222" i="34"/>
  <c r="K223" i="34"/>
  <c r="K224" i="34"/>
  <c r="K225" i="34"/>
  <c r="K226" i="34"/>
  <c r="K227" i="34"/>
  <c r="K228" i="34"/>
  <c r="K229" i="34"/>
  <c r="K230" i="34"/>
  <c r="K231" i="34"/>
  <c r="K232" i="34"/>
  <c r="K233" i="34"/>
  <c r="K234" i="34"/>
  <c r="K235" i="34"/>
  <c r="K236" i="34"/>
  <c r="K237" i="34"/>
  <c r="K238" i="34"/>
  <c r="K239" i="34"/>
  <c r="K240" i="34"/>
  <c r="K241" i="34"/>
  <c r="K242" i="34"/>
  <c r="K243" i="34"/>
  <c r="K244" i="34"/>
  <c r="K245" i="34"/>
  <c r="K246" i="34"/>
  <c r="K247" i="34"/>
  <c r="K124" i="34"/>
  <c r="B124" i="34"/>
  <c r="A158" i="34"/>
  <c r="D158" i="34"/>
  <c r="E158" i="34"/>
  <c r="F158" i="34"/>
  <c r="G158" i="34"/>
  <c r="H158" i="34"/>
  <c r="I158" i="34"/>
  <c r="J158" i="34"/>
  <c r="L158" i="34"/>
  <c r="V158" i="34"/>
  <c r="W158" i="34"/>
  <c r="X158" i="34"/>
  <c r="A159" i="34"/>
  <c r="D159" i="34"/>
  <c r="E159" i="34"/>
  <c r="F159" i="34"/>
  <c r="G159" i="34"/>
  <c r="H159" i="34"/>
  <c r="I159" i="34"/>
  <c r="J159" i="34"/>
  <c r="L159" i="34"/>
  <c r="V159" i="34"/>
  <c r="W159" i="34"/>
  <c r="X159" i="34"/>
  <c r="A160" i="34"/>
  <c r="D160" i="34"/>
  <c r="E160" i="34"/>
  <c r="F160" i="34"/>
  <c r="G160" i="34"/>
  <c r="H160" i="34"/>
  <c r="I160" i="34"/>
  <c r="J160" i="34"/>
  <c r="L160" i="34"/>
  <c r="V160" i="34"/>
  <c r="W160" i="34"/>
  <c r="X160" i="34"/>
  <c r="A161" i="34"/>
  <c r="D161" i="34"/>
  <c r="E161" i="34"/>
  <c r="F161" i="34"/>
  <c r="G161" i="34"/>
  <c r="H161" i="34"/>
  <c r="I161" i="34"/>
  <c r="J161" i="34"/>
  <c r="L161" i="34"/>
  <c r="V161" i="34"/>
  <c r="W161" i="34"/>
  <c r="X161" i="34"/>
  <c r="A162" i="34"/>
  <c r="D162" i="34"/>
  <c r="E162" i="34"/>
  <c r="F162" i="34"/>
  <c r="G162" i="34"/>
  <c r="H162" i="34"/>
  <c r="I162" i="34"/>
  <c r="J162" i="34"/>
  <c r="L162" i="34"/>
  <c r="V162" i="34"/>
  <c r="W162" i="34"/>
  <c r="X162" i="34"/>
  <c r="A163" i="34"/>
  <c r="D163" i="34"/>
  <c r="E163" i="34"/>
  <c r="F163" i="34"/>
  <c r="G163" i="34"/>
  <c r="H163" i="34"/>
  <c r="I163" i="34"/>
  <c r="J163" i="34"/>
  <c r="L163" i="34"/>
  <c r="V163" i="34"/>
  <c r="W163" i="34"/>
  <c r="X163" i="34"/>
  <c r="A164" i="34"/>
  <c r="D164" i="34"/>
  <c r="E164" i="34"/>
  <c r="F164" i="34"/>
  <c r="G164" i="34"/>
  <c r="H164" i="34"/>
  <c r="I164" i="34"/>
  <c r="J164" i="34"/>
  <c r="L164" i="34"/>
  <c r="V164" i="34"/>
  <c r="W164" i="34"/>
  <c r="X164" i="34"/>
  <c r="A165" i="34"/>
  <c r="D165" i="34"/>
  <c r="E165" i="34"/>
  <c r="F165" i="34"/>
  <c r="G165" i="34"/>
  <c r="H165" i="34"/>
  <c r="I165" i="34"/>
  <c r="J165" i="34"/>
  <c r="L165" i="34"/>
  <c r="V165" i="34"/>
  <c r="W165" i="34"/>
  <c r="X165" i="34"/>
  <c r="A166" i="34"/>
  <c r="D166" i="34"/>
  <c r="E166" i="34"/>
  <c r="F166" i="34"/>
  <c r="G166" i="34"/>
  <c r="H166" i="34"/>
  <c r="I166" i="34"/>
  <c r="J166" i="34"/>
  <c r="L166" i="34"/>
  <c r="V166" i="34"/>
  <c r="W166" i="34"/>
  <c r="X166" i="34"/>
  <c r="A167" i="34"/>
  <c r="D167" i="34"/>
  <c r="E167" i="34"/>
  <c r="F167" i="34"/>
  <c r="G167" i="34"/>
  <c r="H167" i="34"/>
  <c r="I167" i="34"/>
  <c r="J167" i="34"/>
  <c r="L167" i="34"/>
  <c r="V167" i="34"/>
  <c r="W167" i="34"/>
  <c r="X167" i="34"/>
  <c r="A168" i="34"/>
  <c r="D168" i="34"/>
  <c r="E168" i="34"/>
  <c r="F168" i="34"/>
  <c r="G168" i="34"/>
  <c r="H168" i="34"/>
  <c r="I168" i="34"/>
  <c r="J168" i="34"/>
  <c r="L168" i="34"/>
  <c r="V168" i="34"/>
  <c r="W168" i="34"/>
  <c r="X168" i="34"/>
  <c r="A169" i="34"/>
  <c r="D169" i="34"/>
  <c r="E169" i="34"/>
  <c r="F169" i="34"/>
  <c r="G169" i="34"/>
  <c r="H169" i="34"/>
  <c r="I169" i="34"/>
  <c r="J169" i="34"/>
  <c r="L169" i="34"/>
  <c r="V169" i="34"/>
  <c r="W169" i="34"/>
  <c r="X169" i="34"/>
  <c r="A170" i="34"/>
  <c r="D170" i="34"/>
  <c r="E170" i="34"/>
  <c r="F170" i="34"/>
  <c r="G170" i="34"/>
  <c r="H170" i="34"/>
  <c r="I170" i="34"/>
  <c r="J170" i="34"/>
  <c r="L170" i="34"/>
  <c r="V170" i="34"/>
  <c r="W170" i="34"/>
  <c r="X170" i="34"/>
  <c r="A171" i="34"/>
  <c r="D171" i="34"/>
  <c r="E171" i="34"/>
  <c r="F171" i="34"/>
  <c r="G171" i="34"/>
  <c r="H171" i="34"/>
  <c r="I171" i="34"/>
  <c r="J171" i="34"/>
  <c r="L171" i="34"/>
  <c r="V171" i="34"/>
  <c r="W171" i="34"/>
  <c r="X171" i="34"/>
  <c r="A172" i="34"/>
  <c r="D172" i="34"/>
  <c r="E172" i="34"/>
  <c r="F172" i="34"/>
  <c r="G172" i="34"/>
  <c r="H172" i="34"/>
  <c r="I172" i="34"/>
  <c r="J172" i="34"/>
  <c r="L172" i="34"/>
  <c r="V172" i="34"/>
  <c r="W172" i="34"/>
  <c r="X172" i="34"/>
  <c r="A173" i="34"/>
  <c r="D173" i="34"/>
  <c r="E173" i="34"/>
  <c r="F173" i="34"/>
  <c r="G173" i="34"/>
  <c r="H173" i="34"/>
  <c r="I173" i="34"/>
  <c r="J173" i="34"/>
  <c r="L173" i="34"/>
  <c r="V173" i="34"/>
  <c r="W173" i="34"/>
  <c r="X173" i="34"/>
  <c r="A174" i="34"/>
  <c r="D174" i="34"/>
  <c r="E174" i="34"/>
  <c r="F174" i="34"/>
  <c r="G174" i="34"/>
  <c r="H174" i="34"/>
  <c r="I174" i="34"/>
  <c r="J174" i="34"/>
  <c r="L174" i="34"/>
  <c r="V174" i="34"/>
  <c r="W174" i="34"/>
  <c r="X174" i="34"/>
  <c r="A175" i="34"/>
  <c r="D175" i="34"/>
  <c r="E175" i="34"/>
  <c r="F175" i="34"/>
  <c r="G175" i="34"/>
  <c r="H175" i="34"/>
  <c r="I175" i="34"/>
  <c r="J175" i="34"/>
  <c r="L175" i="34"/>
  <c r="V175" i="34"/>
  <c r="W175" i="34"/>
  <c r="X175" i="34"/>
  <c r="A176" i="34"/>
  <c r="D176" i="34"/>
  <c r="E176" i="34"/>
  <c r="F176" i="34"/>
  <c r="G176" i="34"/>
  <c r="H176" i="34"/>
  <c r="I176" i="34"/>
  <c r="J176" i="34"/>
  <c r="L176" i="34"/>
  <c r="V176" i="34"/>
  <c r="W176" i="34"/>
  <c r="X176" i="34"/>
  <c r="A177" i="34"/>
  <c r="D177" i="34"/>
  <c r="E177" i="34"/>
  <c r="F177" i="34"/>
  <c r="G177" i="34"/>
  <c r="H177" i="34"/>
  <c r="I177" i="34"/>
  <c r="J177" i="34"/>
  <c r="L177" i="34"/>
  <c r="V177" i="34"/>
  <c r="W177" i="34"/>
  <c r="X177" i="34"/>
  <c r="A178" i="34"/>
  <c r="D178" i="34"/>
  <c r="E178" i="34"/>
  <c r="F178" i="34"/>
  <c r="G178" i="34"/>
  <c r="H178" i="34"/>
  <c r="I178" i="34"/>
  <c r="J178" i="34"/>
  <c r="L178" i="34"/>
  <c r="V178" i="34"/>
  <c r="W178" i="34"/>
  <c r="X178" i="34"/>
  <c r="A179" i="34"/>
  <c r="D179" i="34"/>
  <c r="E179" i="34"/>
  <c r="F179" i="34"/>
  <c r="G179" i="34"/>
  <c r="H179" i="34"/>
  <c r="I179" i="34"/>
  <c r="J179" i="34"/>
  <c r="L179" i="34"/>
  <c r="V179" i="34"/>
  <c r="W179" i="34"/>
  <c r="X179" i="34"/>
  <c r="A180" i="34"/>
  <c r="D180" i="34"/>
  <c r="E180" i="34"/>
  <c r="F180" i="34"/>
  <c r="G180" i="34"/>
  <c r="H180" i="34"/>
  <c r="I180" i="34"/>
  <c r="J180" i="34"/>
  <c r="L180" i="34"/>
  <c r="V180" i="34"/>
  <c r="W180" i="34"/>
  <c r="X180" i="34"/>
  <c r="A181" i="34"/>
  <c r="D181" i="34"/>
  <c r="E181" i="34"/>
  <c r="F181" i="34"/>
  <c r="G181" i="34"/>
  <c r="H181" i="34"/>
  <c r="I181" i="34"/>
  <c r="J181" i="34"/>
  <c r="L181" i="34"/>
  <c r="V181" i="34"/>
  <c r="W181" i="34"/>
  <c r="X181" i="34"/>
  <c r="A182" i="34"/>
  <c r="D182" i="34"/>
  <c r="E182" i="34"/>
  <c r="F182" i="34"/>
  <c r="G182" i="34"/>
  <c r="H182" i="34"/>
  <c r="I182" i="34"/>
  <c r="J182" i="34"/>
  <c r="L182" i="34"/>
  <c r="V182" i="34"/>
  <c r="W182" i="34"/>
  <c r="X182" i="34"/>
  <c r="A183" i="34"/>
  <c r="D183" i="34"/>
  <c r="E183" i="34"/>
  <c r="F183" i="34"/>
  <c r="G183" i="34"/>
  <c r="H183" i="34"/>
  <c r="I183" i="34"/>
  <c r="J183" i="34"/>
  <c r="L183" i="34"/>
  <c r="V183" i="34"/>
  <c r="W183" i="34"/>
  <c r="X183" i="34"/>
  <c r="A184" i="34"/>
  <c r="D184" i="34"/>
  <c r="E184" i="34"/>
  <c r="F184" i="34"/>
  <c r="G184" i="34"/>
  <c r="H184" i="34"/>
  <c r="I184" i="34"/>
  <c r="J184" i="34"/>
  <c r="L184" i="34"/>
  <c r="V184" i="34"/>
  <c r="W184" i="34"/>
  <c r="X184" i="34"/>
  <c r="A185" i="34"/>
  <c r="D185" i="34"/>
  <c r="E185" i="34"/>
  <c r="F185" i="34"/>
  <c r="G185" i="34"/>
  <c r="H185" i="34"/>
  <c r="I185" i="34"/>
  <c r="J185" i="34"/>
  <c r="L185" i="34"/>
  <c r="V185" i="34"/>
  <c r="W185" i="34"/>
  <c r="X185" i="34"/>
  <c r="A186" i="34"/>
  <c r="D186" i="34"/>
  <c r="E186" i="34"/>
  <c r="F186" i="34"/>
  <c r="G186" i="34"/>
  <c r="H186" i="34"/>
  <c r="I186" i="34"/>
  <c r="J186" i="34"/>
  <c r="L186" i="34"/>
  <c r="V186" i="34"/>
  <c r="W186" i="34"/>
  <c r="X186" i="34"/>
  <c r="A187" i="34"/>
  <c r="D187" i="34"/>
  <c r="E187" i="34"/>
  <c r="F187" i="34"/>
  <c r="G187" i="34"/>
  <c r="H187" i="34"/>
  <c r="I187" i="34"/>
  <c r="J187" i="34"/>
  <c r="L187" i="34"/>
  <c r="V187" i="34"/>
  <c r="W187" i="34"/>
  <c r="X187" i="34"/>
  <c r="A188" i="34"/>
  <c r="D188" i="34"/>
  <c r="E188" i="34"/>
  <c r="F188" i="34"/>
  <c r="G188" i="34"/>
  <c r="H188" i="34"/>
  <c r="I188" i="34"/>
  <c r="J188" i="34"/>
  <c r="L188" i="34"/>
  <c r="V188" i="34"/>
  <c r="W188" i="34"/>
  <c r="X188" i="34"/>
  <c r="A189" i="34"/>
  <c r="D189" i="34"/>
  <c r="E189" i="34"/>
  <c r="F189" i="34"/>
  <c r="G189" i="34"/>
  <c r="H189" i="34"/>
  <c r="I189" i="34"/>
  <c r="J189" i="34"/>
  <c r="L189" i="34"/>
  <c r="V189" i="34"/>
  <c r="W189" i="34"/>
  <c r="X189" i="34"/>
  <c r="A190" i="34"/>
  <c r="D190" i="34"/>
  <c r="E190" i="34"/>
  <c r="F190" i="34"/>
  <c r="G190" i="34"/>
  <c r="H190" i="34"/>
  <c r="I190" i="34"/>
  <c r="J190" i="34"/>
  <c r="L190" i="34"/>
  <c r="V190" i="34"/>
  <c r="W190" i="34"/>
  <c r="X190" i="34"/>
  <c r="A191" i="34"/>
  <c r="D191" i="34"/>
  <c r="E191" i="34"/>
  <c r="F191" i="34"/>
  <c r="G191" i="34"/>
  <c r="H191" i="34"/>
  <c r="I191" i="34"/>
  <c r="J191" i="34"/>
  <c r="L191" i="34"/>
  <c r="V191" i="34"/>
  <c r="W191" i="34"/>
  <c r="X191" i="34"/>
  <c r="A192" i="34"/>
  <c r="D192" i="34"/>
  <c r="E192" i="34"/>
  <c r="F192" i="34"/>
  <c r="G192" i="34"/>
  <c r="H192" i="34"/>
  <c r="I192" i="34"/>
  <c r="J192" i="34"/>
  <c r="L192" i="34"/>
  <c r="V192" i="34"/>
  <c r="W192" i="34"/>
  <c r="X192" i="34"/>
  <c r="A193" i="34"/>
  <c r="D193" i="34"/>
  <c r="E193" i="34"/>
  <c r="F193" i="34"/>
  <c r="G193" i="34"/>
  <c r="H193" i="34"/>
  <c r="I193" i="34"/>
  <c r="J193" i="34"/>
  <c r="L193" i="34"/>
  <c r="V193" i="34"/>
  <c r="W193" i="34"/>
  <c r="X193" i="34"/>
  <c r="A194" i="34"/>
  <c r="D194" i="34"/>
  <c r="E194" i="34"/>
  <c r="F194" i="34"/>
  <c r="G194" i="34"/>
  <c r="H194" i="34"/>
  <c r="I194" i="34"/>
  <c r="J194" i="34"/>
  <c r="L194" i="34"/>
  <c r="V194" i="34"/>
  <c r="W194" i="34"/>
  <c r="X194" i="34"/>
  <c r="A195" i="34"/>
  <c r="D195" i="34"/>
  <c r="E195" i="34"/>
  <c r="F195" i="34"/>
  <c r="G195" i="34"/>
  <c r="H195" i="34"/>
  <c r="I195" i="34"/>
  <c r="J195" i="34"/>
  <c r="L195" i="34"/>
  <c r="V195" i="34"/>
  <c r="W195" i="34"/>
  <c r="X195" i="34"/>
  <c r="A196" i="34"/>
  <c r="D196" i="34"/>
  <c r="E196" i="34"/>
  <c r="F196" i="34"/>
  <c r="G196" i="34"/>
  <c r="H196" i="34"/>
  <c r="I196" i="34"/>
  <c r="J196" i="34"/>
  <c r="L196" i="34"/>
  <c r="V196" i="34"/>
  <c r="W196" i="34"/>
  <c r="X196" i="34"/>
  <c r="A197" i="34"/>
  <c r="D197" i="34"/>
  <c r="E197" i="34"/>
  <c r="F197" i="34"/>
  <c r="G197" i="34"/>
  <c r="H197" i="34"/>
  <c r="I197" i="34"/>
  <c r="J197" i="34"/>
  <c r="L197" i="34"/>
  <c r="V197" i="34"/>
  <c r="W197" i="34"/>
  <c r="X197" i="34"/>
  <c r="A198" i="34"/>
  <c r="D198" i="34"/>
  <c r="E198" i="34"/>
  <c r="F198" i="34"/>
  <c r="G198" i="34"/>
  <c r="H198" i="34"/>
  <c r="I198" i="34"/>
  <c r="J198" i="34"/>
  <c r="L198" i="34"/>
  <c r="V198" i="34"/>
  <c r="W198" i="34"/>
  <c r="X198" i="34"/>
  <c r="A199" i="34"/>
  <c r="D199" i="34"/>
  <c r="E199" i="34"/>
  <c r="F199" i="34"/>
  <c r="G199" i="34"/>
  <c r="H199" i="34"/>
  <c r="I199" i="34"/>
  <c r="J199" i="34"/>
  <c r="L199" i="34"/>
  <c r="V199" i="34"/>
  <c r="W199" i="34"/>
  <c r="X199" i="34"/>
  <c r="A200" i="34"/>
  <c r="D200" i="34"/>
  <c r="E200" i="34"/>
  <c r="F200" i="34"/>
  <c r="G200" i="34"/>
  <c r="H200" i="34"/>
  <c r="I200" i="34"/>
  <c r="J200" i="34"/>
  <c r="L200" i="34"/>
  <c r="V200" i="34"/>
  <c r="W200" i="34"/>
  <c r="X200" i="34"/>
  <c r="A201" i="34"/>
  <c r="D201" i="34"/>
  <c r="E201" i="34"/>
  <c r="F201" i="34"/>
  <c r="G201" i="34"/>
  <c r="H201" i="34"/>
  <c r="I201" i="34"/>
  <c r="J201" i="34"/>
  <c r="L201" i="34"/>
  <c r="V201" i="34"/>
  <c r="W201" i="34"/>
  <c r="X201" i="34"/>
  <c r="A202" i="34"/>
  <c r="D202" i="34"/>
  <c r="E202" i="34"/>
  <c r="F202" i="34"/>
  <c r="G202" i="34"/>
  <c r="H202" i="34"/>
  <c r="I202" i="34"/>
  <c r="J202" i="34"/>
  <c r="L202" i="34"/>
  <c r="V202" i="34"/>
  <c r="W202" i="34"/>
  <c r="X202" i="34"/>
  <c r="A203" i="34"/>
  <c r="D203" i="34"/>
  <c r="E203" i="34"/>
  <c r="F203" i="34"/>
  <c r="G203" i="34"/>
  <c r="H203" i="34"/>
  <c r="I203" i="34"/>
  <c r="J203" i="34"/>
  <c r="L203" i="34"/>
  <c r="V203" i="34"/>
  <c r="W203" i="34"/>
  <c r="X203" i="34"/>
  <c r="A204" i="34"/>
  <c r="D204" i="34"/>
  <c r="E204" i="34"/>
  <c r="F204" i="34"/>
  <c r="G204" i="34"/>
  <c r="H204" i="34"/>
  <c r="I204" i="34"/>
  <c r="J204" i="34"/>
  <c r="L204" i="34"/>
  <c r="V204" i="34"/>
  <c r="W204" i="34"/>
  <c r="X204" i="34"/>
  <c r="A205" i="34"/>
  <c r="D205" i="34"/>
  <c r="E205" i="34"/>
  <c r="F205" i="34"/>
  <c r="G205" i="34"/>
  <c r="H205" i="34"/>
  <c r="I205" i="34"/>
  <c r="J205" i="34"/>
  <c r="L205" i="34"/>
  <c r="V205" i="34"/>
  <c r="W205" i="34"/>
  <c r="X205" i="34"/>
  <c r="A206" i="34"/>
  <c r="D206" i="34"/>
  <c r="E206" i="34"/>
  <c r="F206" i="34"/>
  <c r="G206" i="34"/>
  <c r="H206" i="34"/>
  <c r="I206" i="34"/>
  <c r="J206" i="34"/>
  <c r="L206" i="34"/>
  <c r="V206" i="34"/>
  <c r="W206" i="34"/>
  <c r="X206" i="34"/>
  <c r="A207" i="34"/>
  <c r="D207" i="34"/>
  <c r="E207" i="34"/>
  <c r="F207" i="34"/>
  <c r="G207" i="34"/>
  <c r="H207" i="34"/>
  <c r="I207" i="34"/>
  <c r="J207" i="34"/>
  <c r="L207" i="34"/>
  <c r="V207" i="34"/>
  <c r="W207" i="34"/>
  <c r="X207" i="34"/>
  <c r="A208" i="34"/>
  <c r="D208" i="34"/>
  <c r="E208" i="34"/>
  <c r="F208" i="34"/>
  <c r="G208" i="34"/>
  <c r="H208" i="34"/>
  <c r="I208" i="34"/>
  <c r="J208" i="34"/>
  <c r="L208" i="34"/>
  <c r="V208" i="34"/>
  <c r="W208" i="34"/>
  <c r="X208" i="34"/>
  <c r="A209" i="34"/>
  <c r="D209" i="34"/>
  <c r="E209" i="34"/>
  <c r="F209" i="34"/>
  <c r="G209" i="34"/>
  <c r="H209" i="34"/>
  <c r="I209" i="34"/>
  <c r="J209" i="34"/>
  <c r="L209" i="34"/>
  <c r="V209" i="34"/>
  <c r="W209" i="34"/>
  <c r="X209" i="34"/>
  <c r="A210" i="34"/>
  <c r="D210" i="34"/>
  <c r="E210" i="34"/>
  <c r="F210" i="34"/>
  <c r="G210" i="34"/>
  <c r="H210" i="34"/>
  <c r="I210" i="34"/>
  <c r="J210" i="34"/>
  <c r="L210" i="34"/>
  <c r="V210" i="34"/>
  <c r="W210" i="34"/>
  <c r="X210" i="34"/>
  <c r="A211" i="34"/>
  <c r="D211" i="34"/>
  <c r="E211" i="34"/>
  <c r="F211" i="34"/>
  <c r="G211" i="34"/>
  <c r="H211" i="34"/>
  <c r="I211" i="34"/>
  <c r="J211" i="34"/>
  <c r="L211" i="34"/>
  <c r="V211" i="34"/>
  <c r="W211" i="34"/>
  <c r="X211" i="34"/>
  <c r="A212" i="34"/>
  <c r="D212" i="34"/>
  <c r="E212" i="34"/>
  <c r="F212" i="34"/>
  <c r="G212" i="34"/>
  <c r="H212" i="34"/>
  <c r="I212" i="34"/>
  <c r="J212" i="34"/>
  <c r="L212" i="34"/>
  <c r="V212" i="34"/>
  <c r="W212" i="34"/>
  <c r="X212" i="34"/>
  <c r="A213" i="34"/>
  <c r="D213" i="34"/>
  <c r="E213" i="34"/>
  <c r="F213" i="34"/>
  <c r="G213" i="34"/>
  <c r="H213" i="34"/>
  <c r="I213" i="34"/>
  <c r="J213" i="34"/>
  <c r="L213" i="34"/>
  <c r="V213" i="34"/>
  <c r="W213" i="34"/>
  <c r="X213" i="34"/>
  <c r="A214" i="34"/>
  <c r="D214" i="34"/>
  <c r="E214" i="34"/>
  <c r="F214" i="34"/>
  <c r="G214" i="34"/>
  <c r="H214" i="34"/>
  <c r="I214" i="34"/>
  <c r="J214" i="34"/>
  <c r="L214" i="34"/>
  <c r="V214" i="34"/>
  <c r="W214" i="34"/>
  <c r="X214" i="34"/>
  <c r="A215" i="34"/>
  <c r="D215" i="34"/>
  <c r="E215" i="34"/>
  <c r="F215" i="34"/>
  <c r="G215" i="34"/>
  <c r="H215" i="34"/>
  <c r="I215" i="34"/>
  <c r="J215" i="34"/>
  <c r="L215" i="34"/>
  <c r="V215" i="34"/>
  <c r="W215" i="34"/>
  <c r="X215" i="34"/>
  <c r="A216" i="34"/>
  <c r="D216" i="34"/>
  <c r="E216" i="34"/>
  <c r="F216" i="34"/>
  <c r="G216" i="34"/>
  <c r="H216" i="34"/>
  <c r="I216" i="34"/>
  <c r="J216" i="34"/>
  <c r="L216" i="34"/>
  <c r="V216" i="34"/>
  <c r="W216" i="34"/>
  <c r="X216" i="34"/>
  <c r="A217" i="34"/>
  <c r="D217" i="34"/>
  <c r="E217" i="34"/>
  <c r="F217" i="34"/>
  <c r="G217" i="34"/>
  <c r="H217" i="34"/>
  <c r="I217" i="34"/>
  <c r="J217" i="34"/>
  <c r="L217" i="34"/>
  <c r="V217" i="34"/>
  <c r="W217" i="34"/>
  <c r="X217" i="34"/>
  <c r="A218" i="34"/>
  <c r="D218" i="34"/>
  <c r="E218" i="34"/>
  <c r="F218" i="34"/>
  <c r="G218" i="34"/>
  <c r="H218" i="34"/>
  <c r="I218" i="34"/>
  <c r="J218" i="34"/>
  <c r="L218" i="34"/>
  <c r="V218" i="34"/>
  <c r="W218" i="34"/>
  <c r="X218" i="34"/>
  <c r="A219" i="34"/>
  <c r="D219" i="34"/>
  <c r="E219" i="34"/>
  <c r="F219" i="34"/>
  <c r="G219" i="34"/>
  <c r="H219" i="34"/>
  <c r="I219" i="34"/>
  <c r="J219" i="34"/>
  <c r="L219" i="34"/>
  <c r="V219" i="34"/>
  <c r="W219" i="34"/>
  <c r="X219" i="34"/>
  <c r="A220" i="34"/>
  <c r="D220" i="34"/>
  <c r="E220" i="34"/>
  <c r="F220" i="34"/>
  <c r="G220" i="34"/>
  <c r="H220" i="34"/>
  <c r="I220" i="34"/>
  <c r="J220" i="34"/>
  <c r="L220" i="34"/>
  <c r="V220" i="34"/>
  <c r="W220" i="34"/>
  <c r="X220" i="34"/>
  <c r="A221" i="34"/>
  <c r="D221" i="34"/>
  <c r="E221" i="34"/>
  <c r="F221" i="34"/>
  <c r="G221" i="34"/>
  <c r="H221" i="34"/>
  <c r="I221" i="34"/>
  <c r="J221" i="34"/>
  <c r="L221" i="34"/>
  <c r="V221" i="34"/>
  <c r="W221" i="34"/>
  <c r="X221" i="34"/>
  <c r="A222" i="34"/>
  <c r="D222" i="34"/>
  <c r="E222" i="34"/>
  <c r="F222" i="34"/>
  <c r="G222" i="34"/>
  <c r="H222" i="34"/>
  <c r="I222" i="34"/>
  <c r="J222" i="34"/>
  <c r="L222" i="34"/>
  <c r="V222" i="34"/>
  <c r="W222" i="34"/>
  <c r="X222" i="34"/>
  <c r="A223" i="34"/>
  <c r="D223" i="34"/>
  <c r="E223" i="34"/>
  <c r="F223" i="34"/>
  <c r="G223" i="34"/>
  <c r="H223" i="34"/>
  <c r="I223" i="34"/>
  <c r="J223" i="34"/>
  <c r="L223" i="34"/>
  <c r="V223" i="34"/>
  <c r="W223" i="34"/>
  <c r="X223" i="34"/>
  <c r="A224" i="34"/>
  <c r="D224" i="34"/>
  <c r="E224" i="34"/>
  <c r="F224" i="34"/>
  <c r="G224" i="34"/>
  <c r="H224" i="34"/>
  <c r="I224" i="34"/>
  <c r="J224" i="34"/>
  <c r="L224" i="34"/>
  <c r="V224" i="34"/>
  <c r="W224" i="34"/>
  <c r="X224" i="34"/>
  <c r="A225" i="34"/>
  <c r="D225" i="34"/>
  <c r="E225" i="34"/>
  <c r="F225" i="34"/>
  <c r="G225" i="34"/>
  <c r="H225" i="34"/>
  <c r="I225" i="34"/>
  <c r="J225" i="34"/>
  <c r="L225" i="34"/>
  <c r="V225" i="34"/>
  <c r="W225" i="34"/>
  <c r="X225" i="34"/>
  <c r="A226" i="34"/>
  <c r="D226" i="34"/>
  <c r="E226" i="34"/>
  <c r="F226" i="34"/>
  <c r="G226" i="34"/>
  <c r="H226" i="34"/>
  <c r="I226" i="34"/>
  <c r="J226" i="34"/>
  <c r="L226" i="34"/>
  <c r="V226" i="34"/>
  <c r="W226" i="34"/>
  <c r="X226" i="34"/>
  <c r="A227" i="34"/>
  <c r="D227" i="34"/>
  <c r="E227" i="34"/>
  <c r="F227" i="34"/>
  <c r="G227" i="34"/>
  <c r="H227" i="34"/>
  <c r="I227" i="34"/>
  <c r="J227" i="34"/>
  <c r="L227" i="34"/>
  <c r="V227" i="34"/>
  <c r="W227" i="34"/>
  <c r="X227" i="34"/>
  <c r="A228" i="34"/>
  <c r="D228" i="34"/>
  <c r="E228" i="34"/>
  <c r="F228" i="34"/>
  <c r="G228" i="34"/>
  <c r="H228" i="34"/>
  <c r="I228" i="34"/>
  <c r="J228" i="34"/>
  <c r="L228" i="34"/>
  <c r="V228" i="34"/>
  <c r="W228" i="34"/>
  <c r="X228" i="34"/>
  <c r="A229" i="34"/>
  <c r="D229" i="34"/>
  <c r="E229" i="34"/>
  <c r="F229" i="34"/>
  <c r="G229" i="34"/>
  <c r="H229" i="34"/>
  <c r="I229" i="34"/>
  <c r="J229" i="34"/>
  <c r="L229" i="34"/>
  <c r="V229" i="34"/>
  <c r="W229" i="34"/>
  <c r="X229" i="34"/>
  <c r="A230" i="34"/>
  <c r="D230" i="34"/>
  <c r="E230" i="34"/>
  <c r="F230" i="34"/>
  <c r="G230" i="34"/>
  <c r="H230" i="34"/>
  <c r="I230" i="34"/>
  <c r="J230" i="34"/>
  <c r="L230" i="34"/>
  <c r="V230" i="34"/>
  <c r="W230" i="34"/>
  <c r="X230" i="34"/>
  <c r="A231" i="34"/>
  <c r="D231" i="34"/>
  <c r="E231" i="34"/>
  <c r="F231" i="34"/>
  <c r="G231" i="34"/>
  <c r="H231" i="34"/>
  <c r="I231" i="34"/>
  <c r="J231" i="34"/>
  <c r="L231" i="34"/>
  <c r="V231" i="34"/>
  <c r="W231" i="34"/>
  <c r="X231" i="34"/>
  <c r="A232" i="34"/>
  <c r="D232" i="34"/>
  <c r="E232" i="34"/>
  <c r="F232" i="34"/>
  <c r="G232" i="34"/>
  <c r="H232" i="34"/>
  <c r="I232" i="34"/>
  <c r="J232" i="34"/>
  <c r="L232" i="34"/>
  <c r="V232" i="34"/>
  <c r="W232" i="34"/>
  <c r="X232" i="34"/>
  <c r="A233" i="34"/>
  <c r="D233" i="34"/>
  <c r="E233" i="34"/>
  <c r="F233" i="34"/>
  <c r="G233" i="34"/>
  <c r="H233" i="34"/>
  <c r="I233" i="34"/>
  <c r="J233" i="34"/>
  <c r="L233" i="34"/>
  <c r="V233" i="34"/>
  <c r="W233" i="34"/>
  <c r="X233" i="34"/>
  <c r="A234" i="34"/>
  <c r="D234" i="34"/>
  <c r="E234" i="34"/>
  <c r="F234" i="34"/>
  <c r="G234" i="34"/>
  <c r="H234" i="34"/>
  <c r="I234" i="34"/>
  <c r="J234" i="34"/>
  <c r="L234" i="34"/>
  <c r="V234" i="34"/>
  <c r="W234" i="34"/>
  <c r="X234" i="34"/>
  <c r="A235" i="34"/>
  <c r="D235" i="34"/>
  <c r="E235" i="34"/>
  <c r="F235" i="34"/>
  <c r="G235" i="34"/>
  <c r="H235" i="34"/>
  <c r="I235" i="34"/>
  <c r="J235" i="34"/>
  <c r="L235" i="34"/>
  <c r="V235" i="34"/>
  <c r="W235" i="34"/>
  <c r="X235" i="34"/>
  <c r="A236" i="34"/>
  <c r="D236" i="34"/>
  <c r="E236" i="34"/>
  <c r="F236" i="34"/>
  <c r="G236" i="34"/>
  <c r="H236" i="34"/>
  <c r="I236" i="34"/>
  <c r="J236" i="34"/>
  <c r="L236" i="34"/>
  <c r="V236" i="34"/>
  <c r="W236" i="34"/>
  <c r="X236" i="34"/>
  <c r="A237" i="34"/>
  <c r="D237" i="34"/>
  <c r="E237" i="34"/>
  <c r="F237" i="34"/>
  <c r="G237" i="34"/>
  <c r="H237" i="34"/>
  <c r="I237" i="34"/>
  <c r="J237" i="34"/>
  <c r="L237" i="34"/>
  <c r="V237" i="34"/>
  <c r="W237" i="34"/>
  <c r="X237" i="34"/>
  <c r="A238" i="34"/>
  <c r="D238" i="34"/>
  <c r="E238" i="34"/>
  <c r="F238" i="34"/>
  <c r="G238" i="34"/>
  <c r="H238" i="34"/>
  <c r="I238" i="34"/>
  <c r="J238" i="34"/>
  <c r="L238" i="34"/>
  <c r="V238" i="34"/>
  <c r="W238" i="34"/>
  <c r="X238" i="34"/>
  <c r="A239" i="34"/>
  <c r="D239" i="34"/>
  <c r="E239" i="34"/>
  <c r="F239" i="34"/>
  <c r="G239" i="34"/>
  <c r="H239" i="34"/>
  <c r="I239" i="34"/>
  <c r="J239" i="34"/>
  <c r="L239" i="34"/>
  <c r="V239" i="34"/>
  <c r="W239" i="34"/>
  <c r="X239" i="34"/>
  <c r="A240" i="34"/>
  <c r="D240" i="34"/>
  <c r="E240" i="34"/>
  <c r="F240" i="34"/>
  <c r="G240" i="34"/>
  <c r="H240" i="34"/>
  <c r="I240" i="34"/>
  <c r="J240" i="34"/>
  <c r="L240" i="34"/>
  <c r="V240" i="34"/>
  <c r="W240" i="34"/>
  <c r="X240" i="34"/>
  <c r="A241" i="34"/>
  <c r="D241" i="34"/>
  <c r="E241" i="34"/>
  <c r="F241" i="34"/>
  <c r="G241" i="34"/>
  <c r="H241" i="34"/>
  <c r="I241" i="34"/>
  <c r="J241" i="34"/>
  <c r="L241" i="34"/>
  <c r="V241" i="34"/>
  <c r="W241" i="34"/>
  <c r="X241" i="34"/>
  <c r="A242" i="34"/>
  <c r="D242" i="34"/>
  <c r="E242" i="34"/>
  <c r="F242" i="34"/>
  <c r="G242" i="34"/>
  <c r="H242" i="34"/>
  <c r="I242" i="34"/>
  <c r="J242" i="34"/>
  <c r="L242" i="34"/>
  <c r="V242" i="34"/>
  <c r="W242" i="34"/>
  <c r="X242" i="34"/>
  <c r="A243" i="34"/>
  <c r="D243" i="34"/>
  <c r="E243" i="34"/>
  <c r="F243" i="34"/>
  <c r="G243" i="34"/>
  <c r="H243" i="34"/>
  <c r="I243" i="34"/>
  <c r="J243" i="34"/>
  <c r="L243" i="34"/>
  <c r="V243" i="34"/>
  <c r="W243" i="34"/>
  <c r="X243" i="34"/>
  <c r="A244" i="34"/>
  <c r="D244" i="34"/>
  <c r="E244" i="34"/>
  <c r="F244" i="34"/>
  <c r="G244" i="34"/>
  <c r="H244" i="34"/>
  <c r="I244" i="34"/>
  <c r="J244" i="34"/>
  <c r="L244" i="34"/>
  <c r="V244" i="34"/>
  <c r="W244" i="34"/>
  <c r="X244" i="34"/>
  <c r="A245" i="34"/>
  <c r="D245" i="34"/>
  <c r="E245" i="34"/>
  <c r="F245" i="34"/>
  <c r="G245" i="34"/>
  <c r="H245" i="34"/>
  <c r="I245" i="34"/>
  <c r="J245" i="34"/>
  <c r="L245" i="34"/>
  <c r="V245" i="34"/>
  <c r="W245" i="34"/>
  <c r="X245" i="34"/>
  <c r="A246" i="34"/>
  <c r="D246" i="34"/>
  <c r="E246" i="34"/>
  <c r="F246" i="34"/>
  <c r="G246" i="34"/>
  <c r="H246" i="34"/>
  <c r="I246" i="34"/>
  <c r="J246" i="34"/>
  <c r="L246" i="34"/>
  <c r="V246" i="34"/>
  <c r="W246" i="34"/>
  <c r="X246" i="34"/>
  <c r="A247" i="34"/>
  <c r="D247" i="34"/>
  <c r="E247" i="34"/>
  <c r="F247" i="34"/>
  <c r="G247" i="34"/>
  <c r="H247" i="34"/>
  <c r="I247" i="34"/>
  <c r="J247" i="34"/>
  <c r="L247" i="34"/>
  <c r="V247" i="34"/>
  <c r="W247" i="34"/>
  <c r="X247" i="34"/>
  <c r="L130" i="34"/>
  <c r="L131" i="34"/>
  <c r="L132" i="34"/>
  <c r="L133" i="34"/>
  <c r="L134" i="34"/>
  <c r="L135" i="34"/>
  <c r="L136" i="34"/>
  <c r="L137" i="34"/>
  <c r="L138" i="34"/>
  <c r="L139" i="34"/>
  <c r="L140" i="34"/>
  <c r="L141" i="34"/>
  <c r="L142" i="34"/>
  <c r="L143" i="34"/>
  <c r="L145" i="34"/>
  <c r="L146" i="34"/>
  <c r="L147" i="34"/>
  <c r="L148" i="34"/>
  <c r="L149" i="34"/>
  <c r="L150" i="34"/>
  <c r="L151" i="34"/>
  <c r="L152" i="34"/>
  <c r="L153" i="34"/>
  <c r="L154" i="34"/>
  <c r="L155" i="34"/>
  <c r="L156" i="34"/>
  <c r="L157" i="34"/>
  <c r="L129" i="34"/>
  <c r="L128" i="34"/>
  <c r="C124" i="34"/>
  <c r="H128" i="34"/>
  <c r="H129" i="34"/>
  <c r="H130" i="34"/>
  <c r="H131" i="34"/>
  <c r="H132" i="34"/>
  <c r="H133" i="34"/>
  <c r="H134" i="34"/>
  <c r="H135" i="34"/>
  <c r="H136" i="34"/>
  <c r="H137" i="34"/>
  <c r="H138" i="34"/>
  <c r="H139" i="34"/>
  <c r="H140" i="34"/>
  <c r="H141" i="34"/>
  <c r="H142" i="34"/>
  <c r="H143" i="34"/>
  <c r="H145" i="34"/>
  <c r="H146" i="34"/>
  <c r="H147" i="34"/>
  <c r="H148" i="34"/>
  <c r="H149" i="34"/>
  <c r="H150" i="34"/>
  <c r="H151" i="34"/>
  <c r="H152" i="34"/>
  <c r="H153" i="34"/>
  <c r="H154" i="34"/>
  <c r="H155" i="34"/>
  <c r="H156" i="34"/>
  <c r="H157" i="34"/>
  <c r="E124" i="34"/>
  <c r="E128" i="34"/>
  <c r="G128" i="34"/>
  <c r="G129" i="34"/>
  <c r="G130" i="34"/>
  <c r="G131" i="34"/>
  <c r="G132" i="34"/>
  <c r="G133" i="34"/>
  <c r="G134" i="34"/>
  <c r="G135" i="34"/>
  <c r="G136" i="34"/>
  <c r="G137" i="34"/>
  <c r="G138" i="34"/>
  <c r="G139" i="34"/>
  <c r="G140" i="34"/>
  <c r="G141" i="34"/>
  <c r="G142" i="34"/>
  <c r="G143" i="34"/>
  <c r="G145" i="34"/>
  <c r="G146" i="34"/>
  <c r="G147" i="34"/>
  <c r="G148" i="34"/>
  <c r="G149" i="34"/>
  <c r="G150" i="34"/>
  <c r="G151" i="34"/>
  <c r="G152" i="34"/>
  <c r="G153" i="34"/>
  <c r="G154" i="34"/>
  <c r="G155" i="34"/>
  <c r="G156" i="34"/>
  <c r="G157" i="34"/>
  <c r="D124" i="34"/>
  <c r="G124" i="34"/>
  <c r="F124" i="34"/>
  <c r="L124" i="34"/>
  <c r="M124" i="34"/>
  <c r="I130" i="34"/>
  <c r="J130" i="34"/>
  <c r="I131" i="34"/>
  <c r="J131" i="34"/>
  <c r="I132" i="34"/>
  <c r="J132" i="34"/>
  <c r="I133" i="34"/>
  <c r="J133" i="34"/>
  <c r="I134" i="34"/>
  <c r="J134" i="34"/>
  <c r="I135" i="34"/>
  <c r="J135" i="34"/>
  <c r="I136" i="34"/>
  <c r="J136" i="34"/>
  <c r="I137" i="34"/>
  <c r="J137" i="34"/>
  <c r="I138" i="34"/>
  <c r="J138" i="34"/>
  <c r="I139" i="34"/>
  <c r="J139" i="34"/>
  <c r="I140" i="34"/>
  <c r="J140" i="34"/>
  <c r="I141" i="34"/>
  <c r="J141" i="34"/>
  <c r="I142" i="34"/>
  <c r="J142" i="34"/>
  <c r="I143" i="34"/>
  <c r="J143" i="34"/>
  <c r="I145" i="34"/>
  <c r="J145" i="34"/>
  <c r="I146" i="34"/>
  <c r="J146" i="34"/>
  <c r="I147" i="34"/>
  <c r="J147" i="34"/>
  <c r="I148" i="34"/>
  <c r="J148" i="34"/>
  <c r="J150" i="34"/>
  <c r="J151" i="34"/>
  <c r="J152" i="34"/>
  <c r="J153" i="34"/>
  <c r="J154" i="34"/>
  <c r="J155" i="34"/>
  <c r="J156" i="34"/>
  <c r="J157" i="34"/>
  <c r="I129" i="34"/>
  <c r="J129" i="34"/>
  <c r="J128" i="34"/>
  <c r="F150" i="34"/>
  <c r="F151" i="34"/>
  <c r="F152" i="34"/>
  <c r="F153" i="34"/>
  <c r="F154" i="34"/>
  <c r="F155" i="34"/>
  <c r="F156" i="34"/>
  <c r="F157" i="34"/>
  <c r="J11" i="6"/>
  <c r="L11" i="6"/>
  <c r="J12" i="6"/>
  <c r="L12" i="6"/>
  <c r="J13" i="6"/>
  <c r="L13" i="6"/>
  <c r="J14" i="6"/>
  <c r="L14" i="6"/>
  <c r="J15" i="6"/>
  <c r="L15" i="6"/>
  <c r="J16" i="6"/>
  <c r="L16" i="6"/>
  <c r="J17" i="6"/>
  <c r="L17" i="6"/>
  <c r="J18" i="6"/>
  <c r="L18" i="6"/>
  <c r="J19" i="6"/>
  <c r="L19" i="6"/>
  <c r="J20" i="6"/>
  <c r="L20" i="6"/>
  <c r="J21" i="6"/>
  <c r="L21" i="6"/>
  <c r="J22" i="6"/>
  <c r="L22" i="6"/>
  <c r="J23" i="6"/>
  <c r="L23" i="6"/>
  <c r="J24" i="6"/>
  <c r="L24" i="6"/>
  <c r="J25" i="6"/>
  <c r="L25" i="6"/>
  <c r="J26" i="6"/>
  <c r="L26" i="6"/>
  <c r="J27" i="6"/>
  <c r="L27" i="6"/>
  <c r="J28" i="6"/>
  <c r="L28" i="6"/>
  <c r="J29" i="6"/>
  <c r="L29" i="6"/>
  <c r="J30" i="6"/>
  <c r="L30" i="6"/>
  <c r="J31" i="6"/>
  <c r="L31" i="6"/>
  <c r="J32" i="6"/>
  <c r="L32" i="6"/>
  <c r="J33" i="6"/>
  <c r="L33" i="6"/>
  <c r="J34" i="6"/>
  <c r="L34" i="6"/>
  <c r="J35" i="6"/>
  <c r="L35" i="6"/>
  <c r="J36" i="6"/>
  <c r="L36" i="6"/>
  <c r="J37" i="6"/>
  <c r="L37" i="6"/>
  <c r="J38" i="6"/>
  <c r="L38" i="6"/>
  <c r="J39" i="6"/>
  <c r="L39" i="6"/>
  <c r="J40" i="6"/>
  <c r="L40" i="6"/>
  <c r="J41" i="6"/>
  <c r="L41" i="6"/>
  <c r="J42" i="6"/>
  <c r="L42" i="6"/>
  <c r="J43" i="6"/>
  <c r="L43" i="6"/>
  <c r="J44" i="6"/>
  <c r="L44" i="6"/>
  <c r="J45" i="6"/>
  <c r="L45" i="6"/>
  <c r="J46" i="6"/>
  <c r="L46" i="6"/>
  <c r="L7" i="6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F33" i="2"/>
  <c r="Y5" i="2"/>
  <c r="X5" i="2"/>
  <c r="Z5" i="2"/>
  <c r="Y6" i="2"/>
  <c r="X6" i="2"/>
  <c r="Z6" i="2"/>
  <c r="Y7" i="2"/>
  <c r="X7" i="2"/>
  <c r="Z7" i="2"/>
  <c r="Y8" i="2"/>
  <c r="X8" i="2"/>
  <c r="Z8" i="2"/>
  <c r="Y9" i="2"/>
  <c r="X9" i="2"/>
  <c r="Z9" i="2"/>
  <c r="Y10" i="2"/>
  <c r="X10" i="2"/>
  <c r="Z10" i="2"/>
  <c r="Y11" i="2"/>
  <c r="X11" i="2"/>
  <c r="Z11" i="2"/>
  <c r="Y12" i="2"/>
  <c r="X12" i="2"/>
  <c r="Z12" i="2"/>
  <c r="Y13" i="2"/>
  <c r="X13" i="2"/>
  <c r="Z13" i="2"/>
  <c r="Y14" i="2"/>
  <c r="X14" i="2"/>
  <c r="Z14" i="2"/>
  <c r="Y15" i="2"/>
  <c r="X15" i="2"/>
  <c r="Z15" i="2"/>
  <c r="Y16" i="2"/>
  <c r="X16" i="2"/>
  <c r="Z16" i="2"/>
  <c r="Y17" i="2"/>
  <c r="X17" i="2"/>
  <c r="Z17" i="2"/>
  <c r="Y18" i="2"/>
  <c r="X18" i="2"/>
  <c r="Z18" i="2"/>
  <c r="Y19" i="2"/>
  <c r="X19" i="2"/>
  <c r="Z19" i="2"/>
  <c r="Y20" i="2"/>
  <c r="X20" i="2"/>
  <c r="Z20" i="2"/>
  <c r="Y21" i="2"/>
  <c r="X21" i="2"/>
  <c r="Z21" i="2"/>
  <c r="Y22" i="2"/>
  <c r="X22" i="2"/>
  <c r="Z22" i="2"/>
  <c r="Y23" i="2"/>
  <c r="X23" i="2"/>
  <c r="Z23" i="2"/>
  <c r="Y24" i="2"/>
  <c r="X24" i="2"/>
  <c r="Z24" i="2"/>
  <c r="Y25" i="2"/>
  <c r="X25" i="2"/>
  <c r="Z25" i="2"/>
  <c r="Y26" i="2"/>
  <c r="X26" i="2"/>
  <c r="Z26" i="2"/>
  <c r="Y27" i="2"/>
  <c r="X27" i="2"/>
  <c r="Z27" i="2"/>
  <c r="Y28" i="2"/>
  <c r="X28" i="2"/>
  <c r="Z28" i="2"/>
  <c r="Y29" i="2"/>
  <c r="X29" i="2"/>
  <c r="Z29" i="2"/>
  <c r="Y30" i="2"/>
  <c r="X30" i="2"/>
  <c r="Z30" i="2"/>
  <c r="Y31" i="2"/>
  <c r="X31" i="2"/>
  <c r="Z31" i="2"/>
  <c r="Y32" i="2"/>
  <c r="X32" i="2"/>
  <c r="Z32" i="2"/>
  <c r="Y33" i="2"/>
  <c r="X33" i="2"/>
  <c r="Z33" i="2"/>
  <c r="Y34" i="2"/>
  <c r="X34" i="2"/>
  <c r="Z34" i="2"/>
  <c r="Y35" i="2"/>
  <c r="X35" i="2"/>
  <c r="Z35" i="2"/>
  <c r="Y36" i="2"/>
  <c r="X36" i="2"/>
  <c r="Z36" i="2"/>
  <c r="Y37" i="2"/>
  <c r="X37" i="2"/>
  <c r="Z37" i="2"/>
  <c r="Y38" i="2"/>
  <c r="X38" i="2"/>
  <c r="Z38" i="2"/>
  <c r="Y39" i="2"/>
  <c r="X39" i="2"/>
  <c r="Z39" i="2"/>
  <c r="Y40" i="2"/>
  <c r="X40" i="2"/>
  <c r="Z40" i="2"/>
  <c r="F32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F31" i="2"/>
  <c r="I150" i="34"/>
  <c r="I151" i="34"/>
  <c r="I152" i="34"/>
  <c r="I153" i="34"/>
  <c r="I154" i="34"/>
  <c r="I155" i="34"/>
  <c r="I156" i="34"/>
  <c r="I157" i="34"/>
  <c r="V129" i="34"/>
  <c r="W129" i="34"/>
  <c r="X129" i="34"/>
  <c r="V130" i="34"/>
  <c r="W130" i="34"/>
  <c r="X130" i="34"/>
  <c r="V131" i="34"/>
  <c r="W131" i="34"/>
  <c r="X131" i="34"/>
  <c r="V132" i="34"/>
  <c r="W132" i="34"/>
  <c r="X132" i="34"/>
  <c r="V133" i="34"/>
  <c r="W133" i="34"/>
  <c r="X133" i="34"/>
  <c r="V134" i="34"/>
  <c r="W134" i="34"/>
  <c r="X134" i="34"/>
  <c r="V135" i="34"/>
  <c r="W135" i="34"/>
  <c r="X135" i="34"/>
  <c r="V136" i="34"/>
  <c r="W136" i="34"/>
  <c r="X136" i="34"/>
  <c r="V137" i="34"/>
  <c r="W137" i="34"/>
  <c r="X137" i="34"/>
  <c r="V138" i="34"/>
  <c r="W138" i="34"/>
  <c r="X138" i="34"/>
  <c r="V139" i="34"/>
  <c r="W139" i="34"/>
  <c r="X139" i="34"/>
  <c r="V140" i="34"/>
  <c r="W140" i="34"/>
  <c r="X140" i="34"/>
  <c r="V141" i="34"/>
  <c r="W141" i="34"/>
  <c r="X141" i="34"/>
  <c r="V142" i="34"/>
  <c r="W142" i="34"/>
  <c r="X142" i="34"/>
  <c r="V143" i="34"/>
  <c r="W143" i="34"/>
  <c r="X143" i="34"/>
  <c r="V145" i="34"/>
  <c r="W145" i="34"/>
  <c r="X145" i="34"/>
  <c r="V146" i="34"/>
  <c r="W146" i="34"/>
  <c r="X146" i="34"/>
  <c r="V147" i="34"/>
  <c r="W147" i="34"/>
  <c r="X147" i="34"/>
  <c r="V148" i="34"/>
  <c r="W148" i="34"/>
  <c r="X148" i="34"/>
  <c r="V149" i="34"/>
  <c r="W149" i="34"/>
  <c r="X149" i="34"/>
  <c r="V150" i="34"/>
  <c r="W150" i="34"/>
  <c r="X150" i="34"/>
  <c r="V151" i="34"/>
  <c r="W151" i="34"/>
  <c r="X151" i="34"/>
  <c r="V152" i="34"/>
  <c r="W152" i="34"/>
  <c r="X152" i="34"/>
  <c r="V153" i="34"/>
  <c r="W153" i="34"/>
  <c r="X153" i="34"/>
  <c r="V154" i="34"/>
  <c r="W154" i="34"/>
  <c r="X154" i="34"/>
  <c r="V155" i="34"/>
  <c r="W155" i="34"/>
  <c r="X155" i="34"/>
  <c r="V156" i="34"/>
  <c r="W156" i="34"/>
  <c r="X156" i="34"/>
  <c r="V157" i="34"/>
  <c r="W157" i="34"/>
  <c r="X157" i="34"/>
  <c r="X128" i="34"/>
  <c r="W128" i="34"/>
  <c r="H124" i="34"/>
  <c r="J124" i="34"/>
  <c r="D150" i="34"/>
  <c r="D151" i="34"/>
  <c r="D152" i="34"/>
  <c r="D153" i="34"/>
  <c r="D154" i="34"/>
  <c r="D155" i="34"/>
  <c r="D156" i="34"/>
  <c r="D157" i="34"/>
  <c r="E150" i="34"/>
  <c r="E151" i="34"/>
  <c r="E152" i="34"/>
  <c r="E153" i="34"/>
  <c r="E154" i="34"/>
  <c r="E155" i="34"/>
  <c r="E156" i="34"/>
  <c r="E157" i="34"/>
  <c r="I3" i="6"/>
  <c r="L6" i="6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5" i="2"/>
  <c r="P6" i="2"/>
  <c r="P7" i="2"/>
  <c r="P8" i="2"/>
  <c r="P9" i="2"/>
  <c r="P10" i="2"/>
  <c r="P11" i="2"/>
  <c r="P12" i="2"/>
  <c r="P13" i="2"/>
  <c r="P14" i="2"/>
  <c r="P15" i="2"/>
  <c r="P16" i="2"/>
  <c r="E31" i="2"/>
  <c r="E32" i="2"/>
  <c r="T5" i="2"/>
  <c r="T6" i="2"/>
  <c r="T7" i="2"/>
  <c r="T8" i="2"/>
  <c r="T9" i="2"/>
  <c r="T10" i="2"/>
  <c r="T11" i="2"/>
  <c r="T12" i="2"/>
  <c r="T13" i="2"/>
  <c r="T14" i="2"/>
  <c r="T15" i="2"/>
  <c r="T16" i="2"/>
  <c r="E33" i="2"/>
  <c r="E35" i="2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IV1" i="3"/>
  <c r="IU1" i="3"/>
  <c r="IT1" i="3"/>
  <c r="IS1" i="3"/>
  <c r="IR1" i="3"/>
  <c r="IQ1" i="3"/>
  <c r="IP1" i="3"/>
  <c r="IO1" i="3"/>
  <c r="IN1" i="3"/>
  <c r="IM1" i="3"/>
  <c r="IL1" i="3"/>
  <c r="IK1" i="3"/>
  <c r="IJ1" i="3"/>
  <c r="II1" i="3"/>
  <c r="IH1" i="3"/>
  <c r="IG1" i="3"/>
  <c r="IF1" i="3"/>
  <c r="IE1" i="3"/>
  <c r="ID1" i="3"/>
  <c r="IC1" i="3"/>
  <c r="IB1" i="3"/>
  <c r="IA1" i="3"/>
  <c r="HZ1" i="3"/>
  <c r="HY1" i="3"/>
  <c r="HX1" i="3"/>
  <c r="HW1" i="3"/>
  <c r="HV1" i="3"/>
  <c r="HU1" i="3"/>
  <c r="HT1" i="3"/>
  <c r="HS1" i="3"/>
  <c r="HR1" i="3"/>
  <c r="HQ1" i="3"/>
  <c r="HP1" i="3"/>
  <c r="HO1" i="3"/>
  <c r="HN1" i="3"/>
  <c r="HM1" i="3"/>
  <c r="HL1" i="3"/>
  <c r="HK1" i="3"/>
  <c r="HJ1" i="3"/>
  <c r="HI1" i="3"/>
  <c r="HH1" i="3"/>
  <c r="HG1" i="3"/>
  <c r="HF1" i="3"/>
  <c r="HE1" i="3"/>
  <c r="HD1" i="3"/>
  <c r="HC1" i="3"/>
  <c r="HB1" i="3"/>
  <c r="HA1" i="3"/>
  <c r="GZ1" i="3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A157" i="34"/>
  <c r="A156" i="34"/>
  <c r="A155" i="34"/>
  <c r="A154" i="34"/>
  <c r="A153" i="34"/>
  <c r="A152" i="34"/>
  <c r="A151" i="34"/>
  <c r="A150" i="34"/>
  <c r="I124" i="34"/>
  <c r="DO50" i="34"/>
  <c r="IV1" i="34"/>
  <c r="IU1" i="34"/>
  <c r="IT1" i="34"/>
  <c r="IS1" i="34"/>
  <c r="IR1" i="34"/>
  <c r="IQ1" i="34"/>
  <c r="IP1" i="34"/>
  <c r="IO1" i="34"/>
  <c r="IN1" i="34"/>
  <c r="IM1" i="34"/>
  <c r="IL1" i="34"/>
  <c r="IK1" i="34"/>
  <c r="IJ1" i="34"/>
  <c r="II1" i="34"/>
  <c r="IH1" i="34"/>
  <c r="IG1" i="34"/>
  <c r="IF1" i="34"/>
  <c r="IE1" i="34"/>
  <c r="ID1" i="34"/>
  <c r="IC1" i="34"/>
  <c r="IB1" i="34"/>
  <c r="IA1" i="34"/>
  <c r="HZ1" i="34"/>
  <c r="HY1" i="34"/>
  <c r="HX1" i="34"/>
  <c r="HW1" i="34"/>
  <c r="HV1" i="34"/>
  <c r="HU1" i="34"/>
  <c r="HT1" i="34"/>
  <c r="HS1" i="34"/>
  <c r="HR1" i="34"/>
  <c r="HQ1" i="34"/>
  <c r="HP1" i="34"/>
  <c r="HO1" i="34"/>
  <c r="HN1" i="34"/>
  <c r="HM1" i="34"/>
  <c r="HL1" i="34"/>
  <c r="HK1" i="34"/>
  <c r="HJ1" i="34"/>
  <c r="HI1" i="34"/>
  <c r="HH1" i="34"/>
  <c r="HG1" i="34"/>
  <c r="HF1" i="34"/>
  <c r="HE1" i="34"/>
  <c r="HD1" i="34"/>
  <c r="HC1" i="34"/>
  <c r="HB1" i="34"/>
  <c r="HA1" i="34"/>
  <c r="GZ1" i="34"/>
  <c r="GY1" i="34"/>
  <c r="GX1" i="34"/>
  <c r="GW1" i="34"/>
  <c r="GV1" i="34"/>
  <c r="GU1" i="34"/>
  <c r="GT1" i="34"/>
  <c r="GS1" i="34"/>
  <c r="GR1" i="34"/>
  <c r="GQ1" i="34"/>
  <c r="GP1" i="34"/>
  <c r="GO1" i="34"/>
  <c r="GN1" i="34"/>
  <c r="GM1" i="34"/>
  <c r="GL1" i="34"/>
  <c r="GK1" i="34"/>
  <c r="GJ1" i="34"/>
  <c r="GI1" i="34"/>
  <c r="GH1" i="34"/>
  <c r="GG1" i="34"/>
  <c r="GF1" i="34"/>
  <c r="GE1" i="34"/>
  <c r="GD1" i="34"/>
  <c r="GC1" i="34"/>
  <c r="GB1" i="34"/>
  <c r="GA1" i="34"/>
  <c r="FZ1" i="34"/>
  <c r="FY1" i="34"/>
  <c r="FX1" i="34"/>
  <c r="FW1" i="34"/>
  <c r="FV1" i="34"/>
  <c r="FU1" i="34"/>
  <c r="FT1" i="34"/>
  <c r="FS1" i="34"/>
  <c r="FR1" i="34"/>
  <c r="FQ1" i="34"/>
  <c r="FP1" i="34"/>
  <c r="FO1" i="34"/>
  <c r="FN1" i="34"/>
  <c r="FM1" i="34"/>
  <c r="FL1" i="34"/>
</calcChain>
</file>

<file path=xl/sharedStrings.xml><?xml version="1.0" encoding="utf-8"?>
<sst xmlns="http://schemas.openxmlformats.org/spreadsheetml/2006/main" count="450" uniqueCount="344">
  <si>
    <t>Test!</t>
  </si>
  <si>
    <t>Number of Durango zetas analysed</t>
  </si>
  <si>
    <t>This session Durangos - concs using NIST</t>
  </si>
  <si>
    <t>Main Durango zeta session</t>
  </si>
  <si>
    <t>conv = main zeta</t>
  </si>
  <si>
    <t>Ns</t>
  </si>
  <si>
    <t>piΩi</t>
  </si>
  <si>
    <t>piΩi 1 sig</t>
  </si>
  <si>
    <t>FT Age</t>
  </si>
  <si>
    <t>Tracks</t>
  </si>
  <si>
    <t>#grains</t>
  </si>
  <si>
    <r>
      <t>Σ</t>
    </r>
    <r>
      <rPr>
        <sz val="10"/>
        <rFont val="Arial"/>
        <family val="2"/>
        <charset val="204"/>
      </rPr>
      <t>piΩi</t>
    </r>
  </si>
  <si>
    <r>
      <t>χ</t>
    </r>
    <r>
      <rPr>
        <vertAlign val="superscript"/>
        <sz val="10"/>
        <rFont val="Arial"/>
        <family val="2"/>
      </rPr>
      <t>2</t>
    </r>
  </si>
  <si>
    <r>
      <t>P(</t>
    </r>
    <r>
      <rPr>
        <sz val="10"/>
        <rFont val="Arial"/>
        <family val="2"/>
        <charset val="204"/>
      </rPr>
      <t>χ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  <charset val="204"/>
      </rPr>
      <t>)</t>
    </r>
  </si>
  <si>
    <t>Pooled age</t>
  </si>
  <si>
    <t>Zeta + age details</t>
  </si>
  <si>
    <t>Sample</t>
  </si>
  <si>
    <t>U_Ca ratio</t>
  </si>
  <si>
    <t>U/Ca ppm calc</t>
  </si>
  <si>
    <t>U_Ca ratio meas</t>
  </si>
  <si>
    <t xml:space="preserve">    #      Weighted U/Ca</t>
  </si>
  <si>
    <t>Ca_ppm_SQ_m43</t>
  </si>
  <si>
    <t>U_ppm_SQ_m238</t>
  </si>
  <si>
    <t>Ca43_CPS</t>
  </si>
  <si>
    <t>Cl35_CPS</t>
  </si>
  <si>
    <t>U238_CPS</t>
  </si>
  <si>
    <t>Columns to find (make sure they are not 2SE columns!!!)</t>
  </si>
  <si>
    <t>Column</t>
  </si>
  <si>
    <t>Chlorine calculations</t>
  </si>
  <si>
    <t>Durango</t>
  </si>
  <si>
    <t>McClure</t>
  </si>
  <si>
    <t>35Cl/43Ca cps</t>
  </si>
  <si>
    <t>Cl wt%</t>
  </si>
  <si>
    <t>y</t>
  </si>
  <si>
    <t>USE?</t>
  </si>
  <si>
    <t xml:space="preserve">slope </t>
  </si>
  <si>
    <t>Instructions</t>
  </si>
  <si>
    <t>Grain</t>
  </si>
  <si>
    <t>average</t>
  </si>
  <si>
    <t>U/Ca ppm</t>
  </si>
  <si>
    <t>Yellow boxes require your attention!</t>
  </si>
  <si>
    <t>D6g1</t>
  </si>
  <si>
    <t>D6g2</t>
  </si>
  <si>
    <t>D6g3</t>
  </si>
  <si>
    <t>D6g4</t>
  </si>
  <si>
    <t>D6g5</t>
  </si>
  <si>
    <t>D6g6</t>
  </si>
  <si>
    <t>D6g7</t>
  </si>
  <si>
    <t>D6g9</t>
  </si>
  <si>
    <t>D6g10</t>
  </si>
  <si>
    <t>D6g11</t>
  </si>
  <si>
    <t>D6g12</t>
  </si>
  <si>
    <t>D6g13</t>
  </si>
  <si>
    <t>D6g14</t>
  </si>
  <si>
    <t>D6g15</t>
  </si>
  <si>
    <t>D6g18</t>
  </si>
  <si>
    <t>D6g19</t>
  </si>
  <si>
    <t>D6g20</t>
  </si>
  <si>
    <t>D6g21</t>
  </si>
  <si>
    <t>D6g22</t>
  </si>
  <si>
    <t>D6g23</t>
  </si>
  <si>
    <t>D6g24</t>
  </si>
  <si>
    <t>D6g25</t>
  </si>
  <si>
    <t>D6g26</t>
  </si>
  <si>
    <t>D6g27</t>
  </si>
  <si>
    <t>D6g28</t>
  </si>
  <si>
    <t>D6g29</t>
  </si>
  <si>
    <t>D6g30</t>
  </si>
  <si>
    <t>D6g31</t>
  </si>
  <si>
    <t>D6g32</t>
  </si>
  <si>
    <t>D6g33</t>
  </si>
  <si>
    <t>D6g34</t>
  </si>
  <si>
    <t>D6g35</t>
  </si>
  <si>
    <t>D6g36</t>
  </si>
  <si>
    <t>D6g37</t>
  </si>
  <si>
    <t>D6g38</t>
  </si>
  <si>
    <t>D6g39</t>
  </si>
  <si>
    <t>D6g40</t>
  </si>
  <si>
    <t>DJ</t>
  </si>
  <si>
    <t>BJ</t>
  </si>
  <si>
    <t>DF</t>
  </si>
  <si>
    <t>High Cl standard</t>
  </si>
  <si>
    <t>A_McCLURE</t>
  </si>
  <si>
    <t>DurangoG1</t>
  </si>
  <si>
    <t>DurangoG2</t>
  </si>
  <si>
    <t>DurangoG3</t>
  </si>
  <si>
    <t>DurangoG4</t>
  </si>
  <si>
    <t>DurangoG5</t>
  </si>
  <si>
    <t>DurangoG6</t>
  </si>
  <si>
    <t>DurangoG7</t>
  </si>
  <si>
    <t>DurangoG8</t>
  </si>
  <si>
    <t>DurangoG9</t>
  </si>
  <si>
    <t>DurangoG10</t>
  </si>
  <si>
    <t>DurangoG11</t>
  </si>
  <si>
    <t>DurangoG12</t>
  </si>
  <si>
    <t>DurangoG13</t>
  </si>
  <si>
    <t>DurangoG14</t>
  </si>
  <si>
    <t>DurangoG15</t>
  </si>
  <si>
    <t>DurangoG16</t>
  </si>
  <si>
    <t>DurangoG17</t>
  </si>
  <si>
    <t>DurangoG18</t>
  </si>
  <si>
    <t>DurangoG19</t>
  </si>
  <si>
    <t>DurangoG20</t>
  </si>
  <si>
    <t>DurangoG21</t>
  </si>
  <si>
    <t>DurangoG22</t>
  </si>
  <si>
    <t>DurangoG23</t>
  </si>
  <si>
    <t>DurangoG24</t>
  </si>
  <si>
    <t>DurangoG25</t>
  </si>
  <si>
    <t>DurangoG26</t>
  </si>
  <si>
    <t>DurangoG27</t>
  </si>
  <si>
    <t>DurangoG28</t>
  </si>
  <si>
    <t>DurangoG29</t>
  </si>
  <si>
    <t>DurangoG30</t>
  </si>
  <si>
    <t>DurangoG31</t>
  </si>
  <si>
    <t>DurangoG32</t>
  </si>
  <si>
    <t>DurangoG33</t>
  </si>
  <si>
    <t>DurangoG34</t>
  </si>
  <si>
    <t>DurangoG35</t>
  </si>
  <si>
    <t>DurangoG36</t>
  </si>
  <si>
    <t>Main Durango zeta session- do not edit once paste from Zeta Calc spreadsheet</t>
  </si>
  <si>
    <t>High Cl Std</t>
  </si>
  <si>
    <t>Columns for chi-square calculation</t>
  </si>
  <si>
    <t>(Galbraith, 2010 and Vermeesch 2019)</t>
  </si>
  <si>
    <t>λ (yr)</t>
  </si>
  <si>
    <t>FT calcs v2</t>
  </si>
  <si>
    <t>conversion factor Durango this session -&gt; main Durango session (Xs)</t>
  </si>
  <si>
    <r>
      <t xml:space="preserve">raw </t>
    </r>
    <r>
      <rPr>
        <b/>
        <vertAlign val="superscript"/>
        <sz val="10"/>
        <rFont val="Arial"/>
        <family val="2"/>
      </rPr>
      <t>238</t>
    </r>
    <r>
      <rPr>
        <b/>
        <sz val="10"/>
        <rFont val="Arial"/>
        <family val="2"/>
      </rPr>
      <t>U/</t>
    </r>
    <r>
      <rPr>
        <b/>
        <vertAlign val="superscript"/>
        <sz val="10"/>
        <rFont val="Arial"/>
        <family val="2"/>
      </rPr>
      <t>43</t>
    </r>
    <r>
      <rPr>
        <b/>
        <sz val="10"/>
        <rFont val="Arial"/>
        <family val="2"/>
      </rPr>
      <t>Ca</t>
    </r>
  </si>
  <si>
    <r>
      <t xml:space="preserve">conv </t>
    </r>
    <r>
      <rPr>
        <vertAlign val="superscript"/>
        <sz val="10"/>
        <rFont val="Arial"/>
        <family val="2"/>
      </rPr>
      <t>238</t>
    </r>
    <r>
      <rPr>
        <sz val="10"/>
        <rFont val="Arial"/>
        <family val="2"/>
        <charset val="204"/>
      </rPr>
      <t>U/</t>
    </r>
    <r>
      <rPr>
        <vertAlign val="superscript"/>
        <sz val="10"/>
        <rFont val="Arial"/>
        <family val="2"/>
      </rPr>
      <t>43</t>
    </r>
    <r>
      <rPr>
        <sz val="10"/>
        <rFont val="Arial"/>
        <family val="2"/>
        <charset val="204"/>
      </rPr>
      <t>Ca</t>
    </r>
  </si>
  <si>
    <r>
      <t xml:space="preserve">raw </t>
    </r>
    <r>
      <rPr>
        <vertAlign val="superscript"/>
        <sz val="10"/>
        <rFont val="Arial"/>
        <family val="2"/>
      </rPr>
      <t>238</t>
    </r>
    <r>
      <rPr>
        <sz val="10"/>
        <rFont val="Arial"/>
        <family val="2"/>
        <charset val="204"/>
      </rPr>
      <t>U/</t>
    </r>
    <r>
      <rPr>
        <vertAlign val="superscript"/>
        <sz val="10"/>
        <rFont val="Arial"/>
        <family val="2"/>
      </rPr>
      <t>43</t>
    </r>
    <r>
      <rPr>
        <sz val="10"/>
        <rFont val="Arial"/>
        <family val="2"/>
        <charset val="204"/>
      </rPr>
      <t>Ca</t>
    </r>
  </si>
  <si>
    <r>
      <t>Zeta (yr 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  <charset val="204"/>
      </rPr>
      <t>)</t>
    </r>
  </si>
  <si>
    <r>
      <rPr>
        <vertAlign val="superscript"/>
        <sz val="10"/>
        <rFont val="Arial"/>
        <family val="2"/>
      </rPr>
      <t>35</t>
    </r>
    <r>
      <rPr>
        <sz val="10"/>
        <rFont val="Arial"/>
        <family val="2"/>
        <charset val="204"/>
      </rPr>
      <t>Cl/</t>
    </r>
    <r>
      <rPr>
        <vertAlign val="superscript"/>
        <sz val="10"/>
        <rFont val="Arial"/>
        <family val="2"/>
      </rPr>
      <t>43</t>
    </r>
    <r>
      <rPr>
        <sz val="10"/>
        <rFont val="Arial"/>
        <family val="2"/>
        <charset val="204"/>
      </rPr>
      <t>Ca cps</t>
    </r>
  </si>
  <si>
    <r>
      <t>Area (cm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  <charset val="204"/>
      </rPr>
      <t>)</t>
    </r>
  </si>
  <si>
    <r>
      <rPr>
        <vertAlign val="superscript"/>
        <sz val="10"/>
        <rFont val="Arial"/>
        <family val="2"/>
      </rPr>
      <t>238</t>
    </r>
    <r>
      <rPr>
        <sz val="10"/>
        <rFont val="Arial"/>
        <family val="2"/>
        <charset val="204"/>
      </rPr>
      <t>U/</t>
    </r>
    <r>
      <rPr>
        <vertAlign val="superscript"/>
        <sz val="10"/>
        <rFont val="Arial"/>
        <family val="2"/>
      </rPr>
      <t>43</t>
    </r>
    <r>
      <rPr>
        <sz val="10"/>
        <rFont val="Arial"/>
        <family val="2"/>
        <charset val="204"/>
      </rPr>
      <t>Ca</t>
    </r>
  </si>
  <si>
    <r>
      <t>Area(cm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  <charset val="204"/>
      </rPr>
      <t>)</t>
    </r>
  </si>
  <si>
    <r>
      <t>(zi/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  <charset val="204"/>
      </rPr>
      <t>i)</t>
    </r>
    <r>
      <rPr>
        <vertAlign val="superscript"/>
        <sz val="10"/>
        <rFont val="Arial"/>
        <family val="2"/>
      </rPr>
      <t>2</t>
    </r>
  </si>
  <si>
    <r>
      <t>zi/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  <charset val="204"/>
      </rPr>
      <t>i</t>
    </r>
    <r>
      <rPr>
        <vertAlign val="superscript"/>
        <sz val="10"/>
        <rFont val="Arial"/>
        <family val="2"/>
      </rPr>
      <t>2</t>
    </r>
  </si>
  <si>
    <r>
      <t>1/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  <charset val="204"/>
      </rPr>
      <t>i</t>
    </r>
    <r>
      <rPr>
        <vertAlign val="superscript"/>
        <sz val="10"/>
        <rFont val="Arial"/>
        <family val="2"/>
      </rPr>
      <t>2</t>
    </r>
  </si>
  <si>
    <r>
      <t>ζ</t>
    </r>
    <r>
      <rPr>
        <vertAlign val="subscript"/>
        <sz val="10"/>
        <rFont val="Arial"/>
        <family val="2"/>
      </rPr>
      <t>ICP</t>
    </r>
  </si>
  <si>
    <r>
      <t xml:space="preserve">Weighted </t>
    </r>
    <r>
      <rPr>
        <vertAlign val="superscript"/>
        <sz val="10"/>
        <rFont val="Arial"/>
        <family val="2"/>
      </rPr>
      <t>238</t>
    </r>
    <r>
      <rPr>
        <sz val="10"/>
        <rFont val="Arial"/>
        <family val="2"/>
        <charset val="204"/>
      </rPr>
      <t>U/</t>
    </r>
    <r>
      <rPr>
        <vertAlign val="superscript"/>
        <sz val="10"/>
        <rFont val="Arial"/>
        <family val="2"/>
      </rPr>
      <t>43</t>
    </r>
    <r>
      <rPr>
        <sz val="10"/>
        <rFont val="Arial"/>
        <family val="2"/>
        <charset val="204"/>
      </rPr>
      <t>Ca</t>
    </r>
  </si>
  <si>
    <t>Copy and paste from Iolite</t>
  </si>
  <si>
    <t>Use the Trace Elements_FT DRS on G_NIST612.  Use 43Ca as the index channel in semi quantitative mode</t>
  </si>
  <si>
    <t>Copy the rows of analytical session Durangos into the "Durango ICP data" sheet.</t>
  </si>
  <si>
    <t>Check the chart and the SD of the 'Test' cell in "Durango session calcs"</t>
  </si>
  <si>
    <t>Copy the rows of chlorine standard data into the "Chlorine ICP data" sheet.</t>
  </si>
  <si>
    <t>The chlorine regression is calculated using Durango and / or high chlorine std / McClure.  Specify which or both in lower case (y/n)</t>
  </si>
  <si>
    <t>Export the data, change "Select waves to export" to "Custom".  Then "Select All"</t>
  </si>
  <si>
    <t>Ideally you should run your Durango zetas in the order of the primary zeta session (for convenience)</t>
  </si>
  <si>
    <t xml:space="preserve">In the command window of Iolite type: MakeUCaTable("name of the integration") to get the weighted U/Ca ratio for each grain of the integration. </t>
  </si>
  <si>
    <t>Check the spline fit on both the 43Ca CPS and 238U CPS channels; change as appropriate</t>
  </si>
  <si>
    <t>On first use, complete the main Durango session columns (Durango session calcs tab), the chlorine content of your standards and the zeta value (this tab)</t>
  </si>
  <si>
    <t>Copy all the data into the "Raw traces" worksheet.</t>
  </si>
  <si>
    <t>Copy the sample data into worksheets S1 - S7.</t>
  </si>
  <si>
    <t>Copy these values into the appropriate sample tabs (S1-S7)</t>
  </si>
  <si>
    <t xml:space="preserve">Rough Work </t>
  </si>
  <si>
    <t>(not used for calculation)</t>
  </si>
  <si>
    <t>2 sig abs</t>
  </si>
  <si>
    <t>2SD</t>
  </si>
  <si>
    <t>2s abs</t>
  </si>
  <si>
    <t>2 sigma</t>
  </si>
  <si>
    <r>
      <t>2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  <charset val="204"/>
      </rPr>
      <t>ζ</t>
    </r>
    <r>
      <rPr>
        <vertAlign val="subscript"/>
        <sz val="10"/>
        <rFont val="Arial"/>
        <family val="2"/>
      </rPr>
      <t>ICP</t>
    </r>
  </si>
  <si>
    <t>2σΣpiΩi</t>
  </si>
  <si>
    <t>2 sig</t>
  </si>
  <si>
    <t>2σ Cl wt%</t>
  </si>
  <si>
    <t>2σ Ma</t>
  </si>
  <si>
    <t>July 2019</t>
  </si>
  <si>
    <t>DL2510_1</t>
  </si>
  <si>
    <t>DL2510_2</t>
  </si>
  <si>
    <t>DL2510_3</t>
  </si>
  <si>
    <t>DL2510_4</t>
  </si>
  <si>
    <t>DL2510_5</t>
  </si>
  <si>
    <t>DL2510_6</t>
  </si>
  <si>
    <t>DL2510_7</t>
  </si>
  <si>
    <t>DL2510_8</t>
  </si>
  <si>
    <t>DL2510_9</t>
  </si>
  <si>
    <t>DL2510_10</t>
  </si>
  <si>
    <t>DL2510_11</t>
  </si>
  <si>
    <t>DL2510_12</t>
  </si>
  <si>
    <t>DL2510_13</t>
  </si>
  <si>
    <t>DL2510_14</t>
  </si>
  <si>
    <t>DL2510_15</t>
  </si>
  <si>
    <t>DL2510_16</t>
  </si>
  <si>
    <t>DL2510_17</t>
  </si>
  <si>
    <t>DL2510_18</t>
  </si>
  <si>
    <t>DL2510_19</t>
  </si>
  <si>
    <t>DL2510_20</t>
  </si>
  <si>
    <t>DL2510_21</t>
  </si>
  <si>
    <t>DL2510_22</t>
  </si>
  <si>
    <t>Sample01</t>
  </si>
  <si>
    <t>Sample02</t>
  </si>
  <si>
    <t>Sample03</t>
  </si>
  <si>
    <t>Sample04</t>
  </si>
  <si>
    <t>Sample05</t>
  </si>
  <si>
    <t>Sample06</t>
  </si>
  <si>
    <t>Sample07</t>
  </si>
  <si>
    <t>Sample09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</si>
  <si>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</si>
  <si>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</si>
  <si>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</si>
  <si>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</si>
  <si>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</si>
  <si>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</si>
  <si>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</si>
  <si>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</si>
  <si>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</si>
  <si>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</si>
  <si>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</si>
  <si>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</si>
  <si>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</si>
  <si>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</si>
  <si>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A_DUR_1</t>
  </si>
  <si>
    <t>Durango1</t>
  </si>
  <si>
    <t>7/17/2024</t>
  </si>
  <si>
    <t>Durango1, 9:47:28 AM (24.3 sec)</t>
  </si>
  <si>
    <t>A_DUR_2</t>
  </si>
  <si>
    <t>Durango2</t>
  </si>
  <si>
    <t>Durango2, 9:49:02 AM (23.8 sec)</t>
  </si>
  <si>
    <t>A_DUR_3</t>
  </si>
  <si>
    <t>Durango3</t>
  </si>
  <si>
    <t>Durango3, 9:50:47 AM (24.3 sec)</t>
  </si>
  <si>
    <t>A_DUR_4</t>
  </si>
  <si>
    <t>Durango4</t>
  </si>
  <si>
    <t>Durango4, 10:27:48 AM (24.3 sec)</t>
  </si>
  <si>
    <t>A_DUR_5</t>
  </si>
  <si>
    <t>Durango5</t>
  </si>
  <si>
    <t>Durango5, 10:30:11 AM (24.3 sec)</t>
  </si>
  <si>
    <t>A_DUR_6</t>
  </si>
  <si>
    <t>Durango6</t>
  </si>
  <si>
    <t>Durango6, 10:32:26 AM (23.8 sec)</t>
  </si>
  <si>
    <t>A_DUR_7</t>
  </si>
  <si>
    <t>Durango7</t>
  </si>
  <si>
    <t>Durango7, 11:12:43 AM (23.8 sec)</t>
  </si>
  <si>
    <t>A_DUR_8</t>
  </si>
  <si>
    <t>Durango8</t>
  </si>
  <si>
    <t>Durango8, 11:14:03 AM (24.3 sec)</t>
  </si>
  <si>
    <t>A_DUR_9</t>
  </si>
  <si>
    <t>Durango9</t>
  </si>
  <si>
    <t>Durango9, 11:15:30 AM (23.8 sec)</t>
  </si>
  <si>
    <t>A_DUR_10</t>
  </si>
  <si>
    <t>Durango10</t>
  </si>
  <si>
    <t>Durango10, 11:45:56 AM (23.8 sec)</t>
  </si>
  <si>
    <t>A_DUR_11</t>
  </si>
  <si>
    <t>Durango11</t>
  </si>
  <si>
    <t>Durango11, 11:47:49 AM (24.3 sec)</t>
  </si>
  <si>
    <t>A_DUR_12</t>
  </si>
  <si>
    <t>Durango12</t>
  </si>
  <si>
    <t>Durango12, 11:49:26 AM (24.3 sec)</t>
  </si>
  <si>
    <t>A_DUR_13</t>
  </si>
  <si>
    <t>Durango13</t>
  </si>
  <si>
    <t>Durango13, 12:25:08 PM (23.8 sec)</t>
  </si>
  <si>
    <t>A_DUR_14</t>
  </si>
  <si>
    <t>Durango14</t>
  </si>
  <si>
    <t>Durango14, 12:27:21 PM (24.3 sec)</t>
  </si>
  <si>
    <t>A_DUR_15</t>
  </si>
  <si>
    <t>Durango15</t>
  </si>
  <si>
    <t>Durango15, 12:29:02 PM (23.8 sec)</t>
  </si>
  <si>
    <t>A_DUR_16</t>
  </si>
  <si>
    <t>Durango16</t>
  </si>
  <si>
    <t>Durango16, 1:08:18 PM (23.8 sec)</t>
  </si>
  <si>
    <t>A_DUR_17</t>
  </si>
  <si>
    <t>Durango17</t>
  </si>
  <si>
    <t>Durango17, 1:10:11 PM (23.8 sec)</t>
  </si>
  <si>
    <t>A_DUR_18</t>
  </si>
  <si>
    <t>Durango18</t>
  </si>
  <si>
    <t>Durango18, 1:12:00 PM (24.3 sec)</t>
  </si>
  <si>
    <t>A_DUR_19</t>
  </si>
  <si>
    <t>Durango19</t>
  </si>
  <si>
    <t>Durango19, 1:47:45 PM (24.3 sec)</t>
  </si>
  <si>
    <t>A_DUR_20</t>
  </si>
  <si>
    <t>Durango20</t>
  </si>
  <si>
    <t>Durango20, 1:49:47 PM (23.8 sec)</t>
  </si>
  <si>
    <t>A_DUR_21</t>
  </si>
  <si>
    <t>Durango21</t>
  </si>
  <si>
    <t>Durango21, 1:51:21 PM (24.3 sec)</t>
  </si>
  <si>
    <t>A_DUR_22</t>
  </si>
  <si>
    <t>Durango22</t>
  </si>
  <si>
    <t>Durango22, 2:17:30 PM (23.8 sec)</t>
  </si>
  <si>
    <t>A_DUR_23</t>
  </si>
  <si>
    <t>Durango23</t>
  </si>
  <si>
    <t>Durango23, 2:19:27 PM (24.3 sec)</t>
  </si>
  <si>
    <t>A_DUR_24</t>
  </si>
  <si>
    <t>Durango24</t>
  </si>
  <si>
    <t>Durango24, 2:20:52 PM (23.8 sec)</t>
  </si>
  <si>
    <t>A_DUR_25</t>
  </si>
  <si>
    <t>Durango25</t>
  </si>
  <si>
    <t>Durango25, 2:48:53 PM (23.8 sec)</t>
  </si>
  <si>
    <t>A_DUR_26</t>
  </si>
  <si>
    <t>Durango26</t>
  </si>
  <si>
    <t>Durango26, 2:51:23 PM (23.8 sec)</t>
  </si>
  <si>
    <t>A_DUR_27</t>
  </si>
  <si>
    <t>Durango27</t>
  </si>
  <si>
    <t>Durango27, 2:53:11 PM (23.8 sec)</t>
  </si>
  <si>
    <t>A_DUR_28</t>
  </si>
  <si>
    <t>Durango28</t>
  </si>
  <si>
    <t>Durango28, 3:35:09 PM (23.8 sec)</t>
  </si>
  <si>
    <t>A_DUR_29</t>
  </si>
  <si>
    <t>Durango29</t>
  </si>
  <si>
    <t>Durango29, 3:36:50 PM (23.8 sec)</t>
  </si>
  <si>
    <t>A_DUR_30</t>
  </si>
  <si>
    <t>Durango30</t>
  </si>
  <si>
    <t>Durango30, 3:38:23 PM (24.3 sec)</t>
  </si>
  <si>
    <t>A_DUR_31</t>
  </si>
  <si>
    <t>Durango31</t>
  </si>
  <si>
    <t>Durango31, 4:12:48 PM (23.8 sec)</t>
  </si>
  <si>
    <t>A_DUR_32</t>
  </si>
  <si>
    <t>Durango32</t>
  </si>
  <si>
    <t>Durango32, 4:14:24 PM (24.3 sec)</t>
  </si>
  <si>
    <t>A_DUR_33</t>
  </si>
  <si>
    <t>Durango33</t>
  </si>
  <si>
    <t>Durango33, 4:16:28 PM (23.8 sec)</t>
  </si>
  <si>
    <t>A_DUR_34</t>
  </si>
  <si>
    <t>Durango35</t>
  </si>
  <si>
    <t>Durango35, 4:46:20 PM (24.3 sec)</t>
  </si>
  <si>
    <t>A_DUR_35</t>
  </si>
  <si>
    <t>Durango34</t>
  </si>
  <si>
    <t>Durango34, 4:49:02 PM (24.3 sec)</t>
  </si>
  <si>
    <t>A_DUR_36</t>
  </si>
  <si>
    <t>Durango36</t>
  </si>
  <si>
    <t>Durango36, 4:50:48 PM (23.8 sec)</t>
  </si>
  <si>
    <t>DL</t>
  </si>
  <si>
    <t>FF</t>
  </si>
  <si>
    <t>FH</t>
  </si>
  <si>
    <t>Sample01, 9:54:23 AM (25.3 sec)</t>
  </si>
  <si>
    <t>Sample02, 9:57:11 AM (2.81 sec)</t>
  </si>
  <si>
    <t>Sample03, 9:59:25 AM (23.8 sec)</t>
  </si>
  <si>
    <t>Sample04, 10:02:20 AM (8.2 sec)</t>
  </si>
  <si>
    <t>Sample05, 10:05:03 AM (24.3 sec)</t>
  </si>
  <si>
    <t>Sample06, 10:07:39 AM (23.8 sec)</t>
  </si>
  <si>
    <t>Sample07, 10:10:25 AM (23.3 sec)</t>
  </si>
  <si>
    <t>Sample09, 10:17:37 AM (24.3 sec)</t>
  </si>
  <si>
    <t>Sample10, 10:20:27 AM (24.8 sec)</t>
  </si>
  <si>
    <t>Sample11, 10:36:15 AM (23.8 sec)</t>
  </si>
  <si>
    <t>Sample12, 10:38:09 AM (25.3 sec)</t>
  </si>
  <si>
    <t>Sample13, 10:41:03 AM (3.3 sec)</t>
  </si>
  <si>
    <t>Sample14, 10:43:07 AM (23.3 sec)</t>
  </si>
  <si>
    <t>Sample15, 10:45:06 AM (24.3 sec)</t>
  </si>
  <si>
    <t>Sample16, 10:46:51 AM (24.8 sec)</t>
  </si>
  <si>
    <t>Sample17, 10:48:55 AM (24.3 sec)</t>
  </si>
  <si>
    <t>Sample19, 10:52:15 AM (24.3 sec)</t>
  </si>
  <si>
    <t>Sample20, 10:54:25 AM (23.8 sec)</t>
  </si>
  <si>
    <t>Sample21, 10:56:21 AM (23.3 sec)</t>
  </si>
  <si>
    <t>Sample22, 10:57:41 AM (23.8 sec)</t>
  </si>
  <si>
    <t>Sample23, 11:05:07 AM (23.3 sec)</t>
  </si>
  <si>
    <t>U_ppm</t>
  </si>
  <si>
    <t>2SE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</si>
</sst>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"/>
  </numFmts>
  <fonts count="17" x14ac:knownFonts="1">
    <font>
      <sz val="10"/>
      <name val="Arial"/>
    </font>
    <font>
      <sz val="8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  <charset val="204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u/>
      <sz val="10"/>
      <color indexed="12"/>
      <name val="Arial"/>
      <family val="2"/>
      <charset val="204"/>
    </font>
    <font>
      <u/>
      <sz val="10"/>
      <color indexed="20"/>
      <name val="Arial"/>
      <family val="2"/>
      <charset val="204"/>
    </font>
    <font>
      <sz val="8"/>
      <name val="Verdana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12"/>
      <color rgb="FF000000"/>
      <name val="Calibri"/>
      <family val="2"/>
    </font>
    <font>
      <i/>
      <sz val="10"/>
      <name val="Arial"/>
      <family val="2"/>
      <charset val="204"/>
    </font>
    <font>
      <b/>
      <vertAlign val="superscript"/>
      <sz val="10"/>
      <name val="Arial"/>
      <family val="2"/>
    </font>
    <font>
      <sz val="10"/>
      <name val="Symbol"/>
      <family val="1"/>
      <charset val="2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4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2">
    <xf numFmtId="0" fontId="0" fillId="0" borderId="0" xfId="0"/>
    <xf numFmtId="47" fontId="0" fillId="0" borderId="0" xfId="0" applyNumberFormat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0" borderId="0" xfId="0" applyFill="1" applyBorder="1"/>
    <xf numFmtId="0" fontId="0" fillId="3" borderId="2" xfId="0" applyFill="1" applyBorder="1"/>
    <xf numFmtId="0" fontId="0" fillId="2" borderId="2" xfId="0" applyFill="1" applyBorder="1" applyAlignment="1">
      <alignment horizontal="center"/>
    </xf>
    <xf numFmtId="0" fontId="4" fillId="3" borderId="11" xfId="0" applyFont="1" applyFill="1" applyBorder="1"/>
    <xf numFmtId="0" fontId="4" fillId="3" borderId="12" xfId="0" applyFont="1" applyFill="1" applyBorder="1"/>
    <xf numFmtId="0" fontId="0" fillId="0" borderId="0" xfId="0" applyFill="1"/>
    <xf numFmtId="0" fontId="2" fillId="0" borderId="0" xfId="0" applyFont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0" fillId="0" borderId="0" xfId="0" applyBorder="1"/>
    <xf numFmtId="0" fontId="0" fillId="3" borderId="0" xfId="0" applyFill="1" applyBorder="1"/>
    <xf numFmtId="0" fontId="0" fillId="4" borderId="9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top"/>
    </xf>
    <xf numFmtId="0" fontId="0" fillId="3" borderId="0" xfId="0" applyFill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1" fontId="0" fillId="2" borderId="2" xfId="0" applyNumberFormat="1" applyFill="1" applyBorder="1" applyAlignment="1">
      <alignment horizontal="center"/>
    </xf>
    <xf numFmtId="0" fontId="2" fillId="0" borderId="0" xfId="0" applyFont="1" applyFill="1"/>
    <xf numFmtId="11" fontId="0" fillId="3" borderId="2" xfId="0" applyNumberForma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0" xfId="0" applyFill="1" applyBorder="1" applyAlignment="1">
      <alignment horizontal="right"/>
    </xf>
    <xf numFmtId="0" fontId="0" fillId="3" borderId="6" xfId="0" applyFill="1" applyBorder="1" applyAlignment="1">
      <alignment horizontal="center"/>
    </xf>
    <xf numFmtId="11" fontId="0" fillId="3" borderId="15" xfId="0" applyNumberFormat="1" applyFill="1" applyBorder="1"/>
    <xf numFmtId="2" fontId="0" fillId="3" borderId="15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11" fontId="0" fillId="3" borderId="15" xfId="0" applyNumberFormat="1" applyFill="1" applyBorder="1" applyAlignment="1">
      <alignment horizontal="center"/>
    </xf>
    <xf numFmtId="11" fontId="0" fillId="3" borderId="0" xfId="0" applyNumberFormat="1" applyFill="1" applyBorder="1" applyAlignment="1">
      <alignment horizontal="center"/>
    </xf>
    <xf numFmtId="2" fontId="0" fillId="3" borderId="25" xfId="0" applyNumberFormat="1" applyFill="1" applyBorder="1" applyAlignment="1">
      <alignment horizontal="center"/>
    </xf>
    <xf numFmtId="2" fontId="0" fillId="3" borderId="26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2" fillId="0" borderId="0" xfId="0" applyFont="1"/>
    <xf numFmtId="47" fontId="12" fillId="0" borderId="0" xfId="0" applyNumberFormat="1" applyFont="1"/>
    <xf numFmtId="11" fontId="12" fillId="0" borderId="0" xfId="0" applyNumberFormat="1" applyFont="1"/>
    <xf numFmtId="0" fontId="12" fillId="0" borderId="0" xfId="0" applyNumberFormat="1" applyFont="1"/>
    <xf numFmtId="11" fontId="0" fillId="4" borderId="0" xfId="0" applyNumberFormat="1" applyFill="1" applyBorder="1"/>
    <xf numFmtId="2" fontId="0" fillId="3" borderId="2" xfId="0" applyNumberFormat="1" applyFill="1" applyBorder="1"/>
    <xf numFmtId="2" fontId="4" fillId="3" borderId="2" xfId="0" applyNumberFormat="1" applyFont="1" applyFill="1" applyBorder="1"/>
    <xf numFmtId="0" fontId="4" fillId="0" borderId="0" xfId="0" applyFont="1" applyFill="1" applyBorder="1" applyAlignment="1">
      <alignment horizontal="right"/>
    </xf>
    <xf numFmtId="2" fontId="0" fillId="0" borderId="0" xfId="0" applyNumberFormat="1" applyFill="1" applyBorder="1"/>
    <xf numFmtId="0" fontId="2" fillId="0" borderId="0" xfId="0" applyFont="1" applyFill="1" applyBorder="1"/>
    <xf numFmtId="0" fontId="0" fillId="4" borderId="1" xfId="0" applyFill="1" applyBorder="1"/>
    <xf numFmtId="0" fontId="0" fillId="4" borderId="13" xfId="0" applyFill="1" applyBorder="1"/>
    <xf numFmtId="0" fontId="0" fillId="4" borderId="27" xfId="0" applyFill="1" applyBorder="1"/>
    <xf numFmtId="0" fontId="12" fillId="5" borderId="0" xfId="0" applyFont="1" applyFill="1"/>
    <xf numFmtId="0" fontId="0" fillId="5" borderId="0" xfId="0" applyFill="1"/>
    <xf numFmtId="11" fontId="0" fillId="5" borderId="0" xfId="0" applyNumberFormat="1" applyFill="1"/>
    <xf numFmtId="11" fontId="0" fillId="5" borderId="25" xfId="0" applyNumberFormat="1" applyFill="1" applyBorder="1"/>
    <xf numFmtId="11" fontId="0" fillId="5" borderId="6" xfId="0" applyNumberFormat="1" applyFill="1" applyBorder="1"/>
    <xf numFmtId="11" fontId="0" fillId="5" borderId="26" xfId="0" applyNumberFormat="1" applyFill="1" applyBorder="1"/>
    <xf numFmtId="0" fontId="2" fillId="5" borderId="0" xfId="0" applyFont="1" applyFill="1"/>
    <xf numFmtId="1" fontId="0" fillId="3" borderId="2" xfId="0" applyNumberFormat="1" applyFill="1" applyBorder="1"/>
    <xf numFmtId="0" fontId="0" fillId="0" borderId="0" xfId="0" applyFont="1"/>
    <xf numFmtId="0" fontId="0" fillId="3" borderId="15" xfId="0" applyFont="1" applyFill="1" applyBorder="1"/>
    <xf numFmtId="0" fontId="0" fillId="3" borderId="0" xfId="0" applyFont="1" applyFill="1" applyBorder="1"/>
    <xf numFmtId="11" fontId="0" fillId="3" borderId="9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1" fontId="0" fillId="3" borderId="0" xfId="0" applyNumberFormat="1" applyFill="1" applyBorder="1"/>
    <xf numFmtId="2" fontId="0" fillId="0" borderId="0" xfId="0" applyNumberFormat="1" applyFill="1" applyBorder="1" applyAlignment="1">
      <alignment horizontal="center"/>
    </xf>
    <xf numFmtId="0" fontId="13" fillId="0" borderId="0" xfId="0" applyFont="1"/>
    <xf numFmtId="0" fontId="0" fillId="0" borderId="0" xfId="0" applyFill="1" applyBorder="1" applyAlignment="1">
      <alignment horizontal="center"/>
    </xf>
    <xf numFmtId="164" fontId="0" fillId="0" borderId="0" xfId="0" applyNumberFormat="1" applyFill="1"/>
    <xf numFmtId="0" fontId="0" fillId="4" borderId="8" xfId="0" applyFont="1" applyFill="1" applyBorder="1"/>
    <xf numFmtId="49" fontId="3" fillId="0" borderId="0" xfId="0" applyNumberFormat="1" applyFont="1"/>
    <xf numFmtId="164" fontId="0" fillId="3" borderId="15" xfId="0" applyNumberFormat="1" applyFont="1" applyFill="1" applyBorder="1" applyAlignment="1">
      <alignment horizontal="right"/>
    </xf>
    <xf numFmtId="2" fontId="0" fillId="3" borderId="15" xfId="0" applyNumberFormat="1" applyFont="1" applyFill="1" applyBorder="1" applyAlignment="1">
      <alignment horizontal="right"/>
    </xf>
    <xf numFmtId="164" fontId="0" fillId="3" borderId="0" xfId="0" applyNumberFormat="1" applyFont="1" applyFill="1" applyBorder="1" applyAlignment="1">
      <alignment horizontal="right"/>
    </xf>
    <xf numFmtId="2" fontId="0" fillId="3" borderId="0" xfId="0" applyNumberFormat="1" applyFont="1" applyFill="1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0" fillId="0" borderId="0" xfId="0" applyFont="1" applyFill="1"/>
    <xf numFmtId="0" fontId="0" fillId="4" borderId="0" xfId="0" applyFont="1" applyFill="1" applyBorder="1"/>
    <xf numFmtId="0" fontId="0" fillId="3" borderId="20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2" fillId="3" borderId="28" xfId="0" applyFont="1" applyFill="1" applyBorder="1" applyAlignment="1">
      <alignment horizontal="left"/>
    </xf>
    <xf numFmtId="0" fontId="0" fillId="6" borderId="14" xfId="0" applyFill="1" applyBorder="1"/>
    <xf numFmtId="0" fontId="0" fillId="6" borderId="0" xfId="0" applyFill="1"/>
    <xf numFmtId="11" fontId="0" fillId="6" borderId="24" xfId="0" applyNumberFormat="1" applyFill="1" applyBorder="1"/>
    <xf numFmtId="0" fontId="0" fillId="6" borderId="16" xfId="0" applyFill="1" applyBorder="1"/>
    <xf numFmtId="0" fontId="0" fillId="6" borderId="0" xfId="0" applyFill="1" applyBorder="1"/>
    <xf numFmtId="11" fontId="0" fillId="6" borderId="7" xfId="0" applyNumberFormat="1" applyFill="1" applyBorder="1"/>
    <xf numFmtId="2" fontId="13" fillId="7" borderId="14" xfId="0" applyNumberFormat="1" applyFont="1" applyFill="1" applyBorder="1"/>
    <xf numFmtId="2" fontId="13" fillId="7" borderId="15" xfId="0" applyNumberFormat="1" applyFont="1" applyFill="1" applyBorder="1"/>
    <xf numFmtId="2" fontId="13" fillId="7" borderId="25" xfId="0" applyNumberFormat="1" applyFont="1" applyFill="1" applyBorder="1"/>
    <xf numFmtId="0" fontId="13" fillId="7" borderId="16" xfId="0" applyFont="1" applyFill="1" applyBorder="1"/>
    <xf numFmtId="0" fontId="0" fillId="7" borderId="0" xfId="0" applyFill="1" applyBorder="1"/>
    <xf numFmtId="0" fontId="0" fillId="7" borderId="26" xfId="0" applyFill="1" applyBorder="1"/>
    <xf numFmtId="0" fontId="0" fillId="7" borderId="1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0" fontId="0" fillId="5" borderId="18" xfId="0" applyFill="1" applyBorder="1"/>
    <xf numFmtId="11" fontId="0" fillId="5" borderId="18" xfId="0" applyNumberFormat="1" applyFill="1" applyBorder="1"/>
    <xf numFmtId="11" fontId="0" fillId="3" borderId="18" xfId="0" applyNumberFormat="1" applyFill="1" applyBorder="1" applyAlignment="1">
      <alignment horizontal="center"/>
    </xf>
    <xf numFmtId="11" fontId="0" fillId="3" borderId="18" xfId="0" applyNumberFormat="1" applyFill="1" applyBorder="1"/>
    <xf numFmtId="0" fontId="0" fillId="3" borderId="18" xfId="0" applyFont="1" applyFill="1" applyBorder="1"/>
    <xf numFmtId="164" fontId="0" fillId="3" borderId="18" xfId="0" applyNumberFormat="1" applyFont="1" applyFill="1" applyBorder="1" applyAlignment="1">
      <alignment horizontal="right"/>
    </xf>
    <xf numFmtId="2" fontId="0" fillId="3" borderId="18" xfId="0" applyNumberFormat="1" applyFont="1" applyFill="1" applyBorder="1" applyAlignment="1">
      <alignment horizontal="right"/>
    </xf>
    <xf numFmtId="2" fontId="0" fillId="3" borderId="18" xfId="0" applyNumberFormat="1" applyFill="1" applyBorder="1" applyAlignment="1">
      <alignment horizontal="center"/>
    </xf>
    <xf numFmtId="2" fontId="0" fillId="3" borderId="29" xfId="0" applyNumberForma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11" fontId="0" fillId="5" borderId="8" xfId="0" applyNumberFormat="1" applyFill="1" applyBorder="1"/>
    <xf numFmtId="11" fontId="0" fillId="5" borderId="30" xfId="0" applyNumberFormat="1" applyFill="1" applyBorder="1"/>
    <xf numFmtId="0" fontId="0" fillId="3" borderId="9" xfId="0" applyFill="1" applyBorder="1"/>
    <xf numFmtId="0" fontId="0" fillId="6" borderId="31" xfId="0" applyFill="1" applyBorder="1"/>
    <xf numFmtId="0" fontId="0" fillId="6" borderId="9" xfId="0" applyFill="1" applyBorder="1"/>
    <xf numFmtId="11" fontId="0" fillId="6" borderId="10" xfId="0" applyNumberFormat="1" applyFill="1" applyBorder="1"/>
    <xf numFmtId="21" fontId="0" fillId="0" borderId="0" xfId="0" applyNumberFormat="1"/>
    <xf numFmtId="0" fontId="16" fillId="6" borderId="16" xfId="0" applyFont="1" applyFill="1" applyBorder="1"/>
    <xf numFmtId="0" fontId="16" fillId="6" borderId="0" xfId="0" applyFont="1" applyFill="1" applyBorder="1"/>
    <xf numFmtId="11" fontId="16" fillId="6" borderId="24" xfId="0" applyNumberFormat="1" applyFont="1" applyFill="1" applyBorder="1"/>
    <xf numFmtId="11" fontId="16" fillId="5" borderId="26" xfId="0" applyNumberFormat="1" applyFont="1" applyFill="1" applyBorder="1"/>
    <xf numFmtId="11" fontId="16" fillId="3" borderId="15" xfId="0" applyNumberFormat="1" applyFont="1" applyFill="1" applyBorder="1" applyAlignment="1">
      <alignment horizontal="center"/>
    </xf>
    <xf numFmtId="11" fontId="16" fillId="3" borderId="0" xfId="0" applyNumberFormat="1" applyFont="1" applyFill="1" applyBorder="1"/>
    <xf numFmtId="0" fontId="16" fillId="3" borderId="0" xfId="0" applyFont="1" applyFill="1" applyBorder="1"/>
    <xf numFmtId="164" fontId="16" fillId="3" borderId="0" xfId="0" applyNumberFormat="1" applyFont="1" applyFill="1" applyBorder="1" applyAlignment="1">
      <alignment horizontal="right"/>
    </xf>
    <xf numFmtId="2" fontId="16" fillId="3" borderId="0" xfId="0" applyNumberFormat="1" applyFont="1" applyFill="1" applyBorder="1" applyAlignment="1">
      <alignment horizontal="right"/>
    </xf>
    <xf numFmtId="2" fontId="16" fillId="3" borderId="0" xfId="0" applyNumberFormat="1" applyFont="1" applyFill="1" applyBorder="1" applyAlignment="1">
      <alignment horizontal="center"/>
    </xf>
    <xf numFmtId="2" fontId="16" fillId="3" borderId="26" xfId="0" applyNumberFormat="1" applyFont="1" applyFill="1" applyBorder="1" applyAlignment="1">
      <alignment horizontal="center"/>
    </xf>
    <xf numFmtId="0" fontId="16" fillId="0" borderId="0" xfId="0" applyFont="1"/>
    <xf numFmtId="0" fontId="16" fillId="0" borderId="0" xfId="0" applyFont="1" applyFill="1"/>
    <xf numFmtId="2" fontId="16" fillId="3" borderId="16" xfId="0" applyNumberFormat="1" applyFont="1" applyFill="1" applyBorder="1" applyAlignment="1">
      <alignment horizontal="center"/>
    </xf>
    <xf numFmtId="164" fontId="16" fillId="0" borderId="0" xfId="0" applyNumberFormat="1" applyFont="1" applyFill="1"/>
    <xf numFmtId="2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</cellXfs>
  <cellStyles count="14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1817230257746E-2"/>
          <c:y val="6.3897713737930406E-2"/>
          <c:w val="0.82503405401950802"/>
          <c:h val="0.8306702785930959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'Durango session calcs'!$L$11:$L$109</c:f>
              <c:numCache>
                <c:formatCode>General</c:formatCode>
                <c:ptCount val="99"/>
                <c:pt idx="0">
                  <c:v>1.0310708096378625</c:v>
                </c:pt>
                <c:pt idx="1">
                  <c:v>1.0049335587568975</c:v>
                </c:pt>
                <c:pt idx="2">
                  <c:v>1.0306572096540736</c:v>
                </c:pt>
                <c:pt idx="3">
                  <c:v>1.0136294975531448</c:v>
                </c:pt>
                <c:pt idx="4">
                  <c:v>1.0063993313665645</c:v>
                </c:pt>
                <c:pt idx="5">
                  <c:v>0.98390740981831382</c:v>
                </c:pt>
                <c:pt idx="6">
                  <c:v>1.012655440121081</c:v>
                </c:pt>
                <c:pt idx="7">
                  <c:v>1.0674573313645588</c:v>
                </c:pt>
                <c:pt idx="8">
                  <c:v>1.0161605296739487</c:v>
                </c:pt>
                <c:pt idx="9">
                  <c:v>1.0335902421043726</c:v>
                </c:pt>
                <c:pt idx="10">
                  <c:v>0.95328108308341675</c:v>
                </c:pt>
                <c:pt idx="11">
                  <c:v>0.964496645641859</c:v>
                </c:pt>
                <c:pt idx="12">
                  <c:v>0.99945034684445189</c:v>
                </c:pt>
                <c:pt idx="13">
                  <c:v>0.98540980494132324</c:v>
                </c:pt>
                <c:pt idx="14">
                  <c:v>0.98252650080458004</c:v>
                </c:pt>
                <c:pt idx="15">
                  <c:v>1.0299285569955066</c:v>
                </c:pt>
                <c:pt idx="16">
                  <c:v>1.0395911763718537</c:v>
                </c:pt>
                <c:pt idx="17">
                  <c:v>0.95316760214515939</c:v>
                </c:pt>
                <c:pt idx="18">
                  <c:v>0.96599968898539501</c:v>
                </c:pt>
                <c:pt idx="19">
                  <c:v>0.87819914784053232</c:v>
                </c:pt>
                <c:pt idx="20">
                  <c:v>0.95906356982469965</c:v>
                </c:pt>
                <c:pt idx="21">
                  <c:v>0.99922700099222372</c:v>
                </c:pt>
                <c:pt idx="22">
                  <c:v>0.99706580799933209</c:v>
                </c:pt>
                <c:pt idx="23">
                  <c:v>0.93228615517451652</c:v>
                </c:pt>
                <c:pt idx="24">
                  <c:v>1.049924466662284</c:v>
                </c:pt>
                <c:pt idx="25">
                  <c:v>1.0332984129346781</c:v>
                </c:pt>
                <c:pt idx="26">
                  <c:v>1.026925876411529</c:v>
                </c:pt>
                <c:pt idx="27">
                  <c:v>0.93778414783057729</c:v>
                </c:pt>
                <c:pt idx="28">
                  <c:v>0.95109074865355681</c:v>
                </c:pt>
                <c:pt idx="29">
                  <c:v>1.0353363403060469</c:v>
                </c:pt>
                <c:pt idx="30">
                  <c:v>1.001522344220753</c:v>
                </c:pt>
                <c:pt idx="31">
                  <c:v>0.96713417113303646</c:v>
                </c:pt>
                <c:pt idx="32">
                  <c:v>0.91278571477519199</c:v>
                </c:pt>
                <c:pt idx="33">
                  <c:v>0.95321531341763099</c:v>
                </c:pt>
                <c:pt idx="34">
                  <c:v>1.0097735759963389</c:v>
                </c:pt>
                <c:pt idx="35">
                  <c:v>1.0210800572747696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C-422B-92F1-DF490D27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37848"/>
        <c:axId val="2058042808"/>
      </c:scatterChart>
      <c:valAx>
        <c:axId val="205803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2058042808"/>
        <c:crosses val="autoZero"/>
        <c:crossBetween val="midCat"/>
      </c:valAx>
      <c:valAx>
        <c:axId val="2058042808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20580378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444189934928099"/>
          <c:y val="0.45686865322620301"/>
          <c:w val="8.6137323747550607E-2"/>
          <c:h val="4.47283996165512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10</xdr:row>
      <xdr:rowOff>50800</xdr:rowOff>
    </xdr:from>
    <xdr:to>
      <xdr:col>30</xdr:col>
      <xdr:colOff>127000</xdr:colOff>
      <xdr:row>36</xdr:row>
      <xdr:rowOff>63500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5;&#1086;&#1083;&#1100;&#1079;&#1086;&#1074;&#1072;&#1090;&#1077;&#1083;&#1080;\&#1041;&#1072;&#1075;&#1076;&#1072;&#1089;&#1072;&#1088;&#1103;&#1085;\&#1058;&#1088;&#1077;&#1082;&#1080;\AFT_&#1088;&#1072;&#1079;&#1085;&#1099;&#1077;%20&#1076;&#1072;&#1085;&#1085;&#1099;&#1077;\AFT_&#1088;&#1072;&#1079;&#1085;&#1099;&#1077;%20&#1076;&#1072;&#1085;&#1085;&#1099;&#1077;\&#1055;&#1088;&#1080;&#1084;&#1077;&#1088;%20&#1080;&#1079;%20Cogne\1-s2.0-S0009254119304097-mmc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5;&#1086;&#1083;&#1100;&#1079;&#1086;&#1074;&#1072;&#1090;&#1077;&#1083;&#1080;\&#1041;&#1072;&#1075;&#1076;&#1072;&#1089;&#1072;&#1088;&#1103;&#1085;\&#1058;&#1088;&#1077;&#1082;&#1080;\&#1056;&#1086;&#1089;&#1085;&#1077;&#1092;&#1090;&#1100;\2024\&#1055;&#1086;&#1076;&#1089;&#1095;&#1077;&#1090;%20&#1076;&#1072;&#1085;&#1085;&#1099;&#1093;\&#1040;&#1083;&#1103;\AFT%20Age_DL1_25.1-26.7-88.7-89.5-109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traces"/>
      <sheetName val="Instructions"/>
      <sheetName val="Durango session calcs"/>
      <sheetName val="Durango ICP data"/>
      <sheetName val="Chlorine ICP data"/>
      <sheetName val="MtDrom"/>
    </sheetNames>
    <sheetDataSet>
      <sheetData sheetId="0"/>
      <sheetData sheetId="1">
        <row r="24">
          <cell r="F24">
            <v>62</v>
          </cell>
          <cell r="G24">
            <v>108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traces"/>
      <sheetName val="Лист3"/>
      <sheetName val="Instructions"/>
      <sheetName val="Durango session calcs"/>
      <sheetName val="Durango ICP data"/>
      <sheetName val="Chlorine ICP data"/>
      <sheetName val="DL-1_25.1"/>
      <sheetName val="DL-1_26.7"/>
      <sheetName val="DL-1_88.7"/>
      <sheetName val="DL-1_89.5"/>
      <sheetName val="DL-1_109.17"/>
    </sheetNames>
    <sheetDataSet>
      <sheetData sheetId="0">
        <row r="1">
          <cell r="B1" t="str">
            <v>'Source file'</v>
          </cell>
          <cell r="C1" t="str">
            <v>'_Date_'</v>
          </cell>
          <cell r="D1" t="str">
            <v>'_Time_'</v>
          </cell>
          <cell r="E1" t="str">
            <v>'Duration(s)'</v>
          </cell>
          <cell r="F1" t="str">
            <v>Comments</v>
          </cell>
          <cell r="G1" t="str">
            <v>'Total points'</v>
          </cell>
          <cell r="H1" t="str">
            <v>'Selection type'</v>
          </cell>
          <cell r="I1" t="str">
            <v>Components</v>
          </cell>
          <cell r="J1" t="str">
            <v>TotalBeam</v>
          </cell>
          <cell r="K1" t="str">
            <v>TotalBeam_Int2SE</v>
          </cell>
          <cell r="L1" t="str">
            <v>Cl35</v>
          </cell>
          <cell r="M1" t="str">
            <v>Cl35_Int2SE</v>
          </cell>
          <cell r="N1" t="str">
            <v>Ca43</v>
          </cell>
          <cell r="O1" t="str">
            <v>Ca43_Int2SE</v>
          </cell>
          <cell r="P1" t="str">
            <v>Mn55</v>
          </cell>
          <cell r="Q1" t="str">
            <v>Mn55_Int2SE</v>
          </cell>
          <cell r="R1" t="str">
            <v>Sr88</v>
          </cell>
          <cell r="S1" t="str">
            <v>Sr88_Int2SE</v>
          </cell>
          <cell r="T1" t="str">
            <v>Y89</v>
          </cell>
          <cell r="U1" t="str">
            <v>Y89_Int2SE</v>
          </cell>
          <cell r="V1" t="str">
            <v>La139</v>
          </cell>
          <cell r="W1" t="str">
            <v>La139_Int2SE</v>
          </cell>
          <cell r="X1" t="str">
            <v>Ce140</v>
          </cell>
          <cell r="Y1" t="str">
            <v>Ce140_Int2SE</v>
          </cell>
          <cell r="Z1" t="str">
            <v>Pr141</v>
          </cell>
          <cell r="AA1" t="str">
            <v>Pr141_Int2SE</v>
          </cell>
          <cell r="AB1" t="str">
            <v>Nd146</v>
          </cell>
          <cell r="AC1" t="str">
            <v>Nd146_Int2SE</v>
          </cell>
          <cell r="AD1" t="str">
            <v>Sm147</v>
          </cell>
          <cell r="AE1" t="str">
            <v>Sm147_Int2SE</v>
          </cell>
          <cell r="AF1" t="str">
            <v>Eu153</v>
          </cell>
          <cell r="AG1" t="str">
            <v>Eu153_Int2SE</v>
          </cell>
          <cell r="AH1" t="str">
            <v>Gd157</v>
          </cell>
          <cell r="AI1" t="str">
            <v>Gd157_Int2SE</v>
          </cell>
          <cell r="AJ1" t="str">
            <v>Tb159</v>
          </cell>
          <cell r="AK1" t="str">
            <v>Tb159_Int2SE</v>
          </cell>
          <cell r="AL1" t="str">
            <v>Dy163</v>
          </cell>
          <cell r="AM1" t="str">
            <v>Dy163_Int2SE</v>
          </cell>
          <cell r="AN1" t="str">
            <v>Ho165</v>
          </cell>
          <cell r="AO1" t="str">
            <v>Ho165_Int2SE</v>
          </cell>
          <cell r="AP1" t="str">
            <v>Er166</v>
          </cell>
          <cell r="AQ1" t="str">
            <v>Er166_Int2SE</v>
          </cell>
          <cell r="AR1" t="str">
            <v>Tm169</v>
          </cell>
          <cell r="AS1" t="str">
            <v>Tm169_Int2SE</v>
          </cell>
          <cell r="AT1" t="str">
            <v>Yb172</v>
          </cell>
          <cell r="AU1" t="str">
            <v>Yb172_Int2SE</v>
          </cell>
          <cell r="AV1" t="str">
            <v>Lu175</v>
          </cell>
          <cell r="AW1" t="str">
            <v>Lu175_Int2SE</v>
          </cell>
          <cell r="AX1" t="str">
            <v>Pb204</v>
          </cell>
          <cell r="AY1" t="str">
            <v>Pb204_Int2SE</v>
          </cell>
          <cell r="AZ1" t="str">
            <v>Pb206</v>
          </cell>
          <cell r="BA1" t="str">
            <v>Pb206_Int2SE</v>
          </cell>
          <cell r="BB1" t="str">
            <v>Pb207</v>
          </cell>
          <cell r="BC1" t="str">
            <v>Pb207_Int2SE</v>
          </cell>
          <cell r="BD1" t="str">
            <v>Pb208</v>
          </cell>
          <cell r="BE1" t="str">
            <v>Pb208_Int2SE</v>
          </cell>
          <cell r="BF1" t="str">
            <v>Th232</v>
          </cell>
          <cell r="BG1" t="str">
            <v>Th232_Int2SE</v>
          </cell>
          <cell r="BH1" t="str">
            <v>U238</v>
          </cell>
          <cell r="BI1" t="str">
            <v>U238_Int2SE</v>
          </cell>
          <cell r="BJ1" t="str">
            <v>Ca43_CPS</v>
          </cell>
          <cell r="BK1" t="str">
            <v>Ca43_CPS_Int2SE</v>
          </cell>
          <cell r="BL1" t="str">
            <v>Cl35_CPS</v>
          </cell>
          <cell r="BM1" t="str">
            <v>Cl35_CPS_Int2SE</v>
          </cell>
          <cell r="BN1" t="str">
            <v>Mn55_CPS</v>
          </cell>
          <cell r="BO1" t="str">
            <v>Mn55_CPS_Int2SE</v>
          </cell>
          <cell r="BP1" t="str">
            <v>Sr88_CPS</v>
          </cell>
          <cell r="BQ1" t="str">
            <v>Sr88_CPS_Int2SE</v>
          </cell>
          <cell r="BR1" t="str">
            <v>Y89_CPS</v>
          </cell>
          <cell r="BS1" t="str">
            <v>Y89_CPS_Int2SE</v>
          </cell>
          <cell r="BT1" t="str">
            <v>La139_CPS</v>
          </cell>
          <cell r="BU1" t="str">
            <v>La139_CPS_Int2SE</v>
          </cell>
          <cell r="BV1" t="str">
            <v>Ce140_CPS</v>
          </cell>
          <cell r="BW1" t="str">
            <v>Ce140_CPS_Int2SE</v>
          </cell>
          <cell r="BX1" t="str">
            <v>Pr141_CPS</v>
          </cell>
          <cell r="BY1" t="str">
            <v>Pr141_CPS_Int2SE</v>
          </cell>
          <cell r="BZ1" t="str">
            <v>Nd146_CPS</v>
          </cell>
          <cell r="CA1" t="str">
            <v>Nd146_CPS_Int2SE</v>
          </cell>
          <cell r="CB1" t="str">
            <v>Sm147_CPS</v>
          </cell>
          <cell r="CC1" t="str">
            <v>Sm147_CPS_Int2SE</v>
          </cell>
          <cell r="CD1" t="str">
            <v>Eu153_CPS</v>
          </cell>
          <cell r="CE1" t="str">
            <v>Eu153_CPS_Int2SE</v>
          </cell>
          <cell r="CF1" t="str">
            <v>Gd157_CPS</v>
          </cell>
          <cell r="CG1" t="str">
            <v>Gd157_CPS_Int2SE</v>
          </cell>
          <cell r="CH1" t="str">
            <v>Tb159_CPS</v>
          </cell>
          <cell r="CI1" t="str">
            <v>Tb159_CPS_Int2SE</v>
          </cell>
          <cell r="CJ1" t="str">
            <v>Dy163_CPS</v>
          </cell>
          <cell r="CK1" t="str">
            <v>Dy163_CPS_Int2SE</v>
          </cell>
          <cell r="CL1" t="str">
            <v>Ho165_CPS</v>
          </cell>
          <cell r="CM1" t="str">
            <v>Ho165_CPS_Int2SE</v>
          </cell>
          <cell r="CN1" t="str">
            <v>Er166_CPS</v>
          </cell>
          <cell r="CO1" t="str">
            <v>Er166_CPS_Int2SE</v>
          </cell>
          <cell r="CP1" t="str">
            <v>Tm169_CPS</v>
          </cell>
          <cell r="CQ1" t="str">
            <v>Tm169_CPS_Int2SE</v>
          </cell>
          <cell r="CR1" t="str">
            <v>Yb172_CPS</v>
          </cell>
          <cell r="CS1" t="str">
            <v>Yb172_CPS_Int2SE</v>
          </cell>
          <cell r="CT1" t="str">
            <v>Lu175_CPS</v>
          </cell>
          <cell r="CU1" t="str">
            <v>Lu175_CPS_Int2SE</v>
          </cell>
          <cell r="CV1" t="str">
            <v>Pb204_CPS</v>
          </cell>
          <cell r="CW1" t="str">
            <v>Pb204_CPS_Int2SE</v>
          </cell>
          <cell r="CX1" t="str">
            <v>Pb206_CPS</v>
          </cell>
          <cell r="CY1" t="str">
            <v>Pb206_CPS_Int2SE</v>
          </cell>
          <cell r="CZ1" t="str">
            <v>Pb207_CPS</v>
          </cell>
          <cell r="DA1" t="str">
            <v>Pb207_CPS_Int2SE</v>
          </cell>
          <cell r="DB1" t="str">
            <v>Pb208_CPS</v>
          </cell>
          <cell r="DC1" t="str">
            <v>Pb208_CPS_Int2SE</v>
          </cell>
          <cell r="DD1" t="str">
            <v>Th232_CPS</v>
          </cell>
          <cell r="DE1" t="str">
            <v>Th232_CPS_Int2SE</v>
          </cell>
          <cell r="DF1" t="str">
            <v>U238_CPS</v>
          </cell>
          <cell r="DG1" t="str">
            <v>U238_CPS_Int2SE</v>
          </cell>
          <cell r="DH1" t="str">
            <v>Beam_Seconds</v>
          </cell>
          <cell r="DI1" t="str">
            <v>Beam_Seconds_Int2SE</v>
          </cell>
          <cell r="DJ1" t="str">
            <v>Cl_ppm_SQ_m35</v>
          </cell>
          <cell r="DK1" t="str">
            <v>Cl_ppm_SQ_m35_Int2SE</v>
          </cell>
          <cell r="DL1" t="str">
            <v>Ca_ppm_SQ_m43</v>
          </cell>
          <cell r="DM1" t="str">
            <v>Ca_ppm_SQ_m43_Int2SE</v>
          </cell>
          <cell r="DN1" t="str">
            <v>Mn_ppm_SQ_m55</v>
          </cell>
          <cell r="DO1" t="str">
            <v>Mn_ppm_SQ_m55_Int2SE</v>
          </cell>
          <cell r="DP1" t="str">
            <v>Sr_ppm_SQ_m88</v>
          </cell>
          <cell r="DQ1" t="str">
            <v>Sr_ppm_SQ_m88_Int2SE</v>
          </cell>
          <cell r="DR1" t="str">
            <v>Y_ppm_SQ_m89</v>
          </cell>
          <cell r="DS1" t="str">
            <v>Y_ppm_SQ_m89_Int2SE</v>
          </cell>
          <cell r="DT1" t="str">
            <v>La_ppm_SQ_m139</v>
          </cell>
          <cell r="DU1" t="str">
            <v>La_ppm_SQ_m139_Int2SE</v>
          </cell>
          <cell r="DV1" t="str">
            <v>Ce_ppm_SQ_m140</v>
          </cell>
          <cell r="DW1" t="str">
            <v>Ce_ppm_SQ_m140_Int2SE</v>
          </cell>
          <cell r="DX1" t="str">
            <v>Pr_ppm_SQ_m141</v>
          </cell>
          <cell r="DY1" t="str">
            <v>Pr_ppm_SQ_m141_Int2SE</v>
          </cell>
          <cell r="DZ1" t="str">
            <v>Nd_ppm_SQ_m146</v>
          </cell>
          <cell r="EA1" t="str">
            <v>Nd_ppm_SQ_m146_Int2SE</v>
          </cell>
          <cell r="EB1" t="str">
            <v>Sm_ppm_SQ_m147</v>
          </cell>
          <cell r="EC1" t="str">
            <v>Sm_ppm_SQ_m147_Int2SE</v>
          </cell>
          <cell r="ED1" t="str">
            <v>Eu_ppm_SQ_m153</v>
          </cell>
          <cell r="EE1" t="str">
            <v>Eu_ppm_SQ_m153_Int2SE</v>
          </cell>
          <cell r="EF1" t="str">
            <v>Gd_ppm_SQ_m157</v>
          </cell>
          <cell r="EG1" t="str">
            <v>Gd_ppm_SQ_m157_Int2SE</v>
          </cell>
          <cell r="EH1" t="str">
            <v>Tb_ppm_SQ_m159</v>
          </cell>
          <cell r="EI1" t="str">
            <v>Tb_ppm_SQ_m159_Int2SE</v>
          </cell>
          <cell r="EJ1" t="str">
            <v>Dy_ppm_SQ_m163</v>
          </cell>
          <cell r="EK1" t="str">
            <v>Dy_ppm_SQ_m163_Int2SE</v>
          </cell>
          <cell r="EL1" t="str">
            <v>Ho_ppm_SQ_m165</v>
          </cell>
          <cell r="EM1" t="str">
            <v>Ho_ppm_SQ_m165_Int2SE</v>
          </cell>
          <cell r="EN1" t="str">
            <v>Er_ppm_SQ_m166</v>
          </cell>
          <cell r="EO1" t="str">
            <v>Er_ppm_SQ_m166_Int2SE</v>
          </cell>
          <cell r="EP1" t="str">
            <v>Tm_ppm_SQ_m169</v>
          </cell>
          <cell r="EQ1" t="str">
            <v>Tm_ppm_SQ_m169_Int2SE</v>
          </cell>
          <cell r="ER1" t="str">
            <v>Yb_ppm_SQ_m172</v>
          </cell>
          <cell r="ES1" t="str">
            <v>Yb_ppm_SQ_m172_Int2SE</v>
          </cell>
          <cell r="ET1" t="str">
            <v>Lu_ppm_SQ_m175</v>
          </cell>
          <cell r="EU1" t="str">
            <v>Lu_ppm_SQ_m175_Int2SE</v>
          </cell>
          <cell r="EV1" t="str">
            <v>Pb_ppm_SQ_m204</v>
          </cell>
          <cell r="EW1" t="str">
            <v>Pb_ppm_SQ_m204_Int2SE</v>
          </cell>
          <cell r="EX1" t="str">
            <v>Pb_ppm_SQ_m206</v>
          </cell>
          <cell r="EY1" t="str">
            <v>Pb_ppm_SQ_m206_Int2SE</v>
          </cell>
          <cell r="EZ1" t="str">
            <v>Pb_ppm_SQ_m207</v>
          </cell>
          <cell r="FA1" t="str">
            <v>Pb_ppm_SQ_m207_Int2SE</v>
          </cell>
          <cell r="FB1" t="str">
            <v>Pb_ppm_SQ_m208</v>
          </cell>
          <cell r="FC1" t="str">
            <v>Pb_ppm_SQ_m208_Int2SE</v>
          </cell>
          <cell r="FD1" t="str">
            <v>Th_ppm_SQ_m232</v>
          </cell>
          <cell r="FE1" t="str">
            <v>Th_ppm_SQ_m232_Int2SE</v>
          </cell>
          <cell r="FF1" t="str">
            <v>U_ppm_SQ_m238</v>
          </cell>
          <cell r="FG1" t="str">
            <v>U_ppm_SQ_m238_Int2SE</v>
          </cell>
          <cell r="FH1" t="str">
            <v>U_Ca_Ratio</v>
          </cell>
          <cell r="FI1" t="str">
            <v>U_Ca_Ratio_Int2SE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83"/>
  <sheetViews>
    <sheetView topLeftCell="A109" workbookViewId="0"/>
  </sheetViews>
  <sheetFormatPr defaultColWidth="11.42578125" defaultRowHeight="12.75" x14ac:dyDescent="0.2"/>
  <sheetData>
    <row r="1" spans="1:239" ht="15.75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69"/>
      <c r="GM1" s="69"/>
      <c r="GN1" s="69"/>
      <c r="GO1" s="69"/>
      <c r="GP1" s="69"/>
      <c r="GQ1" s="69"/>
      <c r="GR1" s="69"/>
      <c r="GS1" s="69"/>
      <c r="GT1" s="69"/>
      <c r="GU1" s="69"/>
      <c r="GV1" s="69"/>
      <c r="GW1" s="69"/>
      <c r="GX1" s="69"/>
      <c r="GY1" s="69"/>
      <c r="GZ1" s="69"/>
      <c r="HA1" s="69"/>
      <c r="HB1" s="69"/>
      <c r="HC1" s="69"/>
      <c r="HD1" s="69"/>
      <c r="HE1" s="69"/>
      <c r="HF1" s="69"/>
      <c r="HG1" s="69"/>
      <c r="HH1" s="69"/>
      <c r="HI1" s="69"/>
      <c r="HJ1" s="69"/>
      <c r="HK1" s="69"/>
      <c r="HL1" s="69"/>
      <c r="HM1" s="69"/>
      <c r="HN1" s="69"/>
      <c r="HO1" s="69"/>
      <c r="HP1" s="69"/>
      <c r="HQ1" s="69"/>
      <c r="HR1" s="69"/>
      <c r="HS1" s="69"/>
      <c r="HT1" s="69"/>
      <c r="HU1" s="69"/>
      <c r="HV1" s="69"/>
      <c r="HW1" s="69"/>
      <c r="HX1" s="69"/>
      <c r="HY1" s="69"/>
      <c r="HZ1" s="69"/>
      <c r="IA1" s="69"/>
      <c r="IB1" s="69"/>
      <c r="IC1" s="69"/>
      <c r="ID1" s="69"/>
      <c r="IE1" s="69"/>
    </row>
    <row r="2" spans="1:239" ht="15.75" x14ac:dyDescent="0.25">
      <c r="A2" s="69"/>
      <c r="B2" s="69"/>
      <c r="C2" s="69"/>
      <c r="D2" s="69"/>
      <c r="E2" s="70"/>
      <c r="F2" s="69"/>
      <c r="G2" s="69"/>
      <c r="H2" s="71"/>
      <c r="I2" s="71"/>
      <c r="J2" s="69"/>
      <c r="K2" s="69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71"/>
      <c r="BC2" s="71"/>
      <c r="BD2" s="71"/>
      <c r="BE2" s="71"/>
      <c r="BF2" s="71"/>
      <c r="BG2" s="71"/>
      <c r="BH2" s="69"/>
      <c r="BI2" s="69"/>
      <c r="BJ2" s="71"/>
      <c r="BK2" s="71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71"/>
      <c r="DI2" s="71"/>
      <c r="DJ2" s="69"/>
      <c r="DK2" s="69"/>
      <c r="DL2" s="71"/>
      <c r="DM2" s="71"/>
      <c r="DN2" s="71"/>
      <c r="DO2" s="71"/>
      <c r="DP2" s="71"/>
      <c r="DQ2" s="71"/>
      <c r="DR2" s="71"/>
      <c r="DS2" s="71"/>
      <c r="DT2" s="71"/>
      <c r="DU2" s="71"/>
      <c r="DV2" s="71"/>
      <c r="DW2" s="71"/>
      <c r="DX2" s="71"/>
      <c r="DY2" s="71"/>
      <c r="DZ2" s="71"/>
      <c r="EA2" s="71"/>
      <c r="EB2" s="71"/>
      <c r="EC2" s="71"/>
      <c r="ED2" s="71"/>
      <c r="EE2" s="71"/>
      <c r="EF2" s="71"/>
      <c r="EG2" s="71"/>
      <c r="EH2" s="71"/>
      <c r="EI2" s="71"/>
      <c r="EJ2" s="69"/>
      <c r="EK2" s="69"/>
      <c r="EL2" s="69"/>
      <c r="EM2" s="69"/>
      <c r="EN2" s="69"/>
      <c r="EO2" s="69"/>
      <c r="EP2" s="69"/>
      <c r="EQ2" s="69"/>
      <c r="ER2" s="69"/>
      <c r="ES2" s="69"/>
      <c r="ET2" s="69"/>
      <c r="EU2" s="69"/>
      <c r="EV2" s="69"/>
      <c r="EW2" s="69"/>
      <c r="EX2" s="69"/>
      <c r="EY2" s="69"/>
      <c r="EZ2" s="71"/>
      <c r="FA2" s="71"/>
      <c r="FB2" s="71"/>
      <c r="FC2" s="71"/>
      <c r="FD2" s="71"/>
      <c r="FE2" s="71"/>
      <c r="FF2" s="71"/>
      <c r="FG2" s="71"/>
      <c r="FH2" s="71"/>
      <c r="FI2" s="71"/>
      <c r="FJ2" s="71"/>
      <c r="FK2" s="71"/>
      <c r="FL2" s="71"/>
      <c r="FM2" s="71"/>
      <c r="FN2" s="71"/>
      <c r="FO2" s="71"/>
      <c r="FP2" s="71"/>
      <c r="FQ2" s="71"/>
      <c r="FR2" s="71"/>
      <c r="FS2" s="71"/>
      <c r="FT2" s="71"/>
      <c r="FU2" s="71"/>
      <c r="FV2" s="71"/>
      <c r="FW2" s="71"/>
      <c r="FX2" s="71"/>
      <c r="FY2" s="71"/>
      <c r="FZ2" s="71"/>
      <c r="GA2" s="71"/>
      <c r="GB2" s="71"/>
      <c r="GC2" s="71"/>
      <c r="GD2" s="71"/>
      <c r="GE2" s="71"/>
      <c r="GF2" s="71"/>
      <c r="GG2" s="69"/>
      <c r="GH2" s="69"/>
      <c r="GI2" s="69"/>
      <c r="GJ2" s="69"/>
      <c r="GK2" s="69"/>
      <c r="GL2" s="69"/>
      <c r="GM2" s="69"/>
      <c r="GN2" s="69"/>
      <c r="GO2" s="69"/>
      <c r="GP2" s="69"/>
      <c r="GQ2" s="69"/>
      <c r="GR2" s="69"/>
      <c r="GS2" s="69"/>
      <c r="GT2" s="69"/>
      <c r="GU2" s="69"/>
      <c r="GV2" s="69"/>
      <c r="GW2" s="69"/>
      <c r="GX2" s="69"/>
      <c r="GY2" s="69"/>
      <c r="GZ2" s="69"/>
      <c r="HA2" s="69"/>
      <c r="HB2" s="69"/>
      <c r="HC2" s="69"/>
      <c r="HD2" s="69"/>
      <c r="HE2" s="69"/>
      <c r="HF2" s="69"/>
      <c r="HG2" s="69"/>
      <c r="HH2" s="69"/>
      <c r="HI2" s="69"/>
      <c r="HJ2" s="69"/>
      <c r="HK2" s="69"/>
      <c r="HL2" s="69"/>
      <c r="HM2" s="69"/>
      <c r="HN2" s="69"/>
      <c r="HO2" s="69"/>
      <c r="HP2" s="69"/>
      <c r="HQ2" s="69"/>
      <c r="HR2" s="69"/>
      <c r="HS2" s="69"/>
      <c r="HT2" s="69"/>
      <c r="HU2" s="69"/>
      <c r="HV2" s="69"/>
      <c r="HW2" s="69"/>
      <c r="HX2" s="69"/>
      <c r="HY2" s="69"/>
      <c r="HZ2" s="69"/>
      <c r="IA2" s="69"/>
      <c r="IB2" s="69"/>
      <c r="IC2" s="69"/>
      <c r="ID2" s="69"/>
      <c r="IE2" s="69"/>
    </row>
    <row r="3" spans="1:239" ht="15.75" x14ac:dyDescent="0.25">
      <c r="A3" s="69"/>
      <c r="B3" s="69"/>
      <c r="C3" s="69"/>
      <c r="D3" s="69"/>
      <c r="E3" s="70"/>
      <c r="F3" s="69"/>
      <c r="G3" s="69"/>
      <c r="H3" s="71"/>
      <c r="I3" s="71"/>
      <c r="J3" s="69"/>
      <c r="K3" s="69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71"/>
      <c r="BC3" s="71"/>
      <c r="BD3" s="71"/>
      <c r="BE3" s="71"/>
      <c r="BF3" s="71"/>
      <c r="BG3" s="71"/>
      <c r="BH3" s="69"/>
      <c r="BI3" s="69"/>
      <c r="BJ3" s="71"/>
      <c r="BK3" s="71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71"/>
      <c r="DI3" s="71"/>
      <c r="DJ3" s="69"/>
      <c r="DK3" s="69"/>
      <c r="DL3" s="71"/>
      <c r="DM3" s="71"/>
      <c r="DN3" s="71"/>
      <c r="DO3" s="71"/>
      <c r="DP3" s="71"/>
      <c r="DQ3" s="71"/>
      <c r="DR3" s="71"/>
      <c r="DS3" s="71"/>
      <c r="DT3" s="71"/>
      <c r="DU3" s="71"/>
      <c r="DV3" s="71"/>
      <c r="DW3" s="71"/>
      <c r="DX3" s="71"/>
      <c r="DY3" s="71"/>
      <c r="DZ3" s="71"/>
      <c r="EA3" s="71"/>
      <c r="EB3" s="71"/>
      <c r="EC3" s="71"/>
      <c r="ED3" s="71"/>
      <c r="EE3" s="71"/>
      <c r="EF3" s="71"/>
      <c r="EG3" s="71"/>
      <c r="EH3" s="71"/>
      <c r="EI3" s="71"/>
      <c r="EJ3" s="71"/>
      <c r="EK3" s="71"/>
      <c r="EL3" s="69"/>
      <c r="EM3" s="69"/>
      <c r="EN3" s="69"/>
      <c r="EO3" s="69"/>
      <c r="EP3" s="69"/>
      <c r="EQ3" s="69"/>
      <c r="ER3" s="69"/>
      <c r="ES3" s="69"/>
      <c r="ET3" s="69"/>
      <c r="EU3" s="69"/>
      <c r="EV3" s="69"/>
      <c r="EW3" s="69"/>
      <c r="EX3" s="69"/>
      <c r="EY3" s="69"/>
      <c r="EZ3" s="71"/>
      <c r="FA3" s="71"/>
      <c r="FB3" s="71"/>
      <c r="FC3" s="71"/>
      <c r="FD3" s="71"/>
      <c r="FE3" s="71"/>
      <c r="FF3" s="71"/>
      <c r="FG3" s="71"/>
      <c r="FH3" s="71"/>
      <c r="FI3" s="71"/>
      <c r="FJ3" s="71"/>
      <c r="FK3" s="71"/>
      <c r="FL3" s="71"/>
      <c r="FM3" s="71"/>
      <c r="FN3" s="71"/>
      <c r="FO3" s="71"/>
      <c r="FP3" s="71"/>
      <c r="FQ3" s="71"/>
      <c r="FR3" s="71"/>
      <c r="FS3" s="71"/>
      <c r="FT3" s="71"/>
      <c r="FU3" s="71"/>
      <c r="FV3" s="71"/>
      <c r="FW3" s="71"/>
      <c r="FX3" s="71"/>
      <c r="FY3" s="71"/>
      <c r="FZ3" s="71"/>
      <c r="GA3" s="71"/>
      <c r="GB3" s="71"/>
      <c r="GC3" s="71"/>
      <c r="GD3" s="71"/>
      <c r="GE3" s="71"/>
      <c r="GF3" s="71"/>
      <c r="GG3" s="69"/>
      <c r="GH3" s="69"/>
      <c r="GI3" s="69"/>
      <c r="GJ3" s="69"/>
      <c r="GK3" s="69"/>
      <c r="GL3" s="69"/>
      <c r="GM3" s="69"/>
      <c r="GN3" s="69"/>
      <c r="GO3" s="69"/>
      <c r="GP3" s="69"/>
      <c r="GQ3" s="69"/>
      <c r="GR3" s="69"/>
      <c r="GS3" s="69"/>
      <c r="GT3" s="69"/>
      <c r="GU3" s="69"/>
      <c r="GV3" s="69"/>
      <c r="GW3" s="69"/>
      <c r="GX3" s="69"/>
      <c r="GY3" s="69"/>
      <c r="GZ3" s="69"/>
      <c r="HA3" s="69"/>
      <c r="HB3" s="69"/>
      <c r="HC3" s="69"/>
      <c r="HD3" s="69"/>
      <c r="HE3" s="69"/>
      <c r="HF3" s="69"/>
      <c r="HG3" s="69"/>
      <c r="HH3" s="69"/>
      <c r="HI3" s="69"/>
      <c r="HJ3" s="69"/>
      <c r="HK3" s="69"/>
      <c r="HL3" s="69"/>
      <c r="HM3" s="69"/>
      <c r="HN3" s="69"/>
      <c r="HO3" s="69"/>
      <c r="HP3" s="69"/>
      <c r="HQ3" s="69"/>
      <c r="HR3" s="69"/>
      <c r="HS3" s="69"/>
      <c r="HT3" s="69"/>
      <c r="HU3" s="69"/>
      <c r="HV3" s="69"/>
      <c r="HW3" s="69"/>
      <c r="HX3" s="69"/>
      <c r="HY3" s="69"/>
      <c r="HZ3" s="69"/>
      <c r="IA3" s="69"/>
      <c r="IB3" s="69"/>
      <c r="IC3" s="69"/>
      <c r="ID3" s="69"/>
      <c r="IE3" s="69"/>
    </row>
    <row r="4" spans="1:239" ht="15.75" x14ac:dyDescent="0.25">
      <c r="A4" s="69"/>
      <c r="B4" s="69"/>
      <c r="C4" s="69"/>
      <c r="D4" s="69"/>
      <c r="E4" s="70"/>
      <c r="F4" s="69"/>
      <c r="G4" s="69"/>
      <c r="H4" s="71"/>
      <c r="I4" s="71"/>
      <c r="J4" s="69"/>
      <c r="K4" s="69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71"/>
      <c r="BC4" s="71"/>
      <c r="BD4" s="71"/>
      <c r="BE4" s="71"/>
      <c r="BF4" s="71"/>
      <c r="BG4" s="71"/>
      <c r="BH4" s="69"/>
      <c r="BI4" s="69"/>
      <c r="BJ4" s="71"/>
      <c r="BK4" s="71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71"/>
      <c r="DI4" s="71"/>
      <c r="DJ4" s="69"/>
      <c r="DK4" s="69"/>
      <c r="DL4" s="71"/>
      <c r="DM4" s="71"/>
      <c r="DN4" s="71"/>
      <c r="DO4" s="71"/>
      <c r="DP4" s="71"/>
      <c r="DQ4" s="71"/>
      <c r="DR4" s="71"/>
      <c r="DS4" s="71"/>
      <c r="DT4" s="71"/>
      <c r="DU4" s="71"/>
      <c r="DV4" s="71"/>
      <c r="DW4" s="71"/>
      <c r="DX4" s="71"/>
      <c r="DY4" s="71"/>
      <c r="DZ4" s="71"/>
      <c r="EA4" s="71"/>
      <c r="EB4" s="71"/>
      <c r="EC4" s="71"/>
      <c r="ED4" s="71"/>
      <c r="EE4" s="71"/>
      <c r="EF4" s="71"/>
      <c r="EG4" s="71"/>
      <c r="EH4" s="71"/>
      <c r="EI4" s="71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71"/>
      <c r="FA4" s="71"/>
      <c r="FB4" s="71"/>
      <c r="FC4" s="71"/>
      <c r="FD4" s="71"/>
      <c r="FE4" s="71"/>
      <c r="FF4" s="71"/>
      <c r="FG4" s="71"/>
      <c r="FH4" s="71"/>
      <c r="FI4" s="71"/>
      <c r="FJ4" s="71"/>
      <c r="FK4" s="71"/>
      <c r="FL4" s="71"/>
      <c r="FM4" s="71"/>
      <c r="FN4" s="71"/>
      <c r="FO4" s="71"/>
      <c r="FP4" s="71"/>
      <c r="FQ4" s="71"/>
      <c r="FR4" s="71"/>
      <c r="FS4" s="71"/>
      <c r="FT4" s="71"/>
      <c r="FU4" s="71"/>
      <c r="FV4" s="71"/>
      <c r="FW4" s="71"/>
      <c r="FX4" s="71"/>
      <c r="FY4" s="71"/>
      <c r="FZ4" s="71"/>
      <c r="GA4" s="71"/>
      <c r="GB4" s="71"/>
      <c r="GC4" s="71"/>
      <c r="GD4" s="71"/>
      <c r="GE4" s="71"/>
      <c r="GF4" s="71"/>
      <c r="GG4" s="69"/>
      <c r="GH4" s="69"/>
      <c r="GI4" s="69"/>
      <c r="GJ4" s="69"/>
      <c r="GK4" s="69"/>
      <c r="GL4" s="69"/>
      <c r="GM4" s="69"/>
      <c r="GN4" s="69"/>
      <c r="GO4" s="69"/>
      <c r="GP4" s="69"/>
      <c r="GQ4" s="69"/>
      <c r="GR4" s="69"/>
      <c r="GS4" s="69"/>
      <c r="GT4" s="69"/>
      <c r="GU4" s="69"/>
      <c r="GV4" s="69"/>
      <c r="GW4" s="69"/>
      <c r="GX4" s="69"/>
      <c r="GY4" s="69"/>
      <c r="GZ4" s="69"/>
      <c r="HA4" s="69"/>
      <c r="HB4" s="69"/>
      <c r="HC4" s="69"/>
      <c r="HD4" s="69"/>
      <c r="HE4" s="69"/>
      <c r="HF4" s="69"/>
      <c r="HG4" s="69"/>
      <c r="HH4" s="69"/>
      <c r="HI4" s="69"/>
      <c r="HJ4" s="69"/>
      <c r="HK4" s="69"/>
      <c r="HL4" s="69"/>
      <c r="HM4" s="69"/>
      <c r="HN4" s="69"/>
      <c r="HO4" s="69"/>
      <c r="HP4" s="69"/>
      <c r="HQ4" s="69"/>
      <c r="HR4" s="69"/>
      <c r="HS4" s="69"/>
      <c r="HT4" s="69"/>
      <c r="HU4" s="69"/>
      <c r="HV4" s="69"/>
      <c r="HW4" s="69"/>
      <c r="HX4" s="69"/>
      <c r="HY4" s="69"/>
      <c r="HZ4" s="69"/>
      <c r="IA4" s="69"/>
      <c r="IB4" s="69"/>
      <c r="IC4" s="69"/>
      <c r="ID4" s="69"/>
      <c r="IE4" s="69"/>
    </row>
    <row r="5" spans="1:239" ht="15.75" x14ac:dyDescent="0.25">
      <c r="A5" s="69"/>
      <c r="B5" s="69"/>
      <c r="C5" s="69"/>
      <c r="D5" s="69"/>
      <c r="E5" s="70"/>
      <c r="F5" s="69"/>
      <c r="G5" s="69"/>
      <c r="H5" s="71"/>
      <c r="I5" s="71"/>
      <c r="J5" s="69"/>
      <c r="K5" s="69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71"/>
      <c r="BC5" s="71"/>
      <c r="BD5" s="71"/>
      <c r="BE5" s="71"/>
      <c r="BF5" s="71"/>
      <c r="BG5" s="71"/>
      <c r="BH5" s="69"/>
      <c r="BI5" s="69"/>
      <c r="BJ5" s="71"/>
      <c r="BK5" s="71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DC5" s="69"/>
      <c r="DD5" s="69"/>
      <c r="DE5" s="69"/>
      <c r="DF5" s="69"/>
      <c r="DG5" s="69"/>
      <c r="DH5" s="71"/>
      <c r="DI5" s="71"/>
      <c r="DJ5" s="69"/>
      <c r="DK5" s="69"/>
      <c r="DL5" s="71"/>
      <c r="DM5" s="71"/>
      <c r="DN5" s="71"/>
      <c r="DO5" s="71"/>
      <c r="DP5" s="71"/>
      <c r="DQ5" s="71"/>
      <c r="DR5" s="71"/>
      <c r="DS5" s="71"/>
      <c r="DT5" s="71"/>
      <c r="DU5" s="71"/>
      <c r="DV5" s="71"/>
      <c r="DW5" s="71"/>
      <c r="DX5" s="71"/>
      <c r="DY5" s="71"/>
      <c r="DZ5" s="71"/>
      <c r="EA5" s="71"/>
      <c r="EB5" s="71"/>
      <c r="EC5" s="71"/>
      <c r="ED5" s="69"/>
      <c r="EE5" s="69"/>
      <c r="EF5" s="69"/>
      <c r="EG5" s="69"/>
      <c r="EH5" s="69"/>
      <c r="EI5" s="69"/>
      <c r="EJ5" s="69"/>
      <c r="EK5" s="69"/>
      <c r="EL5" s="69"/>
      <c r="EM5" s="69"/>
      <c r="EN5" s="69"/>
      <c r="EO5" s="69"/>
      <c r="EP5" s="69"/>
      <c r="EQ5" s="69"/>
      <c r="ER5" s="69"/>
      <c r="ES5" s="69"/>
      <c r="ET5" s="69"/>
      <c r="EU5" s="69"/>
      <c r="EV5" s="69"/>
      <c r="EW5" s="69"/>
      <c r="EX5" s="69"/>
      <c r="EY5" s="69"/>
      <c r="EZ5" s="71"/>
      <c r="FA5" s="71"/>
      <c r="FB5" s="71"/>
      <c r="FC5" s="71"/>
      <c r="FD5" s="71"/>
      <c r="FE5" s="71"/>
      <c r="FF5" s="71"/>
      <c r="FG5" s="71"/>
      <c r="FH5" s="71"/>
      <c r="FI5" s="71"/>
      <c r="FJ5" s="71"/>
      <c r="FK5" s="71"/>
      <c r="FL5" s="71"/>
      <c r="FM5" s="71"/>
      <c r="FN5" s="71"/>
      <c r="FO5" s="71"/>
      <c r="FP5" s="71"/>
      <c r="FQ5" s="71"/>
      <c r="FR5" s="71"/>
      <c r="FS5" s="71"/>
      <c r="FT5" s="71"/>
      <c r="FU5" s="71"/>
      <c r="FV5" s="71"/>
      <c r="FW5" s="71"/>
      <c r="FX5" s="71"/>
      <c r="FY5" s="71"/>
      <c r="FZ5" s="71"/>
      <c r="GA5" s="71"/>
      <c r="GB5" s="71"/>
      <c r="GC5" s="71"/>
      <c r="GD5" s="71"/>
      <c r="GE5" s="71"/>
      <c r="GF5" s="71"/>
      <c r="GG5" s="69"/>
      <c r="GH5" s="69"/>
      <c r="GI5" s="69"/>
      <c r="GJ5" s="69"/>
      <c r="GK5" s="69"/>
      <c r="GL5" s="69"/>
      <c r="GM5" s="69"/>
      <c r="GN5" s="69"/>
      <c r="GO5" s="69"/>
      <c r="GP5" s="69"/>
      <c r="GQ5" s="69"/>
      <c r="GR5" s="69"/>
      <c r="GS5" s="69"/>
      <c r="GT5" s="69"/>
      <c r="GU5" s="69"/>
      <c r="GV5" s="69"/>
      <c r="GW5" s="69"/>
      <c r="GX5" s="69"/>
      <c r="GY5" s="69"/>
      <c r="GZ5" s="69"/>
      <c r="HA5" s="69"/>
      <c r="HB5" s="69"/>
      <c r="HC5" s="69"/>
      <c r="HD5" s="69"/>
      <c r="HE5" s="69"/>
      <c r="HF5" s="69"/>
      <c r="HG5" s="69"/>
      <c r="HH5" s="69"/>
      <c r="HI5" s="69"/>
      <c r="HJ5" s="69"/>
      <c r="HK5" s="69"/>
      <c r="HL5" s="69"/>
      <c r="HM5" s="69"/>
      <c r="HN5" s="69"/>
      <c r="HO5" s="69"/>
      <c r="HP5" s="69"/>
      <c r="HQ5" s="69"/>
      <c r="HR5" s="69"/>
      <c r="HS5" s="69"/>
      <c r="HT5" s="69"/>
      <c r="HU5" s="69"/>
      <c r="HV5" s="69"/>
      <c r="HW5" s="69"/>
      <c r="HX5" s="69"/>
      <c r="HY5" s="69"/>
      <c r="HZ5" s="69"/>
      <c r="IA5" s="69"/>
      <c r="IB5" s="69"/>
      <c r="IC5" s="69"/>
      <c r="ID5" s="69"/>
      <c r="IE5" s="69"/>
    </row>
    <row r="6" spans="1:239" ht="15.75" x14ac:dyDescent="0.25">
      <c r="A6" s="69"/>
      <c r="B6" s="69"/>
      <c r="C6" s="69"/>
      <c r="D6" s="69"/>
      <c r="E6" s="70"/>
      <c r="F6" s="69"/>
      <c r="G6" s="69"/>
      <c r="H6" s="71"/>
      <c r="I6" s="71"/>
      <c r="J6" s="69"/>
      <c r="K6" s="69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69"/>
      <c r="AE6" s="69"/>
      <c r="AF6" s="71"/>
      <c r="AG6" s="71"/>
      <c r="AH6" s="69"/>
      <c r="AI6" s="69"/>
      <c r="AJ6" s="71"/>
      <c r="AK6" s="71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71"/>
      <c r="BE6" s="71"/>
      <c r="BF6" s="71"/>
      <c r="BG6" s="71"/>
      <c r="BH6" s="69"/>
      <c r="BI6" s="69"/>
      <c r="BJ6" s="71"/>
      <c r="BK6" s="71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71"/>
      <c r="DI6" s="71"/>
      <c r="DJ6" s="69"/>
      <c r="DK6" s="69"/>
      <c r="DL6" s="71"/>
      <c r="DM6" s="71"/>
      <c r="DN6" s="71"/>
      <c r="DO6" s="71"/>
      <c r="DP6" s="71"/>
      <c r="DQ6" s="71"/>
      <c r="DR6" s="71"/>
      <c r="DS6" s="71"/>
      <c r="DT6" s="71"/>
      <c r="DU6" s="71"/>
      <c r="DV6" s="71"/>
      <c r="DW6" s="71"/>
      <c r="DX6" s="71"/>
      <c r="DY6" s="71"/>
      <c r="DZ6" s="71"/>
      <c r="EA6" s="71"/>
      <c r="EB6" s="69"/>
      <c r="EC6" s="69"/>
      <c r="ED6" s="71"/>
      <c r="EE6" s="71"/>
      <c r="EF6" s="69"/>
      <c r="EG6" s="69"/>
      <c r="EH6" s="71"/>
      <c r="EI6" s="71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  <c r="EW6" s="69"/>
      <c r="EX6" s="69"/>
      <c r="EY6" s="69"/>
      <c r="EZ6" s="69"/>
      <c r="FA6" s="69"/>
      <c r="FB6" s="71"/>
      <c r="FC6" s="71"/>
      <c r="FD6" s="71"/>
      <c r="FE6" s="71"/>
      <c r="FF6" s="71"/>
      <c r="FG6" s="71"/>
      <c r="FH6" s="71"/>
      <c r="FI6" s="71"/>
      <c r="FJ6" s="71"/>
      <c r="FK6" s="71"/>
      <c r="FL6" s="71"/>
      <c r="FM6" s="71"/>
      <c r="FN6" s="71"/>
      <c r="FO6" s="71"/>
      <c r="FP6" s="71"/>
      <c r="FQ6" s="71"/>
      <c r="FR6" s="71"/>
      <c r="FS6" s="71"/>
      <c r="FT6" s="71"/>
      <c r="FU6" s="71"/>
      <c r="FV6" s="71"/>
      <c r="FW6" s="71"/>
      <c r="FX6" s="71"/>
      <c r="FY6" s="71"/>
      <c r="FZ6" s="71"/>
      <c r="GA6" s="71"/>
      <c r="GB6" s="71"/>
      <c r="GC6" s="71"/>
      <c r="GD6" s="71"/>
      <c r="GE6" s="71"/>
      <c r="GF6" s="71"/>
      <c r="GG6" s="69"/>
      <c r="GH6" s="69"/>
      <c r="GI6" s="69"/>
      <c r="GJ6" s="69"/>
      <c r="GK6" s="69"/>
      <c r="GL6" s="69"/>
      <c r="GM6" s="69"/>
      <c r="GN6" s="69"/>
      <c r="GO6" s="69"/>
      <c r="GP6" s="69"/>
      <c r="GQ6" s="69"/>
      <c r="GR6" s="69"/>
      <c r="GS6" s="69"/>
      <c r="GT6" s="69"/>
      <c r="GU6" s="69"/>
      <c r="GV6" s="69"/>
      <c r="GW6" s="69"/>
      <c r="GX6" s="69"/>
      <c r="GY6" s="69"/>
      <c r="GZ6" s="69"/>
      <c r="HA6" s="69"/>
      <c r="HB6" s="69"/>
      <c r="HC6" s="69"/>
      <c r="HD6" s="69"/>
      <c r="HE6" s="69"/>
      <c r="HF6" s="69"/>
      <c r="HG6" s="69"/>
      <c r="HH6" s="69"/>
      <c r="HI6" s="69"/>
      <c r="HJ6" s="69"/>
      <c r="HK6" s="69"/>
      <c r="HL6" s="69"/>
      <c r="HM6" s="69"/>
      <c r="HN6" s="69"/>
      <c r="HO6" s="69"/>
      <c r="HP6" s="69"/>
      <c r="HQ6" s="69"/>
      <c r="HR6" s="69"/>
      <c r="HS6" s="69"/>
      <c r="HT6" s="69"/>
      <c r="HU6" s="69"/>
      <c r="HV6" s="69"/>
      <c r="HW6" s="69"/>
      <c r="HX6" s="69"/>
      <c r="HY6" s="69"/>
      <c r="HZ6" s="69"/>
      <c r="IA6" s="69"/>
      <c r="IB6" s="69"/>
      <c r="IC6" s="69"/>
      <c r="ID6" s="69"/>
      <c r="IE6" s="69"/>
    </row>
    <row r="7" spans="1:239" ht="15.75" x14ac:dyDescent="0.25">
      <c r="A7" s="69"/>
      <c r="B7" s="69"/>
      <c r="C7" s="69"/>
      <c r="D7" s="69"/>
      <c r="E7" s="70"/>
      <c r="F7" s="69"/>
      <c r="G7" s="69"/>
      <c r="H7" s="71"/>
      <c r="I7" s="71"/>
      <c r="J7" s="69"/>
      <c r="K7" s="69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71"/>
      <c r="BE7" s="71"/>
      <c r="BF7" s="71"/>
      <c r="BG7" s="71"/>
      <c r="BH7" s="69"/>
      <c r="BI7" s="69"/>
      <c r="BJ7" s="71"/>
      <c r="BK7" s="71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71"/>
      <c r="DI7" s="71"/>
      <c r="DJ7" s="69"/>
      <c r="DK7" s="69"/>
      <c r="DL7" s="71"/>
      <c r="DM7" s="71"/>
      <c r="DN7" s="71"/>
      <c r="DO7" s="71"/>
      <c r="DP7" s="71"/>
      <c r="DQ7" s="71"/>
      <c r="DR7" s="71"/>
      <c r="DS7" s="71"/>
      <c r="DT7" s="71"/>
      <c r="DU7" s="71"/>
      <c r="DV7" s="71"/>
      <c r="DW7" s="71"/>
      <c r="DX7" s="71"/>
      <c r="DY7" s="71"/>
      <c r="DZ7" s="71"/>
      <c r="EA7" s="71"/>
      <c r="EB7" s="71"/>
      <c r="EC7" s="71"/>
      <c r="ED7" s="71"/>
      <c r="EE7" s="71"/>
      <c r="EF7" s="69"/>
      <c r="EG7" s="69"/>
      <c r="EH7" s="69"/>
      <c r="EI7" s="69"/>
      <c r="EJ7" s="69"/>
      <c r="EK7" s="69"/>
      <c r="EL7" s="69"/>
      <c r="EM7" s="69"/>
      <c r="EN7" s="69"/>
      <c r="EO7" s="69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71"/>
      <c r="FC7" s="71"/>
      <c r="FD7" s="71"/>
      <c r="FE7" s="71"/>
      <c r="FF7" s="71"/>
      <c r="FG7" s="71"/>
      <c r="FH7" s="71"/>
      <c r="FI7" s="71"/>
      <c r="FJ7" s="71"/>
      <c r="FK7" s="71"/>
      <c r="FL7" s="71"/>
      <c r="FM7" s="71"/>
      <c r="FN7" s="71"/>
      <c r="FO7" s="71"/>
      <c r="FP7" s="71"/>
      <c r="FQ7" s="71"/>
      <c r="FR7" s="71"/>
      <c r="FS7" s="71"/>
      <c r="FT7" s="71"/>
      <c r="FU7" s="71"/>
      <c r="FV7" s="71"/>
      <c r="FW7" s="71"/>
      <c r="FX7" s="71"/>
      <c r="FY7" s="71"/>
      <c r="FZ7" s="71"/>
      <c r="GA7" s="71"/>
      <c r="GB7" s="71"/>
      <c r="GC7" s="71"/>
      <c r="GD7" s="71"/>
      <c r="GE7" s="71"/>
      <c r="GF7" s="71"/>
      <c r="GG7" s="69"/>
      <c r="GH7" s="69"/>
      <c r="GI7" s="69"/>
      <c r="GJ7" s="69"/>
      <c r="GK7" s="69"/>
      <c r="GL7" s="69"/>
      <c r="GM7" s="69"/>
      <c r="GN7" s="69"/>
      <c r="GO7" s="69"/>
      <c r="GP7" s="69"/>
      <c r="GQ7" s="69"/>
      <c r="GR7" s="69"/>
      <c r="GS7" s="69"/>
      <c r="GT7" s="69"/>
      <c r="GU7" s="69"/>
      <c r="GV7" s="69"/>
      <c r="GW7" s="69"/>
      <c r="GX7" s="69"/>
      <c r="GY7" s="69"/>
      <c r="GZ7" s="69"/>
      <c r="HA7" s="69"/>
      <c r="HB7" s="69"/>
      <c r="HC7" s="69"/>
      <c r="HD7" s="69"/>
      <c r="HE7" s="69"/>
      <c r="HF7" s="69"/>
      <c r="HG7" s="69"/>
      <c r="HH7" s="69"/>
      <c r="HI7" s="69"/>
      <c r="HJ7" s="69"/>
      <c r="HK7" s="69"/>
      <c r="HL7" s="69"/>
      <c r="HM7" s="69"/>
      <c r="HN7" s="69"/>
      <c r="HO7" s="69"/>
      <c r="HP7" s="69"/>
      <c r="HQ7" s="69"/>
      <c r="HR7" s="69"/>
      <c r="HS7" s="69"/>
      <c r="HT7" s="69"/>
      <c r="HU7" s="69"/>
      <c r="HV7" s="69"/>
      <c r="HW7" s="69"/>
      <c r="HX7" s="69"/>
      <c r="HY7" s="69"/>
      <c r="HZ7" s="69"/>
      <c r="IA7" s="69"/>
      <c r="IB7" s="69"/>
      <c r="IC7" s="69"/>
      <c r="ID7" s="69"/>
      <c r="IE7" s="69"/>
    </row>
    <row r="8" spans="1:239" ht="15.75" x14ac:dyDescent="0.25">
      <c r="A8" s="69"/>
      <c r="B8" s="69"/>
      <c r="C8" s="69"/>
      <c r="D8" s="69"/>
      <c r="E8" s="70"/>
      <c r="F8" s="69"/>
      <c r="G8" s="69"/>
      <c r="H8" s="71"/>
      <c r="I8" s="71"/>
      <c r="J8" s="69"/>
      <c r="K8" s="69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69"/>
      <c r="DF8" s="69"/>
      <c r="DG8" s="69"/>
      <c r="DH8" s="71"/>
      <c r="DI8" s="71"/>
      <c r="DJ8" s="69"/>
      <c r="DK8" s="69"/>
      <c r="DL8" s="71"/>
      <c r="DM8" s="71"/>
      <c r="DN8" s="71"/>
      <c r="DO8" s="71"/>
      <c r="DP8" s="71"/>
      <c r="DQ8" s="71"/>
      <c r="DR8" s="71"/>
      <c r="DS8" s="71"/>
      <c r="DT8" s="71"/>
      <c r="DU8" s="71"/>
      <c r="DV8" s="71"/>
      <c r="DW8" s="71"/>
      <c r="DX8" s="71"/>
      <c r="DY8" s="71"/>
      <c r="DZ8" s="71"/>
      <c r="EA8" s="71"/>
      <c r="EB8" s="71"/>
      <c r="EC8" s="71"/>
      <c r="ED8" s="71"/>
      <c r="EE8" s="71"/>
      <c r="EF8" s="71"/>
      <c r="EG8" s="71"/>
      <c r="EH8" s="71"/>
      <c r="EI8" s="71"/>
      <c r="EJ8" s="71"/>
      <c r="EK8" s="71"/>
      <c r="EL8" s="69"/>
      <c r="EM8" s="69"/>
      <c r="EN8" s="69"/>
      <c r="EO8" s="69"/>
      <c r="EP8" s="69"/>
      <c r="EQ8" s="69"/>
      <c r="ER8" s="69"/>
      <c r="ES8" s="69"/>
      <c r="ET8" s="69"/>
      <c r="EU8" s="69"/>
      <c r="EV8" s="69"/>
      <c r="EW8" s="69"/>
      <c r="EX8" s="69"/>
      <c r="EY8" s="69"/>
      <c r="EZ8" s="71"/>
      <c r="FA8" s="71"/>
      <c r="FB8" s="71"/>
      <c r="FC8" s="71"/>
      <c r="FD8" s="71"/>
      <c r="FE8" s="71"/>
      <c r="FF8" s="71"/>
      <c r="FG8" s="71"/>
      <c r="FH8" s="71"/>
      <c r="FI8" s="71"/>
      <c r="FJ8" s="71"/>
      <c r="FK8" s="71"/>
      <c r="FL8" s="71"/>
      <c r="FM8" s="71"/>
      <c r="FN8" s="71"/>
      <c r="FO8" s="71"/>
      <c r="FP8" s="71"/>
      <c r="FQ8" s="71"/>
      <c r="FR8" s="71"/>
      <c r="FS8" s="71"/>
      <c r="FT8" s="71"/>
      <c r="FU8" s="71"/>
      <c r="FV8" s="71"/>
      <c r="FW8" s="71"/>
      <c r="FX8" s="71"/>
      <c r="FY8" s="71"/>
      <c r="FZ8" s="71"/>
      <c r="GA8" s="71"/>
      <c r="GB8" s="71"/>
      <c r="GC8" s="71"/>
      <c r="GD8" s="71"/>
      <c r="GE8" s="71"/>
      <c r="GF8" s="71"/>
      <c r="GG8" s="69"/>
      <c r="GH8" s="69"/>
      <c r="GI8" s="69"/>
      <c r="GJ8" s="69"/>
      <c r="GK8" s="69"/>
      <c r="GL8" s="69"/>
      <c r="GM8" s="69"/>
      <c r="GN8" s="69"/>
      <c r="GO8" s="69"/>
      <c r="GP8" s="69"/>
      <c r="GQ8" s="69"/>
      <c r="GR8" s="69"/>
      <c r="GS8" s="69"/>
      <c r="GT8" s="69"/>
      <c r="GU8" s="69"/>
      <c r="GV8" s="69"/>
      <c r="GW8" s="69"/>
      <c r="GX8" s="69"/>
      <c r="GY8" s="69"/>
      <c r="GZ8" s="69"/>
      <c r="HA8" s="69"/>
      <c r="HB8" s="69"/>
      <c r="HC8" s="69"/>
      <c r="HD8" s="69"/>
      <c r="HE8" s="69"/>
      <c r="HF8" s="69"/>
      <c r="HG8" s="69"/>
      <c r="HH8" s="69"/>
      <c r="HI8" s="69"/>
      <c r="HJ8" s="69"/>
      <c r="HK8" s="69"/>
      <c r="HL8" s="69"/>
      <c r="HM8" s="69"/>
      <c r="HN8" s="69"/>
      <c r="HO8" s="69"/>
      <c r="HP8" s="69"/>
      <c r="HQ8" s="69"/>
      <c r="HR8" s="69"/>
      <c r="HS8" s="69"/>
      <c r="HT8" s="69"/>
      <c r="HU8" s="69"/>
      <c r="HV8" s="69"/>
      <c r="HW8" s="69"/>
      <c r="HX8" s="69"/>
      <c r="HY8" s="69"/>
      <c r="HZ8" s="69"/>
      <c r="IA8" s="69"/>
      <c r="IB8" s="69"/>
      <c r="IC8" s="69"/>
      <c r="ID8" s="69"/>
      <c r="IE8" s="69"/>
    </row>
    <row r="9" spans="1:239" ht="15.75" x14ac:dyDescent="0.25">
      <c r="A9" s="69"/>
      <c r="B9" s="69"/>
      <c r="C9" s="69"/>
      <c r="D9" s="69"/>
      <c r="E9" s="70"/>
      <c r="F9" s="69"/>
      <c r="G9" s="69"/>
      <c r="H9" s="71"/>
      <c r="I9" s="71"/>
      <c r="J9" s="69"/>
      <c r="K9" s="69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71"/>
      <c r="DI9" s="71"/>
      <c r="DJ9" s="69"/>
      <c r="DK9" s="69"/>
      <c r="DL9" s="71"/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  <c r="DX9" s="71"/>
      <c r="DY9" s="71"/>
      <c r="DZ9" s="71"/>
      <c r="EA9" s="71"/>
      <c r="EB9" s="71"/>
      <c r="EC9" s="71"/>
      <c r="ED9" s="71"/>
      <c r="EE9" s="71"/>
      <c r="EF9" s="71"/>
      <c r="EG9" s="71"/>
      <c r="EH9" s="71"/>
      <c r="EI9" s="71"/>
      <c r="EJ9" s="71"/>
      <c r="EK9" s="71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71"/>
      <c r="FA9" s="71"/>
      <c r="FB9" s="71"/>
      <c r="FC9" s="71"/>
      <c r="FD9" s="71"/>
      <c r="FE9" s="71"/>
      <c r="FF9" s="71"/>
      <c r="FG9" s="71"/>
      <c r="FH9" s="71"/>
      <c r="FI9" s="71"/>
      <c r="FJ9" s="71"/>
      <c r="FK9" s="71"/>
      <c r="FL9" s="71"/>
      <c r="FM9" s="71"/>
      <c r="FN9" s="71"/>
      <c r="FO9" s="71"/>
      <c r="FP9" s="71"/>
      <c r="FQ9" s="71"/>
      <c r="FR9" s="71"/>
      <c r="FS9" s="71"/>
      <c r="FT9" s="71"/>
      <c r="FU9" s="71"/>
      <c r="FV9" s="71"/>
      <c r="FW9" s="71"/>
      <c r="FX9" s="71"/>
      <c r="FY9" s="71"/>
      <c r="FZ9" s="71"/>
      <c r="GA9" s="71"/>
      <c r="GB9" s="71"/>
      <c r="GC9" s="71"/>
      <c r="GD9" s="71"/>
      <c r="GE9" s="71"/>
      <c r="GF9" s="71"/>
      <c r="GG9" s="69"/>
      <c r="GH9" s="69"/>
      <c r="GI9" s="69"/>
      <c r="GJ9" s="69"/>
      <c r="GK9" s="69"/>
      <c r="GL9" s="69"/>
      <c r="GM9" s="69"/>
      <c r="GN9" s="69"/>
      <c r="GO9" s="69"/>
      <c r="GP9" s="69"/>
      <c r="GQ9" s="69"/>
      <c r="GR9" s="69"/>
      <c r="GS9" s="69"/>
      <c r="GT9" s="69"/>
      <c r="GU9" s="69"/>
      <c r="GV9" s="69"/>
      <c r="GW9" s="69"/>
      <c r="GX9" s="69"/>
      <c r="GY9" s="69"/>
      <c r="GZ9" s="69"/>
      <c r="HA9" s="69"/>
      <c r="HB9" s="69"/>
      <c r="HC9" s="69"/>
      <c r="HD9" s="69"/>
      <c r="HE9" s="69"/>
      <c r="HF9" s="69"/>
      <c r="HG9" s="69"/>
      <c r="HH9" s="69"/>
      <c r="HI9" s="69"/>
      <c r="HJ9" s="69"/>
      <c r="HK9" s="69"/>
      <c r="HL9" s="69"/>
      <c r="HM9" s="69"/>
      <c r="HN9" s="69"/>
      <c r="HO9" s="69"/>
      <c r="HP9" s="69"/>
      <c r="HQ9" s="69"/>
      <c r="HR9" s="69"/>
      <c r="HS9" s="69"/>
      <c r="HT9" s="69"/>
      <c r="HU9" s="69"/>
      <c r="HV9" s="69"/>
      <c r="HW9" s="69"/>
      <c r="HX9" s="69"/>
      <c r="HY9" s="69"/>
      <c r="HZ9" s="69"/>
      <c r="IA9" s="69"/>
      <c r="IB9" s="69"/>
      <c r="IC9" s="69"/>
      <c r="ID9" s="69"/>
      <c r="IE9" s="69"/>
    </row>
    <row r="10" spans="1:239" ht="15.75" x14ac:dyDescent="0.25">
      <c r="A10" s="69"/>
      <c r="B10" s="69"/>
      <c r="C10" s="69"/>
      <c r="D10" s="69"/>
      <c r="E10" s="70"/>
      <c r="F10" s="69"/>
      <c r="G10" s="69"/>
      <c r="H10" s="71"/>
      <c r="I10" s="71"/>
      <c r="J10" s="69"/>
      <c r="K10" s="69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71"/>
      <c r="DI10" s="71"/>
      <c r="DJ10" s="69"/>
      <c r="DK10" s="69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  <c r="EC10" s="71"/>
      <c r="ED10" s="71"/>
      <c r="EE10" s="71"/>
      <c r="EF10" s="71"/>
      <c r="EG10" s="71"/>
      <c r="EH10" s="71"/>
      <c r="EI10" s="71"/>
      <c r="EJ10" s="69"/>
      <c r="EK10" s="69"/>
      <c r="EL10" s="69"/>
      <c r="EM10" s="69"/>
      <c r="EN10" s="69"/>
      <c r="EO10" s="69"/>
      <c r="EP10" s="69"/>
      <c r="EQ10" s="69"/>
      <c r="ER10" s="69"/>
      <c r="ES10" s="69"/>
      <c r="ET10" s="69"/>
      <c r="EU10" s="69"/>
      <c r="EV10" s="69"/>
      <c r="EW10" s="69"/>
      <c r="EX10" s="69"/>
      <c r="EY10" s="69"/>
      <c r="EZ10" s="71"/>
      <c r="FA10" s="71"/>
      <c r="FB10" s="71"/>
      <c r="FC10" s="71"/>
      <c r="FD10" s="71"/>
      <c r="FE10" s="71"/>
      <c r="FF10" s="71"/>
      <c r="FG10" s="71"/>
      <c r="FH10" s="71"/>
      <c r="FI10" s="71"/>
      <c r="FJ10" s="71"/>
      <c r="FK10" s="71"/>
      <c r="FL10" s="71"/>
      <c r="FM10" s="71"/>
      <c r="FN10" s="71"/>
      <c r="FO10" s="71"/>
      <c r="FP10" s="71"/>
      <c r="FQ10" s="71"/>
      <c r="FR10" s="71"/>
      <c r="FS10" s="71"/>
      <c r="FT10" s="71"/>
      <c r="FU10" s="71"/>
      <c r="FV10" s="71"/>
      <c r="FW10" s="71"/>
      <c r="FX10" s="71"/>
      <c r="FY10" s="71"/>
      <c r="FZ10" s="71"/>
      <c r="GA10" s="71"/>
      <c r="GB10" s="71"/>
      <c r="GC10" s="71"/>
      <c r="GD10" s="71"/>
      <c r="GE10" s="71"/>
      <c r="GF10" s="71"/>
      <c r="GG10" s="69"/>
      <c r="GH10" s="69"/>
      <c r="GI10" s="69"/>
      <c r="GJ10" s="69"/>
      <c r="GK10" s="69"/>
      <c r="GL10" s="69"/>
      <c r="GM10" s="69"/>
      <c r="GN10" s="69"/>
      <c r="GO10" s="69"/>
      <c r="GP10" s="69"/>
      <c r="GQ10" s="69"/>
      <c r="GR10" s="69"/>
      <c r="GS10" s="69"/>
      <c r="GT10" s="69"/>
      <c r="GU10" s="69"/>
      <c r="GV10" s="69"/>
      <c r="GW10" s="69"/>
      <c r="GX10" s="69"/>
      <c r="GY10" s="69"/>
      <c r="GZ10" s="69"/>
      <c r="HA10" s="69"/>
      <c r="HB10" s="69"/>
      <c r="HC10" s="69"/>
      <c r="HD10" s="69"/>
      <c r="HE10" s="69"/>
      <c r="HF10" s="69"/>
      <c r="HG10" s="69"/>
      <c r="HH10" s="69"/>
      <c r="HI10" s="69"/>
      <c r="HJ10" s="69"/>
      <c r="HK10" s="69"/>
      <c r="HL10" s="69"/>
      <c r="HM10" s="69"/>
      <c r="HN10" s="69"/>
      <c r="HO10" s="69"/>
      <c r="HP10" s="69"/>
      <c r="HQ10" s="69"/>
      <c r="HR10" s="69"/>
      <c r="HS10" s="69"/>
      <c r="HT10" s="69"/>
      <c r="HU10" s="69"/>
      <c r="HV10" s="69"/>
      <c r="HW10" s="69"/>
      <c r="HX10" s="69"/>
      <c r="HY10" s="69"/>
      <c r="HZ10" s="69"/>
      <c r="IA10" s="69"/>
      <c r="IB10" s="69"/>
      <c r="IC10" s="69"/>
      <c r="ID10" s="69"/>
      <c r="IE10" s="69"/>
    </row>
    <row r="11" spans="1:239" ht="15.75" x14ac:dyDescent="0.25">
      <c r="A11" s="69"/>
      <c r="B11" s="69"/>
      <c r="C11" s="69"/>
      <c r="D11" s="69"/>
      <c r="E11" s="70"/>
      <c r="F11" s="69"/>
      <c r="G11" s="69"/>
      <c r="H11" s="71"/>
      <c r="I11" s="71"/>
      <c r="J11" s="69"/>
      <c r="K11" s="69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71"/>
      <c r="BE11" s="71"/>
      <c r="BF11" s="71"/>
      <c r="BG11" s="71"/>
      <c r="BH11" s="69"/>
      <c r="BI11" s="69"/>
      <c r="BJ11" s="71"/>
      <c r="BK11" s="71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71"/>
      <c r="DI11" s="71"/>
      <c r="DJ11" s="69"/>
      <c r="DK11" s="69"/>
      <c r="DL11" s="71"/>
      <c r="DM11" s="71"/>
      <c r="DN11" s="71"/>
      <c r="DO11" s="71"/>
      <c r="DP11" s="71"/>
      <c r="DQ11" s="71"/>
      <c r="DR11" s="71"/>
      <c r="DS11" s="71"/>
      <c r="DT11" s="71"/>
      <c r="DU11" s="71"/>
      <c r="DV11" s="71"/>
      <c r="DW11" s="71"/>
      <c r="DX11" s="71"/>
      <c r="DY11" s="71"/>
      <c r="DZ11" s="71"/>
      <c r="EA11" s="71"/>
      <c r="EB11" s="71"/>
      <c r="EC11" s="71"/>
      <c r="ED11" s="71"/>
      <c r="EE11" s="71"/>
      <c r="EF11" s="71"/>
      <c r="EG11" s="71"/>
      <c r="EH11" s="71"/>
      <c r="EI11" s="71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71"/>
      <c r="FC11" s="71"/>
      <c r="FD11" s="71"/>
      <c r="FE11" s="71"/>
      <c r="FF11" s="71"/>
      <c r="FG11" s="71"/>
      <c r="FH11" s="71"/>
      <c r="FI11" s="71"/>
      <c r="FJ11" s="71"/>
      <c r="FK11" s="71"/>
      <c r="FL11" s="71"/>
      <c r="FM11" s="71"/>
      <c r="FN11" s="71"/>
      <c r="FO11" s="71"/>
      <c r="FP11" s="71"/>
      <c r="FQ11" s="71"/>
      <c r="FR11" s="71"/>
      <c r="FS11" s="71"/>
      <c r="FT11" s="71"/>
      <c r="FU11" s="71"/>
      <c r="FV11" s="71"/>
      <c r="FW11" s="71"/>
      <c r="FX11" s="71"/>
      <c r="FY11" s="71"/>
      <c r="FZ11" s="71"/>
      <c r="GA11" s="71"/>
      <c r="GB11" s="71"/>
      <c r="GC11" s="71"/>
      <c r="GD11" s="71"/>
      <c r="GE11" s="71"/>
      <c r="GF11" s="71"/>
      <c r="GG11" s="69"/>
      <c r="GH11" s="69"/>
      <c r="GI11" s="69"/>
      <c r="GJ11" s="69"/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69"/>
      <c r="GY11" s="69"/>
      <c r="GZ11" s="69"/>
      <c r="HA11" s="69"/>
      <c r="HB11" s="69"/>
      <c r="HC11" s="69"/>
      <c r="HD11" s="69"/>
      <c r="HE11" s="69"/>
      <c r="HF11" s="69"/>
      <c r="HG11" s="69"/>
      <c r="HH11" s="69"/>
      <c r="HI11" s="69"/>
      <c r="HJ11" s="69"/>
      <c r="HK11" s="69"/>
      <c r="HL11" s="69"/>
      <c r="HM11" s="69"/>
      <c r="HN11" s="69"/>
      <c r="HO11" s="69"/>
      <c r="HP11" s="69"/>
      <c r="HQ11" s="69"/>
      <c r="HR11" s="69"/>
      <c r="HS11" s="69"/>
      <c r="HT11" s="69"/>
      <c r="HU11" s="69"/>
      <c r="HV11" s="69"/>
      <c r="HW11" s="69"/>
      <c r="HX11" s="69"/>
      <c r="HY11" s="69"/>
      <c r="HZ11" s="69"/>
      <c r="IA11" s="69"/>
      <c r="IB11" s="69"/>
      <c r="IC11" s="69"/>
      <c r="ID11" s="69"/>
      <c r="IE11" s="69"/>
    </row>
    <row r="12" spans="1:239" ht="15.75" x14ac:dyDescent="0.25">
      <c r="A12" s="69"/>
      <c r="B12" s="69"/>
      <c r="C12" s="69"/>
      <c r="D12" s="69"/>
      <c r="E12" s="70"/>
      <c r="F12" s="69"/>
      <c r="G12" s="69"/>
      <c r="H12" s="71"/>
      <c r="I12" s="71"/>
      <c r="J12" s="69"/>
      <c r="K12" s="69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71"/>
      <c r="BC12" s="71"/>
      <c r="BD12" s="71"/>
      <c r="BE12" s="71"/>
      <c r="BF12" s="71"/>
      <c r="BG12" s="71"/>
      <c r="BH12" s="69"/>
      <c r="BI12" s="69"/>
      <c r="BJ12" s="71"/>
      <c r="BK12" s="71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71"/>
      <c r="DI12" s="71"/>
      <c r="DJ12" s="69"/>
      <c r="DK12" s="69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69"/>
      <c r="GH12" s="69"/>
      <c r="GI12" s="69"/>
      <c r="GJ12" s="69"/>
      <c r="GK12" s="69"/>
      <c r="GL12" s="69"/>
      <c r="GM12" s="69"/>
      <c r="GN12" s="69"/>
      <c r="GO12" s="69"/>
      <c r="GP12" s="69"/>
      <c r="GQ12" s="69"/>
      <c r="GR12" s="69"/>
      <c r="GS12" s="69"/>
      <c r="GT12" s="69"/>
      <c r="GU12" s="69"/>
      <c r="GV12" s="69"/>
      <c r="GW12" s="69"/>
      <c r="GX12" s="69"/>
      <c r="GY12" s="69"/>
      <c r="GZ12" s="69"/>
      <c r="HA12" s="69"/>
      <c r="HB12" s="69"/>
      <c r="HC12" s="69"/>
      <c r="HD12" s="69"/>
      <c r="HE12" s="69"/>
      <c r="HF12" s="69"/>
      <c r="HG12" s="69"/>
      <c r="HH12" s="69"/>
      <c r="HI12" s="69"/>
      <c r="HJ12" s="69"/>
      <c r="HK12" s="69"/>
      <c r="HL12" s="69"/>
      <c r="HM12" s="69"/>
      <c r="HN12" s="69"/>
      <c r="HO12" s="69"/>
      <c r="HP12" s="69"/>
      <c r="HQ12" s="69"/>
      <c r="HR12" s="69"/>
      <c r="HS12" s="69"/>
      <c r="HT12" s="69"/>
      <c r="HU12" s="69"/>
      <c r="HV12" s="69"/>
      <c r="HW12" s="69"/>
      <c r="HX12" s="69"/>
      <c r="HY12" s="69"/>
      <c r="HZ12" s="69"/>
      <c r="IA12" s="69"/>
      <c r="IB12" s="69"/>
      <c r="IC12" s="69"/>
      <c r="ID12" s="69"/>
      <c r="IE12" s="69"/>
    </row>
    <row r="13" spans="1:239" ht="15.75" x14ac:dyDescent="0.25">
      <c r="A13" s="69"/>
      <c r="B13" s="69"/>
      <c r="C13" s="69"/>
      <c r="D13" s="69"/>
      <c r="E13" s="70"/>
      <c r="F13" s="69"/>
      <c r="G13" s="69"/>
      <c r="H13" s="71"/>
      <c r="I13" s="71"/>
      <c r="J13" s="69"/>
      <c r="K13" s="69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71"/>
      <c r="BC13" s="71"/>
      <c r="BD13" s="71"/>
      <c r="BE13" s="71"/>
      <c r="BF13" s="71"/>
      <c r="BG13" s="71"/>
      <c r="BH13" s="69"/>
      <c r="BI13" s="69"/>
      <c r="BJ13" s="71"/>
      <c r="BK13" s="71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71"/>
      <c r="DI13" s="71"/>
      <c r="DJ13" s="69"/>
      <c r="DK13" s="69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69"/>
      <c r="EM13" s="69"/>
      <c r="EN13" s="69"/>
      <c r="EO13" s="69"/>
      <c r="EP13" s="69"/>
      <c r="EQ13" s="69"/>
      <c r="ER13" s="69"/>
      <c r="ES13" s="69"/>
      <c r="ET13" s="69"/>
      <c r="EU13" s="69"/>
      <c r="EV13" s="69"/>
      <c r="EW13" s="69"/>
      <c r="EX13" s="69"/>
      <c r="EY13" s="69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69"/>
      <c r="GH13" s="69"/>
      <c r="GI13" s="69"/>
      <c r="GJ13" s="69"/>
      <c r="GK13" s="69"/>
      <c r="GL13" s="69"/>
      <c r="GM13" s="69"/>
      <c r="GN13" s="69"/>
      <c r="GO13" s="69"/>
      <c r="GP13" s="69"/>
      <c r="GQ13" s="69"/>
      <c r="GR13" s="69"/>
      <c r="GS13" s="69"/>
      <c r="GT13" s="69"/>
      <c r="GU13" s="69"/>
      <c r="GV13" s="69"/>
      <c r="GW13" s="69"/>
      <c r="GX13" s="69"/>
      <c r="GY13" s="69"/>
      <c r="GZ13" s="69"/>
      <c r="HA13" s="69"/>
      <c r="HB13" s="69"/>
      <c r="HC13" s="69"/>
      <c r="HD13" s="69"/>
      <c r="HE13" s="69"/>
      <c r="HF13" s="69"/>
      <c r="HG13" s="69"/>
      <c r="HH13" s="69"/>
      <c r="HI13" s="69"/>
      <c r="HJ13" s="69"/>
      <c r="HK13" s="69"/>
      <c r="HL13" s="69"/>
      <c r="HM13" s="69"/>
      <c r="HN13" s="69"/>
      <c r="HO13" s="69"/>
      <c r="HP13" s="69"/>
      <c r="HQ13" s="69"/>
      <c r="HR13" s="69"/>
      <c r="HS13" s="69"/>
      <c r="HT13" s="69"/>
      <c r="HU13" s="69"/>
      <c r="HV13" s="69"/>
      <c r="HW13" s="69"/>
      <c r="HX13" s="69"/>
      <c r="HY13" s="69"/>
      <c r="HZ13" s="69"/>
      <c r="IA13" s="69"/>
      <c r="IB13" s="69"/>
      <c r="IC13" s="69"/>
      <c r="ID13" s="69"/>
      <c r="IE13" s="69"/>
    </row>
    <row r="14" spans="1:239" ht="15.75" x14ac:dyDescent="0.25">
      <c r="A14" s="69"/>
      <c r="B14" s="69"/>
      <c r="C14" s="69"/>
      <c r="D14" s="69"/>
      <c r="E14" s="70"/>
      <c r="F14" s="69"/>
      <c r="G14" s="69"/>
      <c r="H14" s="71"/>
      <c r="I14" s="71"/>
      <c r="J14" s="69"/>
      <c r="K14" s="69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71"/>
      <c r="BC14" s="71"/>
      <c r="BD14" s="71"/>
      <c r="BE14" s="71"/>
      <c r="BF14" s="71"/>
      <c r="BG14" s="71"/>
      <c r="BH14" s="69"/>
      <c r="BI14" s="69"/>
      <c r="BJ14" s="71"/>
      <c r="BK14" s="71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71"/>
      <c r="DI14" s="71"/>
      <c r="DJ14" s="69"/>
      <c r="DK14" s="69"/>
      <c r="DL14" s="71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  <c r="DX14" s="71"/>
      <c r="DY14" s="71"/>
      <c r="DZ14" s="71"/>
      <c r="EA14" s="71"/>
      <c r="EB14" s="71"/>
      <c r="EC14" s="71"/>
      <c r="ED14" s="71"/>
      <c r="EE14" s="71"/>
      <c r="EF14" s="71"/>
      <c r="EG14" s="71"/>
      <c r="EH14" s="71"/>
      <c r="EI14" s="71"/>
      <c r="EJ14" s="69"/>
      <c r="EK14" s="69"/>
      <c r="EL14" s="69"/>
      <c r="EM14" s="69"/>
      <c r="EN14" s="69"/>
      <c r="EO14" s="69"/>
      <c r="EP14" s="69"/>
      <c r="EQ14" s="69"/>
      <c r="ER14" s="69"/>
      <c r="ES14" s="69"/>
      <c r="ET14" s="69"/>
      <c r="EU14" s="69"/>
      <c r="EV14" s="69"/>
      <c r="EW14" s="69"/>
      <c r="EX14" s="69"/>
      <c r="EY14" s="69"/>
      <c r="EZ14" s="71"/>
      <c r="FA14" s="71"/>
      <c r="FB14" s="71"/>
      <c r="FC14" s="71"/>
      <c r="FD14" s="71"/>
      <c r="FE14" s="71"/>
      <c r="FF14" s="71"/>
      <c r="FG14" s="71"/>
      <c r="FH14" s="71"/>
      <c r="FI14" s="71"/>
      <c r="FJ14" s="71"/>
      <c r="FK14" s="71"/>
      <c r="FL14" s="71"/>
      <c r="FM14" s="71"/>
      <c r="FN14" s="71"/>
      <c r="FO14" s="71"/>
      <c r="FP14" s="71"/>
      <c r="FQ14" s="71"/>
      <c r="FR14" s="71"/>
      <c r="FS14" s="71"/>
      <c r="FT14" s="71"/>
      <c r="FU14" s="71"/>
      <c r="FV14" s="71"/>
      <c r="FW14" s="71"/>
      <c r="FX14" s="71"/>
      <c r="FY14" s="71"/>
      <c r="FZ14" s="71"/>
      <c r="GA14" s="71"/>
      <c r="GB14" s="71"/>
      <c r="GC14" s="71"/>
      <c r="GD14" s="71"/>
      <c r="GE14" s="71"/>
      <c r="GF14" s="71"/>
      <c r="GG14" s="69"/>
      <c r="GH14" s="69"/>
      <c r="GI14" s="69"/>
      <c r="GJ14" s="69"/>
      <c r="GK14" s="69"/>
      <c r="GL14" s="69"/>
      <c r="GM14" s="69"/>
      <c r="GN14" s="69"/>
      <c r="GO14" s="69"/>
      <c r="GP14" s="69"/>
      <c r="GQ14" s="69"/>
      <c r="GR14" s="69"/>
      <c r="GS14" s="69"/>
      <c r="GT14" s="69"/>
      <c r="GU14" s="69"/>
      <c r="GV14" s="69"/>
      <c r="GW14" s="69"/>
      <c r="GX14" s="69"/>
      <c r="GY14" s="69"/>
      <c r="GZ14" s="69"/>
      <c r="HA14" s="69"/>
      <c r="HB14" s="69"/>
      <c r="HC14" s="69"/>
      <c r="HD14" s="69"/>
      <c r="HE14" s="69"/>
      <c r="HF14" s="69"/>
      <c r="HG14" s="69"/>
      <c r="HH14" s="69"/>
      <c r="HI14" s="69"/>
      <c r="HJ14" s="69"/>
      <c r="HK14" s="69"/>
      <c r="HL14" s="69"/>
      <c r="HM14" s="69"/>
      <c r="HN14" s="69"/>
      <c r="HO14" s="69"/>
      <c r="HP14" s="69"/>
      <c r="HQ14" s="69"/>
      <c r="HR14" s="69"/>
      <c r="HS14" s="69"/>
      <c r="HT14" s="69"/>
      <c r="HU14" s="69"/>
      <c r="HV14" s="69"/>
      <c r="HW14" s="69"/>
      <c r="HX14" s="69"/>
      <c r="HY14" s="69"/>
      <c r="HZ14" s="69"/>
      <c r="IA14" s="69"/>
      <c r="IB14" s="69"/>
      <c r="IC14" s="69"/>
      <c r="ID14" s="69"/>
      <c r="IE14" s="69"/>
    </row>
    <row r="15" spans="1:239" ht="15.75" x14ac:dyDescent="0.25">
      <c r="A15" s="69"/>
      <c r="B15" s="69"/>
      <c r="C15" s="69"/>
      <c r="D15" s="69"/>
      <c r="E15" s="70"/>
      <c r="F15" s="69"/>
      <c r="G15" s="69"/>
      <c r="H15" s="71"/>
      <c r="I15" s="71"/>
      <c r="J15" s="69"/>
      <c r="K15" s="69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71"/>
      <c r="BE15" s="71"/>
      <c r="BF15" s="71"/>
      <c r="BG15" s="71"/>
      <c r="BH15" s="69"/>
      <c r="BI15" s="69"/>
      <c r="BJ15" s="71"/>
      <c r="BK15" s="71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71"/>
      <c r="DI15" s="71"/>
      <c r="DJ15" s="69"/>
      <c r="DK15" s="69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69"/>
      <c r="EG15" s="69"/>
      <c r="EH15" s="69"/>
      <c r="EI15" s="69"/>
      <c r="EJ15" s="69"/>
      <c r="EK15" s="69"/>
      <c r="EL15" s="69"/>
      <c r="EM15" s="69"/>
      <c r="EN15" s="69"/>
      <c r="EO15" s="69"/>
      <c r="EP15" s="69"/>
      <c r="EQ15" s="69"/>
      <c r="ER15" s="69"/>
      <c r="ES15" s="69"/>
      <c r="ET15" s="69"/>
      <c r="EU15" s="69"/>
      <c r="EV15" s="69"/>
      <c r="EW15" s="69"/>
      <c r="EX15" s="69"/>
      <c r="EY15" s="69"/>
      <c r="EZ15" s="69"/>
      <c r="FA15" s="69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71"/>
      <c r="GC15" s="71"/>
      <c r="GD15" s="71"/>
      <c r="GE15" s="71"/>
      <c r="GF15" s="71"/>
      <c r="GG15" s="69"/>
      <c r="GH15" s="69"/>
      <c r="GI15" s="69"/>
      <c r="GJ15" s="69"/>
      <c r="GK15" s="69"/>
      <c r="GL15" s="69"/>
      <c r="GM15" s="69"/>
      <c r="GN15" s="69"/>
      <c r="GO15" s="69"/>
      <c r="GP15" s="69"/>
      <c r="GQ15" s="69"/>
      <c r="GR15" s="69"/>
      <c r="GS15" s="69"/>
      <c r="GT15" s="69"/>
      <c r="GU15" s="69"/>
      <c r="GV15" s="69"/>
      <c r="GW15" s="69"/>
      <c r="GX15" s="69"/>
      <c r="GY15" s="69"/>
      <c r="GZ15" s="69"/>
      <c r="HA15" s="69"/>
      <c r="HB15" s="69"/>
      <c r="HC15" s="69"/>
      <c r="HD15" s="69"/>
      <c r="HE15" s="69"/>
      <c r="HF15" s="69"/>
      <c r="HG15" s="69"/>
      <c r="HH15" s="69"/>
      <c r="HI15" s="69"/>
      <c r="HJ15" s="69"/>
      <c r="HK15" s="69"/>
      <c r="HL15" s="69"/>
      <c r="HM15" s="69"/>
      <c r="HN15" s="69"/>
      <c r="HO15" s="69"/>
      <c r="HP15" s="69"/>
      <c r="HQ15" s="69"/>
      <c r="HR15" s="69"/>
      <c r="HS15" s="69"/>
      <c r="HT15" s="69"/>
      <c r="HU15" s="69"/>
      <c r="HV15" s="69"/>
      <c r="HW15" s="69"/>
      <c r="HX15" s="69"/>
      <c r="HY15" s="69"/>
      <c r="HZ15" s="69"/>
      <c r="IA15" s="69"/>
      <c r="IB15" s="69"/>
      <c r="IC15" s="69"/>
      <c r="ID15" s="69"/>
      <c r="IE15" s="69"/>
    </row>
    <row r="16" spans="1:239" ht="15.75" x14ac:dyDescent="0.25">
      <c r="A16" s="69"/>
      <c r="B16" s="69"/>
      <c r="C16" s="69"/>
      <c r="D16" s="69"/>
      <c r="E16" s="70"/>
      <c r="F16" s="69"/>
      <c r="G16" s="69"/>
      <c r="H16" s="71"/>
      <c r="I16" s="71"/>
      <c r="J16" s="69"/>
      <c r="K16" s="69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69"/>
      <c r="AE16" s="69"/>
      <c r="AF16" s="71"/>
      <c r="AG16" s="71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71"/>
      <c r="BE16" s="71"/>
      <c r="BF16" s="71"/>
      <c r="BG16" s="71"/>
      <c r="BH16" s="69"/>
      <c r="BI16" s="69"/>
      <c r="BJ16" s="71"/>
      <c r="BK16" s="71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71"/>
      <c r="DI16" s="71"/>
      <c r="DJ16" s="69"/>
      <c r="DK16" s="69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69"/>
      <c r="EC16" s="69"/>
      <c r="ED16" s="71"/>
      <c r="EE16" s="71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69"/>
      <c r="GH16" s="69"/>
      <c r="GI16" s="69"/>
      <c r="GJ16" s="69"/>
      <c r="GK16" s="69"/>
      <c r="GL16" s="69"/>
      <c r="GM16" s="69"/>
      <c r="GN16" s="69"/>
      <c r="GO16" s="69"/>
      <c r="GP16" s="69"/>
      <c r="GQ16" s="69"/>
      <c r="GR16" s="69"/>
      <c r="GS16" s="69"/>
      <c r="GT16" s="69"/>
      <c r="GU16" s="69"/>
      <c r="GV16" s="69"/>
      <c r="GW16" s="69"/>
      <c r="GX16" s="69"/>
      <c r="GY16" s="69"/>
      <c r="GZ16" s="69"/>
      <c r="HA16" s="69"/>
      <c r="HB16" s="69"/>
      <c r="HC16" s="69"/>
      <c r="HD16" s="69"/>
      <c r="HE16" s="69"/>
      <c r="HF16" s="69"/>
      <c r="HG16" s="69"/>
      <c r="HH16" s="69"/>
      <c r="HI16" s="69"/>
      <c r="HJ16" s="69"/>
      <c r="HK16" s="69"/>
      <c r="HL16" s="69"/>
      <c r="HM16" s="69"/>
      <c r="HN16" s="69"/>
      <c r="HO16" s="69"/>
      <c r="HP16" s="69"/>
      <c r="HQ16" s="69"/>
      <c r="HR16" s="69"/>
      <c r="HS16" s="69"/>
      <c r="HT16" s="69"/>
      <c r="HU16" s="69"/>
      <c r="HV16" s="69"/>
      <c r="HW16" s="69"/>
      <c r="HX16" s="69"/>
      <c r="HY16" s="69"/>
      <c r="HZ16" s="69"/>
      <c r="IA16" s="69"/>
      <c r="IB16" s="69"/>
      <c r="IC16" s="69"/>
      <c r="ID16" s="69"/>
      <c r="IE16" s="69"/>
    </row>
    <row r="17" spans="1:239" ht="15.75" x14ac:dyDescent="0.25">
      <c r="A17" s="69"/>
      <c r="B17" s="69"/>
      <c r="C17" s="69"/>
      <c r="D17" s="69"/>
      <c r="E17" s="70"/>
      <c r="F17" s="69"/>
      <c r="G17" s="69"/>
      <c r="H17" s="71"/>
      <c r="I17" s="71"/>
      <c r="J17" s="69"/>
      <c r="K17" s="69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71"/>
      <c r="BC17" s="71"/>
      <c r="BD17" s="71"/>
      <c r="BE17" s="71"/>
      <c r="BF17" s="71"/>
      <c r="BG17" s="71"/>
      <c r="BH17" s="69"/>
      <c r="BI17" s="69"/>
      <c r="BJ17" s="71"/>
      <c r="BK17" s="71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71"/>
      <c r="DI17" s="71"/>
      <c r="DJ17" s="69"/>
      <c r="DK17" s="69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69"/>
      <c r="EO17" s="69"/>
      <c r="EP17" s="69"/>
      <c r="EQ17" s="69"/>
      <c r="ER17" s="69"/>
      <c r="ES17" s="69"/>
      <c r="ET17" s="69"/>
      <c r="EU17" s="69"/>
      <c r="EV17" s="69"/>
      <c r="EW17" s="69"/>
      <c r="EX17" s="69"/>
      <c r="EY17" s="69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71"/>
      <c r="GB17" s="71"/>
      <c r="GC17" s="71"/>
      <c r="GD17" s="71"/>
      <c r="GE17" s="71"/>
      <c r="GF17" s="71"/>
      <c r="GG17" s="69"/>
      <c r="GH17" s="69"/>
      <c r="GI17" s="69"/>
      <c r="GJ17" s="69"/>
      <c r="GK17" s="69"/>
      <c r="GL17" s="69"/>
      <c r="GM17" s="69"/>
      <c r="GN17" s="69"/>
      <c r="GO17" s="69"/>
      <c r="GP17" s="69"/>
      <c r="GQ17" s="69"/>
      <c r="GR17" s="69"/>
      <c r="GS17" s="69"/>
      <c r="GT17" s="69"/>
      <c r="GU17" s="69"/>
      <c r="GV17" s="69"/>
      <c r="GW17" s="69"/>
      <c r="GX17" s="69"/>
      <c r="GY17" s="69"/>
      <c r="GZ17" s="69"/>
      <c r="HA17" s="69"/>
      <c r="HB17" s="69"/>
      <c r="HC17" s="69"/>
      <c r="HD17" s="69"/>
      <c r="HE17" s="69"/>
      <c r="HF17" s="69"/>
      <c r="HG17" s="69"/>
      <c r="HH17" s="69"/>
      <c r="HI17" s="69"/>
      <c r="HJ17" s="69"/>
      <c r="HK17" s="69"/>
      <c r="HL17" s="69"/>
      <c r="HM17" s="69"/>
      <c r="HN17" s="69"/>
      <c r="HO17" s="69"/>
      <c r="HP17" s="69"/>
      <c r="HQ17" s="69"/>
      <c r="HR17" s="69"/>
      <c r="HS17" s="69"/>
      <c r="HT17" s="69"/>
      <c r="HU17" s="69"/>
      <c r="HV17" s="69"/>
      <c r="HW17" s="69"/>
      <c r="HX17" s="69"/>
      <c r="HY17" s="69"/>
      <c r="HZ17" s="69"/>
      <c r="IA17" s="69"/>
      <c r="IB17" s="69"/>
      <c r="IC17" s="69"/>
      <c r="ID17" s="69"/>
      <c r="IE17" s="69"/>
    </row>
    <row r="18" spans="1:239" ht="15.75" x14ac:dyDescent="0.25">
      <c r="A18" s="69"/>
      <c r="B18" s="69"/>
      <c r="C18" s="69"/>
      <c r="D18" s="69"/>
      <c r="E18" s="70"/>
      <c r="F18" s="69"/>
      <c r="G18" s="69"/>
      <c r="H18" s="71"/>
      <c r="I18" s="71"/>
      <c r="J18" s="69"/>
      <c r="K18" s="69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71"/>
      <c r="BE18" s="71"/>
      <c r="BF18" s="71"/>
      <c r="BG18" s="71"/>
      <c r="BH18" s="69"/>
      <c r="BI18" s="69"/>
      <c r="BJ18" s="71"/>
      <c r="BK18" s="71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71"/>
      <c r="DI18" s="71"/>
      <c r="DJ18" s="69"/>
      <c r="DK18" s="69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69"/>
      <c r="GH18" s="69"/>
      <c r="GI18" s="69"/>
      <c r="GJ18" s="69"/>
      <c r="GK18" s="69"/>
      <c r="GL18" s="69"/>
      <c r="GM18" s="69"/>
      <c r="GN18" s="69"/>
      <c r="GO18" s="69"/>
      <c r="GP18" s="69"/>
      <c r="GQ18" s="69"/>
      <c r="GR18" s="69"/>
      <c r="GS18" s="69"/>
      <c r="GT18" s="69"/>
      <c r="GU18" s="69"/>
      <c r="GV18" s="69"/>
      <c r="GW18" s="69"/>
      <c r="GX18" s="69"/>
      <c r="GY18" s="69"/>
      <c r="GZ18" s="69"/>
      <c r="HA18" s="69"/>
      <c r="HB18" s="69"/>
      <c r="HC18" s="69"/>
      <c r="HD18" s="69"/>
      <c r="HE18" s="69"/>
      <c r="HF18" s="69"/>
      <c r="HG18" s="69"/>
      <c r="HH18" s="69"/>
      <c r="HI18" s="69"/>
      <c r="HJ18" s="69"/>
      <c r="HK18" s="69"/>
      <c r="HL18" s="69"/>
      <c r="HM18" s="69"/>
      <c r="HN18" s="69"/>
      <c r="HO18" s="69"/>
      <c r="HP18" s="69"/>
      <c r="HQ18" s="69"/>
      <c r="HR18" s="69"/>
      <c r="HS18" s="69"/>
      <c r="HT18" s="69"/>
      <c r="HU18" s="69"/>
      <c r="HV18" s="69"/>
      <c r="HW18" s="69"/>
      <c r="HX18" s="69"/>
      <c r="HY18" s="69"/>
      <c r="HZ18" s="69"/>
      <c r="IA18" s="69"/>
      <c r="IB18" s="69"/>
      <c r="IC18" s="69"/>
      <c r="ID18" s="69"/>
      <c r="IE18" s="69"/>
    </row>
    <row r="19" spans="1:239" ht="15.75" x14ac:dyDescent="0.25">
      <c r="A19" s="69"/>
      <c r="B19" s="69"/>
      <c r="C19" s="69"/>
      <c r="D19" s="69"/>
      <c r="E19" s="70"/>
      <c r="F19" s="69"/>
      <c r="G19" s="69"/>
      <c r="H19" s="71"/>
      <c r="I19" s="71"/>
      <c r="J19" s="69"/>
      <c r="K19" s="69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71"/>
      <c r="BC19" s="71"/>
      <c r="BD19" s="71"/>
      <c r="BE19" s="71"/>
      <c r="BF19" s="71"/>
      <c r="BG19" s="71"/>
      <c r="BH19" s="69"/>
      <c r="BI19" s="69"/>
      <c r="BJ19" s="71"/>
      <c r="BK19" s="71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71"/>
      <c r="DI19" s="71"/>
      <c r="DJ19" s="69"/>
      <c r="DK19" s="69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69"/>
      <c r="GH19" s="69"/>
      <c r="GI19" s="69"/>
      <c r="GJ19" s="69"/>
      <c r="GK19" s="69"/>
      <c r="GL19" s="69"/>
      <c r="GM19" s="69"/>
      <c r="GN19" s="69"/>
      <c r="GO19" s="69"/>
      <c r="GP19" s="69"/>
      <c r="GQ19" s="69"/>
      <c r="GR19" s="69"/>
      <c r="GS19" s="69"/>
      <c r="GT19" s="69"/>
      <c r="GU19" s="69"/>
      <c r="GV19" s="69"/>
      <c r="GW19" s="69"/>
      <c r="GX19" s="69"/>
      <c r="GY19" s="69"/>
      <c r="GZ19" s="69"/>
      <c r="HA19" s="69"/>
      <c r="HB19" s="69"/>
      <c r="HC19" s="69"/>
      <c r="HD19" s="69"/>
      <c r="HE19" s="69"/>
      <c r="HF19" s="69"/>
      <c r="HG19" s="69"/>
      <c r="HH19" s="69"/>
      <c r="HI19" s="69"/>
      <c r="HJ19" s="69"/>
      <c r="HK19" s="69"/>
      <c r="HL19" s="69"/>
      <c r="HM19" s="69"/>
      <c r="HN19" s="69"/>
      <c r="HO19" s="69"/>
      <c r="HP19" s="69"/>
      <c r="HQ19" s="69"/>
      <c r="HR19" s="69"/>
      <c r="HS19" s="69"/>
      <c r="HT19" s="69"/>
      <c r="HU19" s="69"/>
      <c r="HV19" s="69"/>
      <c r="HW19" s="69"/>
      <c r="HX19" s="69"/>
      <c r="HY19" s="69"/>
      <c r="HZ19" s="69"/>
      <c r="IA19" s="69"/>
      <c r="IB19" s="69"/>
      <c r="IC19" s="69"/>
      <c r="ID19" s="69"/>
      <c r="IE19" s="69"/>
    </row>
    <row r="20" spans="1:239" ht="15.75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HM20" s="69"/>
      <c r="HN20" s="69"/>
      <c r="HO20" s="69"/>
      <c r="HP20" s="69"/>
      <c r="HQ20" s="69"/>
      <c r="HR20" s="69"/>
      <c r="HS20" s="69"/>
      <c r="HT20" s="69"/>
      <c r="HU20" s="69"/>
      <c r="HV20" s="69"/>
      <c r="HW20" s="69"/>
      <c r="HX20" s="69"/>
      <c r="HY20" s="69"/>
      <c r="HZ20" s="69"/>
      <c r="IA20" s="69"/>
      <c r="IB20" s="69"/>
      <c r="IC20" s="69"/>
      <c r="ID20" s="69"/>
      <c r="IE20" s="69"/>
    </row>
    <row r="21" spans="1:239" ht="15.75" x14ac:dyDescent="0.25">
      <c r="A21" s="69"/>
      <c r="B21" s="69"/>
      <c r="C21" s="69"/>
      <c r="D21" s="69"/>
      <c r="E21" s="70"/>
      <c r="F21" s="69"/>
      <c r="G21" s="69"/>
      <c r="H21" s="71"/>
      <c r="I21" s="71"/>
      <c r="J21" s="69"/>
      <c r="K21" s="69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71"/>
      <c r="BE21" s="71"/>
      <c r="BF21" s="71"/>
      <c r="BG21" s="71"/>
      <c r="BH21" s="69"/>
      <c r="BI21" s="69"/>
      <c r="BJ21" s="71"/>
      <c r="BK21" s="71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71"/>
      <c r="DI21" s="71"/>
      <c r="DJ21" s="69"/>
      <c r="DK21" s="69"/>
      <c r="DL21" s="71"/>
      <c r="DM21" s="71"/>
      <c r="DN21" s="71"/>
      <c r="DO21" s="71"/>
      <c r="DP21" s="71"/>
      <c r="DQ21" s="71"/>
      <c r="DR21" s="71"/>
      <c r="DS21" s="71"/>
      <c r="DT21" s="71"/>
      <c r="DU21" s="71"/>
      <c r="DV21" s="71"/>
      <c r="DW21" s="71"/>
      <c r="DX21" s="71"/>
      <c r="DY21" s="71"/>
      <c r="DZ21" s="71"/>
      <c r="EA21" s="71"/>
      <c r="EB21" s="71"/>
      <c r="EC21" s="71"/>
      <c r="ED21" s="71"/>
      <c r="EE21" s="71"/>
      <c r="EF21" s="71"/>
      <c r="EG21" s="71"/>
      <c r="EH21" s="71"/>
      <c r="EI21" s="71"/>
      <c r="EJ21" s="71"/>
      <c r="EK21" s="71"/>
      <c r="EL21" s="71"/>
      <c r="EM21" s="71"/>
      <c r="EN21" s="69"/>
      <c r="EO21" s="69"/>
      <c r="EP21" s="69"/>
      <c r="EQ21" s="69"/>
      <c r="ER21" s="69"/>
      <c r="ES21" s="69"/>
      <c r="ET21" s="69"/>
      <c r="EU21" s="69"/>
      <c r="EV21" s="69"/>
      <c r="EW21" s="69"/>
      <c r="EX21" s="69"/>
      <c r="EY21" s="69"/>
      <c r="EZ21" s="69"/>
      <c r="FA21" s="69"/>
      <c r="FB21" s="71"/>
      <c r="FC21" s="71"/>
      <c r="FD21" s="71"/>
      <c r="FE21" s="71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69"/>
      <c r="FZ21" s="69"/>
      <c r="GA21" s="69"/>
      <c r="GB21" s="69"/>
      <c r="GC21" s="69"/>
      <c r="GD21" s="69"/>
      <c r="GE21" s="69"/>
      <c r="GF21" s="69"/>
      <c r="GG21" s="69"/>
      <c r="GH21" s="69"/>
      <c r="GI21" s="69"/>
      <c r="GJ21" s="69"/>
      <c r="GK21" s="69"/>
      <c r="GL21" s="69"/>
      <c r="GM21" s="69"/>
      <c r="GN21" s="69"/>
      <c r="GO21" s="69"/>
      <c r="GP21" s="69"/>
      <c r="GQ21" s="69"/>
      <c r="GR21" s="69"/>
      <c r="GS21" s="69"/>
      <c r="GT21" s="69"/>
      <c r="GU21" s="69"/>
      <c r="GV21" s="69"/>
      <c r="GW21" s="69"/>
      <c r="GX21" s="69"/>
      <c r="GY21" s="69"/>
      <c r="GZ21" s="69"/>
      <c r="HA21" s="69"/>
      <c r="HB21" s="69"/>
      <c r="HC21" s="69"/>
      <c r="HD21" s="69"/>
      <c r="HE21" s="69"/>
      <c r="HF21" s="69"/>
      <c r="HG21" s="69"/>
      <c r="HH21" s="69"/>
      <c r="HI21" s="69"/>
      <c r="HJ21" s="69"/>
      <c r="HK21" s="69"/>
      <c r="HL21" s="69"/>
      <c r="HM21" s="69"/>
      <c r="HN21" s="69"/>
      <c r="HO21" s="69"/>
      <c r="HP21" s="69"/>
      <c r="HQ21" s="69"/>
      <c r="HR21" s="69"/>
      <c r="HS21" s="69"/>
      <c r="HT21" s="69"/>
      <c r="HU21" s="69"/>
      <c r="HV21" s="69"/>
      <c r="HW21" s="69"/>
      <c r="HX21" s="69"/>
      <c r="HY21" s="69"/>
      <c r="HZ21" s="69"/>
      <c r="IA21" s="69"/>
      <c r="IB21" s="69"/>
      <c r="IC21" s="69"/>
      <c r="ID21" s="69"/>
      <c r="IE21" s="69"/>
    </row>
    <row r="22" spans="1:239" ht="15.75" x14ac:dyDescent="0.25">
      <c r="A22" s="69"/>
      <c r="B22" s="69"/>
      <c r="C22" s="69"/>
      <c r="D22" s="69"/>
      <c r="E22" s="70"/>
      <c r="F22" s="69"/>
      <c r="G22" s="69"/>
      <c r="H22" s="71"/>
      <c r="I22" s="71"/>
      <c r="J22" s="69"/>
      <c r="K22" s="69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71"/>
      <c r="BE22" s="71"/>
      <c r="BF22" s="71"/>
      <c r="BG22" s="71"/>
      <c r="BH22" s="69"/>
      <c r="BI22" s="69"/>
      <c r="BJ22" s="71"/>
      <c r="BK22" s="71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71"/>
      <c r="DI22" s="71"/>
      <c r="DJ22" s="69"/>
      <c r="DK22" s="69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  <c r="DY22" s="71"/>
      <c r="DZ22" s="71"/>
      <c r="EA22" s="71"/>
      <c r="EB22" s="71"/>
      <c r="EC22" s="71"/>
      <c r="ED22" s="71"/>
      <c r="EE22" s="71"/>
      <c r="EF22" s="71"/>
      <c r="EG22" s="71"/>
      <c r="EH22" s="71"/>
      <c r="EI22" s="71"/>
      <c r="EJ22" s="71"/>
      <c r="EK22" s="71"/>
      <c r="EL22" s="71"/>
      <c r="EM22" s="71"/>
      <c r="EN22" s="69"/>
      <c r="EO22" s="69"/>
      <c r="EP22" s="69"/>
      <c r="EQ22" s="69"/>
      <c r="ER22" s="69"/>
      <c r="ES22" s="69"/>
      <c r="ET22" s="69"/>
      <c r="EU22" s="69"/>
      <c r="EV22" s="69"/>
      <c r="EW22" s="69"/>
      <c r="EX22" s="69"/>
      <c r="EY22" s="69"/>
      <c r="EZ22" s="69"/>
      <c r="FA22" s="69"/>
      <c r="FB22" s="71"/>
      <c r="FC22" s="71"/>
      <c r="FD22" s="71"/>
      <c r="FE22" s="71"/>
      <c r="FF22" s="69"/>
      <c r="FG22" s="69"/>
      <c r="FH22" s="69"/>
      <c r="FI22" s="69"/>
      <c r="FJ22" s="69"/>
      <c r="FK22" s="69"/>
      <c r="FL22" s="69"/>
      <c r="FM22" s="69"/>
      <c r="FN22" s="69"/>
      <c r="FO22" s="69"/>
      <c r="FP22" s="69"/>
      <c r="FQ22" s="69"/>
      <c r="FR22" s="69"/>
      <c r="FS22" s="69"/>
      <c r="FT22" s="69"/>
      <c r="FU22" s="69"/>
      <c r="FV22" s="69"/>
      <c r="FW22" s="69"/>
      <c r="FX22" s="69"/>
      <c r="FY22" s="69"/>
      <c r="FZ22" s="69"/>
      <c r="GA22" s="69"/>
      <c r="GB22" s="69"/>
      <c r="GC22" s="69"/>
      <c r="GD22" s="69"/>
      <c r="GE22" s="69"/>
      <c r="GF22" s="69"/>
      <c r="GG22" s="69"/>
      <c r="GH22" s="69"/>
      <c r="GI22" s="69"/>
      <c r="GJ22" s="69"/>
      <c r="GK22" s="69"/>
      <c r="GL22" s="69"/>
      <c r="GM22" s="69"/>
      <c r="GN22" s="69"/>
      <c r="GO22" s="69"/>
      <c r="GP22" s="69"/>
      <c r="GQ22" s="69"/>
      <c r="GR22" s="69"/>
      <c r="GS22" s="69"/>
      <c r="GT22" s="69"/>
      <c r="GU22" s="69"/>
      <c r="GV22" s="69"/>
      <c r="GW22" s="69"/>
      <c r="GX22" s="69"/>
      <c r="GY22" s="69"/>
      <c r="GZ22" s="69"/>
      <c r="HA22" s="69"/>
      <c r="HB22" s="69"/>
      <c r="HC22" s="69"/>
      <c r="HD22" s="69"/>
      <c r="HE22" s="69"/>
      <c r="HF22" s="69"/>
      <c r="HG22" s="69"/>
      <c r="HH22" s="69"/>
      <c r="HI22" s="69"/>
      <c r="HJ22" s="69"/>
      <c r="HK22" s="69"/>
      <c r="HL22" s="69"/>
      <c r="HM22" s="69"/>
      <c r="HN22" s="69"/>
      <c r="HO22" s="69"/>
      <c r="HP22" s="69"/>
      <c r="HQ22" s="69"/>
      <c r="HR22" s="69"/>
      <c r="HS22" s="69"/>
      <c r="HT22" s="69"/>
      <c r="HU22" s="69"/>
      <c r="HV22" s="69"/>
      <c r="HW22" s="69"/>
      <c r="HX22" s="69"/>
      <c r="HY22" s="69"/>
      <c r="HZ22" s="69"/>
      <c r="IA22" s="69"/>
      <c r="IB22" s="69"/>
      <c r="IC22" s="69"/>
      <c r="ID22" s="69"/>
      <c r="IE22" s="69"/>
    </row>
    <row r="23" spans="1:239" ht="15.75" x14ac:dyDescent="0.25">
      <c r="A23" s="69"/>
      <c r="B23" s="69"/>
      <c r="C23" s="69"/>
      <c r="D23" s="69"/>
      <c r="E23" s="70"/>
      <c r="F23" s="69"/>
      <c r="G23" s="69"/>
      <c r="H23" s="71"/>
      <c r="I23" s="71"/>
      <c r="J23" s="69"/>
      <c r="K23" s="69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69"/>
      <c r="AI23" s="69"/>
      <c r="AJ23" s="71"/>
      <c r="AK23" s="71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71"/>
      <c r="BE23" s="71"/>
      <c r="BF23" s="71"/>
      <c r="BG23" s="71"/>
      <c r="BH23" s="69"/>
      <c r="BI23" s="69"/>
      <c r="BJ23" s="71"/>
      <c r="BK23" s="71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71"/>
      <c r="DI23" s="71"/>
      <c r="DJ23" s="69"/>
      <c r="DK23" s="69"/>
      <c r="DL23" s="71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1"/>
      <c r="DY23" s="71"/>
      <c r="DZ23" s="71"/>
      <c r="EA23" s="71"/>
      <c r="EB23" s="71"/>
      <c r="EC23" s="71"/>
      <c r="ED23" s="71"/>
      <c r="EE23" s="71"/>
      <c r="EF23" s="69"/>
      <c r="EG23" s="69"/>
      <c r="EH23" s="71"/>
      <c r="EI23" s="71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69"/>
      <c r="EX23" s="69"/>
      <c r="EY23" s="69"/>
      <c r="EZ23" s="69"/>
      <c r="FA23" s="69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1"/>
      <c r="GC23" s="71"/>
      <c r="GD23" s="71"/>
      <c r="GE23" s="71"/>
      <c r="GF23" s="71"/>
      <c r="GG23" s="69"/>
      <c r="GH23" s="69"/>
      <c r="GI23" s="69"/>
      <c r="GJ23" s="69"/>
      <c r="GK23" s="69"/>
      <c r="GL23" s="69"/>
      <c r="GM23" s="69"/>
      <c r="GN23" s="69"/>
      <c r="GO23" s="69"/>
      <c r="GP23" s="69"/>
      <c r="GQ23" s="69"/>
      <c r="GR23" s="69"/>
      <c r="GS23" s="69"/>
      <c r="GT23" s="69"/>
      <c r="GU23" s="69"/>
      <c r="GV23" s="69"/>
      <c r="GW23" s="69"/>
      <c r="GX23" s="69"/>
      <c r="GY23" s="69"/>
      <c r="GZ23" s="69"/>
      <c r="HA23" s="69"/>
      <c r="HB23" s="69"/>
      <c r="HC23" s="69"/>
      <c r="HD23" s="69"/>
      <c r="HE23" s="69"/>
      <c r="HF23" s="69"/>
      <c r="HG23" s="69"/>
      <c r="HH23" s="69"/>
      <c r="HI23" s="69"/>
      <c r="HJ23" s="69"/>
      <c r="HK23" s="69"/>
      <c r="HL23" s="69"/>
      <c r="HM23" s="69"/>
      <c r="HN23" s="69"/>
      <c r="HO23" s="69"/>
      <c r="HP23" s="69"/>
      <c r="HQ23" s="69"/>
      <c r="HR23" s="69"/>
      <c r="HS23" s="69"/>
      <c r="HT23" s="69"/>
      <c r="HU23" s="69"/>
      <c r="HV23" s="69"/>
      <c r="HW23" s="69"/>
      <c r="HX23" s="69"/>
      <c r="HY23" s="69"/>
      <c r="HZ23" s="69"/>
      <c r="IA23" s="69"/>
      <c r="IB23" s="69"/>
      <c r="IC23" s="69"/>
      <c r="ID23" s="69"/>
      <c r="IE23" s="69"/>
    </row>
    <row r="24" spans="1:239" ht="15.75" x14ac:dyDescent="0.25">
      <c r="A24" s="69"/>
      <c r="B24" s="69"/>
      <c r="C24" s="69"/>
      <c r="D24" s="69"/>
      <c r="E24" s="70"/>
      <c r="F24" s="69"/>
      <c r="G24" s="69"/>
      <c r="H24" s="71"/>
      <c r="I24" s="71"/>
      <c r="J24" s="69"/>
      <c r="K24" s="69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71"/>
      <c r="BE24" s="71"/>
      <c r="BF24" s="71"/>
      <c r="BG24" s="71"/>
      <c r="BH24" s="69"/>
      <c r="BI24" s="69"/>
      <c r="BJ24" s="71"/>
      <c r="BK24" s="71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71"/>
      <c r="DI24" s="71"/>
      <c r="DJ24" s="69"/>
      <c r="DK24" s="69"/>
      <c r="DL24" s="71"/>
      <c r="DM24" s="71"/>
      <c r="DN24" s="71"/>
      <c r="DO24" s="71"/>
      <c r="DP24" s="71"/>
      <c r="DQ24" s="71"/>
      <c r="DR24" s="71"/>
      <c r="DS24" s="71"/>
      <c r="DT24" s="71"/>
      <c r="DU24" s="71"/>
      <c r="DV24" s="71"/>
      <c r="DW24" s="71"/>
      <c r="DX24" s="71"/>
      <c r="DY24" s="71"/>
      <c r="DZ24" s="71"/>
      <c r="EA24" s="71"/>
      <c r="EB24" s="71"/>
      <c r="EC24" s="71"/>
      <c r="ED24" s="71"/>
      <c r="EE24" s="71"/>
      <c r="EF24" s="71"/>
      <c r="EG24" s="71"/>
      <c r="EH24" s="71"/>
      <c r="EI24" s="71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71"/>
      <c r="FC24" s="71"/>
      <c r="FD24" s="71"/>
      <c r="FE24" s="71"/>
      <c r="FF24" s="71"/>
      <c r="FG24" s="71"/>
      <c r="FH24" s="71"/>
      <c r="FI24" s="71"/>
      <c r="FJ24" s="71"/>
      <c r="FK24" s="71"/>
      <c r="FL24" s="71"/>
      <c r="FM24" s="71"/>
      <c r="FN24" s="71"/>
      <c r="FO24" s="71"/>
      <c r="FP24" s="71"/>
      <c r="FQ24" s="71"/>
      <c r="FR24" s="71"/>
      <c r="FS24" s="71"/>
      <c r="FT24" s="71"/>
      <c r="FU24" s="71"/>
      <c r="FV24" s="71"/>
      <c r="FW24" s="71"/>
      <c r="FX24" s="71"/>
      <c r="FY24" s="71"/>
      <c r="FZ24" s="71"/>
      <c r="GA24" s="71"/>
      <c r="GB24" s="71"/>
      <c r="GC24" s="71"/>
      <c r="GD24" s="71"/>
      <c r="GE24" s="71"/>
      <c r="GF24" s="71"/>
      <c r="GG24" s="69"/>
      <c r="GH24" s="69"/>
      <c r="GI24" s="69"/>
      <c r="GJ24" s="69"/>
      <c r="GK24" s="69"/>
      <c r="GL24" s="69"/>
      <c r="GM24" s="69"/>
      <c r="GN24" s="69"/>
      <c r="GO24" s="69"/>
      <c r="GP24" s="69"/>
      <c r="GQ24" s="69"/>
      <c r="GR24" s="69"/>
      <c r="GS24" s="69"/>
      <c r="GT24" s="69"/>
      <c r="GU24" s="69"/>
      <c r="GV24" s="69"/>
      <c r="GW24" s="69"/>
      <c r="GX24" s="69"/>
      <c r="GY24" s="69"/>
      <c r="GZ24" s="69"/>
      <c r="HA24" s="69"/>
      <c r="HB24" s="69"/>
      <c r="HC24" s="69"/>
      <c r="HD24" s="69"/>
      <c r="HE24" s="69"/>
      <c r="HF24" s="69"/>
      <c r="HG24" s="69"/>
      <c r="HH24" s="69"/>
      <c r="HI24" s="69"/>
      <c r="HJ24" s="69"/>
      <c r="HK24" s="69"/>
      <c r="HL24" s="69"/>
      <c r="HM24" s="69"/>
      <c r="HN24" s="69"/>
      <c r="HO24" s="69"/>
      <c r="HP24" s="69"/>
      <c r="HQ24" s="69"/>
      <c r="HR24" s="69"/>
      <c r="HS24" s="69"/>
      <c r="HT24" s="69"/>
      <c r="HU24" s="69"/>
      <c r="HV24" s="69"/>
      <c r="HW24" s="69"/>
      <c r="HX24" s="69"/>
      <c r="HY24" s="69"/>
      <c r="HZ24" s="69"/>
      <c r="IA24" s="69"/>
      <c r="IB24" s="69"/>
      <c r="IC24" s="69"/>
      <c r="ID24" s="69"/>
      <c r="IE24" s="69"/>
    </row>
    <row r="25" spans="1:239" ht="15.75" x14ac:dyDescent="0.25">
      <c r="A25" s="69"/>
      <c r="B25" s="69"/>
      <c r="C25" s="69"/>
      <c r="D25" s="69"/>
      <c r="E25" s="70"/>
      <c r="F25" s="69"/>
      <c r="G25" s="69"/>
      <c r="H25" s="71"/>
      <c r="I25" s="71"/>
      <c r="J25" s="69"/>
      <c r="K25" s="69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71"/>
      <c r="BE25" s="71"/>
      <c r="BF25" s="71"/>
      <c r="BG25" s="71"/>
      <c r="BH25" s="71"/>
      <c r="BI25" s="71"/>
      <c r="BJ25" s="71"/>
      <c r="BK25" s="71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71"/>
      <c r="DI25" s="71"/>
      <c r="DJ25" s="69"/>
      <c r="DK25" s="69"/>
      <c r="DL25" s="71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  <c r="DX25" s="71"/>
      <c r="DY25" s="71"/>
      <c r="DZ25" s="71"/>
      <c r="EA25" s="71"/>
      <c r="EB25" s="71"/>
      <c r="EC25" s="71"/>
      <c r="ED25" s="71"/>
      <c r="EE25" s="71"/>
      <c r="EF25" s="71"/>
      <c r="EG25" s="71"/>
      <c r="EH25" s="71"/>
      <c r="EI25" s="71"/>
      <c r="EJ25" s="71"/>
      <c r="EK25" s="71"/>
      <c r="EL25" s="71"/>
      <c r="EM25" s="71"/>
      <c r="EN25" s="69"/>
      <c r="EO25" s="69"/>
      <c r="EP25" s="69"/>
      <c r="EQ25" s="69"/>
      <c r="ER25" s="69"/>
      <c r="ES25" s="69"/>
      <c r="ET25" s="69"/>
      <c r="EU25" s="69"/>
      <c r="EV25" s="69"/>
      <c r="EW25" s="69"/>
      <c r="EX25" s="69"/>
      <c r="EY25" s="69"/>
      <c r="EZ25" s="69"/>
      <c r="FA25" s="69"/>
      <c r="FB25" s="71"/>
      <c r="FC25" s="71"/>
      <c r="FD25" s="71"/>
      <c r="FE25" s="71"/>
      <c r="FF25" s="71"/>
      <c r="FG25" s="71"/>
      <c r="FH25" s="71"/>
      <c r="FI25" s="71"/>
      <c r="FJ25" s="71"/>
      <c r="FK25" s="71"/>
      <c r="FL25" s="71"/>
      <c r="FM25" s="71"/>
      <c r="FN25" s="71"/>
      <c r="FO25" s="71"/>
      <c r="FP25" s="71"/>
      <c r="FQ25" s="71"/>
      <c r="FR25" s="71"/>
      <c r="FS25" s="71"/>
      <c r="FT25" s="71"/>
      <c r="FU25" s="71"/>
      <c r="FV25" s="71"/>
      <c r="FW25" s="71"/>
      <c r="FX25" s="71"/>
      <c r="FY25" s="71"/>
      <c r="FZ25" s="71"/>
      <c r="GA25" s="71"/>
      <c r="GB25" s="71"/>
      <c r="GC25" s="71"/>
      <c r="GD25" s="71"/>
      <c r="GE25" s="71"/>
      <c r="GF25" s="71"/>
      <c r="GG25" s="69"/>
      <c r="GH25" s="69"/>
      <c r="GI25" s="69"/>
      <c r="GJ25" s="69"/>
      <c r="GK25" s="69"/>
      <c r="GL25" s="69"/>
      <c r="GM25" s="69"/>
      <c r="GN25" s="69"/>
      <c r="GO25" s="69"/>
      <c r="GP25" s="69"/>
      <c r="GQ25" s="69"/>
      <c r="GR25" s="69"/>
      <c r="GS25" s="69"/>
      <c r="GT25" s="69"/>
      <c r="GU25" s="69"/>
      <c r="GV25" s="69"/>
      <c r="GW25" s="69"/>
      <c r="GX25" s="69"/>
      <c r="GY25" s="69"/>
      <c r="GZ25" s="69"/>
      <c r="HA25" s="69"/>
      <c r="HB25" s="69"/>
      <c r="HC25" s="69"/>
      <c r="HD25" s="69"/>
      <c r="HE25" s="69"/>
      <c r="HF25" s="69"/>
      <c r="HG25" s="69"/>
      <c r="HH25" s="69"/>
      <c r="HI25" s="69"/>
      <c r="HJ25" s="69"/>
      <c r="HK25" s="69"/>
      <c r="HL25" s="69"/>
      <c r="HM25" s="69"/>
      <c r="HN25" s="69"/>
      <c r="HO25" s="69"/>
      <c r="HP25" s="69"/>
      <c r="HQ25" s="69"/>
      <c r="HR25" s="69"/>
      <c r="HS25" s="69"/>
      <c r="HT25" s="69"/>
      <c r="HU25" s="69"/>
      <c r="HV25" s="69"/>
      <c r="HW25" s="69"/>
      <c r="HX25" s="69"/>
      <c r="HY25" s="69"/>
      <c r="HZ25" s="69"/>
      <c r="IA25" s="69"/>
      <c r="IB25" s="69"/>
      <c r="IC25" s="69"/>
      <c r="ID25" s="69"/>
      <c r="IE25" s="69"/>
    </row>
    <row r="26" spans="1:239" ht="15.75" x14ac:dyDescent="0.25">
      <c r="A26" s="69"/>
      <c r="B26" s="69"/>
      <c r="C26" s="69"/>
      <c r="D26" s="69"/>
      <c r="E26" s="70"/>
      <c r="F26" s="69"/>
      <c r="G26" s="69"/>
      <c r="H26" s="71"/>
      <c r="I26" s="71"/>
      <c r="J26" s="69"/>
      <c r="K26" s="69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71"/>
      <c r="BE26" s="71"/>
      <c r="BF26" s="71"/>
      <c r="BG26" s="71"/>
      <c r="BH26" s="71"/>
      <c r="BI26" s="71"/>
      <c r="BJ26" s="71"/>
      <c r="BK26" s="71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71"/>
      <c r="DI26" s="71"/>
      <c r="DJ26" s="69"/>
      <c r="DK26" s="69"/>
      <c r="DL26" s="71"/>
      <c r="DM26" s="71"/>
      <c r="DN26" s="71"/>
      <c r="DO26" s="71"/>
      <c r="DP26" s="71"/>
      <c r="DQ26" s="71"/>
      <c r="DR26" s="71"/>
      <c r="DS26" s="71"/>
      <c r="DT26" s="71"/>
      <c r="DU26" s="71"/>
      <c r="DV26" s="71"/>
      <c r="DW26" s="71"/>
      <c r="DX26" s="71"/>
      <c r="DY26" s="71"/>
      <c r="DZ26" s="71"/>
      <c r="EA26" s="71"/>
      <c r="EB26" s="71"/>
      <c r="EC26" s="71"/>
      <c r="ED26" s="71"/>
      <c r="EE26" s="71"/>
      <c r="EF26" s="71"/>
      <c r="EG26" s="71"/>
      <c r="EH26" s="71"/>
      <c r="EI26" s="71"/>
      <c r="EJ26" s="69"/>
      <c r="EK26" s="69"/>
      <c r="EL26" s="69"/>
      <c r="EM26" s="69"/>
      <c r="EN26" s="69"/>
      <c r="EO26" s="69"/>
      <c r="EP26" s="69"/>
      <c r="EQ26" s="69"/>
      <c r="ER26" s="69"/>
      <c r="ES26" s="69"/>
      <c r="ET26" s="69"/>
      <c r="EU26" s="69"/>
      <c r="EV26" s="69"/>
      <c r="EW26" s="69"/>
      <c r="EX26" s="69"/>
      <c r="EY26" s="69"/>
      <c r="EZ26" s="69"/>
      <c r="FA26" s="69"/>
      <c r="FB26" s="71"/>
      <c r="FC26" s="71"/>
      <c r="FD26" s="71"/>
      <c r="FE26" s="71"/>
      <c r="FF26" s="71"/>
      <c r="FG26" s="71"/>
      <c r="FH26" s="71"/>
      <c r="FI26" s="71"/>
      <c r="FJ26" s="71"/>
      <c r="FK26" s="71"/>
      <c r="FL26" s="71"/>
      <c r="FM26" s="71"/>
      <c r="FN26" s="71"/>
      <c r="FO26" s="71"/>
      <c r="FP26" s="71"/>
      <c r="FQ26" s="71"/>
      <c r="FR26" s="71"/>
      <c r="FS26" s="71"/>
      <c r="FT26" s="71"/>
      <c r="FU26" s="71"/>
      <c r="FV26" s="71"/>
      <c r="FW26" s="71"/>
      <c r="FX26" s="71"/>
      <c r="FY26" s="71"/>
      <c r="FZ26" s="71"/>
      <c r="GA26" s="71"/>
      <c r="GB26" s="71"/>
      <c r="GC26" s="71"/>
      <c r="GD26" s="71"/>
      <c r="GE26" s="71"/>
      <c r="GF26" s="71"/>
      <c r="GG26" s="69"/>
      <c r="GH26" s="69"/>
      <c r="GI26" s="69"/>
      <c r="GJ26" s="69"/>
      <c r="GK26" s="69"/>
      <c r="GL26" s="69"/>
      <c r="GM26" s="69"/>
      <c r="GN26" s="69"/>
      <c r="GO26" s="69"/>
      <c r="GP26" s="69"/>
      <c r="GQ26" s="69"/>
      <c r="GR26" s="69"/>
      <c r="GS26" s="69"/>
      <c r="GT26" s="69"/>
      <c r="GU26" s="69"/>
      <c r="GV26" s="69"/>
      <c r="GW26" s="69"/>
      <c r="GX26" s="69"/>
      <c r="GY26" s="69"/>
      <c r="GZ26" s="69"/>
      <c r="HA26" s="69"/>
      <c r="HB26" s="69"/>
      <c r="HC26" s="69"/>
      <c r="HD26" s="69"/>
      <c r="HE26" s="69"/>
      <c r="HF26" s="69"/>
      <c r="HG26" s="69"/>
      <c r="HH26" s="69"/>
      <c r="HI26" s="69"/>
      <c r="HJ26" s="69"/>
      <c r="HK26" s="69"/>
      <c r="HL26" s="69"/>
      <c r="HM26" s="69"/>
      <c r="HN26" s="69"/>
      <c r="HO26" s="69"/>
      <c r="HP26" s="69"/>
      <c r="HQ26" s="69"/>
      <c r="HR26" s="69"/>
      <c r="HS26" s="69"/>
      <c r="HT26" s="69"/>
      <c r="HU26" s="69"/>
      <c r="HV26" s="69"/>
      <c r="HW26" s="69"/>
      <c r="HX26" s="69"/>
      <c r="HY26" s="69"/>
      <c r="HZ26" s="69"/>
      <c r="IA26" s="69"/>
      <c r="IB26" s="69"/>
      <c r="IC26" s="69"/>
      <c r="ID26" s="69"/>
      <c r="IE26" s="69"/>
    </row>
    <row r="27" spans="1:239" ht="15.75" x14ac:dyDescent="0.25">
      <c r="A27" s="69"/>
      <c r="B27" s="69"/>
      <c r="C27" s="69"/>
      <c r="D27" s="69"/>
      <c r="E27" s="70"/>
      <c r="F27" s="69"/>
      <c r="G27" s="69"/>
      <c r="H27" s="71"/>
      <c r="I27" s="71"/>
      <c r="J27" s="69"/>
      <c r="K27" s="69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71"/>
      <c r="BE27" s="71"/>
      <c r="BF27" s="71"/>
      <c r="BG27" s="71"/>
      <c r="BH27" s="69"/>
      <c r="BI27" s="69"/>
      <c r="BJ27" s="71"/>
      <c r="BK27" s="71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  <c r="DH27" s="71"/>
      <c r="DI27" s="71"/>
      <c r="DJ27" s="69"/>
      <c r="DK27" s="69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69"/>
      <c r="EM27" s="69"/>
      <c r="EN27" s="69"/>
      <c r="EO27" s="69"/>
      <c r="EP27" s="69"/>
      <c r="EQ27" s="69"/>
      <c r="ER27" s="69"/>
      <c r="ES27" s="69"/>
      <c r="ET27" s="69"/>
      <c r="EU27" s="69"/>
      <c r="EV27" s="69"/>
      <c r="EW27" s="69"/>
      <c r="EX27" s="69"/>
      <c r="EY27" s="69"/>
      <c r="EZ27" s="69"/>
      <c r="FA27" s="69"/>
      <c r="FB27" s="71"/>
      <c r="FC27" s="71"/>
      <c r="FD27" s="71"/>
      <c r="FE27" s="71"/>
      <c r="FF27" s="69"/>
      <c r="FG27" s="69"/>
      <c r="FH27" s="69"/>
      <c r="FI27" s="69"/>
      <c r="FJ27" s="69"/>
      <c r="FK27" s="69"/>
      <c r="FL27" s="69"/>
      <c r="FM27" s="69"/>
      <c r="FN27" s="69"/>
      <c r="FO27" s="69"/>
      <c r="FP27" s="69"/>
      <c r="FQ27" s="69"/>
      <c r="FR27" s="69"/>
      <c r="FS27" s="69"/>
      <c r="FT27" s="69"/>
      <c r="FU27" s="69"/>
      <c r="FV27" s="69"/>
      <c r="FW27" s="69"/>
      <c r="FX27" s="69"/>
      <c r="FY27" s="69"/>
      <c r="FZ27" s="69"/>
      <c r="GA27" s="69"/>
      <c r="GB27" s="69"/>
      <c r="GC27" s="69"/>
      <c r="GD27" s="69"/>
      <c r="GE27" s="69"/>
      <c r="GF27" s="69"/>
      <c r="GG27" s="69"/>
      <c r="GH27" s="69"/>
      <c r="GI27" s="69"/>
      <c r="GJ27" s="69"/>
      <c r="GK27" s="69"/>
      <c r="GL27" s="69"/>
      <c r="GM27" s="69"/>
      <c r="GN27" s="69"/>
      <c r="GO27" s="69"/>
      <c r="GP27" s="69"/>
      <c r="GQ27" s="69"/>
      <c r="GR27" s="69"/>
      <c r="GS27" s="69"/>
      <c r="GT27" s="69"/>
      <c r="GU27" s="69"/>
      <c r="GV27" s="69"/>
      <c r="GW27" s="69"/>
      <c r="GX27" s="69"/>
      <c r="GY27" s="69"/>
      <c r="GZ27" s="69"/>
      <c r="HA27" s="69"/>
      <c r="HB27" s="69"/>
      <c r="HC27" s="69"/>
      <c r="HD27" s="69"/>
      <c r="HE27" s="69"/>
      <c r="HF27" s="69"/>
      <c r="HG27" s="69"/>
      <c r="HH27" s="69"/>
      <c r="HI27" s="69"/>
      <c r="HJ27" s="69"/>
      <c r="HK27" s="69"/>
      <c r="HL27" s="69"/>
      <c r="HM27" s="69"/>
      <c r="HN27" s="69"/>
      <c r="HO27" s="69"/>
      <c r="HP27" s="69"/>
      <c r="HQ27" s="69"/>
      <c r="HR27" s="69"/>
      <c r="HS27" s="69"/>
      <c r="HT27" s="69"/>
      <c r="HU27" s="69"/>
      <c r="HV27" s="69"/>
      <c r="HW27" s="69"/>
      <c r="HX27" s="69"/>
      <c r="HY27" s="69"/>
      <c r="HZ27" s="69"/>
      <c r="IA27" s="69"/>
      <c r="IB27" s="69"/>
      <c r="IC27" s="69"/>
      <c r="ID27" s="69"/>
      <c r="IE27" s="69"/>
    </row>
    <row r="28" spans="1:239" ht="15.75" x14ac:dyDescent="0.25">
      <c r="A28" s="69"/>
      <c r="B28" s="69"/>
      <c r="C28" s="69"/>
      <c r="D28" s="69"/>
      <c r="E28" s="70"/>
      <c r="F28" s="69"/>
      <c r="G28" s="69"/>
      <c r="H28" s="71"/>
      <c r="I28" s="71"/>
      <c r="J28" s="69"/>
      <c r="K28" s="69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71"/>
      <c r="BE28" s="71"/>
      <c r="BF28" s="71"/>
      <c r="BG28" s="71"/>
      <c r="BH28" s="69"/>
      <c r="BI28" s="69"/>
      <c r="BJ28" s="71"/>
      <c r="BK28" s="71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71"/>
      <c r="DI28" s="71"/>
      <c r="DJ28" s="69"/>
      <c r="DK28" s="69"/>
      <c r="DL28" s="71"/>
      <c r="DM28" s="71"/>
      <c r="DN28" s="71"/>
      <c r="DO28" s="71"/>
      <c r="DP28" s="71"/>
      <c r="DQ28" s="71"/>
      <c r="DR28" s="71"/>
      <c r="DS28" s="71"/>
      <c r="DT28" s="71"/>
      <c r="DU28" s="71"/>
      <c r="DV28" s="71"/>
      <c r="DW28" s="71"/>
      <c r="DX28" s="71"/>
      <c r="DY28" s="71"/>
      <c r="DZ28" s="71"/>
      <c r="EA28" s="71"/>
      <c r="EB28" s="71"/>
      <c r="EC28" s="71"/>
      <c r="ED28" s="69"/>
      <c r="EE28" s="69"/>
      <c r="EF28" s="69"/>
      <c r="EG28" s="69"/>
      <c r="EH28" s="69"/>
      <c r="EI28" s="69"/>
      <c r="EJ28" s="69"/>
      <c r="EK28" s="69"/>
      <c r="EL28" s="69"/>
      <c r="EM28" s="69"/>
      <c r="EN28" s="69"/>
      <c r="EO28" s="69"/>
      <c r="EP28" s="69"/>
      <c r="EQ28" s="69"/>
      <c r="ER28" s="69"/>
      <c r="ES28" s="69"/>
      <c r="ET28" s="69"/>
      <c r="EU28" s="69"/>
      <c r="EV28" s="69"/>
      <c r="EW28" s="69"/>
      <c r="EX28" s="69"/>
      <c r="EY28" s="69"/>
      <c r="EZ28" s="69"/>
      <c r="FA28" s="69"/>
      <c r="FB28" s="71"/>
      <c r="FC28" s="71"/>
      <c r="FD28" s="71"/>
      <c r="FE28" s="71"/>
      <c r="FF28" s="71"/>
      <c r="FG28" s="71"/>
      <c r="FH28" s="71"/>
      <c r="FI28" s="71"/>
      <c r="FJ28" s="71"/>
      <c r="FK28" s="71"/>
      <c r="FL28" s="71"/>
      <c r="FM28" s="71"/>
      <c r="FN28" s="71"/>
      <c r="FO28" s="71"/>
      <c r="FP28" s="71"/>
      <c r="FQ28" s="71"/>
      <c r="FR28" s="71"/>
      <c r="FS28" s="71"/>
      <c r="FT28" s="71"/>
      <c r="FU28" s="71"/>
      <c r="FV28" s="71"/>
      <c r="FW28" s="71"/>
      <c r="FX28" s="71"/>
      <c r="FY28" s="71"/>
      <c r="FZ28" s="71"/>
      <c r="GA28" s="71"/>
      <c r="GB28" s="71"/>
      <c r="GC28" s="71"/>
      <c r="GD28" s="71"/>
      <c r="GE28" s="71"/>
      <c r="GF28" s="71"/>
      <c r="GG28" s="69"/>
      <c r="GH28" s="69"/>
      <c r="GI28" s="69"/>
      <c r="GJ28" s="69"/>
      <c r="GK28" s="69"/>
      <c r="GL28" s="69"/>
      <c r="GM28" s="69"/>
      <c r="GN28" s="69"/>
      <c r="GO28" s="69"/>
      <c r="GP28" s="69"/>
      <c r="GQ28" s="69"/>
      <c r="GR28" s="69"/>
      <c r="GS28" s="69"/>
      <c r="GT28" s="69"/>
      <c r="GU28" s="69"/>
      <c r="GV28" s="69"/>
      <c r="GW28" s="69"/>
      <c r="GX28" s="69"/>
      <c r="GY28" s="69"/>
      <c r="GZ28" s="69"/>
      <c r="HA28" s="69"/>
      <c r="HB28" s="69"/>
      <c r="HC28" s="69"/>
      <c r="HD28" s="69"/>
      <c r="HE28" s="69"/>
      <c r="HF28" s="69"/>
      <c r="HG28" s="69"/>
      <c r="HH28" s="69"/>
      <c r="HI28" s="69"/>
      <c r="HJ28" s="69"/>
      <c r="HK28" s="69"/>
      <c r="HL28" s="69"/>
      <c r="HM28" s="69"/>
      <c r="HN28" s="69"/>
      <c r="HO28" s="69"/>
      <c r="HP28" s="69"/>
      <c r="HQ28" s="69"/>
      <c r="HR28" s="69"/>
      <c r="HS28" s="69"/>
      <c r="HT28" s="69"/>
      <c r="HU28" s="69"/>
      <c r="HV28" s="69"/>
      <c r="HW28" s="69"/>
      <c r="HX28" s="69"/>
      <c r="HY28" s="69"/>
      <c r="HZ28" s="69"/>
      <c r="IA28" s="69"/>
      <c r="IB28" s="69"/>
      <c r="IC28" s="69"/>
      <c r="ID28" s="69"/>
      <c r="IE28" s="69"/>
    </row>
    <row r="29" spans="1:239" ht="15.75" x14ac:dyDescent="0.25">
      <c r="A29" s="69"/>
      <c r="B29" s="69"/>
      <c r="C29" s="69"/>
      <c r="D29" s="69"/>
      <c r="E29" s="70"/>
      <c r="F29" s="69"/>
      <c r="G29" s="69"/>
      <c r="H29" s="71"/>
      <c r="I29" s="71"/>
      <c r="J29" s="69"/>
      <c r="K29" s="69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71"/>
      <c r="BE29" s="71"/>
      <c r="BF29" s="71"/>
      <c r="BG29" s="71"/>
      <c r="BH29" s="69"/>
      <c r="BI29" s="69"/>
      <c r="BJ29" s="71"/>
      <c r="BK29" s="71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  <c r="DH29" s="71"/>
      <c r="DI29" s="71"/>
      <c r="DJ29" s="69"/>
      <c r="DK29" s="69"/>
      <c r="DL29" s="71"/>
      <c r="DM29" s="71"/>
      <c r="DN29" s="71"/>
      <c r="DO29" s="71"/>
      <c r="DP29" s="71"/>
      <c r="DQ29" s="71"/>
      <c r="DR29" s="71"/>
      <c r="DS29" s="71"/>
      <c r="DT29" s="71"/>
      <c r="DU29" s="71"/>
      <c r="DV29" s="71"/>
      <c r="DW29" s="71"/>
      <c r="DX29" s="71"/>
      <c r="DY29" s="71"/>
      <c r="DZ29" s="71"/>
      <c r="EA29" s="71"/>
      <c r="EB29" s="71"/>
      <c r="EC29" s="71"/>
      <c r="ED29" s="71"/>
      <c r="EE29" s="71"/>
      <c r="EF29" s="71"/>
      <c r="EG29" s="71"/>
      <c r="EH29" s="71"/>
      <c r="EI29" s="71"/>
      <c r="EJ29" s="71"/>
      <c r="EK29" s="71"/>
      <c r="EL29" s="71"/>
      <c r="EM29" s="71"/>
      <c r="EN29" s="69"/>
      <c r="EO29" s="69"/>
      <c r="EP29" s="69"/>
      <c r="EQ29" s="69"/>
      <c r="ER29" s="69"/>
      <c r="ES29" s="69"/>
      <c r="ET29" s="69"/>
      <c r="EU29" s="69"/>
      <c r="EV29" s="69"/>
      <c r="EW29" s="69"/>
      <c r="EX29" s="69"/>
      <c r="EY29" s="69"/>
      <c r="EZ29" s="69"/>
      <c r="FA29" s="69"/>
      <c r="FB29" s="71"/>
      <c r="FC29" s="71"/>
      <c r="FD29" s="71"/>
      <c r="FE29" s="71"/>
      <c r="FF29" s="71"/>
      <c r="FG29" s="71"/>
      <c r="FH29" s="71"/>
      <c r="FI29" s="71"/>
      <c r="FJ29" s="71"/>
      <c r="FK29" s="71"/>
      <c r="FL29" s="71"/>
      <c r="FM29" s="71"/>
      <c r="FN29" s="71"/>
      <c r="FO29" s="71"/>
      <c r="FP29" s="71"/>
      <c r="FQ29" s="71"/>
      <c r="FR29" s="71"/>
      <c r="FS29" s="71"/>
      <c r="FT29" s="71"/>
      <c r="FU29" s="71"/>
      <c r="FV29" s="71"/>
      <c r="FW29" s="71"/>
      <c r="FX29" s="71"/>
      <c r="FY29" s="71"/>
      <c r="FZ29" s="71"/>
      <c r="GA29" s="71"/>
      <c r="GB29" s="71"/>
      <c r="GC29" s="71"/>
      <c r="GD29" s="71"/>
      <c r="GE29" s="71"/>
      <c r="GF29" s="71"/>
      <c r="GG29" s="69"/>
      <c r="GH29" s="69"/>
      <c r="GI29" s="69"/>
      <c r="GJ29" s="69"/>
      <c r="GK29" s="69"/>
      <c r="GL29" s="69"/>
      <c r="GM29" s="69"/>
      <c r="GN29" s="69"/>
      <c r="GO29" s="69"/>
      <c r="GP29" s="69"/>
      <c r="GQ29" s="69"/>
      <c r="GR29" s="69"/>
      <c r="GS29" s="69"/>
      <c r="GT29" s="69"/>
      <c r="GU29" s="69"/>
      <c r="GV29" s="69"/>
      <c r="GW29" s="69"/>
      <c r="GX29" s="69"/>
      <c r="GY29" s="69"/>
      <c r="GZ29" s="69"/>
      <c r="HA29" s="69"/>
      <c r="HB29" s="69"/>
      <c r="HC29" s="69"/>
      <c r="HD29" s="69"/>
      <c r="HE29" s="69"/>
      <c r="HF29" s="69"/>
      <c r="HG29" s="69"/>
      <c r="HH29" s="69"/>
      <c r="HI29" s="69"/>
      <c r="HJ29" s="69"/>
      <c r="HK29" s="69"/>
      <c r="HL29" s="69"/>
      <c r="HM29" s="69"/>
      <c r="HN29" s="69"/>
      <c r="HO29" s="69"/>
      <c r="HP29" s="69"/>
      <c r="HQ29" s="69"/>
      <c r="HR29" s="69"/>
      <c r="HS29" s="69"/>
      <c r="HT29" s="69"/>
      <c r="HU29" s="69"/>
      <c r="HV29" s="69"/>
      <c r="HW29" s="69"/>
      <c r="HX29" s="69"/>
      <c r="HY29" s="69"/>
      <c r="HZ29" s="69"/>
      <c r="IA29" s="69"/>
      <c r="IB29" s="69"/>
      <c r="IC29" s="69"/>
      <c r="ID29" s="69"/>
      <c r="IE29" s="69"/>
    </row>
    <row r="30" spans="1:239" ht="15.75" x14ac:dyDescent="0.25">
      <c r="A30" s="69"/>
      <c r="B30" s="69"/>
      <c r="C30" s="69"/>
      <c r="D30" s="69"/>
      <c r="E30" s="70"/>
      <c r="F30" s="69"/>
      <c r="G30" s="69"/>
      <c r="H30" s="71"/>
      <c r="I30" s="71"/>
      <c r="J30" s="69"/>
      <c r="K30" s="69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69"/>
      <c r="AI30" s="69"/>
      <c r="AJ30" s="71"/>
      <c r="AK30" s="71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71"/>
      <c r="BE30" s="71"/>
      <c r="BF30" s="71"/>
      <c r="BG30" s="71"/>
      <c r="BH30" s="69"/>
      <c r="BI30" s="69"/>
      <c r="BJ30" s="71"/>
      <c r="BK30" s="71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71"/>
      <c r="DI30" s="71"/>
      <c r="DJ30" s="69"/>
      <c r="DK30" s="69"/>
      <c r="DL30" s="71"/>
      <c r="DM30" s="71"/>
      <c r="DN30" s="71"/>
      <c r="DO30" s="71"/>
      <c r="DP30" s="71"/>
      <c r="DQ30" s="71"/>
      <c r="DR30" s="71"/>
      <c r="DS30" s="71"/>
      <c r="DT30" s="71"/>
      <c r="DU30" s="71"/>
      <c r="DV30" s="71"/>
      <c r="DW30" s="71"/>
      <c r="DX30" s="71"/>
      <c r="DY30" s="71"/>
      <c r="DZ30" s="71"/>
      <c r="EA30" s="71"/>
      <c r="EB30" s="71"/>
      <c r="EC30" s="71"/>
      <c r="ED30" s="71"/>
      <c r="EE30" s="71"/>
      <c r="EF30" s="69"/>
      <c r="EG30" s="69"/>
      <c r="EH30" s="71"/>
      <c r="EI30" s="71"/>
      <c r="EJ30" s="69"/>
      <c r="EK30" s="69"/>
      <c r="EL30" s="69"/>
      <c r="EM30" s="69"/>
      <c r="EN30" s="69"/>
      <c r="EO30" s="69"/>
      <c r="EP30" s="69"/>
      <c r="EQ30" s="69"/>
      <c r="ER30" s="69"/>
      <c r="ES30" s="69"/>
      <c r="ET30" s="69"/>
      <c r="EU30" s="69"/>
      <c r="EV30" s="69"/>
      <c r="EW30" s="69"/>
      <c r="EX30" s="69"/>
      <c r="EY30" s="69"/>
      <c r="EZ30" s="69"/>
      <c r="FA30" s="69"/>
      <c r="FB30" s="71"/>
      <c r="FC30" s="71"/>
      <c r="FD30" s="71"/>
      <c r="FE30" s="71"/>
      <c r="FF30" s="71"/>
      <c r="FG30" s="71"/>
      <c r="FH30" s="71"/>
      <c r="FI30" s="71"/>
      <c r="FJ30" s="71"/>
      <c r="FK30" s="71"/>
      <c r="FL30" s="71"/>
      <c r="FM30" s="71"/>
      <c r="FN30" s="71"/>
      <c r="FO30" s="71"/>
      <c r="FP30" s="71"/>
      <c r="FQ30" s="71"/>
      <c r="FR30" s="71"/>
      <c r="FS30" s="71"/>
      <c r="FT30" s="71"/>
      <c r="FU30" s="71"/>
      <c r="FV30" s="71"/>
      <c r="FW30" s="71"/>
      <c r="FX30" s="71"/>
      <c r="FY30" s="71"/>
      <c r="FZ30" s="71"/>
      <c r="GA30" s="71"/>
      <c r="GB30" s="71"/>
      <c r="GC30" s="71"/>
      <c r="GD30" s="71"/>
      <c r="GE30" s="71"/>
      <c r="GF30" s="71"/>
      <c r="GG30" s="69"/>
      <c r="GH30" s="69"/>
      <c r="GI30" s="69"/>
      <c r="GJ30" s="69"/>
      <c r="GK30" s="69"/>
      <c r="GL30" s="69"/>
      <c r="GM30" s="69"/>
      <c r="GN30" s="69"/>
      <c r="GO30" s="69"/>
      <c r="GP30" s="69"/>
      <c r="GQ30" s="69"/>
      <c r="GR30" s="69"/>
      <c r="GS30" s="69"/>
      <c r="GT30" s="69"/>
      <c r="GU30" s="69"/>
      <c r="GV30" s="69"/>
      <c r="GW30" s="69"/>
      <c r="GX30" s="69"/>
      <c r="GY30" s="69"/>
      <c r="GZ30" s="69"/>
      <c r="HA30" s="69"/>
      <c r="HB30" s="69"/>
      <c r="HC30" s="69"/>
      <c r="HD30" s="69"/>
      <c r="HE30" s="69"/>
      <c r="HF30" s="69"/>
      <c r="HG30" s="69"/>
      <c r="HH30" s="69"/>
      <c r="HI30" s="69"/>
      <c r="HJ30" s="69"/>
      <c r="HK30" s="69"/>
      <c r="HL30" s="69"/>
      <c r="HM30" s="69"/>
      <c r="HN30" s="69"/>
      <c r="HO30" s="69"/>
      <c r="HP30" s="69"/>
      <c r="HQ30" s="69"/>
      <c r="HR30" s="69"/>
      <c r="HS30" s="69"/>
      <c r="HT30" s="69"/>
      <c r="HU30" s="69"/>
      <c r="HV30" s="69"/>
      <c r="HW30" s="69"/>
      <c r="HX30" s="69"/>
      <c r="HY30" s="69"/>
      <c r="HZ30" s="69"/>
      <c r="IA30" s="69"/>
      <c r="IB30" s="69"/>
      <c r="IC30" s="69"/>
      <c r="ID30" s="69"/>
      <c r="IE30" s="69"/>
    </row>
    <row r="31" spans="1:239" ht="15.75" x14ac:dyDescent="0.25">
      <c r="A31" s="69"/>
      <c r="B31" s="69"/>
      <c r="C31" s="69"/>
      <c r="D31" s="69"/>
      <c r="E31" s="70"/>
      <c r="F31" s="69"/>
      <c r="G31" s="69"/>
      <c r="H31" s="71"/>
      <c r="I31" s="71"/>
      <c r="J31" s="69"/>
      <c r="K31" s="69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69"/>
      <c r="AI31" s="69"/>
      <c r="AJ31" s="71"/>
      <c r="AK31" s="71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71"/>
      <c r="BE31" s="71"/>
      <c r="BF31" s="71"/>
      <c r="BG31" s="71"/>
      <c r="BH31" s="69"/>
      <c r="BI31" s="69"/>
      <c r="BJ31" s="71"/>
      <c r="BK31" s="71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71"/>
      <c r="DI31" s="71"/>
      <c r="DJ31" s="69"/>
      <c r="DK31" s="69"/>
      <c r="DL31" s="71"/>
      <c r="DM31" s="71"/>
      <c r="DN31" s="71"/>
      <c r="DO31" s="71"/>
      <c r="DP31" s="71"/>
      <c r="DQ31" s="71"/>
      <c r="DR31" s="71"/>
      <c r="DS31" s="71"/>
      <c r="DT31" s="71"/>
      <c r="DU31" s="71"/>
      <c r="DV31" s="71"/>
      <c r="DW31" s="71"/>
      <c r="DX31" s="71"/>
      <c r="DY31" s="71"/>
      <c r="DZ31" s="71"/>
      <c r="EA31" s="71"/>
      <c r="EB31" s="71"/>
      <c r="EC31" s="71"/>
      <c r="ED31" s="71"/>
      <c r="EE31" s="71"/>
      <c r="EF31" s="69"/>
      <c r="EG31" s="69"/>
      <c r="EH31" s="71"/>
      <c r="EI31" s="71"/>
      <c r="EJ31" s="69"/>
      <c r="EK31" s="69"/>
      <c r="EL31" s="69"/>
      <c r="EM31" s="69"/>
      <c r="EN31" s="69"/>
      <c r="EO31" s="69"/>
      <c r="EP31" s="69"/>
      <c r="EQ31" s="69"/>
      <c r="ER31" s="69"/>
      <c r="ES31" s="69"/>
      <c r="ET31" s="69"/>
      <c r="EU31" s="69"/>
      <c r="EV31" s="69"/>
      <c r="EW31" s="69"/>
      <c r="EX31" s="69"/>
      <c r="EY31" s="69"/>
      <c r="EZ31" s="69"/>
      <c r="FA31" s="69"/>
      <c r="FB31" s="71"/>
      <c r="FC31" s="71"/>
      <c r="FD31" s="71"/>
      <c r="FE31" s="71"/>
      <c r="FF31" s="69"/>
      <c r="FG31" s="69"/>
      <c r="FH31" s="69"/>
      <c r="FI31" s="69"/>
      <c r="FJ31" s="69"/>
      <c r="FK31" s="69"/>
      <c r="FL31" s="69"/>
      <c r="FM31" s="69"/>
      <c r="FN31" s="69"/>
      <c r="FO31" s="69"/>
      <c r="FP31" s="69"/>
      <c r="FQ31" s="69"/>
      <c r="FR31" s="69"/>
      <c r="FS31" s="69"/>
      <c r="FT31" s="69"/>
      <c r="FU31" s="69"/>
      <c r="FV31" s="69"/>
      <c r="FW31" s="69"/>
      <c r="FX31" s="69"/>
      <c r="FY31" s="69"/>
      <c r="FZ31" s="69"/>
      <c r="GA31" s="69"/>
      <c r="GB31" s="69"/>
      <c r="GC31" s="69"/>
      <c r="GD31" s="69"/>
      <c r="GE31" s="69"/>
      <c r="GF31" s="69"/>
      <c r="GG31" s="69"/>
      <c r="GH31" s="69"/>
      <c r="GI31" s="69"/>
      <c r="GJ31" s="69"/>
      <c r="GK31" s="69"/>
      <c r="GL31" s="69"/>
      <c r="GM31" s="69"/>
      <c r="GN31" s="69"/>
      <c r="GO31" s="69"/>
      <c r="GP31" s="69"/>
      <c r="GQ31" s="69"/>
      <c r="GR31" s="69"/>
      <c r="GS31" s="69"/>
      <c r="GT31" s="69"/>
      <c r="GU31" s="69"/>
      <c r="GV31" s="69"/>
      <c r="GW31" s="69"/>
      <c r="GX31" s="69"/>
      <c r="GY31" s="69"/>
      <c r="GZ31" s="69"/>
      <c r="HA31" s="69"/>
      <c r="HB31" s="69"/>
      <c r="HC31" s="69"/>
      <c r="HD31" s="69"/>
      <c r="HE31" s="69"/>
      <c r="HF31" s="69"/>
      <c r="HG31" s="69"/>
      <c r="HH31" s="69"/>
      <c r="HI31" s="69"/>
      <c r="HJ31" s="69"/>
      <c r="HK31" s="69"/>
      <c r="HL31" s="69"/>
      <c r="HM31" s="69"/>
      <c r="HN31" s="69"/>
      <c r="HO31" s="69"/>
      <c r="HP31" s="69"/>
      <c r="HQ31" s="69"/>
      <c r="HR31" s="69"/>
      <c r="HS31" s="69"/>
      <c r="HT31" s="69"/>
      <c r="HU31" s="69"/>
      <c r="HV31" s="69"/>
      <c r="HW31" s="69"/>
      <c r="HX31" s="69"/>
      <c r="HY31" s="69"/>
      <c r="HZ31" s="69"/>
      <c r="IA31" s="69"/>
      <c r="IB31" s="69"/>
      <c r="IC31" s="69"/>
      <c r="ID31" s="69"/>
      <c r="IE31" s="69"/>
    </row>
    <row r="32" spans="1:239" ht="15.75" x14ac:dyDescent="0.25">
      <c r="A32" s="69"/>
      <c r="B32" s="69"/>
      <c r="C32" s="69"/>
      <c r="D32" s="69"/>
      <c r="E32" s="70"/>
      <c r="F32" s="69"/>
      <c r="G32" s="69"/>
      <c r="H32" s="71"/>
      <c r="I32" s="71"/>
      <c r="J32" s="69"/>
      <c r="K32" s="69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71"/>
      <c r="BE32" s="71"/>
      <c r="BF32" s="71"/>
      <c r="BG32" s="71"/>
      <c r="BH32" s="69"/>
      <c r="BI32" s="69"/>
      <c r="BJ32" s="71"/>
      <c r="BK32" s="71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71"/>
      <c r="DI32" s="71"/>
      <c r="DJ32" s="69"/>
      <c r="DK32" s="69"/>
      <c r="DL32" s="71"/>
      <c r="DM32" s="71"/>
      <c r="DN32" s="71"/>
      <c r="DO32" s="71"/>
      <c r="DP32" s="71"/>
      <c r="DQ32" s="71"/>
      <c r="DR32" s="71"/>
      <c r="DS32" s="71"/>
      <c r="DT32" s="71"/>
      <c r="DU32" s="71"/>
      <c r="DV32" s="71"/>
      <c r="DW32" s="71"/>
      <c r="DX32" s="71"/>
      <c r="DY32" s="71"/>
      <c r="DZ32" s="71"/>
      <c r="EA32" s="71"/>
      <c r="EB32" s="71"/>
      <c r="EC32" s="71"/>
      <c r="ED32" s="69"/>
      <c r="EE32" s="69"/>
      <c r="EF32" s="69"/>
      <c r="EG32" s="69"/>
      <c r="EH32" s="69"/>
      <c r="EI32" s="69"/>
      <c r="EJ32" s="69"/>
      <c r="EK32" s="69"/>
      <c r="EL32" s="69"/>
      <c r="EM32" s="69"/>
      <c r="EN32" s="69"/>
      <c r="EO32" s="69"/>
      <c r="EP32" s="69"/>
      <c r="EQ32" s="69"/>
      <c r="ER32" s="69"/>
      <c r="ES32" s="69"/>
      <c r="ET32" s="69"/>
      <c r="EU32" s="69"/>
      <c r="EV32" s="69"/>
      <c r="EW32" s="69"/>
      <c r="EX32" s="69"/>
      <c r="EY32" s="69"/>
      <c r="EZ32" s="69"/>
      <c r="FA32" s="69"/>
      <c r="FB32" s="71"/>
      <c r="FC32" s="71"/>
      <c r="FD32" s="71"/>
      <c r="FE32" s="71"/>
      <c r="FF32" s="71"/>
      <c r="FG32" s="71"/>
      <c r="FH32" s="71"/>
      <c r="FI32" s="71"/>
      <c r="FJ32" s="71"/>
      <c r="FK32" s="71"/>
      <c r="FL32" s="71"/>
      <c r="FM32" s="71"/>
      <c r="FN32" s="71"/>
      <c r="FO32" s="71"/>
      <c r="FP32" s="71"/>
      <c r="FQ32" s="71"/>
      <c r="FR32" s="71"/>
      <c r="FS32" s="71"/>
      <c r="FT32" s="71"/>
      <c r="FU32" s="71"/>
      <c r="FV32" s="71"/>
      <c r="FW32" s="71"/>
      <c r="FX32" s="71"/>
      <c r="FY32" s="71"/>
      <c r="FZ32" s="71"/>
      <c r="GA32" s="71"/>
      <c r="GB32" s="71"/>
      <c r="GC32" s="71"/>
      <c r="GD32" s="71"/>
      <c r="GE32" s="71"/>
      <c r="GF32" s="71"/>
      <c r="GG32" s="69"/>
      <c r="GH32" s="69"/>
      <c r="GI32" s="69"/>
      <c r="GJ32" s="69"/>
      <c r="GK32" s="69"/>
      <c r="GL32" s="69"/>
      <c r="GM32" s="69"/>
      <c r="GN32" s="69"/>
      <c r="GO32" s="69"/>
      <c r="GP32" s="69"/>
      <c r="GQ32" s="69"/>
      <c r="GR32" s="69"/>
      <c r="GS32" s="69"/>
      <c r="GT32" s="69"/>
      <c r="GU32" s="69"/>
      <c r="GV32" s="69"/>
      <c r="GW32" s="69"/>
      <c r="GX32" s="69"/>
      <c r="GY32" s="69"/>
      <c r="GZ32" s="69"/>
      <c r="HA32" s="69"/>
      <c r="HB32" s="69"/>
      <c r="HC32" s="69"/>
      <c r="HD32" s="69"/>
      <c r="HE32" s="69"/>
      <c r="HF32" s="69"/>
      <c r="HG32" s="69"/>
      <c r="HH32" s="69"/>
      <c r="HI32" s="69"/>
      <c r="HJ32" s="69"/>
      <c r="HK32" s="69"/>
      <c r="HL32" s="69"/>
      <c r="HM32" s="69"/>
      <c r="HN32" s="69"/>
      <c r="HO32" s="69"/>
      <c r="HP32" s="69"/>
      <c r="HQ32" s="69"/>
      <c r="HR32" s="69"/>
      <c r="HS32" s="69"/>
      <c r="HT32" s="69"/>
      <c r="HU32" s="69"/>
      <c r="HV32" s="69"/>
      <c r="HW32" s="69"/>
      <c r="HX32" s="69"/>
      <c r="HY32" s="69"/>
      <c r="HZ32" s="69"/>
      <c r="IA32" s="69"/>
      <c r="IB32" s="69"/>
      <c r="IC32" s="69"/>
      <c r="ID32" s="69"/>
      <c r="IE32" s="69"/>
    </row>
    <row r="33" spans="1:239" ht="15.75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  <c r="DU33" s="69"/>
      <c r="DV33" s="69"/>
      <c r="DW33" s="69"/>
      <c r="DX33" s="69"/>
      <c r="DY33" s="69"/>
      <c r="DZ33" s="69"/>
      <c r="EA33" s="69"/>
      <c r="EB33" s="69"/>
      <c r="EC33" s="69"/>
      <c r="ED33" s="69"/>
      <c r="EE33" s="69"/>
      <c r="EF33" s="69"/>
      <c r="EG33" s="69"/>
      <c r="EH33" s="69"/>
      <c r="EI33" s="69"/>
      <c r="EJ33" s="69"/>
      <c r="EK33" s="69"/>
      <c r="EL33" s="69"/>
      <c r="EM33" s="69"/>
      <c r="EN33" s="69"/>
      <c r="EO33" s="69"/>
      <c r="EP33" s="69"/>
      <c r="EQ33" s="69"/>
      <c r="ER33" s="69"/>
      <c r="ES33" s="69"/>
      <c r="ET33" s="69"/>
      <c r="EU33" s="69"/>
      <c r="EV33" s="69"/>
      <c r="EW33" s="69"/>
      <c r="EX33" s="69"/>
      <c r="EY33" s="69"/>
      <c r="EZ33" s="69"/>
      <c r="FA33" s="69"/>
      <c r="FB33" s="69"/>
      <c r="FC33" s="69"/>
      <c r="FD33" s="69"/>
      <c r="FE33" s="69"/>
      <c r="FF33" s="69"/>
      <c r="FG33" s="69"/>
      <c r="FH33" s="69"/>
      <c r="FI33" s="69"/>
      <c r="FJ33" s="69"/>
      <c r="FK33" s="69"/>
      <c r="FL33" s="69"/>
      <c r="FM33" s="69"/>
      <c r="FN33" s="69"/>
      <c r="FO33" s="69"/>
      <c r="FP33" s="69"/>
      <c r="FQ33" s="69"/>
      <c r="FR33" s="69"/>
      <c r="FS33" s="69"/>
      <c r="FT33" s="69"/>
      <c r="FU33" s="69"/>
      <c r="FV33" s="69"/>
      <c r="FW33" s="69"/>
      <c r="FX33" s="69"/>
      <c r="FY33" s="69"/>
      <c r="FZ33" s="69"/>
      <c r="GA33" s="69"/>
      <c r="GB33" s="69"/>
      <c r="GC33" s="69"/>
      <c r="GD33" s="69"/>
      <c r="GE33" s="69"/>
      <c r="GF33" s="69"/>
      <c r="GG33" s="69"/>
      <c r="GH33" s="69"/>
      <c r="GI33" s="69"/>
      <c r="GJ33" s="69"/>
      <c r="GK33" s="69"/>
      <c r="GL33" s="69"/>
      <c r="GM33" s="69"/>
      <c r="GN33" s="69"/>
      <c r="GO33" s="69"/>
      <c r="GP33" s="69"/>
      <c r="GQ33" s="69"/>
      <c r="GR33" s="69"/>
      <c r="GS33" s="69"/>
      <c r="GT33" s="69"/>
      <c r="GU33" s="69"/>
      <c r="GV33" s="69"/>
      <c r="GW33" s="69"/>
      <c r="GX33" s="69"/>
      <c r="GY33" s="69"/>
      <c r="GZ33" s="69"/>
      <c r="HA33" s="69"/>
      <c r="HB33" s="69"/>
      <c r="HC33" s="69"/>
      <c r="HD33" s="69"/>
      <c r="HE33" s="69"/>
      <c r="HF33" s="69"/>
      <c r="HG33" s="69"/>
      <c r="HH33" s="69"/>
      <c r="HI33" s="69"/>
      <c r="HJ33" s="69"/>
      <c r="HK33" s="69"/>
      <c r="HL33" s="69"/>
      <c r="HM33" s="69"/>
      <c r="HN33" s="69"/>
      <c r="HO33" s="69"/>
      <c r="HP33" s="69"/>
      <c r="HQ33" s="69"/>
      <c r="HR33" s="69"/>
      <c r="HS33" s="69"/>
      <c r="HT33" s="69"/>
      <c r="HU33" s="69"/>
      <c r="HV33" s="69"/>
      <c r="HW33" s="69"/>
      <c r="HX33" s="69"/>
      <c r="HY33" s="69"/>
      <c r="HZ33" s="69"/>
      <c r="IA33" s="69"/>
      <c r="IB33" s="69"/>
      <c r="IC33" s="69"/>
      <c r="ID33" s="69"/>
      <c r="IE33" s="69"/>
    </row>
    <row r="34" spans="1:239" ht="15.75" x14ac:dyDescent="0.25">
      <c r="A34" s="69"/>
      <c r="B34" s="69"/>
      <c r="C34" s="69"/>
      <c r="D34" s="69"/>
      <c r="E34" s="70"/>
      <c r="F34" s="69"/>
      <c r="G34" s="69"/>
      <c r="H34" s="71"/>
      <c r="I34" s="71"/>
      <c r="J34" s="69"/>
      <c r="K34" s="69"/>
      <c r="L34" s="71"/>
      <c r="M34" s="71"/>
      <c r="N34" s="71"/>
      <c r="O34" s="71"/>
      <c r="P34" s="69"/>
      <c r="Q34" s="69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69"/>
      <c r="AE34" s="69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71"/>
      <c r="BG34" s="71"/>
      <c r="BH34" s="69"/>
      <c r="BI34" s="69"/>
      <c r="BJ34" s="71"/>
      <c r="BK34" s="71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71"/>
      <c r="DI34" s="71"/>
      <c r="DJ34" s="69"/>
      <c r="DK34" s="69"/>
      <c r="DL34" s="71"/>
      <c r="DM34" s="71"/>
      <c r="DN34" s="69"/>
      <c r="DO34" s="69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69"/>
      <c r="EC34" s="69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69"/>
      <c r="ES34" s="69"/>
      <c r="ET34" s="69"/>
      <c r="EU34" s="69"/>
      <c r="EV34" s="69"/>
      <c r="EW34" s="69"/>
      <c r="EX34" s="69"/>
      <c r="EY34" s="69"/>
      <c r="EZ34" s="69"/>
      <c r="FA34" s="69"/>
      <c r="FB34" s="69"/>
      <c r="FC34" s="69"/>
      <c r="FD34" s="71"/>
      <c r="FE34" s="71"/>
      <c r="FF34" s="71"/>
      <c r="FG34" s="69"/>
      <c r="FH34" s="69"/>
      <c r="FI34" s="69"/>
      <c r="FJ34" s="69"/>
      <c r="FK34" s="69"/>
      <c r="FL34" s="69"/>
      <c r="FM34" s="69"/>
      <c r="FN34" s="69"/>
      <c r="FO34" s="69"/>
      <c r="FP34" s="69"/>
      <c r="FQ34" s="69"/>
      <c r="FR34" s="69"/>
      <c r="FS34" s="69"/>
      <c r="FT34" s="69"/>
      <c r="FU34" s="69"/>
      <c r="FV34" s="69"/>
      <c r="FW34" s="69"/>
      <c r="FX34" s="69"/>
      <c r="FY34" s="69"/>
      <c r="FZ34" s="69"/>
      <c r="GA34" s="69"/>
      <c r="GB34" s="69"/>
      <c r="GC34" s="69"/>
      <c r="GD34" s="69"/>
      <c r="GE34" s="69"/>
      <c r="GF34" s="69"/>
      <c r="GG34" s="69"/>
      <c r="GH34" s="69"/>
      <c r="GI34" s="69"/>
      <c r="GJ34" s="69"/>
      <c r="GK34" s="69"/>
      <c r="GL34" s="69"/>
      <c r="GM34" s="69"/>
      <c r="GN34" s="69"/>
      <c r="GO34" s="69"/>
      <c r="GP34" s="69"/>
      <c r="GQ34" s="69"/>
      <c r="GR34" s="69"/>
      <c r="GS34" s="69"/>
      <c r="GT34" s="69"/>
      <c r="GU34" s="69"/>
      <c r="GV34" s="69"/>
      <c r="GW34" s="69"/>
      <c r="GX34" s="69"/>
      <c r="GY34" s="69"/>
      <c r="GZ34" s="69"/>
      <c r="HA34" s="69"/>
      <c r="HB34" s="69"/>
      <c r="HC34" s="69"/>
      <c r="HD34" s="69"/>
      <c r="HE34" s="69"/>
      <c r="HF34" s="69"/>
      <c r="HG34" s="69"/>
      <c r="HH34" s="69"/>
      <c r="HI34" s="69"/>
      <c r="HJ34" s="69"/>
      <c r="HK34" s="69"/>
      <c r="HL34" s="69"/>
      <c r="HM34" s="69"/>
      <c r="HN34" s="69"/>
      <c r="HO34" s="69"/>
      <c r="HP34" s="69"/>
      <c r="HQ34" s="69"/>
      <c r="HR34" s="69"/>
      <c r="HS34" s="69"/>
      <c r="HT34" s="69"/>
      <c r="HU34" s="69"/>
      <c r="HV34" s="69"/>
      <c r="HW34" s="69"/>
      <c r="HX34" s="69"/>
      <c r="HY34" s="69"/>
      <c r="HZ34" s="69"/>
      <c r="IA34" s="69"/>
      <c r="IB34" s="69"/>
      <c r="IC34" s="69"/>
      <c r="ID34" s="69"/>
      <c r="IE34" s="69"/>
    </row>
    <row r="35" spans="1:239" ht="15.75" x14ac:dyDescent="0.25">
      <c r="A35" s="69"/>
      <c r="B35" s="69"/>
      <c r="C35" s="69"/>
      <c r="D35" s="69"/>
      <c r="E35" s="70"/>
      <c r="F35" s="69"/>
      <c r="G35" s="69"/>
      <c r="H35" s="71"/>
      <c r="I35" s="71"/>
      <c r="J35" s="69"/>
      <c r="K35" s="69"/>
      <c r="L35" s="71"/>
      <c r="M35" s="71"/>
      <c r="N35" s="71"/>
      <c r="O35" s="71"/>
      <c r="P35" s="69"/>
      <c r="Q35" s="69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69"/>
      <c r="AE35" s="69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71"/>
      <c r="BG35" s="71"/>
      <c r="BH35" s="69"/>
      <c r="BI35" s="69"/>
      <c r="BJ35" s="71"/>
      <c r="BK35" s="71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69"/>
      <c r="CP35" s="69"/>
      <c r="CQ35" s="69"/>
      <c r="CR35" s="69"/>
      <c r="CS35" s="69"/>
      <c r="CT35" s="69"/>
      <c r="CU35" s="69"/>
      <c r="CV35" s="69"/>
      <c r="CW35" s="69"/>
      <c r="CX35" s="69"/>
      <c r="CY35" s="69"/>
      <c r="CZ35" s="69"/>
      <c r="DA35" s="69"/>
      <c r="DB35" s="69"/>
      <c r="DC35" s="69"/>
      <c r="DD35" s="69"/>
      <c r="DE35" s="69"/>
      <c r="DF35" s="69"/>
      <c r="DG35" s="69"/>
      <c r="DH35" s="71"/>
      <c r="DI35" s="71"/>
      <c r="DJ35" s="69"/>
      <c r="DK35" s="69"/>
      <c r="DL35" s="71"/>
      <c r="DM35" s="71"/>
      <c r="DN35" s="69"/>
      <c r="DO35" s="69"/>
      <c r="DP35" s="71"/>
      <c r="DQ35" s="71"/>
      <c r="DR35" s="71"/>
      <c r="DS35" s="71"/>
      <c r="DT35" s="71"/>
      <c r="DU35" s="71"/>
      <c r="DV35" s="71"/>
      <c r="DW35" s="71"/>
      <c r="DX35" s="71"/>
      <c r="DY35" s="71"/>
      <c r="DZ35" s="71"/>
      <c r="EA35" s="71"/>
      <c r="EB35" s="69"/>
      <c r="EC35" s="69"/>
      <c r="ED35" s="71"/>
      <c r="EE35" s="71"/>
      <c r="EF35" s="71"/>
      <c r="EG35" s="71"/>
      <c r="EH35" s="71"/>
      <c r="EI35" s="71"/>
      <c r="EJ35" s="71"/>
      <c r="EK35" s="71"/>
      <c r="EL35" s="71"/>
      <c r="EM35" s="71"/>
      <c r="EN35" s="71"/>
      <c r="EO35" s="71"/>
      <c r="EP35" s="71"/>
      <c r="EQ35" s="71"/>
      <c r="ER35" s="69"/>
      <c r="ES35" s="69"/>
      <c r="ET35" s="69"/>
      <c r="EU35" s="69"/>
      <c r="EV35" s="69"/>
      <c r="EW35" s="69"/>
      <c r="EX35" s="69"/>
      <c r="EY35" s="69"/>
      <c r="EZ35" s="69"/>
      <c r="FA35" s="69"/>
      <c r="FB35" s="69"/>
      <c r="FC35" s="69"/>
      <c r="FD35" s="71"/>
      <c r="FE35" s="71"/>
      <c r="FF35" s="71"/>
      <c r="FG35" s="69"/>
      <c r="FH35" s="69"/>
      <c r="FI35" s="69"/>
      <c r="FJ35" s="69"/>
      <c r="FK35" s="69"/>
      <c r="FL35" s="69"/>
      <c r="FM35" s="69"/>
      <c r="FN35" s="69"/>
      <c r="FO35" s="69"/>
      <c r="FP35" s="69"/>
      <c r="FQ35" s="69"/>
      <c r="FR35" s="69"/>
      <c r="FS35" s="69"/>
      <c r="FT35" s="69"/>
      <c r="FU35" s="69"/>
      <c r="FV35" s="69"/>
      <c r="FW35" s="69"/>
      <c r="FX35" s="69"/>
      <c r="FY35" s="69"/>
      <c r="FZ35" s="69"/>
      <c r="GA35" s="69"/>
      <c r="GB35" s="69"/>
      <c r="GC35" s="69"/>
      <c r="GD35" s="69"/>
      <c r="GE35" s="69"/>
      <c r="GF35" s="69"/>
      <c r="GG35" s="69"/>
      <c r="GH35" s="69"/>
      <c r="GI35" s="69"/>
      <c r="GJ35" s="69"/>
      <c r="GK35" s="69"/>
      <c r="GL35" s="69"/>
      <c r="GM35" s="69"/>
      <c r="GN35" s="69"/>
      <c r="GO35" s="69"/>
      <c r="GP35" s="69"/>
      <c r="GQ35" s="69"/>
      <c r="GR35" s="69"/>
      <c r="GS35" s="69"/>
      <c r="GT35" s="69"/>
      <c r="GU35" s="69"/>
      <c r="GV35" s="69"/>
      <c r="GW35" s="69"/>
      <c r="GX35" s="69"/>
      <c r="GY35" s="69"/>
      <c r="GZ35" s="69"/>
      <c r="HA35" s="69"/>
      <c r="HB35" s="69"/>
      <c r="HC35" s="69"/>
      <c r="HD35" s="69"/>
      <c r="HE35" s="69"/>
      <c r="HF35" s="69"/>
      <c r="HG35" s="69"/>
      <c r="HH35" s="69"/>
      <c r="HI35" s="69"/>
      <c r="HJ35" s="69"/>
      <c r="HK35" s="69"/>
      <c r="HL35" s="69"/>
      <c r="HM35" s="69"/>
      <c r="HN35" s="69"/>
      <c r="HO35" s="69"/>
      <c r="HP35" s="69"/>
      <c r="HQ35" s="69"/>
      <c r="HR35" s="69"/>
      <c r="HS35" s="69"/>
      <c r="HT35" s="69"/>
      <c r="HU35" s="69"/>
      <c r="HV35" s="69"/>
      <c r="HW35" s="69"/>
      <c r="HX35" s="69"/>
      <c r="HY35" s="69"/>
      <c r="HZ35" s="69"/>
      <c r="IA35" s="69"/>
      <c r="IB35" s="69"/>
      <c r="IC35" s="69"/>
      <c r="ID35" s="69"/>
      <c r="IE35" s="69"/>
    </row>
    <row r="36" spans="1:239" ht="15.75" x14ac:dyDescent="0.25">
      <c r="A36" s="69"/>
      <c r="B36" s="69"/>
      <c r="C36" s="69"/>
      <c r="D36" s="69"/>
      <c r="E36" s="70"/>
      <c r="F36" s="69"/>
      <c r="G36" s="69"/>
      <c r="H36" s="71"/>
      <c r="I36" s="71"/>
      <c r="J36" s="69"/>
      <c r="K36" s="69"/>
      <c r="L36" s="71"/>
      <c r="M36" s="71"/>
      <c r="N36" s="71"/>
      <c r="O36" s="71"/>
      <c r="P36" s="69"/>
      <c r="Q36" s="69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69"/>
      <c r="AE36" s="69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71"/>
      <c r="BG36" s="71"/>
      <c r="BH36" s="69"/>
      <c r="BI36" s="69"/>
      <c r="BJ36" s="71"/>
      <c r="BK36" s="71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71"/>
      <c r="DI36" s="71"/>
      <c r="DJ36" s="69"/>
      <c r="DK36" s="69"/>
      <c r="DL36" s="71"/>
      <c r="DM36" s="71"/>
      <c r="DN36" s="69"/>
      <c r="DO36" s="69"/>
      <c r="DP36" s="71"/>
      <c r="DQ36" s="71"/>
      <c r="DR36" s="71"/>
      <c r="DS36" s="71"/>
      <c r="DT36" s="71"/>
      <c r="DU36" s="71"/>
      <c r="DV36" s="71"/>
      <c r="DW36" s="71"/>
      <c r="DX36" s="71"/>
      <c r="DY36" s="71"/>
      <c r="DZ36" s="71"/>
      <c r="EA36" s="71"/>
      <c r="EB36" s="69"/>
      <c r="EC36" s="69"/>
      <c r="ED36" s="71"/>
      <c r="EE36" s="71"/>
      <c r="EF36" s="71"/>
      <c r="EG36" s="71"/>
      <c r="EH36" s="71"/>
      <c r="EI36" s="71"/>
      <c r="EJ36" s="71"/>
      <c r="EK36" s="71"/>
      <c r="EL36" s="71"/>
      <c r="EM36" s="71"/>
      <c r="EN36" s="71"/>
      <c r="EO36" s="71"/>
      <c r="EP36" s="71"/>
      <c r="EQ36" s="71"/>
      <c r="ER36" s="69"/>
      <c r="ES36" s="69"/>
      <c r="ET36" s="69"/>
      <c r="EU36" s="69"/>
      <c r="EV36" s="69"/>
      <c r="EW36" s="69"/>
      <c r="EX36" s="69"/>
      <c r="EY36" s="69"/>
      <c r="EZ36" s="69"/>
      <c r="FA36" s="69"/>
      <c r="FB36" s="69"/>
      <c r="FC36" s="69"/>
      <c r="FD36" s="71"/>
      <c r="FE36" s="71"/>
      <c r="FF36" s="71"/>
      <c r="FG36" s="69"/>
      <c r="FH36" s="69"/>
      <c r="FI36" s="69"/>
      <c r="FJ36" s="69"/>
      <c r="FK36" s="69"/>
      <c r="FL36" s="69"/>
      <c r="FM36" s="69"/>
      <c r="FN36" s="69"/>
      <c r="FO36" s="69"/>
      <c r="FP36" s="69"/>
      <c r="FQ36" s="69"/>
      <c r="FR36" s="69"/>
      <c r="FS36" s="69"/>
      <c r="FT36" s="69"/>
      <c r="FU36" s="69"/>
      <c r="FV36" s="69"/>
      <c r="FW36" s="69"/>
      <c r="FX36" s="69"/>
      <c r="FY36" s="69"/>
      <c r="FZ36" s="69"/>
      <c r="GA36" s="69"/>
      <c r="GB36" s="69"/>
      <c r="GC36" s="69"/>
      <c r="GD36" s="69"/>
      <c r="GE36" s="69"/>
      <c r="GF36" s="69"/>
      <c r="GG36" s="69"/>
      <c r="GH36" s="69"/>
      <c r="GI36" s="69"/>
      <c r="GJ36" s="69"/>
      <c r="GK36" s="69"/>
      <c r="GL36" s="69"/>
      <c r="GM36" s="69"/>
      <c r="GN36" s="69"/>
      <c r="GO36" s="69"/>
      <c r="GP36" s="69"/>
      <c r="GQ36" s="69"/>
      <c r="GR36" s="69"/>
      <c r="GS36" s="69"/>
      <c r="GT36" s="69"/>
      <c r="GU36" s="69"/>
      <c r="GV36" s="69"/>
      <c r="GW36" s="69"/>
      <c r="GX36" s="69"/>
      <c r="GY36" s="69"/>
      <c r="GZ36" s="69"/>
      <c r="HA36" s="69"/>
      <c r="HB36" s="69"/>
      <c r="HC36" s="69"/>
      <c r="HD36" s="69"/>
      <c r="HE36" s="69"/>
      <c r="HF36" s="69"/>
      <c r="HG36" s="69"/>
      <c r="HH36" s="69"/>
      <c r="HI36" s="69"/>
      <c r="HJ36" s="69"/>
      <c r="HK36" s="69"/>
      <c r="HL36" s="69"/>
      <c r="HM36" s="69"/>
      <c r="HN36" s="69"/>
      <c r="HO36" s="69"/>
      <c r="HP36" s="69"/>
      <c r="HQ36" s="69"/>
      <c r="HR36" s="69"/>
      <c r="HS36" s="69"/>
      <c r="HT36" s="69"/>
      <c r="HU36" s="69"/>
      <c r="HV36" s="69"/>
      <c r="HW36" s="69"/>
      <c r="HX36" s="69"/>
      <c r="HY36" s="69"/>
      <c r="HZ36" s="69"/>
      <c r="IA36" s="69"/>
      <c r="IB36" s="69"/>
      <c r="IC36" s="69"/>
      <c r="ID36" s="69"/>
      <c r="IE36" s="69"/>
    </row>
    <row r="37" spans="1:239" ht="15.75" x14ac:dyDescent="0.25">
      <c r="A37" s="69"/>
      <c r="B37" s="69"/>
      <c r="C37" s="69"/>
      <c r="D37" s="69"/>
      <c r="E37" s="70"/>
      <c r="F37" s="69"/>
      <c r="G37" s="69"/>
      <c r="H37" s="71"/>
      <c r="I37" s="71"/>
      <c r="J37" s="69"/>
      <c r="K37" s="69"/>
      <c r="L37" s="71"/>
      <c r="M37" s="71"/>
      <c r="N37" s="71"/>
      <c r="O37" s="71"/>
      <c r="P37" s="69"/>
      <c r="Q37" s="69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69"/>
      <c r="AE37" s="69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71"/>
      <c r="BG37" s="71"/>
      <c r="BH37" s="69"/>
      <c r="BI37" s="69"/>
      <c r="BJ37" s="71"/>
      <c r="BK37" s="71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  <c r="CU37" s="69"/>
      <c r="CV37" s="69"/>
      <c r="CW37" s="69"/>
      <c r="CX37" s="69"/>
      <c r="CY37" s="69"/>
      <c r="CZ37" s="69"/>
      <c r="DA37" s="69"/>
      <c r="DB37" s="69"/>
      <c r="DC37" s="69"/>
      <c r="DD37" s="69"/>
      <c r="DE37" s="69"/>
      <c r="DF37" s="69"/>
      <c r="DG37" s="69"/>
      <c r="DH37" s="71"/>
      <c r="DI37" s="71"/>
      <c r="DJ37" s="69"/>
      <c r="DK37" s="69"/>
      <c r="DL37" s="71"/>
      <c r="DM37" s="71"/>
      <c r="DN37" s="69"/>
      <c r="DO37" s="69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69"/>
      <c r="EC37" s="69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69"/>
      <c r="ES37" s="69"/>
      <c r="ET37" s="69"/>
      <c r="EU37" s="69"/>
      <c r="EV37" s="69"/>
      <c r="EW37" s="69"/>
      <c r="EX37" s="69"/>
      <c r="EY37" s="69"/>
      <c r="EZ37" s="69"/>
      <c r="FA37" s="69"/>
      <c r="FB37" s="69"/>
      <c r="FC37" s="69"/>
      <c r="FD37" s="71"/>
      <c r="FE37" s="71"/>
      <c r="FF37" s="71"/>
      <c r="FG37" s="69"/>
      <c r="FH37" s="69"/>
      <c r="FI37" s="69"/>
      <c r="FJ37" s="69"/>
      <c r="FK37" s="69"/>
      <c r="FL37" s="69"/>
      <c r="FM37" s="69"/>
      <c r="FN37" s="69"/>
      <c r="FO37" s="69"/>
      <c r="FP37" s="69"/>
      <c r="FQ37" s="69"/>
      <c r="FR37" s="69"/>
      <c r="FS37" s="69"/>
      <c r="FT37" s="69"/>
      <c r="FU37" s="69"/>
      <c r="FV37" s="69"/>
      <c r="FW37" s="69"/>
      <c r="FX37" s="69"/>
      <c r="FY37" s="69"/>
      <c r="FZ37" s="69"/>
      <c r="GA37" s="69"/>
      <c r="GB37" s="69"/>
      <c r="GC37" s="69"/>
      <c r="GD37" s="69"/>
      <c r="GE37" s="69"/>
      <c r="GF37" s="69"/>
      <c r="GG37" s="69"/>
      <c r="GH37" s="69"/>
      <c r="GI37" s="69"/>
      <c r="GJ37" s="69"/>
      <c r="GK37" s="69"/>
      <c r="GL37" s="69"/>
      <c r="GM37" s="69"/>
      <c r="GN37" s="69"/>
      <c r="GO37" s="69"/>
      <c r="GP37" s="69"/>
      <c r="GQ37" s="69"/>
      <c r="GR37" s="69"/>
      <c r="GS37" s="69"/>
      <c r="GT37" s="69"/>
      <c r="GU37" s="69"/>
      <c r="GV37" s="69"/>
      <c r="GW37" s="69"/>
      <c r="GX37" s="69"/>
      <c r="GY37" s="69"/>
      <c r="GZ37" s="69"/>
      <c r="HA37" s="69"/>
      <c r="HB37" s="69"/>
      <c r="HC37" s="69"/>
      <c r="HD37" s="69"/>
      <c r="HE37" s="69"/>
      <c r="HF37" s="69"/>
      <c r="HG37" s="69"/>
      <c r="HH37" s="69"/>
      <c r="HI37" s="69"/>
      <c r="HJ37" s="69"/>
      <c r="HK37" s="69"/>
      <c r="HL37" s="69"/>
      <c r="HM37" s="69"/>
      <c r="HN37" s="69"/>
      <c r="HO37" s="69"/>
      <c r="HP37" s="69"/>
      <c r="HQ37" s="69"/>
      <c r="HR37" s="69"/>
      <c r="HS37" s="69"/>
      <c r="HT37" s="69"/>
      <c r="HU37" s="69"/>
      <c r="HV37" s="69"/>
      <c r="HW37" s="69"/>
      <c r="HX37" s="69"/>
      <c r="HY37" s="69"/>
      <c r="HZ37" s="69"/>
      <c r="IA37" s="69"/>
      <c r="IB37" s="69"/>
      <c r="IC37" s="69"/>
      <c r="ID37" s="69"/>
      <c r="IE37" s="69"/>
    </row>
    <row r="38" spans="1:239" ht="15.75" x14ac:dyDescent="0.25">
      <c r="A38" s="69"/>
      <c r="B38" s="69"/>
      <c r="C38" s="69"/>
      <c r="D38" s="69"/>
      <c r="E38" s="70"/>
      <c r="F38" s="69"/>
      <c r="G38" s="69"/>
      <c r="H38" s="71"/>
      <c r="I38" s="71"/>
      <c r="J38" s="69"/>
      <c r="K38" s="69"/>
      <c r="L38" s="71"/>
      <c r="M38" s="71"/>
      <c r="N38" s="71"/>
      <c r="O38" s="71"/>
      <c r="P38" s="69"/>
      <c r="Q38" s="69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69"/>
      <c r="AE38" s="69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69"/>
      <c r="AW38" s="69"/>
      <c r="AX38" s="69"/>
      <c r="AY38" s="69"/>
      <c r="AZ38" s="69"/>
      <c r="BA38" s="69"/>
      <c r="BB38" s="69"/>
      <c r="BC38" s="69"/>
      <c r="BD38" s="71"/>
      <c r="BE38" s="71"/>
      <c r="BF38" s="71"/>
      <c r="BG38" s="71"/>
      <c r="BH38" s="69"/>
      <c r="BI38" s="69"/>
      <c r="BJ38" s="71"/>
      <c r="BK38" s="71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71"/>
      <c r="DI38" s="71"/>
      <c r="DJ38" s="69"/>
      <c r="DK38" s="69"/>
      <c r="DL38" s="71"/>
      <c r="DM38" s="71"/>
      <c r="DN38" s="69"/>
      <c r="DO38" s="69"/>
      <c r="DP38" s="71"/>
      <c r="DQ38" s="71"/>
      <c r="DR38" s="71"/>
      <c r="DS38" s="71"/>
      <c r="DT38" s="71"/>
      <c r="DU38" s="71"/>
      <c r="DV38" s="71"/>
      <c r="DW38" s="71"/>
      <c r="DX38" s="71"/>
      <c r="DY38" s="71"/>
      <c r="DZ38" s="71"/>
      <c r="EA38" s="71"/>
      <c r="EB38" s="69"/>
      <c r="EC38" s="69"/>
      <c r="ED38" s="71"/>
      <c r="EE38" s="71"/>
      <c r="EF38" s="71"/>
      <c r="EG38" s="71"/>
      <c r="EH38" s="71"/>
      <c r="EI38" s="71"/>
      <c r="EJ38" s="71"/>
      <c r="EK38" s="71"/>
      <c r="EL38" s="71"/>
      <c r="EM38" s="71"/>
      <c r="EN38" s="71"/>
      <c r="EO38" s="71"/>
      <c r="EP38" s="71"/>
      <c r="EQ38" s="71"/>
      <c r="ER38" s="71"/>
      <c r="ES38" s="71"/>
      <c r="ET38" s="69"/>
      <c r="EU38" s="69"/>
      <c r="EV38" s="69"/>
      <c r="EW38" s="69"/>
      <c r="EX38" s="69"/>
      <c r="EY38" s="69"/>
      <c r="EZ38" s="69"/>
      <c r="FA38" s="69"/>
      <c r="FB38" s="71"/>
      <c r="FC38" s="71"/>
      <c r="FD38" s="71"/>
      <c r="FE38" s="71"/>
      <c r="FF38" s="71"/>
      <c r="FG38" s="69"/>
      <c r="FH38" s="69"/>
      <c r="FI38" s="69"/>
      <c r="FJ38" s="69"/>
      <c r="FK38" s="69"/>
      <c r="FL38" s="69"/>
      <c r="FM38" s="69"/>
      <c r="FN38" s="69"/>
      <c r="FO38" s="69"/>
      <c r="FP38" s="69"/>
      <c r="FQ38" s="69"/>
      <c r="FR38" s="69"/>
      <c r="FS38" s="69"/>
      <c r="FT38" s="69"/>
      <c r="FU38" s="69"/>
      <c r="FV38" s="69"/>
      <c r="FW38" s="69"/>
      <c r="FX38" s="69"/>
      <c r="FY38" s="69"/>
      <c r="FZ38" s="69"/>
      <c r="GA38" s="69"/>
      <c r="GB38" s="69"/>
      <c r="GC38" s="69"/>
      <c r="GD38" s="69"/>
      <c r="GE38" s="69"/>
      <c r="GF38" s="69"/>
      <c r="GG38" s="69"/>
      <c r="GH38" s="69"/>
      <c r="GI38" s="69"/>
      <c r="GJ38" s="69"/>
      <c r="GK38" s="69"/>
      <c r="GL38" s="69"/>
      <c r="GM38" s="69"/>
      <c r="GN38" s="69"/>
      <c r="GO38" s="69"/>
      <c r="GP38" s="69"/>
      <c r="GQ38" s="69"/>
      <c r="GR38" s="69"/>
      <c r="GS38" s="69"/>
      <c r="GT38" s="69"/>
      <c r="GU38" s="69"/>
      <c r="GV38" s="69"/>
      <c r="GW38" s="69"/>
      <c r="GX38" s="69"/>
      <c r="GY38" s="69"/>
      <c r="GZ38" s="69"/>
      <c r="HA38" s="69"/>
      <c r="HB38" s="69"/>
      <c r="HC38" s="69"/>
      <c r="HD38" s="69"/>
      <c r="HE38" s="69"/>
      <c r="HF38" s="69"/>
      <c r="HG38" s="69"/>
      <c r="HH38" s="69"/>
      <c r="HI38" s="69"/>
      <c r="HJ38" s="69"/>
      <c r="HK38" s="69"/>
      <c r="HL38" s="69"/>
      <c r="HM38" s="69"/>
      <c r="HN38" s="69"/>
      <c r="HO38" s="69"/>
      <c r="HP38" s="69"/>
      <c r="HQ38" s="69"/>
      <c r="HR38" s="69"/>
      <c r="HS38" s="69"/>
      <c r="HT38" s="69"/>
      <c r="HU38" s="69"/>
      <c r="HV38" s="69"/>
      <c r="HW38" s="69"/>
      <c r="HX38" s="69"/>
      <c r="HY38" s="69"/>
      <c r="HZ38" s="69"/>
      <c r="IA38" s="69"/>
      <c r="IB38" s="69"/>
      <c r="IC38" s="69"/>
      <c r="ID38" s="69"/>
      <c r="IE38" s="69"/>
    </row>
    <row r="39" spans="1:239" ht="15.75" x14ac:dyDescent="0.25">
      <c r="A39" s="69"/>
      <c r="B39" s="69"/>
      <c r="C39" s="69"/>
      <c r="D39" s="69"/>
      <c r="E39" s="70"/>
      <c r="F39" s="69"/>
      <c r="G39" s="69"/>
      <c r="H39" s="71"/>
      <c r="I39" s="71"/>
      <c r="J39" s="69"/>
      <c r="K39" s="69"/>
      <c r="L39" s="71"/>
      <c r="M39" s="71"/>
      <c r="N39" s="71"/>
      <c r="O39" s="71"/>
      <c r="P39" s="69"/>
      <c r="Q39" s="69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69"/>
      <c r="AE39" s="69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71"/>
      <c r="BG39" s="71"/>
      <c r="BH39" s="69"/>
      <c r="BI39" s="69"/>
      <c r="BJ39" s="71"/>
      <c r="BK39" s="71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69"/>
      <c r="DG39" s="69"/>
      <c r="DH39" s="71"/>
      <c r="DI39" s="71"/>
      <c r="DJ39" s="69"/>
      <c r="DK39" s="69"/>
      <c r="DL39" s="71"/>
      <c r="DM39" s="71"/>
      <c r="DN39" s="69"/>
      <c r="DO39" s="69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69"/>
      <c r="EC39" s="69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69"/>
      <c r="ES39" s="69"/>
      <c r="ET39" s="69"/>
      <c r="EU39" s="69"/>
      <c r="EV39" s="69"/>
      <c r="EW39" s="69"/>
      <c r="EX39" s="69"/>
      <c r="EY39" s="69"/>
      <c r="EZ39" s="69"/>
      <c r="FA39" s="69"/>
      <c r="FB39" s="69"/>
      <c r="FC39" s="69"/>
      <c r="FD39" s="71"/>
      <c r="FE39" s="71"/>
      <c r="FF39" s="71"/>
      <c r="FG39" s="69"/>
      <c r="FH39" s="69"/>
      <c r="FI39" s="69"/>
      <c r="FJ39" s="69"/>
      <c r="FK39" s="69"/>
      <c r="FL39" s="69"/>
      <c r="FM39" s="69"/>
      <c r="FN39" s="69"/>
      <c r="FO39" s="69"/>
      <c r="FP39" s="69"/>
      <c r="FQ39" s="69"/>
      <c r="FR39" s="69"/>
      <c r="FS39" s="69"/>
      <c r="FT39" s="69"/>
      <c r="FU39" s="69"/>
      <c r="FV39" s="69"/>
      <c r="FW39" s="69"/>
      <c r="FX39" s="69"/>
      <c r="FY39" s="69"/>
      <c r="FZ39" s="69"/>
      <c r="GA39" s="69"/>
      <c r="GB39" s="69"/>
      <c r="GC39" s="69"/>
      <c r="GD39" s="69"/>
      <c r="GE39" s="69"/>
      <c r="GF39" s="69"/>
      <c r="GG39" s="69"/>
      <c r="GH39" s="69"/>
      <c r="GI39" s="69"/>
      <c r="GJ39" s="69"/>
      <c r="GK39" s="69"/>
      <c r="GL39" s="69"/>
      <c r="GM39" s="69"/>
      <c r="GN39" s="69"/>
      <c r="GO39" s="69"/>
      <c r="GP39" s="69"/>
      <c r="GQ39" s="69"/>
      <c r="GR39" s="69"/>
      <c r="GS39" s="69"/>
      <c r="GT39" s="69"/>
      <c r="GU39" s="69"/>
      <c r="GV39" s="69"/>
      <c r="GW39" s="69"/>
      <c r="GX39" s="69"/>
      <c r="GY39" s="69"/>
      <c r="GZ39" s="69"/>
      <c r="HA39" s="69"/>
      <c r="HB39" s="69"/>
      <c r="HC39" s="69"/>
      <c r="HD39" s="69"/>
      <c r="HE39" s="69"/>
      <c r="HF39" s="69"/>
      <c r="HG39" s="69"/>
      <c r="HH39" s="69"/>
      <c r="HI39" s="69"/>
      <c r="HJ39" s="69"/>
      <c r="HK39" s="69"/>
      <c r="HL39" s="69"/>
      <c r="HM39" s="69"/>
      <c r="HN39" s="69"/>
      <c r="HO39" s="69"/>
      <c r="HP39" s="69"/>
      <c r="HQ39" s="69"/>
      <c r="HR39" s="69"/>
      <c r="HS39" s="69"/>
      <c r="HT39" s="69"/>
      <c r="HU39" s="69"/>
      <c r="HV39" s="69"/>
      <c r="HW39" s="69"/>
      <c r="HX39" s="69"/>
      <c r="HY39" s="69"/>
      <c r="HZ39" s="69"/>
      <c r="IA39" s="69"/>
      <c r="IB39" s="69"/>
      <c r="IC39" s="69"/>
      <c r="ID39" s="69"/>
      <c r="IE39" s="69"/>
    </row>
    <row r="40" spans="1:239" ht="15.75" x14ac:dyDescent="0.25">
      <c r="A40" s="69"/>
      <c r="B40" s="69"/>
      <c r="C40" s="69"/>
      <c r="D40" s="69"/>
      <c r="E40" s="70"/>
      <c r="F40" s="69"/>
      <c r="G40" s="69"/>
      <c r="H40" s="71"/>
      <c r="I40" s="71"/>
      <c r="J40" s="69"/>
      <c r="K40" s="69"/>
      <c r="L40" s="71"/>
      <c r="M40" s="71"/>
      <c r="N40" s="71"/>
      <c r="O40" s="71"/>
      <c r="P40" s="69"/>
      <c r="Q40" s="69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69"/>
      <c r="AE40" s="69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71"/>
      <c r="BG40" s="71"/>
      <c r="BH40" s="69"/>
      <c r="BI40" s="69"/>
      <c r="BJ40" s="71"/>
      <c r="BK40" s="71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71"/>
      <c r="DI40" s="71"/>
      <c r="DJ40" s="69"/>
      <c r="DK40" s="69"/>
      <c r="DL40" s="71"/>
      <c r="DM40" s="71"/>
      <c r="DN40" s="69"/>
      <c r="DO40" s="69"/>
      <c r="DP40" s="71"/>
      <c r="DQ40" s="71"/>
      <c r="DR40" s="71"/>
      <c r="DS40" s="71"/>
      <c r="DT40" s="71"/>
      <c r="DU40" s="71"/>
      <c r="DV40" s="71"/>
      <c r="DW40" s="71"/>
      <c r="DX40" s="71"/>
      <c r="DY40" s="71"/>
      <c r="DZ40" s="71"/>
      <c r="EA40" s="71"/>
      <c r="EB40" s="69"/>
      <c r="EC40" s="69"/>
      <c r="ED40" s="71"/>
      <c r="EE40" s="71"/>
      <c r="EF40" s="71"/>
      <c r="EG40" s="71"/>
      <c r="EH40" s="71"/>
      <c r="EI40" s="71"/>
      <c r="EJ40" s="71"/>
      <c r="EK40" s="71"/>
      <c r="EL40" s="71"/>
      <c r="EM40" s="71"/>
      <c r="EN40" s="71"/>
      <c r="EO40" s="71"/>
      <c r="EP40" s="71"/>
      <c r="EQ40" s="71"/>
      <c r="ER40" s="71"/>
      <c r="ES40" s="71"/>
      <c r="ET40" s="69"/>
      <c r="EU40" s="69"/>
      <c r="EV40" s="69"/>
      <c r="EW40" s="69"/>
      <c r="EX40" s="69"/>
      <c r="EY40" s="69"/>
      <c r="EZ40" s="69"/>
      <c r="FA40" s="69"/>
      <c r="FB40" s="69"/>
      <c r="FC40" s="69"/>
      <c r="FD40" s="71"/>
      <c r="FE40" s="71"/>
      <c r="FF40" s="71"/>
      <c r="FG40" s="69"/>
      <c r="FH40" s="69"/>
      <c r="FI40" s="69"/>
      <c r="FJ40" s="69"/>
      <c r="FK40" s="69"/>
      <c r="FL40" s="69"/>
      <c r="FM40" s="69"/>
      <c r="FN40" s="69"/>
      <c r="FO40" s="69"/>
      <c r="FP40" s="69"/>
      <c r="FQ40" s="69"/>
      <c r="FR40" s="69"/>
      <c r="FS40" s="69"/>
      <c r="FT40" s="69"/>
      <c r="FU40" s="69"/>
      <c r="FV40" s="69"/>
      <c r="FW40" s="69"/>
      <c r="FX40" s="69"/>
      <c r="FY40" s="69"/>
      <c r="FZ40" s="69"/>
      <c r="GA40" s="69"/>
      <c r="GB40" s="69"/>
      <c r="GC40" s="69"/>
      <c r="GD40" s="69"/>
      <c r="GE40" s="69"/>
      <c r="GF40" s="69"/>
      <c r="GG40" s="69"/>
      <c r="GH40" s="69"/>
      <c r="GI40" s="69"/>
      <c r="GJ40" s="69"/>
      <c r="GK40" s="69"/>
      <c r="GL40" s="69"/>
      <c r="GM40" s="69"/>
      <c r="GN40" s="69"/>
      <c r="GO40" s="69"/>
      <c r="GP40" s="69"/>
      <c r="GQ40" s="69"/>
      <c r="GR40" s="69"/>
      <c r="GS40" s="69"/>
      <c r="GT40" s="69"/>
      <c r="GU40" s="69"/>
      <c r="GV40" s="69"/>
      <c r="GW40" s="69"/>
      <c r="GX40" s="69"/>
      <c r="GY40" s="69"/>
      <c r="GZ40" s="69"/>
      <c r="HA40" s="69"/>
      <c r="HB40" s="69"/>
      <c r="HC40" s="69"/>
      <c r="HD40" s="69"/>
      <c r="HE40" s="69"/>
      <c r="HF40" s="69"/>
      <c r="HG40" s="69"/>
      <c r="HH40" s="69"/>
      <c r="HI40" s="69"/>
      <c r="HJ40" s="69"/>
      <c r="HK40" s="69"/>
      <c r="HL40" s="69"/>
      <c r="HM40" s="69"/>
      <c r="HN40" s="69"/>
      <c r="HO40" s="69"/>
      <c r="HP40" s="69"/>
      <c r="HQ40" s="69"/>
      <c r="HR40" s="69"/>
      <c r="HS40" s="69"/>
      <c r="HT40" s="69"/>
      <c r="HU40" s="69"/>
      <c r="HV40" s="69"/>
      <c r="HW40" s="69"/>
      <c r="HX40" s="69"/>
      <c r="HY40" s="69"/>
      <c r="HZ40" s="69"/>
      <c r="IA40" s="69"/>
      <c r="IB40" s="69"/>
      <c r="IC40" s="69"/>
      <c r="ID40" s="69"/>
      <c r="IE40" s="69"/>
    </row>
    <row r="41" spans="1:239" ht="15.75" x14ac:dyDescent="0.25">
      <c r="A41" s="69"/>
      <c r="B41" s="69"/>
      <c r="C41" s="69"/>
      <c r="D41" s="69"/>
      <c r="E41" s="70"/>
      <c r="F41" s="69"/>
      <c r="G41" s="69"/>
      <c r="H41" s="71"/>
      <c r="I41" s="71"/>
      <c r="J41" s="69"/>
      <c r="K41" s="69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69"/>
      <c r="AE41" s="69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69"/>
      <c r="AW41" s="69"/>
      <c r="AX41" s="69"/>
      <c r="AY41" s="69"/>
      <c r="AZ41" s="69"/>
      <c r="BA41" s="69"/>
      <c r="BB41" s="69"/>
      <c r="BC41" s="69"/>
      <c r="BD41" s="71"/>
      <c r="BE41" s="71"/>
      <c r="BF41" s="71"/>
      <c r="BG41" s="71"/>
      <c r="BH41" s="69"/>
      <c r="BI41" s="69"/>
      <c r="BJ41" s="71"/>
      <c r="BK41" s="71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71"/>
      <c r="DI41" s="71"/>
      <c r="DJ41" s="69"/>
      <c r="DK41" s="69"/>
      <c r="DL41" s="71"/>
      <c r="DM41" s="71"/>
      <c r="DN41" s="71"/>
      <c r="DO41" s="71"/>
      <c r="DP41" s="71"/>
      <c r="DQ41" s="71"/>
      <c r="DR41" s="71"/>
      <c r="DS41" s="71"/>
      <c r="DT41" s="71"/>
      <c r="DU41" s="71"/>
      <c r="DV41" s="71"/>
      <c r="DW41" s="71"/>
      <c r="DX41" s="71"/>
      <c r="DY41" s="71"/>
      <c r="DZ41" s="71"/>
      <c r="EA41" s="71"/>
      <c r="EB41" s="69"/>
      <c r="EC41" s="69"/>
      <c r="ED41" s="71"/>
      <c r="EE41" s="71"/>
      <c r="EF41" s="71"/>
      <c r="EG41" s="71"/>
      <c r="EH41" s="71"/>
      <c r="EI41" s="71"/>
      <c r="EJ41" s="71"/>
      <c r="EK41" s="71"/>
      <c r="EL41" s="71"/>
      <c r="EM41" s="71"/>
      <c r="EN41" s="71"/>
      <c r="EO41" s="71"/>
      <c r="EP41" s="71"/>
      <c r="EQ41" s="71"/>
      <c r="ER41" s="71"/>
      <c r="ES41" s="71"/>
      <c r="ET41" s="69"/>
      <c r="EU41" s="69"/>
      <c r="EV41" s="69"/>
      <c r="EW41" s="69"/>
      <c r="EX41" s="69"/>
      <c r="EY41" s="69"/>
      <c r="EZ41" s="69"/>
      <c r="FA41" s="69"/>
      <c r="FB41" s="71"/>
      <c r="FC41" s="71"/>
      <c r="FD41" s="71"/>
      <c r="FE41" s="71"/>
      <c r="FF41" s="71"/>
      <c r="FG41" s="69"/>
      <c r="FH41" s="69"/>
      <c r="FI41" s="69"/>
      <c r="FJ41" s="69"/>
      <c r="FK41" s="69"/>
      <c r="FL41" s="69"/>
      <c r="FM41" s="69"/>
      <c r="FN41" s="69"/>
      <c r="FO41" s="69"/>
      <c r="FP41" s="69"/>
      <c r="FQ41" s="69"/>
      <c r="FR41" s="69"/>
      <c r="FS41" s="69"/>
      <c r="FT41" s="69"/>
      <c r="FU41" s="69"/>
      <c r="FV41" s="69"/>
      <c r="FW41" s="69"/>
      <c r="FX41" s="69"/>
      <c r="FY41" s="69"/>
      <c r="FZ41" s="69"/>
      <c r="GA41" s="69"/>
      <c r="GB41" s="69"/>
      <c r="GC41" s="69"/>
      <c r="GD41" s="69"/>
      <c r="GE41" s="69"/>
      <c r="GF41" s="69"/>
      <c r="GG41" s="69"/>
      <c r="GH41" s="69"/>
      <c r="GI41" s="69"/>
      <c r="GJ41" s="69"/>
      <c r="GK41" s="69"/>
      <c r="GL41" s="69"/>
      <c r="GM41" s="69"/>
      <c r="GN41" s="69"/>
      <c r="GO41" s="69"/>
      <c r="GP41" s="69"/>
      <c r="GQ41" s="69"/>
      <c r="GR41" s="69"/>
      <c r="GS41" s="69"/>
      <c r="GT41" s="69"/>
      <c r="GU41" s="69"/>
      <c r="GV41" s="69"/>
      <c r="GW41" s="69"/>
      <c r="GX41" s="69"/>
      <c r="GY41" s="69"/>
      <c r="GZ41" s="69"/>
      <c r="HA41" s="69"/>
      <c r="HB41" s="69"/>
      <c r="HC41" s="69"/>
      <c r="HD41" s="69"/>
      <c r="HE41" s="69"/>
      <c r="HF41" s="69"/>
      <c r="HG41" s="69"/>
      <c r="HH41" s="69"/>
      <c r="HI41" s="69"/>
      <c r="HJ41" s="69"/>
      <c r="HK41" s="69"/>
      <c r="HL41" s="69"/>
      <c r="HM41" s="69"/>
      <c r="HN41" s="69"/>
      <c r="HO41" s="69"/>
      <c r="HP41" s="69"/>
      <c r="HQ41" s="69"/>
      <c r="HR41" s="69"/>
      <c r="HS41" s="69"/>
      <c r="HT41" s="69"/>
      <c r="HU41" s="69"/>
      <c r="HV41" s="69"/>
      <c r="HW41" s="69"/>
      <c r="HX41" s="69"/>
      <c r="HY41" s="69"/>
      <c r="HZ41" s="69"/>
      <c r="IA41" s="69"/>
      <c r="IB41" s="69"/>
      <c r="IC41" s="69"/>
      <c r="ID41" s="69"/>
      <c r="IE41" s="69"/>
    </row>
    <row r="42" spans="1:239" ht="15.75" x14ac:dyDescent="0.25">
      <c r="A42" s="69"/>
      <c r="B42" s="69"/>
      <c r="C42" s="69"/>
      <c r="D42" s="69"/>
      <c r="E42" s="70"/>
      <c r="F42" s="69"/>
      <c r="G42" s="69"/>
      <c r="H42" s="71"/>
      <c r="I42" s="71"/>
      <c r="J42" s="69"/>
      <c r="K42" s="69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69"/>
      <c r="AU42" s="69"/>
      <c r="AV42" s="69"/>
      <c r="AW42" s="69"/>
      <c r="AX42" s="71"/>
      <c r="AY42" s="71"/>
      <c r="AZ42" s="69"/>
      <c r="BA42" s="69"/>
      <c r="BB42" s="71"/>
      <c r="BC42" s="71"/>
      <c r="BD42" s="71"/>
      <c r="BE42" s="71"/>
      <c r="BF42" s="71"/>
      <c r="BG42" s="71"/>
      <c r="BH42" s="69"/>
      <c r="BI42" s="69"/>
      <c r="BJ42" s="71"/>
      <c r="BK42" s="71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71"/>
      <c r="DI42" s="71"/>
      <c r="DJ42" s="69"/>
      <c r="DK42" s="69"/>
      <c r="DL42" s="71"/>
      <c r="DM42" s="71"/>
      <c r="DN42" s="71"/>
      <c r="DO42" s="71"/>
      <c r="DP42" s="71"/>
      <c r="DQ42" s="71"/>
      <c r="DR42" s="71"/>
      <c r="DS42" s="71"/>
      <c r="DT42" s="71"/>
      <c r="DU42" s="71"/>
      <c r="DV42" s="71"/>
      <c r="DW42" s="71"/>
      <c r="DX42" s="71"/>
      <c r="DY42" s="71"/>
      <c r="DZ42" s="71"/>
      <c r="EA42" s="71"/>
      <c r="EB42" s="71"/>
      <c r="EC42" s="71"/>
      <c r="ED42" s="71"/>
      <c r="EE42" s="71"/>
      <c r="EF42" s="71"/>
      <c r="EG42" s="71"/>
      <c r="EH42" s="71"/>
      <c r="EI42" s="71"/>
      <c r="EJ42" s="71"/>
      <c r="EK42" s="71"/>
      <c r="EL42" s="71"/>
      <c r="EM42" s="71"/>
      <c r="EN42" s="71"/>
      <c r="EO42" s="71"/>
      <c r="EP42" s="71"/>
      <c r="EQ42" s="71"/>
      <c r="ER42" s="69"/>
      <c r="ES42" s="69"/>
      <c r="ET42" s="69"/>
      <c r="EU42" s="69"/>
      <c r="EV42" s="71"/>
      <c r="EW42" s="71"/>
      <c r="EX42" s="69"/>
      <c r="EY42" s="69"/>
      <c r="EZ42" s="71"/>
      <c r="FA42" s="71"/>
      <c r="FB42" s="71"/>
      <c r="FC42" s="71"/>
      <c r="FD42" s="71"/>
      <c r="FE42" s="71"/>
      <c r="FF42" s="71"/>
      <c r="FG42" s="69"/>
      <c r="FH42" s="69"/>
      <c r="FI42" s="69"/>
      <c r="FJ42" s="69"/>
      <c r="FK42" s="69"/>
      <c r="FL42" s="69"/>
      <c r="FM42" s="69"/>
      <c r="FN42" s="69"/>
      <c r="FO42" s="69"/>
      <c r="FP42" s="69"/>
      <c r="FQ42" s="69"/>
      <c r="FR42" s="69"/>
      <c r="FS42" s="69"/>
      <c r="FT42" s="69"/>
      <c r="FU42" s="69"/>
      <c r="FV42" s="69"/>
      <c r="FW42" s="69"/>
      <c r="FX42" s="69"/>
      <c r="FY42" s="69"/>
      <c r="FZ42" s="69"/>
      <c r="GA42" s="69"/>
      <c r="GB42" s="69"/>
      <c r="GC42" s="69"/>
      <c r="GD42" s="69"/>
      <c r="GE42" s="69"/>
      <c r="GF42" s="69"/>
      <c r="GG42" s="69"/>
      <c r="GH42" s="69"/>
      <c r="GI42" s="69"/>
      <c r="GJ42" s="69"/>
      <c r="GK42" s="69"/>
      <c r="GL42" s="69"/>
      <c r="GM42" s="69"/>
      <c r="GN42" s="69"/>
      <c r="GO42" s="69"/>
      <c r="GP42" s="69"/>
      <c r="GQ42" s="69"/>
      <c r="GR42" s="69"/>
      <c r="GS42" s="69"/>
      <c r="GT42" s="69"/>
      <c r="GU42" s="69"/>
      <c r="GV42" s="69"/>
      <c r="GW42" s="69"/>
      <c r="GX42" s="69"/>
      <c r="GY42" s="69"/>
      <c r="GZ42" s="69"/>
      <c r="HA42" s="69"/>
      <c r="HB42" s="69"/>
      <c r="HC42" s="69"/>
      <c r="HD42" s="69"/>
      <c r="HE42" s="69"/>
      <c r="HF42" s="69"/>
      <c r="HG42" s="69"/>
      <c r="HH42" s="69"/>
      <c r="HI42" s="69"/>
      <c r="HJ42" s="69"/>
      <c r="HK42" s="69"/>
      <c r="HL42" s="69"/>
      <c r="HM42" s="69"/>
      <c r="HN42" s="69"/>
      <c r="HO42" s="69"/>
      <c r="HP42" s="69"/>
      <c r="HQ42" s="69"/>
      <c r="HR42" s="69"/>
      <c r="HS42" s="69"/>
      <c r="HT42" s="69"/>
      <c r="HU42" s="69"/>
      <c r="HV42" s="69"/>
      <c r="HW42" s="69"/>
      <c r="HX42" s="69"/>
      <c r="HY42" s="69"/>
      <c r="HZ42" s="69"/>
      <c r="IA42" s="69"/>
      <c r="IB42" s="69"/>
      <c r="IC42" s="69"/>
      <c r="ID42" s="69"/>
      <c r="IE42" s="69"/>
    </row>
    <row r="43" spans="1:239" ht="15.75" x14ac:dyDescent="0.25">
      <c r="A43" s="69"/>
      <c r="B43" s="69"/>
      <c r="C43" s="69"/>
      <c r="D43" s="69"/>
      <c r="E43" s="70"/>
      <c r="F43" s="69"/>
      <c r="G43" s="69"/>
      <c r="H43" s="71"/>
      <c r="I43" s="71"/>
      <c r="J43" s="69"/>
      <c r="K43" s="69"/>
      <c r="L43" s="71"/>
      <c r="M43" s="71"/>
      <c r="N43" s="71"/>
      <c r="O43" s="71"/>
      <c r="P43" s="69"/>
      <c r="Q43" s="69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69"/>
      <c r="AE43" s="69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71"/>
      <c r="BG43" s="71"/>
      <c r="BH43" s="69"/>
      <c r="BI43" s="69"/>
      <c r="BJ43" s="71"/>
      <c r="BK43" s="71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69"/>
      <c r="CZ43" s="69"/>
      <c r="DA43" s="69"/>
      <c r="DB43" s="69"/>
      <c r="DC43" s="69"/>
      <c r="DD43" s="69"/>
      <c r="DE43" s="69"/>
      <c r="DF43" s="69"/>
      <c r="DG43" s="69"/>
      <c r="DH43" s="71"/>
      <c r="DI43" s="71"/>
      <c r="DJ43" s="69"/>
      <c r="DK43" s="69"/>
      <c r="DL43" s="71"/>
      <c r="DM43" s="71"/>
      <c r="DN43" s="69"/>
      <c r="DO43" s="69"/>
      <c r="DP43" s="71"/>
      <c r="DQ43" s="71"/>
      <c r="DR43" s="71"/>
      <c r="DS43" s="71"/>
      <c r="DT43" s="71"/>
      <c r="DU43" s="71"/>
      <c r="DV43" s="71"/>
      <c r="DW43" s="71"/>
      <c r="DX43" s="71"/>
      <c r="DY43" s="71"/>
      <c r="DZ43" s="71"/>
      <c r="EA43" s="71"/>
      <c r="EB43" s="69"/>
      <c r="EC43" s="69"/>
      <c r="ED43" s="71"/>
      <c r="EE43" s="71"/>
      <c r="EF43" s="71"/>
      <c r="EG43" s="71"/>
      <c r="EH43" s="71"/>
      <c r="EI43" s="71"/>
      <c r="EJ43" s="71"/>
      <c r="EK43" s="71"/>
      <c r="EL43" s="71"/>
      <c r="EM43" s="71"/>
      <c r="EN43" s="71"/>
      <c r="EO43" s="71"/>
      <c r="EP43" s="71"/>
      <c r="EQ43" s="71"/>
      <c r="ER43" s="71"/>
      <c r="ES43" s="71"/>
      <c r="ET43" s="69"/>
      <c r="EU43" s="69"/>
      <c r="EV43" s="69"/>
      <c r="EW43" s="69"/>
      <c r="EX43" s="69"/>
      <c r="EY43" s="69"/>
      <c r="EZ43" s="69"/>
      <c r="FA43" s="69"/>
      <c r="FB43" s="69"/>
      <c r="FC43" s="69"/>
      <c r="FD43" s="71"/>
      <c r="FE43" s="71"/>
      <c r="FF43" s="71"/>
      <c r="FG43" s="69"/>
      <c r="FH43" s="69"/>
      <c r="FI43" s="69"/>
      <c r="FJ43" s="69"/>
      <c r="FK43" s="69"/>
      <c r="FL43" s="69"/>
      <c r="FM43" s="69"/>
      <c r="FN43" s="69"/>
      <c r="FO43" s="69"/>
      <c r="FP43" s="69"/>
      <c r="FQ43" s="69"/>
      <c r="FR43" s="69"/>
      <c r="FS43" s="69"/>
      <c r="FT43" s="69"/>
      <c r="FU43" s="69"/>
      <c r="FV43" s="69"/>
      <c r="FW43" s="69"/>
      <c r="FX43" s="69"/>
      <c r="FY43" s="69"/>
      <c r="FZ43" s="69"/>
      <c r="GA43" s="69"/>
      <c r="GB43" s="69"/>
      <c r="GC43" s="69"/>
      <c r="GD43" s="69"/>
      <c r="GE43" s="69"/>
      <c r="GF43" s="69"/>
      <c r="GG43" s="69"/>
      <c r="GH43" s="69"/>
      <c r="GI43" s="69"/>
      <c r="GJ43" s="69"/>
      <c r="GK43" s="69"/>
      <c r="GL43" s="69"/>
      <c r="GM43" s="69"/>
      <c r="GN43" s="69"/>
      <c r="GO43" s="69"/>
      <c r="GP43" s="69"/>
      <c r="GQ43" s="69"/>
      <c r="GR43" s="69"/>
      <c r="GS43" s="69"/>
      <c r="GT43" s="69"/>
      <c r="GU43" s="69"/>
      <c r="GV43" s="69"/>
      <c r="GW43" s="69"/>
      <c r="GX43" s="69"/>
      <c r="GY43" s="69"/>
      <c r="GZ43" s="69"/>
      <c r="HA43" s="69"/>
      <c r="HB43" s="69"/>
      <c r="HC43" s="69"/>
      <c r="HD43" s="69"/>
      <c r="HE43" s="69"/>
      <c r="HF43" s="69"/>
      <c r="HG43" s="69"/>
      <c r="HH43" s="69"/>
      <c r="HI43" s="69"/>
      <c r="HJ43" s="69"/>
      <c r="HK43" s="69"/>
      <c r="HL43" s="69"/>
      <c r="HM43" s="69"/>
      <c r="HN43" s="69"/>
      <c r="HO43" s="69"/>
      <c r="HP43" s="69"/>
      <c r="HQ43" s="69"/>
      <c r="HR43" s="69"/>
      <c r="HS43" s="69"/>
      <c r="HT43" s="69"/>
      <c r="HU43" s="69"/>
      <c r="HV43" s="69"/>
      <c r="HW43" s="69"/>
      <c r="HX43" s="69"/>
      <c r="HY43" s="69"/>
      <c r="HZ43" s="69"/>
      <c r="IA43" s="69"/>
      <c r="IB43" s="69"/>
      <c r="IC43" s="69"/>
      <c r="ID43" s="69"/>
      <c r="IE43" s="69"/>
    </row>
    <row r="44" spans="1:239" ht="15.75" x14ac:dyDescent="0.25">
      <c r="A44" s="69"/>
      <c r="B44" s="69"/>
      <c r="C44" s="69"/>
      <c r="D44" s="69"/>
      <c r="E44" s="70"/>
      <c r="F44" s="69"/>
      <c r="G44" s="69"/>
      <c r="H44" s="71"/>
      <c r="I44" s="71"/>
      <c r="J44" s="69"/>
      <c r="K44" s="69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69"/>
      <c r="AE44" s="69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69"/>
      <c r="AW44" s="69"/>
      <c r="AX44" s="69"/>
      <c r="AY44" s="69"/>
      <c r="AZ44" s="69"/>
      <c r="BA44" s="69"/>
      <c r="BB44" s="71"/>
      <c r="BC44" s="71"/>
      <c r="BD44" s="69"/>
      <c r="BE44" s="69"/>
      <c r="BF44" s="71"/>
      <c r="BG44" s="71"/>
      <c r="BH44" s="69"/>
      <c r="BI44" s="69"/>
      <c r="BJ44" s="71"/>
      <c r="BK44" s="71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69"/>
      <c r="CZ44" s="69"/>
      <c r="DA44" s="69"/>
      <c r="DB44" s="69"/>
      <c r="DC44" s="69"/>
      <c r="DD44" s="69"/>
      <c r="DE44" s="69"/>
      <c r="DF44" s="69"/>
      <c r="DG44" s="69"/>
      <c r="DH44" s="71"/>
      <c r="DI44" s="71"/>
      <c r="DJ44" s="69"/>
      <c r="DK44" s="69"/>
      <c r="DL44" s="71"/>
      <c r="DM44" s="71"/>
      <c r="DN44" s="71"/>
      <c r="DO44" s="71"/>
      <c r="DP44" s="71"/>
      <c r="DQ44" s="71"/>
      <c r="DR44" s="71"/>
      <c r="DS44" s="71"/>
      <c r="DT44" s="71"/>
      <c r="DU44" s="71"/>
      <c r="DV44" s="71"/>
      <c r="DW44" s="71"/>
      <c r="DX44" s="71"/>
      <c r="DY44" s="71"/>
      <c r="DZ44" s="71"/>
      <c r="EA44" s="71"/>
      <c r="EB44" s="69"/>
      <c r="EC44" s="69"/>
      <c r="ED44" s="71"/>
      <c r="EE44" s="71"/>
      <c r="EF44" s="71"/>
      <c r="EG44" s="71"/>
      <c r="EH44" s="71"/>
      <c r="EI44" s="71"/>
      <c r="EJ44" s="71"/>
      <c r="EK44" s="71"/>
      <c r="EL44" s="71"/>
      <c r="EM44" s="71"/>
      <c r="EN44" s="71"/>
      <c r="EO44" s="71"/>
      <c r="EP44" s="71"/>
      <c r="EQ44" s="71"/>
      <c r="ER44" s="71"/>
      <c r="ES44" s="71"/>
      <c r="ET44" s="69"/>
      <c r="EU44" s="69"/>
      <c r="EV44" s="69"/>
      <c r="EW44" s="69"/>
      <c r="EX44" s="69"/>
      <c r="EY44" s="69"/>
      <c r="EZ44" s="71"/>
      <c r="FA44" s="71"/>
      <c r="FB44" s="69"/>
      <c r="FC44" s="69"/>
      <c r="FD44" s="71"/>
      <c r="FE44" s="71"/>
      <c r="FF44" s="71"/>
      <c r="FG44" s="69"/>
      <c r="FH44" s="69"/>
      <c r="FI44" s="69"/>
      <c r="FJ44" s="69"/>
      <c r="FK44" s="69"/>
      <c r="FL44" s="69"/>
      <c r="FM44" s="69"/>
      <c r="FN44" s="69"/>
      <c r="FO44" s="69"/>
      <c r="FP44" s="69"/>
      <c r="FQ44" s="69"/>
      <c r="FR44" s="69"/>
      <c r="FS44" s="69"/>
      <c r="FT44" s="69"/>
      <c r="FU44" s="69"/>
      <c r="FV44" s="69"/>
      <c r="FW44" s="69"/>
      <c r="FX44" s="69"/>
      <c r="FY44" s="69"/>
      <c r="FZ44" s="69"/>
      <c r="GA44" s="69"/>
      <c r="GB44" s="69"/>
      <c r="GC44" s="69"/>
      <c r="GD44" s="69"/>
      <c r="GE44" s="69"/>
      <c r="GF44" s="69"/>
      <c r="GG44" s="69"/>
      <c r="GH44" s="69"/>
      <c r="GI44" s="69"/>
      <c r="GJ44" s="69"/>
      <c r="GK44" s="69"/>
      <c r="GL44" s="69"/>
      <c r="GM44" s="69"/>
      <c r="GN44" s="69"/>
      <c r="GO44" s="69"/>
      <c r="GP44" s="69"/>
      <c r="GQ44" s="69"/>
      <c r="GR44" s="69"/>
      <c r="GS44" s="69"/>
      <c r="GT44" s="69"/>
      <c r="GU44" s="69"/>
      <c r="GV44" s="69"/>
      <c r="GW44" s="69"/>
      <c r="GX44" s="69"/>
      <c r="GY44" s="69"/>
      <c r="GZ44" s="69"/>
      <c r="HA44" s="69"/>
      <c r="HB44" s="69"/>
      <c r="HC44" s="69"/>
      <c r="HD44" s="69"/>
      <c r="HE44" s="69"/>
      <c r="HF44" s="69"/>
      <c r="HG44" s="69"/>
      <c r="HH44" s="69"/>
      <c r="HI44" s="69"/>
      <c r="HJ44" s="69"/>
      <c r="HK44" s="69"/>
      <c r="HL44" s="69"/>
      <c r="HM44" s="69"/>
      <c r="HN44" s="69"/>
      <c r="HO44" s="69"/>
      <c r="HP44" s="69"/>
      <c r="HQ44" s="69"/>
      <c r="HR44" s="69"/>
      <c r="HS44" s="69"/>
      <c r="HT44" s="69"/>
      <c r="HU44" s="69"/>
      <c r="HV44" s="69"/>
      <c r="HW44" s="69"/>
      <c r="HX44" s="69"/>
      <c r="HY44" s="69"/>
      <c r="HZ44" s="69"/>
      <c r="IA44" s="69"/>
      <c r="IB44" s="69"/>
      <c r="IC44" s="69"/>
      <c r="ID44" s="69"/>
      <c r="IE44" s="69"/>
    </row>
    <row r="45" spans="1:239" ht="15.75" x14ac:dyDescent="0.25">
      <c r="A45" s="69"/>
      <c r="B45" s="69"/>
      <c r="C45" s="69"/>
      <c r="D45" s="69"/>
      <c r="E45" s="70"/>
      <c r="F45" s="69"/>
      <c r="G45" s="69"/>
      <c r="H45" s="71"/>
      <c r="I45" s="71"/>
      <c r="J45" s="69"/>
      <c r="K45" s="69"/>
      <c r="L45" s="71"/>
      <c r="M45" s="71"/>
      <c r="N45" s="71"/>
      <c r="O45" s="71"/>
      <c r="P45" s="69"/>
      <c r="Q45" s="69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69"/>
      <c r="AE45" s="69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71"/>
      <c r="BG45" s="71"/>
      <c r="BH45" s="69"/>
      <c r="BI45" s="69"/>
      <c r="BJ45" s="71"/>
      <c r="BK45" s="71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69"/>
      <c r="CX45" s="69"/>
      <c r="CY45" s="69"/>
      <c r="CZ45" s="69"/>
      <c r="DA45" s="69"/>
      <c r="DB45" s="69"/>
      <c r="DC45" s="69"/>
      <c r="DD45" s="69"/>
      <c r="DE45" s="69"/>
      <c r="DF45" s="69"/>
      <c r="DG45" s="69"/>
      <c r="DH45" s="71"/>
      <c r="DI45" s="71"/>
      <c r="DJ45" s="69"/>
      <c r="DK45" s="69"/>
      <c r="DL45" s="71"/>
      <c r="DM45" s="71"/>
      <c r="DN45" s="69"/>
      <c r="DO45" s="69"/>
      <c r="DP45" s="71"/>
      <c r="DQ45" s="71"/>
      <c r="DR45" s="71"/>
      <c r="DS45" s="71"/>
      <c r="DT45" s="71"/>
      <c r="DU45" s="71"/>
      <c r="DV45" s="71"/>
      <c r="DW45" s="71"/>
      <c r="DX45" s="71"/>
      <c r="DY45" s="71"/>
      <c r="DZ45" s="71"/>
      <c r="EA45" s="71"/>
      <c r="EB45" s="69"/>
      <c r="EC45" s="69"/>
      <c r="ED45" s="71"/>
      <c r="EE45" s="71"/>
      <c r="EF45" s="71"/>
      <c r="EG45" s="71"/>
      <c r="EH45" s="71"/>
      <c r="EI45" s="71"/>
      <c r="EJ45" s="71"/>
      <c r="EK45" s="71"/>
      <c r="EL45" s="71"/>
      <c r="EM45" s="71"/>
      <c r="EN45" s="71"/>
      <c r="EO45" s="71"/>
      <c r="EP45" s="71"/>
      <c r="EQ45" s="71"/>
      <c r="ER45" s="69"/>
      <c r="ES45" s="69"/>
      <c r="ET45" s="69"/>
      <c r="EU45" s="69"/>
      <c r="EV45" s="69"/>
      <c r="EW45" s="69"/>
      <c r="EX45" s="69"/>
      <c r="EY45" s="69"/>
      <c r="EZ45" s="69"/>
      <c r="FA45" s="69"/>
      <c r="FB45" s="69"/>
      <c r="FC45" s="69"/>
      <c r="FD45" s="71"/>
      <c r="FE45" s="71"/>
      <c r="FF45" s="71"/>
      <c r="FG45" s="69"/>
      <c r="FH45" s="69"/>
      <c r="FI45" s="69"/>
      <c r="FJ45" s="69"/>
      <c r="FK45" s="69"/>
      <c r="FL45" s="69"/>
      <c r="FM45" s="69"/>
      <c r="FN45" s="69"/>
      <c r="FO45" s="69"/>
      <c r="FP45" s="69"/>
      <c r="FQ45" s="69"/>
      <c r="FR45" s="69"/>
      <c r="FS45" s="69"/>
      <c r="FT45" s="69"/>
      <c r="FU45" s="69"/>
      <c r="FV45" s="69"/>
      <c r="FW45" s="69"/>
      <c r="FX45" s="69"/>
      <c r="FY45" s="69"/>
      <c r="FZ45" s="69"/>
      <c r="GA45" s="69"/>
      <c r="GB45" s="69"/>
      <c r="GC45" s="69"/>
      <c r="GD45" s="69"/>
      <c r="GE45" s="69"/>
      <c r="GF45" s="69"/>
      <c r="GG45" s="69"/>
      <c r="GH45" s="69"/>
      <c r="GI45" s="69"/>
      <c r="GJ45" s="69"/>
      <c r="GK45" s="69"/>
      <c r="GL45" s="69"/>
      <c r="GM45" s="69"/>
      <c r="GN45" s="69"/>
      <c r="GO45" s="69"/>
      <c r="GP45" s="69"/>
      <c r="GQ45" s="69"/>
      <c r="GR45" s="69"/>
      <c r="GS45" s="69"/>
      <c r="GT45" s="69"/>
      <c r="GU45" s="69"/>
      <c r="GV45" s="69"/>
      <c r="GW45" s="69"/>
      <c r="GX45" s="69"/>
      <c r="GY45" s="69"/>
      <c r="GZ45" s="69"/>
      <c r="HA45" s="69"/>
      <c r="HB45" s="69"/>
      <c r="HC45" s="69"/>
      <c r="HD45" s="69"/>
      <c r="HE45" s="69"/>
      <c r="HF45" s="69"/>
      <c r="HG45" s="69"/>
      <c r="HH45" s="69"/>
      <c r="HI45" s="69"/>
      <c r="HJ45" s="69"/>
      <c r="HK45" s="69"/>
      <c r="HL45" s="69"/>
      <c r="HM45" s="69"/>
      <c r="HN45" s="69"/>
      <c r="HO45" s="69"/>
      <c r="HP45" s="69"/>
      <c r="HQ45" s="69"/>
      <c r="HR45" s="69"/>
      <c r="HS45" s="69"/>
      <c r="HT45" s="69"/>
      <c r="HU45" s="69"/>
      <c r="HV45" s="69"/>
      <c r="HW45" s="69"/>
      <c r="HX45" s="69"/>
      <c r="HY45" s="69"/>
      <c r="HZ45" s="69"/>
      <c r="IA45" s="69"/>
      <c r="IB45" s="69"/>
      <c r="IC45" s="69"/>
      <c r="ID45" s="69"/>
      <c r="IE45" s="69"/>
    </row>
    <row r="46" spans="1:239" ht="15.75" x14ac:dyDescent="0.25">
      <c r="A46" s="69"/>
      <c r="B46" s="69"/>
      <c r="C46" s="69"/>
      <c r="D46" s="69"/>
      <c r="E46" s="70"/>
      <c r="F46" s="69"/>
      <c r="G46" s="69"/>
      <c r="H46" s="71"/>
      <c r="I46" s="71"/>
      <c r="J46" s="69"/>
      <c r="K46" s="69"/>
      <c r="L46" s="71"/>
      <c r="M46" s="71"/>
      <c r="N46" s="71"/>
      <c r="O46" s="71"/>
      <c r="P46" s="69"/>
      <c r="Q46" s="69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69"/>
      <c r="AE46" s="69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69"/>
      <c r="AW46" s="69"/>
      <c r="AX46" s="69"/>
      <c r="AY46" s="69"/>
      <c r="AZ46" s="69"/>
      <c r="BA46" s="69"/>
      <c r="BB46" s="69"/>
      <c r="BC46" s="69"/>
      <c r="BD46" s="71"/>
      <c r="BE46" s="71"/>
      <c r="BF46" s="71"/>
      <c r="BG46" s="71"/>
      <c r="BH46" s="69"/>
      <c r="BI46" s="69"/>
      <c r="BJ46" s="71"/>
      <c r="BK46" s="71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69"/>
      <c r="DG46" s="69"/>
      <c r="DH46" s="71"/>
      <c r="DI46" s="71"/>
      <c r="DJ46" s="69"/>
      <c r="DK46" s="69"/>
      <c r="DL46" s="71"/>
      <c r="DM46" s="71"/>
      <c r="DN46" s="69"/>
      <c r="DO46" s="69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69"/>
      <c r="EC46" s="69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69"/>
      <c r="EU46" s="69"/>
      <c r="EV46" s="69"/>
      <c r="EW46" s="69"/>
      <c r="EX46" s="69"/>
      <c r="EY46" s="69"/>
      <c r="EZ46" s="69"/>
      <c r="FA46" s="69"/>
      <c r="FB46" s="71"/>
      <c r="FC46" s="71"/>
      <c r="FD46" s="71"/>
      <c r="FE46" s="71"/>
      <c r="FF46" s="71"/>
      <c r="FG46" s="69"/>
      <c r="FH46" s="69"/>
      <c r="FI46" s="69"/>
      <c r="FJ46" s="69"/>
      <c r="FK46" s="69"/>
      <c r="FL46" s="69"/>
      <c r="FM46" s="69"/>
      <c r="FN46" s="69"/>
      <c r="FO46" s="69"/>
      <c r="FP46" s="69"/>
      <c r="FQ46" s="69"/>
      <c r="FR46" s="69"/>
      <c r="FS46" s="69"/>
      <c r="FT46" s="69"/>
      <c r="FU46" s="69"/>
      <c r="FV46" s="69"/>
      <c r="FW46" s="69"/>
      <c r="FX46" s="69"/>
      <c r="FY46" s="69"/>
      <c r="FZ46" s="69"/>
      <c r="GA46" s="69"/>
      <c r="GB46" s="69"/>
      <c r="GC46" s="69"/>
      <c r="GD46" s="69"/>
      <c r="GE46" s="69"/>
      <c r="GF46" s="69"/>
      <c r="GG46" s="69"/>
      <c r="GH46" s="69"/>
      <c r="GI46" s="69"/>
      <c r="GJ46" s="69"/>
      <c r="GK46" s="69"/>
      <c r="GL46" s="69"/>
      <c r="GM46" s="69"/>
      <c r="GN46" s="69"/>
      <c r="GO46" s="69"/>
      <c r="GP46" s="69"/>
      <c r="GQ46" s="69"/>
      <c r="GR46" s="69"/>
      <c r="GS46" s="69"/>
      <c r="GT46" s="69"/>
      <c r="GU46" s="69"/>
      <c r="GV46" s="69"/>
      <c r="GW46" s="69"/>
      <c r="GX46" s="69"/>
      <c r="GY46" s="69"/>
      <c r="GZ46" s="69"/>
      <c r="HA46" s="69"/>
      <c r="HB46" s="69"/>
      <c r="HC46" s="69"/>
      <c r="HD46" s="69"/>
      <c r="HE46" s="69"/>
      <c r="HF46" s="69"/>
      <c r="HG46" s="69"/>
      <c r="HH46" s="69"/>
      <c r="HI46" s="69"/>
      <c r="HJ46" s="69"/>
      <c r="HK46" s="69"/>
      <c r="HL46" s="69"/>
      <c r="HM46" s="69"/>
      <c r="HN46" s="69"/>
      <c r="HO46" s="69"/>
      <c r="HP46" s="69"/>
      <c r="HQ46" s="69"/>
      <c r="HR46" s="69"/>
      <c r="HS46" s="69"/>
      <c r="HT46" s="69"/>
      <c r="HU46" s="69"/>
      <c r="HV46" s="69"/>
      <c r="HW46" s="69"/>
      <c r="HX46" s="69"/>
      <c r="HY46" s="69"/>
      <c r="HZ46" s="69"/>
      <c r="IA46" s="69"/>
      <c r="IB46" s="69"/>
      <c r="IC46" s="69"/>
      <c r="ID46" s="69"/>
      <c r="IE46" s="69"/>
    </row>
    <row r="47" spans="1:239" ht="15.75" x14ac:dyDescent="0.25">
      <c r="A47" s="69"/>
      <c r="B47" s="69"/>
      <c r="C47" s="69"/>
      <c r="D47" s="69"/>
      <c r="E47" s="70"/>
      <c r="F47" s="69"/>
      <c r="G47" s="69"/>
      <c r="H47" s="71"/>
      <c r="I47" s="71"/>
      <c r="J47" s="69"/>
      <c r="K47" s="69"/>
      <c r="L47" s="71"/>
      <c r="M47" s="71"/>
      <c r="N47" s="71"/>
      <c r="O47" s="71"/>
      <c r="P47" s="69"/>
      <c r="Q47" s="69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69"/>
      <c r="AE47" s="69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71"/>
      <c r="BG47" s="71"/>
      <c r="BH47" s="69"/>
      <c r="BI47" s="69"/>
      <c r="BJ47" s="71"/>
      <c r="BK47" s="71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69"/>
      <c r="DG47" s="69"/>
      <c r="DH47" s="71"/>
      <c r="DI47" s="71"/>
      <c r="DJ47" s="69"/>
      <c r="DK47" s="69"/>
      <c r="DL47" s="71"/>
      <c r="DM47" s="71"/>
      <c r="DN47" s="69"/>
      <c r="DO47" s="69"/>
      <c r="DP47" s="71"/>
      <c r="DQ47" s="71"/>
      <c r="DR47" s="71"/>
      <c r="DS47" s="71"/>
      <c r="DT47" s="71"/>
      <c r="DU47" s="71"/>
      <c r="DV47" s="71"/>
      <c r="DW47" s="71"/>
      <c r="DX47" s="71"/>
      <c r="DY47" s="71"/>
      <c r="DZ47" s="71"/>
      <c r="EA47" s="71"/>
      <c r="EB47" s="69"/>
      <c r="EC47" s="69"/>
      <c r="ED47" s="71"/>
      <c r="EE47" s="71"/>
      <c r="EF47" s="71"/>
      <c r="EG47" s="71"/>
      <c r="EH47" s="71"/>
      <c r="EI47" s="71"/>
      <c r="EJ47" s="71"/>
      <c r="EK47" s="71"/>
      <c r="EL47" s="71"/>
      <c r="EM47" s="71"/>
      <c r="EN47" s="71"/>
      <c r="EO47" s="71"/>
      <c r="EP47" s="71"/>
      <c r="EQ47" s="71"/>
      <c r="ER47" s="71"/>
      <c r="ES47" s="71"/>
      <c r="ET47" s="69"/>
      <c r="EU47" s="69"/>
      <c r="EV47" s="69"/>
      <c r="EW47" s="69"/>
      <c r="EX47" s="69"/>
      <c r="EY47" s="69"/>
      <c r="EZ47" s="69"/>
      <c r="FA47" s="69"/>
      <c r="FB47" s="69"/>
      <c r="FC47" s="69"/>
      <c r="FD47" s="71"/>
      <c r="FE47" s="71"/>
      <c r="FF47" s="71"/>
      <c r="FG47" s="69"/>
      <c r="FH47" s="69"/>
      <c r="FI47" s="69"/>
      <c r="FJ47" s="69"/>
      <c r="FK47" s="69"/>
      <c r="FL47" s="69"/>
      <c r="FM47" s="69"/>
      <c r="FN47" s="69"/>
      <c r="FO47" s="69"/>
      <c r="FP47" s="69"/>
      <c r="FQ47" s="69"/>
      <c r="FR47" s="69"/>
      <c r="FS47" s="69"/>
      <c r="FT47" s="69"/>
      <c r="FU47" s="69"/>
      <c r="FV47" s="69"/>
      <c r="FW47" s="69"/>
      <c r="FX47" s="69"/>
      <c r="FY47" s="69"/>
      <c r="FZ47" s="69"/>
      <c r="GA47" s="69"/>
      <c r="GB47" s="69"/>
      <c r="GC47" s="69"/>
      <c r="GD47" s="69"/>
      <c r="GE47" s="69"/>
      <c r="GF47" s="69"/>
      <c r="GG47" s="69"/>
      <c r="GH47" s="69"/>
      <c r="GI47" s="69"/>
      <c r="GJ47" s="69"/>
      <c r="GK47" s="69"/>
      <c r="GL47" s="69"/>
      <c r="GM47" s="69"/>
      <c r="GN47" s="69"/>
      <c r="GO47" s="69"/>
      <c r="GP47" s="69"/>
      <c r="GQ47" s="69"/>
      <c r="GR47" s="69"/>
      <c r="GS47" s="69"/>
      <c r="GT47" s="69"/>
      <c r="GU47" s="69"/>
      <c r="GV47" s="69"/>
      <c r="GW47" s="69"/>
      <c r="GX47" s="69"/>
      <c r="GY47" s="69"/>
      <c r="GZ47" s="69"/>
      <c r="HA47" s="69"/>
      <c r="HB47" s="69"/>
      <c r="HC47" s="69"/>
      <c r="HD47" s="69"/>
      <c r="HE47" s="69"/>
      <c r="HF47" s="69"/>
      <c r="HG47" s="69"/>
      <c r="HH47" s="69"/>
      <c r="HI47" s="69"/>
      <c r="HJ47" s="69"/>
      <c r="HK47" s="69"/>
      <c r="HL47" s="69"/>
      <c r="HM47" s="69"/>
      <c r="HN47" s="69"/>
      <c r="HO47" s="69"/>
      <c r="HP47" s="69"/>
      <c r="HQ47" s="69"/>
      <c r="HR47" s="69"/>
      <c r="HS47" s="69"/>
      <c r="HT47" s="69"/>
      <c r="HU47" s="69"/>
      <c r="HV47" s="69"/>
      <c r="HW47" s="69"/>
      <c r="HX47" s="69"/>
      <c r="HY47" s="69"/>
      <c r="HZ47" s="69"/>
      <c r="IA47" s="69"/>
      <c r="IB47" s="69"/>
      <c r="IC47" s="69"/>
      <c r="ID47" s="69"/>
      <c r="IE47" s="69"/>
    </row>
    <row r="48" spans="1:239" ht="15.75" x14ac:dyDescent="0.25">
      <c r="A48" s="69"/>
      <c r="B48" s="69"/>
      <c r="C48" s="69"/>
      <c r="D48" s="69"/>
      <c r="E48" s="70"/>
      <c r="F48" s="69"/>
      <c r="G48" s="69"/>
      <c r="H48" s="71"/>
      <c r="I48" s="71"/>
      <c r="J48" s="69"/>
      <c r="K48" s="69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69"/>
      <c r="AE48" s="69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71"/>
      <c r="BG48" s="71"/>
      <c r="BH48" s="69"/>
      <c r="BI48" s="69"/>
      <c r="BJ48" s="71"/>
      <c r="BK48" s="71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71"/>
      <c r="DI48" s="71"/>
      <c r="DJ48" s="69"/>
      <c r="DK48" s="69"/>
      <c r="DL48" s="71"/>
      <c r="DM48" s="71"/>
      <c r="DN48" s="71"/>
      <c r="DO48" s="71"/>
      <c r="DP48" s="71"/>
      <c r="DQ48" s="71"/>
      <c r="DR48" s="71"/>
      <c r="DS48" s="71"/>
      <c r="DT48" s="71"/>
      <c r="DU48" s="71"/>
      <c r="DV48" s="71"/>
      <c r="DW48" s="71"/>
      <c r="DX48" s="71"/>
      <c r="DY48" s="71"/>
      <c r="DZ48" s="71"/>
      <c r="EA48" s="71"/>
      <c r="EB48" s="69"/>
      <c r="EC48" s="69"/>
      <c r="ED48" s="71"/>
      <c r="EE48" s="71"/>
      <c r="EF48" s="71"/>
      <c r="EG48" s="71"/>
      <c r="EH48" s="71"/>
      <c r="EI48" s="71"/>
      <c r="EJ48" s="71"/>
      <c r="EK48" s="71"/>
      <c r="EL48" s="71"/>
      <c r="EM48" s="71"/>
      <c r="EN48" s="71"/>
      <c r="EO48" s="71"/>
      <c r="EP48" s="71"/>
      <c r="EQ48" s="71"/>
      <c r="ER48" s="71"/>
      <c r="ES48" s="71"/>
      <c r="ET48" s="69"/>
      <c r="EU48" s="69"/>
      <c r="EV48" s="69"/>
      <c r="EW48" s="69"/>
      <c r="EX48" s="69"/>
      <c r="EY48" s="69"/>
      <c r="EZ48" s="69"/>
      <c r="FA48" s="69"/>
      <c r="FB48" s="69"/>
      <c r="FC48" s="69"/>
      <c r="FD48" s="71"/>
      <c r="FE48" s="71"/>
      <c r="FF48" s="71"/>
      <c r="FG48" s="69"/>
      <c r="FH48" s="69"/>
      <c r="FI48" s="69"/>
      <c r="FJ48" s="69"/>
      <c r="FK48" s="69"/>
      <c r="FL48" s="69"/>
      <c r="FM48" s="69"/>
      <c r="FN48" s="69"/>
      <c r="FO48" s="69"/>
      <c r="FP48" s="69"/>
      <c r="FQ48" s="69"/>
      <c r="FR48" s="69"/>
      <c r="FS48" s="69"/>
      <c r="FT48" s="69"/>
      <c r="FU48" s="69"/>
      <c r="FV48" s="69"/>
      <c r="FW48" s="69"/>
      <c r="FX48" s="69"/>
      <c r="FY48" s="69"/>
      <c r="FZ48" s="69"/>
      <c r="GA48" s="69"/>
      <c r="GB48" s="69"/>
      <c r="GC48" s="69"/>
      <c r="GD48" s="69"/>
      <c r="GE48" s="69"/>
      <c r="GF48" s="69"/>
      <c r="GG48" s="69"/>
      <c r="GH48" s="69"/>
      <c r="GI48" s="69"/>
      <c r="GJ48" s="69"/>
      <c r="GK48" s="69"/>
      <c r="GL48" s="69"/>
      <c r="GM48" s="69"/>
      <c r="GN48" s="69"/>
      <c r="GO48" s="69"/>
      <c r="GP48" s="69"/>
      <c r="GQ48" s="69"/>
      <c r="GR48" s="69"/>
      <c r="GS48" s="69"/>
      <c r="GT48" s="69"/>
      <c r="GU48" s="69"/>
      <c r="GV48" s="69"/>
      <c r="GW48" s="69"/>
      <c r="GX48" s="69"/>
      <c r="GY48" s="69"/>
      <c r="GZ48" s="69"/>
      <c r="HA48" s="69"/>
      <c r="HB48" s="69"/>
      <c r="HC48" s="69"/>
      <c r="HD48" s="69"/>
      <c r="HE48" s="69"/>
      <c r="HF48" s="69"/>
      <c r="HG48" s="69"/>
      <c r="HH48" s="69"/>
      <c r="HI48" s="69"/>
      <c r="HJ48" s="69"/>
      <c r="HK48" s="69"/>
      <c r="HL48" s="69"/>
      <c r="HM48" s="69"/>
      <c r="HN48" s="69"/>
      <c r="HO48" s="69"/>
      <c r="HP48" s="69"/>
      <c r="HQ48" s="69"/>
      <c r="HR48" s="69"/>
      <c r="HS48" s="69"/>
      <c r="HT48" s="69"/>
      <c r="HU48" s="69"/>
      <c r="HV48" s="69"/>
      <c r="HW48" s="69"/>
      <c r="HX48" s="69"/>
      <c r="HY48" s="69"/>
      <c r="HZ48" s="69"/>
      <c r="IA48" s="69"/>
      <c r="IB48" s="69"/>
      <c r="IC48" s="69"/>
      <c r="ID48" s="69"/>
      <c r="IE48" s="69"/>
    </row>
    <row r="49" spans="1:239" ht="15.75" x14ac:dyDescent="0.25">
      <c r="A49" s="69"/>
      <c r="B49" s="69"/>
      <c r="C49" s="69"/>
      <c r="D49" s="69"/>
      <c r="E49" s="70"/>
      <c r="F49" s="69"/>
      <c r="G49" s="69"/>
      <c r="H49" s="71"/>
      <c r="I49" s="71"/>
      <c r="J49" s="69"/>
      <c r="K49" s="69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69"/>
      <c r="AE49" s="69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71"/>
      <c r="BG49" s="71"/>
      <c r="BH49" s="69"/>
      <c r="BI49" s="69"/>
      <c r="BJ49" s="71"/>
      <c r="BK49" s="71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71"/>
      <c r="DI49" s="71"/>
      <c r="DJ49" s="69"/>
      <c r="DK49" s="69"/>
      <c r="DL49" s="71"/>
      <c r="DM49" s="71"/>
      <c r="DN49" s="71"/>
      <c r="DO49" s="71"/>
      <c r="DP49" s="71"/>
      <c r="DQ49" s="71"/>
      <c r="DR49" s="71"/>
      <c r="DS49" s="71"/>
      <c r="DT49" s="71"/>
      <c r="DU49" s="71"/>
      <c r="DV49" s="71"/>
      <c r="DW49" s="71"/>
      <c r="DX49" s="71"/>
      <c r="DY49" s="71"/>
      <c r="DZ49" s="71"/>
      <c r="EA49" s="71"/>
      <c r="EB49" s="69"/>
      <c r="EC49" s="69"/>
      <c r="ED49" s="71"/>
      <c r="EE49" s="71"/>
      <c r="EF49" s="71"/>
      <c r="EG49" s="71"/>
      <c r="EH49" s="71"/>
      <c r="EI49" s="71"/>
      <c r="EJ49" s="71"/>
      <c r="EK49" s="71"/>
      <c r="EL49" s="71"/>
      <c r="EM49" s="71"/>
      <c r="EN49" s="71"/>
      <c r="EO49" s="71"/>
      <c r="EP49" s="71"/>
      <c r="EQ49" s="71"/>
      <c r="ER49" s="71"/>
      <c r="ES49" s="71"/>
      <c r="ET49" s="69"/>
      <c r="EU49" s="69"/>
      <c r="EV49" s="69"/>
      <c r="EW49" s="69"/>
      <c r="EX49" s="69"/>
      <c r="EY49" s="69"/>
      <c r="EZ49" s="69"/>
      <c r="FA49" s="69"/>
      <c r="FB49" s="69"/>
      <c r="FC49" s="69"/>
      <c r="FD49" s="71"/>
      <c r="FE49" s="71"/>
      <c r="FF49" s="71"/>
      <c r="FG49" s="69"/>
      <c r="FH49" s="69"/>
      <c r="FI49" s="69"/>
      <c r="FJ49" s="69"/>
      <c r="FK49" s="69"/>
      <c r="FL49" s="69"/>
      <c r="FM49" s="69"/>
      <c r="FN49" s="69"/>
      <c r="FO49" s="69"/>
      <c r="FP49" s="69"/>
      <c r="FQ49" s="69"/>
      <c r="FR49" s="69"/>
      <c r="FS49" s="69"/>
      <c r="FT49" s="69"/>
      <c r="FU49" s="69"/>
      <c r="FV49" s="69"/>
      <c r="FW49" s="69"/>
      <c r="FX49" s="69"/>
      <c r="FY49" s="69"/>
      <c r="FZ49" s="69"/>
      <c r="GA49" s="69"/>
      <c r="GB49" s="69"/>
      <c r="GC49" s="69"/>
      <c r="GD49" s="69"/>
      <c r="GE49" s="69"/>
      <c r="GF49" s="69"/>
      <c r="GG49" s="69"/>
      <c r="GH49" s="69"/>
      <c r="GI49" s="69"/>
      <c r="GJ49" s="69"/>
      <c r="GK49" s="69"/>
      <c r="GL49" s="69"/>
      <c r="GM49" s="69"/>
      <c r="GN49" s="69"/>
      <c r="GO49" s="69"/>
      <c r="GP49" s="69"/>
      <c r="GQ49" s="69"/>
      <c r="GR49" s="69"/>
      <c r="GS49" s="69"/>
      <c r="GT49" s="69"/>
      <c r="GU49" s="69"/>
      <c r="GV49" s="69"/>
      <c r="GW49" s="69"/>
      <c r="GX49" s="69"/>
      <c r="GY49" s="69"/>
      <c r="GZ49" s="69"/>
      <c r="HA49" s="69"/>
      <c r="HB49" s="69"/>
      <c r="HC49" s="69"/>
      <c r="HD49" s="69"/>
      <c r="HE49" s="69"/>
      <c r="HF49" s="69"/>
      <c r="HG49" s="69"/>
      <c r="HH49" s="69"/>
      <c r="HI49" s="69"/>
      <c r="HJ49" s="69"/>
      <c r="HK49" s="69"/>
      <c r="HL49" s="69"/>
      <c r="HM49" s="69"/>
      <c r="HN49" s="69"/>
      <c r="HO49" s="69"/>
      <c r="HP49" s="69"/>
      <c r="HQ49" s="69"/>
      <c r="HR49" s="69"/>
      <c r="HS49" s="69"/>
      <c r="HT49" s="69"/>
      <c r="HU49" s="69"/>
      <c r="HV49" s="69"/>
      <c r="HW49" s="69"/>
      <c r="HX49" s="69"/>
      <c r="HY49" s="69"/>
      <c r="HZ49" s="69"/>
      <c r="IA49" s="69"/>
      <c r="IB49" s="69"/>
      <c r="IC49" s="69"/>
      <c r="ID49" s="69"/>
      <c r="IE49" s="69"/>
    </row>
    <row r="50" spans="1:239" ht="15.75" x14ac:dyDescent="0.25">
      <c r="A50" s="69"/>
      <c r="B50" s="69"/>
      <c r="C50" s="69"/>
      <c r="D50" s="69"/>
      <c r="E50" s="70"/>
      <c r="F50" s="69"/>
      <c r="G50" s="69"/>
      <c r="H50" s="71"/>
      <c r="I50" s="71"/>
      <c r="J50" s="69"/>
      <c r="K50" s="69"/>
      <c r="L50" s="71"/>
      <c r="M50" s="71"/>
      <c r="N50" s="71"/>
      <c r="O50" s="71"/>
      <c r="P50" s="69"/>
      <c r="Q50" s="69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69"/>
      <c r="AE50" s="69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71"/>
      <c r="BG50" s="71"/>
      <c r="BH50" s="69"/>
      <c r="BI50" s="69"/>
      <c r="BJ50" s="71"/>
      <c r="BK50" s="71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71"/>
      <c r="DI50" s="71"/>
      <c r="DJ50" s="69"/>
      <c r="DK50" s="69"/>
      <c r="DL50" s="71"/>
      <c r="DM50" s="71"/>
      <c r="DN50" s="69"/>
      <c r="DO50" s="69"/>
      <c r="DP50" s="71"/>
      <c r="DQ50" s="71"/>
      <c r="DR50" s="71"/>
      <c r="DS50" s="71"/>
      <c r="DT50" s="71"/>
      <c r="DU50" s="71"/>
      <c r="DV50" s="71"/>
      <c r="DW50" s="71"/>
      <c r="DX50" s="71"/>
      <c r="DY50" s="71"/>
      <c r="DZ50" s="71"/>
      <c r="EA50" s="71"/>
      <c r="EB50" s="69"/>
      <c r="EC50" s="69"/>
      <c r="ED50" s="71"/>
      <c r="EE50" s="71"/>
      <c r="EF50" s="71"/>
      <c r="EG50" s="71"/>
      <c r="EH50" s="71"/>
      <c r="EI50" s="71"/>
      <c r="EJ50" s="71"/>
      <c r="EK50" s="71"/>
      <c r="EL50" s="71"/>
      <c r="EM50" s="71"/>
      <c r="EN50" s="71"/>
      <c r="EO50" s="71"/>
      <c r="EP50" s="71"/>
      <c r="EQ50" s="71"/>
      <c r="ER50" s="71"/>
      <c r="ES50" s="71"/>
      <c r="ET50" s="69"/>
      <c r="EU50" s="69"/>
      <c r="EV50" s="69"/>
      <c r="EW50" s="69"/>
      <c r="EX50" s="69"/>
      <c r="EY50" s="69"/>
      <c r="EZ50" s="69"/>
      <c r="FA50" s="69"/>
      <c r="FB50" s="69"/>
      <c r="FC50" s="69"/>
      <c r="FD50" s="71"/>
      <c r="FE50" s="71"/>
      <c r="FF50" s="71"/>
      <c r="FG50" s="69"/>
      <c r="FH50" s="69"/>
      <c r="FI50" s="69"/>
      <c r="FJ50" s="69"/>
      <c r="FK50" s="69"/>
      <c r="FL50" s="69"/>
      <c r="FM50" s="69"/>
      <c r="FN50" s="69"/>
      <c r="FO50" s="69"/>
      <c r="FP50" s="69"/>
      <c r="FQ50" s="69"/>
      <c r="FR50" s="69"/>
      <c r="FS50" s="69"/>
      <c r="FT50" s="69"/>
      <c r="FU50" s="69"/>
      <c r="FV50" s="69"/>
      <c r="FW50" s="69"/>
      <c r="FX50" s="69"/>
      <c r="FY50" s="69"/>
      <c r="FZ50" s="69"/>
      <c r="GA50" s="69"/>
      <c r="GB50" s="69"/>
      <c r="GC50" s="69"/>
      <c r="GD50" s="69"/>
      <c r="GE50" s="69"/>
      <c r="GF50" s="69"/>
      <c r="GG50" s="69"/>
      <c r="GH50" s="69"/>
      <c r="GI50" s="69"/>
      <c r="GJ50" s="69"/>
      <c r="GK50" s="69"/>
      <c r="GL50" s="69"/>
      <c r="GM50" s="69"/>
      <c r="GN50" s="69"/>
      <c r="GO50" s="69"/>
      <c r="GP50" s="69"/>
      <c r="GQ50" s="69"/>
      <c r="GR50" s="69"/>
      <c r="GS50" s="69"/>
      <c r="GT50" s="69"/>
      <c r="GU50" s="69"/>
      <c r="GV50" s="69"/>
      <c r="GW50" s="69"/>
      <c r="GX50" s="69"/>
      <c r="GY50" s="69"/>
      <c r="GZ50" s="69"/>
      <c r="HA50" s="69"/>
      <c r="HB50" s="69"/>
      <c r="HC50" s="69"/>
      <c r="HD50" s="69"/>
      <c r="HE50" s="69"/>
      <c r="HF50" s="69"/>
      <c r="HG50" s="69"/>
      <c r="HH50" s="69"/>
      <c r="HI50" s="69"/>
      <c r="HJ50" s="69"/>
      <c r="HK50" s="69"/>
      <c r="HL50" s="69"/>
      <c r="HM50" s="69"/>
      <c r="HN50" s="69"/>
      <c r="HO50" s="69"/>
      <c r="HP50" s="69"/>
      <c r="HQ50" s="69"/>
      <c r="HR50" s="69"/>
      <c r="HS50" s="69"/>
      <c r="HT50" s="69"/>
      <c r="HU50" s="69"/>
      <c r="HV50" s="69"/>
      <c r="HW50" s="69"/>
      <c r="HX50" s="69"/>
      <c r="HY50" s="69"/>
      <c r="HZ50" s="69"/>
      <c r="IA50" s="69"/>
      <c r="IB50" s="69"/>
      <c r="IC50" s="69"/>
      <c r="ID50" s="69"/>
      <c r="IE50" s="69"/>
    </row>
    <row r="51" spans="1:239" ht="15.75" x14ac:dyDescent="0.25">
      <c r="A51" s="69"/>
      <c r="B51" s="69"/>
      <c r="C51" s="69"/>
      <c r="D51" s="69"/>
      <c r="E51" s="70"/>
      <c r="F51" s="69"/>
      <c r="G51" s="69"/>
      <c r="H51" s="71"/>
      <c r="I51" s="71"/>
      <c r="J51" s="69"/>
      <c r="K51" s="69"/>
      <c r="L51" s="71"/>
      <c r="M51" s="71"/>
      <c r="N51" s="71"/>
      <c r="O51" s="71"/>
      <c r="P51" s="69"/>
      <c r="Q51" s="69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69"/>
      <c r="AE51" s="69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69"/>
      <c r="AW51" s="69"/>
      <c r="AX51" s="71"/>
      <c r="AY51" s="71"/>
      <c r="AZ51" s="69"/>
      <c r="BA51" s="69"/>
      <c r="BB51" s="71"/>
      <c r="BC51" s="71"/>
      <c r="BD51" s="71"/>
      <c r="BE51" s="71"/>
      <c r="BF51" s="71"/>
      <c r="BG51" s="71"/>
      <c r="BH51" s="69"/>
      <c r="BI51" s="69"/>
      <c r="BJ51" s="71"/>
      <c r="BK51" s="71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71"/>
      <c r="DI51" s="71"/>
      <c r="DJ51" s="69"/>
      <c r="DK51" s="69"/>
      <c r="DL51" s="71"/>
      <c r="DM51" s="71"/>
      <c r="DN51" s="69"/>
      <c r="DO51" s="69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69"/>
      <c r="EC51" s="69"/>
      <c r="ED51" s="71"/>
      <c r="EE51" s="71"/>
      <c r="EF51" s="71"/>
      <c r="EG51" s="71"/>
      <c r="EH51" s="71"/>
      <c r="EI51" s="71"/>
      <c r="EJ51" s="71"/>
      <c r="EK51" s="71"/>
      <c r="EL51" s="71"/>
      <c r="EM51" s="71"/>
      <c r="EN51" s="71"/>
      <c r="EO51" s="71"/>
      <c r="EP51" s="71"/>
      <c r="EQ51" s="71"/>
      <c r="ER51" s="71"/>
      <c r="ES51" s="71"/>
      <c r="ET51" s="69"/>
      <c r="EU51" s="69"/>
      <c r="EV51" s="71"/>
      <c r="EW51" s="71"/>
      <c r="EX51" s="69"/>
      <c r="EY51" s="69"/>
      <c r="EZ51" s="71"/>
      <c r="FA51" s="71"/>
      <c r="FB51" s="71"/>
      <c r="FC51" s="71"/>
      <c r="FD51" s="71"/>
      <c r="FE51" s="71"/>
      <c r="FF51" s="71"/>
      <c r="FG51" s="69"/>
      <c r="FH51" s="69"/>
      <c r="FI51" s="69"/>
      <c r="FJ51" s="69"/>
      <c r="FK51" s="69"/>
      <c r="FL51" s="69"/>
      <c r="FM51" s="69"/>
      <c r="FN51" s="69"/>
      <c r="FO51" s="69"/>
      <c r="FP51" s="69"/>
      <c r="FQ51" s="69"/>
      <c r="FR51" s="69"/>
      <c r="FS51" s="69"/>
      <c r="FT51" s="69"/>
      <c r="FU51" s="69"/>
      <c r="FV51" s="69"/>
      <c r="FW51" s="69"/>
      <c r="FX51" s="69"/>
      <c r="FY51" s="69"/>
      <c r="FZ51" s="69"/>
      <c r="GA51" s="69"/>
      <c r="GB51" s="69"/>
      <c r="GC51" s="69"/>
      <c r="GD51" s="69"/>
      <c r="GE51" s="69"/>
      <c r="GF51" s="69"/>
      <c r="GG51" s="69"/>
      <c r="GH51" s="69"/>
      <c r="GI51" s="69"/>
      <c r="GJ51" s="69"/>
      <c r="GK51" s="69"/>
      <c r="GL51" s="69"/>
      <c r="GM51" s="69"/>
      <c r="GN51" s="69"/>
      <c r="GO51" s="69"/>
      <c r="GP51" s="69"/>
      <c r="GQ51" s="69"/>
      <c r="GR51" s="69"/>
      <c r="GS51" s="69"/>
      <c r="GT51" s="69"/>
      <c r="GU51" s="69"/>
      <c r="GV51" s="69"/>
      <c r="GW51" s="69"/>
      <c r="GX51" s="69"/>
      <c r="GY51" s="69"/>
      <c r="GZ51" s="69"/>
      <c r="HA51" s="69"/>
      <c r="HB51" s="69"/>
      <c r="HC51" s="69"/>
      <c r="HD51" s="69"/>
      <c r="HE51" s="69"/>
      <c r="HF51" s="69"/>
      <c r="HG51" s="69"/>
      <c r="HH51" s="69"/>
      <c r="HI51" s="69"/>
      <c r="HJ51" s="69"/>
      <c r="HK51" s="69"/>
      <c r="HL51" s="69"/>
      <c r="HM51" s="69"/>
      <c r="HN51" s="69"/>
      <c r="HO51" s="69"/>
      <c r="HP51" s="69"/>
      <c r="HQ51" s="69"/>
      <c r="HR51" s="69"/>
      <c r="HS51" s="69"/>
      <c r="HT51" s="69"/>
      <c r="HU51" s="69"/>
      <c r="HV51" s="69"/>
      <c r="HW51" s="69"/>
      <c r="HX51" s="69"/>
      <c r="HY51" s="69"/>
      <c r="HZ51" s="69"/>
      <c r="IA51" s="69"/>
      <c r="IB51" s="69"/>
      <c r="IC51" s="69"/>
      <c r="ID51" s="69"/>
      <c r="IE51" s="69"/>
    </row>
    <row r="52" spans="1:239" ht="15.75" x14ac:dyDescent="0.25">
      <c r="A52" s="69"/>
      <c r="B52" s="69"/>
      <c r="C52" s="69"/>
      <c r="D52" s="69"/>
      <c r="E52" s="70"/>
      <c r="F52" s="69"/>
      <c r="G52" s="69"/>
      <c r="H52" s="71"/>
      <c r="I52" s="71"/>
      <c r="J52" s="69"/>
      <c r="K52" s="69"/>
      <c r="L52" s="71"/>
      <c r="M52" s="71"/>
      <c r="N52" s="71"/>
      <c r="O52" s="71"/>
      <c r="P52" s="69"/>
      <c r="Q52" s="69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69"/>
      <c r="AE52" s="69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71"/>
      <c r="BG52" s="71"/>
      <c r="BH52" s="69"/>
      <c r="BI52" s="69"/>
      <c r="BJ52" s="71"/>
      <c r="BK52" s="71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71"/>
      <c r="DI52" s="71"/>
      <c r="DJ52" s="69"/>
      <c r="DK52" s="69"/>
      <c r="DL52" s="71"/>
      <c r="DM52" s="71"/>
      <c r="DN52" s="69"/>
      <c r="DO52" s="69"/>
      <c r="DP52" s="71"/>
      <c r="DQ52" s="71"/>
      <c r="DR52" s="71"/>
      <c r="DS52" s="71"/>
      <c r="DT52" s="71"/>
      <c r="DU52" s="71"/>
      <c r="DV52" s="71"/>
      <c r="DW52" s="71"/>
      <c r="DX52" s="71"/>
      <c r="DY52" s="71"/>
      <c r="DZ52" s="71"/>
      <c r="EA52" s="71"/>
      <c r="EB52" s="69"/>
      <c r="EC52" s="69"/>
      <c r="ED52" s="71"/>
      <c r="EE52" s="71"/>
      <c r="EF52" s="71"/>
      <c r="EG52" s="71"/>
      <c r="EH52" s="71"/>
      <c r="EI52" s="71"/>
      <c r="EJ52" s="71"/>
      <c r="EK52" s="71"/>
      <c r="EL52" s="71"/>
      <c r="EM52" s="71"/>
      <c r="EN52" s="71"/>
      <c r="EO52" s="71"/>
      <c r="EP52" s="71"/>
      <c r="EQ52" s="71"/>
      <c r="ER52" s="71"/>
      <c r="ES52" s="71"/>
      <c r="ET52" s="69"/>
      <c r="EU52" s="69"/>
      <c r="EV52" s="69"/>
      <c r="EW52" s="69"/>
      <c r="EX52" s="69"/>
      <c r="EY52" s="69"/>
      <c r="EZ52" s="69"/>
      <c r="FA52" s="69"/>
      <c r="FB52" s="69"/>
      <c r="FC52" s="69"/>
      <c r="FD52" s="71"/>
      <c r="FE52" s="71"/>
      <c r="FF52" s="71"/>
      <c r="FG52" s="69"/>
      <c r="FH52" s="69"/>
      <c r="FI52" s="69"/>
      <c r="FJ52" s="69"/>
      <c r="FK52" s="69"/>
      <c r="FL52" s="69"/>
      <c r="FM52" s="69"/>
      <c r="FN52" s="69"/>
      <c r="FO52" s="69"/>
      <c r="FP52" s="69"/>
      <c r="FQ52" s="69"/>
      <c r="FR52" s="69"/>
      <c r="FS52" s="69"/>
      <c r="FT52" s="69"/>
      <c r="FU52" s="69"/>
      <c r="FV52" s="69"/>
      <c r="FW52" s="69"/>
      <c r="FX52" s="69"/>
      <c r="FY52" s="69"/>
      <c r="FZ52" s="69"/>
      <c r="GA52" s="69"/>
      <c r="GB52" s="69"/>
      <c r="GC52" s="69"/>
      <c r="GD52" s="69"/>
      <c r="GE52" s="69"/>
      <c r="GF52" s="69"/>
      <c r="GG52" s="69"/>
      <c r="GH52" s="69"/>
      <c r="GI52" s="69"/>
      <c r="GJ52" s="69"/>
      <c r="GK52" s="69"/>
      <c r="GL52" s="69"/>
      <c r="GM52" s="69"/>
      <c r="GN52" s="69"/>
      <c r="GO52" s="69"/>
      <c r="GP52" s="69"/>
      <c r="GQ52" s="69"/>
      <c r="GR52" s="69"/>
      <c r="GS52" s="69"/>
      <c r="GT52" s="69"/>
      <c r="GU52" s="69"/>
      <c r="GV52" s="69"/>
      <c r="GW52" s="69"/>
      <c r="GX52" s="69"/>
      <c r="GY52" s="69"/>
      <c r="GZ52" s="69"/>
      <c r="HA52" s="69"/>
      <c r="HB52" s="69"/>
      <c r="HC52" s="69"/>
      <c r="HD52" s="69"/>
      <c r="HE52" s="69"/>
      <c r="HF52" s="69"/>
      <c r="HG52" s="69"/>
      <c r="HH52" s="69"/>
      <c r="HI52" s="69"/>
      <c r="HJ52" s="69"/>
      <c r="HK52" s="69"/>
      <c r="HL52" s="69"/>
      <c r="HM52" s="69"/>
      <c r="HN52" s="69"/>
      <c r="HO52" s="69"/>
      <c r="HP52" s="69"/>
      <c r="HQ52" s="69"/>
      <c r="HR52" s="69"/>
      <c r="HS52" s="69"/>
      <c r="HT52" s="69"/>
      <c r="HU52" s="69"/>
      <c r="HV52" s="69"/>
      <c r="HW52" s="69"/>
      <c r="HX52" s="69"/>
      <c r="HY52" s="69"/>
      <c r="HZ52" s="69"/>
      <c r="IA52" s="69"/>
      <c r="IB52" s="69"/>
      <c r="IC52" s="69"/>
      <c r="ID52" s="69"/>
      <c r="IE52" s="69"/>
    </row>
    <row r="53" spans="1:239" ht="15.75" x14ac:dyDescent="0.25">
      <c r="A53" s="69"/>
      <c r="B53" s="69"/>
      <c r="C53" s="69"/>
      <c r="D53" s="69"/>
      <c r="E53" s="70"/>
      <c r="F53" s="69"/>
      <c r="G53" s="69"/>
      <c r="H53" s="71"/>
      <c r="I53" s="71"/>
      <c r="J53" s="69"/>
      <c r="K53" s="69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69"/>
      <c r="AW53" s="69"/>
      <c r="AX53" s="71"/>
      <c r="AY53" s="71"/>
      <c r="AZ53" s="69"/>
      <c r="BA53" s="69"/>
      <c r="BB53" s="71"/>
      <c r="BC53" s="71"/>
      <c r="BD53" s="71"/>
      <c r="BE53" s="71"/>
      <c r="BF53" s="71"/>
      <c r="BG53" s="71"/>
      <c r="BH53" s="69"/>
      <c r="BI53" s="69"/>
      <c r="BJ53" s="71"/>
      <c r="BK53" s="71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69"/>
      <c r="CW53" s="69"/>
      <c r="CX53" s="69"/>
      <c r="CY53" s="69"/>
      <c r="CZ53" s="69"/>
      <c r="DA53" s="69"/>
      <c r="DB53" s="69"/>
      <c r="DC53" s="69"/>
      <c r="DD53" s="69"/>
      <c r="DE53" s="69"/>
      <c r="DF53" s="69"/>
      <c r="DG53" s="69"/>
      <c r="DH53" s="71"/>
      <c r="DI53" s="71"/>
      <c r="DJ53" s="69"/>
      <c r="DK53" s="69"/>
      <c r="DL53" s="71"/>
      <c r="DM53" s="71"/>
      <c r="DN53" s="71"/>
      <c r="DO53" s="71"/>
      <c r="DP53" s="71"/>
      <c r="DQ53" s="71"/>
      <c r="DR53" s="71"/>
      <c r="DS53" s="71"/>
      <c r="DT53" s="71"/>
      <c r="DU53" s="71"/>
      <c r="DV53" s="71"/>
      <c r="DW53" s="71"/>
      <c r="DX53" s="71"/>
      <c r="DY53" s="71"/>
      <c r="DZ53" s="71"/>
      <c r="EA53" s="71"/>
      <c r="EB53" s="71"/>
      <c r="EC53" s="71"/>
      <c r="ED53" s="71"/>
      <c r="EE53" s="71"/>
      <c r="EF53" s="71"/>
      <c r="EG53" s="71"/>
      <c r="EH53" s="71"/>
      <c r="EI53" s="71"/>
      <c r="EJ53" s="71"/>
      <c r="EK53" s="71"/>
      <c r="EL53" s="71"/>
      <c r="EM53" s="71"/>
      <c r="EN53" s="71"/>
      <c r="EO53" s="71"/>
      <c r="EP53" s="71"/>
      <c r="EQ53" s="71"/>
      <c r="ER53" s="71"/>
      <c r="ES53" s="71"/>
      <c r="ET53" s="69"/>
      <c r="EU53" s="69"/>
      <c r="EV53" s="71"/>
      <c r="EW53" s="71"/>
      <c r="EX53" s="69"/>
      <c r="EY53" s="69"/>
      <c r="EZ53" s="71"/>
      <c r="FA53" s="71"/>
      <c r="FB53" s="71"/>
      <c r="FC53" s="71"/>
      <c r="FD53" s="71"/>
      <c r="FE53" s="71"/>
      <c r="FF53" s="71"/>
      <c r="FG53" s="69"/>
      <c r="FH53" s="69"/>
      <c r="FI53" s="69"/>
      <c r="FJ53" s="69"/>
      <c r="FK53" s="69"/>
      <c r="FL53" s="69"/>
      <c r="FM53" s="69"/>
      <c r="FN53" s="69"/>
      <c r="FO53" s="69"/>
      <c r="FP53" s="69"/>
      <c r="FQ53" s="69"/>
      <c r="FR53" s="69"/>
      <c r="FS53" s="69"/>
      <c r="FT53" s="69"/>
      <c r="FU53" s="69"/>
      <c r="FV53" s="69"/>
      <c r="FW53" s="69"/>
      <c r="FX53" s="69"/>
      <c r="FY53" s="69"/>
      <c r="FZ53" s="69"/>
      <c r="GA53" s="69"/>
      <c r="GB53" s="69"/>
      <c r="GC53" s="69"/>
      <c r="GD53" s="69"/>
      <c r="GE53" s="69"/>
      <c r="GF53" s="69"/>
      <c r="GG53" s="69"/>
      <c r="GH53" s="69"/>
      <c r="GI53" s="69"/>
      <c r="GJ53" s="69"/>
      <c r="GK53" s="69"/>
      <c r="GL53" s="69"/>
      <c r="GM53" s="69"/>
      <c r="GN53" s="69"/>
      <c r="GO53" s="69"/>
      <c r="GP53" s="69"/>
      <c r="GQ53" s="69"/>
      <c r="GR53" s="69"/>
      <c r="GS53" s="69"/>
      <c r="GT53" s="69"/>
      <c r="GU53" s="69"/>
      <c r="GV53" s="69"/>
      <c r="GW53" s="69"/>
      <c r="GX53" s="69"/>
      <c r="GY53" s="69"/>
      <c r="GZ53" s="69"/>
      <c r="HA53" s="69"/>
      <c r="HB53" s="69"/>
      <c r="HC53" s="69"/>
      <c r="HD53" s="69"/>
      <c r="HE53" s="69"/>
      <c r="HF53" s="69"/>
      <c r="HG53" s="69"/>
      <c r="HH53" s="69"/>
      <c r="HI53" s="69"/>
      <c r="HJ53" s="69"/>
      <c r="HK53" s="69"/>
      <c r="HL53" s="69"/>
      <c r="HM53" s="69"/>
      <c r="HN53" s="69"/>
      <c r="HO53" s="69"/>
      <c r="HP53" s="69"/>
      <c r="HQ53" s="69"/>
      <c r="HR53" s="69"/>
      <c r="HS53" s="69"/>
      <c r="HT53" s="69"/>
      <c r="HU53" s="69"/>
      <c r="HV53" s="69"/>
      <c r="HW53" s="69"/>
      <c r="HX53" s="69"/>
      <c r="HY53" s="69"/>
      <c r="HZ53" s="69"/>
      <c r="IA53" s="69"/>
      <c r="IB53" s="69"/>
      <c r="IC53" s="69"/>
      <c r="ID53" s="69"/>
      <c r="IE53" s="69"/>
    </row>
    <row r="54" spans="1:239" ht="15.75" x14ac:dyDescent="0.25">
      <c r="A54" s="69"/>
      <c r="B54" s="69"/>
      <c r="C54" s="69"/>
      <c r="D54" s="69"/>
      <c r="E54" s="70"/>
      <c r="F54" s="69"/>
      <c r="G54" s="69"/>
      <c r="H54" s="71"/>
      <c r="I54" s="71"/>
      <c r="J54" s="69"/>
      <c r="K54" s="69"/>
      <c r="L54" s="71"/>
      <c r="M54" s="71"/>
      <c r="N54" s="71"/>
      <c r="O54" s="71"/>
      <c r="P54" s="69"/>
      <c r="Q54" s="69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69"/>
      <c r="AE54" s="69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71"/>
      <c r="BG54" s="71"/>
      <c r="BH54" s="69"/>
      <c r="BI54" s="69"/>
      <c r="BJ54" s="71"/>
      <c r="BK54" s="71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/>
      <c r="CZ54" s="69"/>
      <c r="DA54" s="69"/>
      <c r="DB54" s="69"/>
      <c r="DC54" s="69"/>
      <c r="DD54" s="69"/>
      <c r="DE54" s="69"/>
      <c r="DF54" s="69"/>
      <c r="DG54" s="69"/>
      <c r="DH54" s="71"/>
      <c r="DI54" s="71"/>
      <c r="DJ54" s="69"/>
      <c r="DK54" s="69"/>
      <c r="DL54" s="71"/>
      <c r="DM54" s="71"/>
      <c r="DN54" s="69"/>
      <c r="DO54" s="69"/>
      <c r="DP54" s="71"/>
      <c r="DQ54" s="71"/>
      <c r="DR54" s="71"/>
      <c r="DS54" s="71"/>
      <c r="DT54" s="71"/>
      <c r="DU54" s="71"/>
      <c r="DV54" s="71"/>
      <c r="DW54" s="71"/>
      <c r="DX54" s="71"/>
      <c r="DY54" s="71"/>
      <c r="DZ54" s="71"/>
      <c r="EA54" s="71"/>
      <c r="EB54" s="69"/>
      <c r="EC54" s="69"/>
      <c r="ED54" s="71"/>
      <c r="EE54" s="71"/>
      <c r="EF54" s="71"/>
      <c r="EG54" s="71"/>
      <c r="EH54" s="71"/>
      <c r="EI54" s="71"/>
      <c r="EJ54" s="71"/>
      <c r="EK54" s="71"/>
      <c r="EL54" s="71"/>
      <c r="EM54" s="71"/>
      <c r="EN54" s="71"/>
      <c r="EO54" s="71"/>
      <c r="EP54" s="71"/>
      <c r="EQ54" s="71"/>
      <c r="ER54" s="71"/>
      <c r="ES54" s="71"/>
      <c r="ET54" s="69"/>
      <c r="EU54" s="69"/>
      <c r="EV54" s="69"/>
      <c r="EW54" s="69"/>
      <c r="EX54" s="69"/>
      <c r="EY54" s="69"/>
      <c r="EZ54" s="69"/>
      <c r="FA54" s="69"/>
      <c r="FB54" s="69"/>
      <c r="FC54" s="69"/>
      <c r="FD54" s="71"/>
      <c r="FE54" s="71"/>
      <c r="FF54" s="71"/>
      <c r="FG54" s="69"/>
      <c r="FH54" s="69"/>
      <c r="FI54" s="69"/>
      <c r="FJ54" s="69"/>
      <c r="FK54" s="69"/>
      <c r="FL54" s="69"/>
      <c r="FM54" s="69"/>
      <c r="FN54" s="69"/>
      <c r="FO54" s="69"/>
      <c r="FP54" s="69"/>
      <c r="FQ54" s="69"/>
      <c r="FR54" s="69"/>
      <c r="FS54" s="69"/>
      <c r="FT54" s="69"/>
      <c r="FU54" s="69"/>
      <c r="FV54" s="69"/>
      <c r="FW54" s="69"/>
      <c r="FX54" s="69"/>
      <c r="FY54" s="69"/>
      <c r="FZ54" s="69"/>
      <c r="GA54" s="69"/>
      <c r="GB54" s="69"/>
      <c r="GC54" s="69"/>
      <c r="GD54" s="69"/>
      <c r="GE54" s="69"/>
      <c r="GF54" s="69"/>
      <c r="GG54" s="69"/>
      <c r="GH54" s="69"/>
      <c r="GI54" s="69"/>
      <c r="GJ54" s="69"/>
      <c r="GK54" s="69"/>
      <c r="GL54" s="69"/>
      <c r="GM54" s="69"/>
      <c r="GN54" s="69"/>
      <c r="GO54" s="69"/>
      <c r="GP54" s="69"/>
      <c r="GQ54" s="69"/>
      <c r="GR54" s="69"/>
      <c r="GS54" s="69"/>
      <c r="GT54" s="69"/>
      <c r="GU54" s="69"/>
      <c r="GV54" s="69"/>
      <c r="GW54" s="69"/>
      <c r="GX54" s="69"/>
      <c r="GY54" s="69"/>
      <c r="GZ54" s="69"/>
      <c r="HA54" s="69"/>
      <c r="HB54" s="69"/>
      <c r="HC54" s="69"/>
      <c r="HD54" s="69"/>
      <c r="HE54" s="69"/>
      <c r="HF54" s="69"/>
      <c r="HG54" s="69"/>
      <c r="HH54" s="69"/>
      <c r="HI54" s="69"/>
      <c r="HJ54" s="69"/>
      <c r="HK54" s="69"/>
      <c r="HL54" s="69"/>
      <c r="HM54" s="69"/>
      <c r="HN54" s="69"/>
      <c r="HO54" s="69"/>
      <c r="HP54" s="69"/>
      <c r="HQ54" s="69"/>
      <c r="HR54" s="69"/>
      <c r="HS54" s="69"/>
      <c r="HT54" s="69"/>
      <c r="HU54" s="69"/>
      <c r="HV54" s="69"/>
      <c r="HW54" s="69"/>
      <c r="HX54" s="69"/>
      <c r="HY54" s="69"/>
      <c r="HZ54" s="69"/>
      <c r="IA54" s="69"/>
      <c r="IB54" s="69"/>
      <c r="IC54" s="69"/>
      <c r="ID54" s="69"/>
      <c r="IE54" s="69"/>
    </row>
    <row r="55" spans="1:239" ht="15.75" x14ac:dyDescent="0.25">
      <c r="A55" s="69"/>
      <c r="B55" s="69"/>
      <c r="C55" s="69"/>
      <c r="D55" s="69"/>
      <c r="E55" s="70"/>
      <c r="F55" s="69"/>
      <c r="G55" s="69"/>
      <c r="H55" s="71"/>
      <c r="I55" s="71"/>
      <c r="J55" s="69"/>
      <c r="K55" s="69"/>
      <c r="L55" s="71"/>
      <c r="M55" s="71"/>
      <c r="N55" s="71"/>
      <c r="O55" s="71"/>
      <c r="P55" s="69"/>
      <c r="Q55" s="69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69"/>
      <c r="AE55" s="69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71"/>
      <c r="BG55" s="71"/>
      <c r="BH55" s="71"/>
      <c r="BI55" s="71"/>
      <c r="BJ55" s="71"/>
      <c r="BK55" s="71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69"/>
      <c r="CW55" s="69"/>
      <c r="CX55" s="69"/>
      <c r="CY55" s="69"/>
      <c r="CZ55" s="69"/>
      <c r="DA55" s="69"/>
      <c r="DB55" s="69"/>
      <c r="DC55" s="69"/>
      <c r="DD55" s="69"/>
      <c r="DE55" s="69"/>
      <c r="DF55" s="69"/>
      <c r="DG55" s="69"/>
      <c r="DH55" s="71"/>
      <c r="DI55" s="71"/>
      <c r="DJ55" s="69"/>
      <c r="DK55" s="69"/>
      <c r="DL55" s="71"/>
      <c r="DM55" s="71"/>
      <c r="DN55" s="69"/>
      <c r="DO55" s="69"/>
      <c r="DP55" s="71"/>
      <c r="DQ55" s="71"/>
      <c r="DR55" s="71"/>
      <c r="DS55" s="71"/>
      <c r="DT55" s="71"/>
      <c r="DU55" s="71"/>
      <c r="DV55" s="71"/>
      <c r="DW55" s="71"/>
      <c r="DX55" s="71"/>
      <c r="DY55" s="71"/>
      <c r="DZ55" s="71"/>
      <c r="EA55" s="71"/>
      <c r="EB55" s="69"/>
      <c r="EC55" s="69"/>
      <c r="ED55" s="71"/>
      <c r="EE55" s="71"/>
      <c r="EF55" s="71"/>
      <c r="EG55" s="71"/>
      <c r="EH55" s="71"/>
      <c r="EI55" s="71"/>
      <c r="EJ55" s="71"/>
      <c r="EK55" s="71"/>
      <c r="EL55" s="71"/>
      <c r="EM55" s="71"/>
      <c r="EN55" s="71"/>
      <c r="EO55" s="71"/>
      <c r="EP55" s="71"/>
      <c r="EQ55" s="71"/>
      <c r="ER55" s="69"/>
      <c r="ES55" s="69"/>
      <c r="ET55" s="69"/>
      <c r="EU55" s="69"/>
      <c r="EV55" s="69"/>
      <c r="EW55" s="69"/>
      <c r="EX55" s="69"/>
      <c r="EY55" s="69"/>
      <c r="EZ55" s="69"/>
      <c r="FA55" s="69"/>
      <c r="FB55" s="69"/>
      <c r="FC55" s="69"/>
      <c r="FD55" s="71"/>
      <c r="FE55" s="71"/>
      <c r="FF55" s="71"/>
      <c r="FG55" s="69"/>
      <c r="FH55" s="69"/>
      <c r="FI55" s="69"/>
      <c r="FJ55" s="69"/>
      <c r="FK55" s="69"/>
      <c r="FL55" s="69"/>
      <c r="FM55" s="69"/>
      <c r="FN55" s="69"/>
      <c r="FO55" s="69"/>
      <c r="FP55" s="69"/>
      <c r="FQ55" s="69"/>
      <c r="FR55" s="69"/>
      <c r="FS55" s="69"/>
      <c r="FT55" s="69"/>
      <c r="FU55" s="69"/>
      <c r="FV55" s="69"/>
      <c r="FW55" s="69"/>
      <c r="FX55" s="69"/>
      <c r="FY55" s="69"/>
      <c r="FZ55" s="69"/>
      <c r="GA55" s="69"/>
      <c r="GB55" s="69"/>
      <c r="GC55" s="69"/>
      <c r="GD55" s="69"/>
      <c r="GE55" s="69"/>
      <c r="GF55" s="69"/>
      <c r="GG55" s="69"/>
      <c r="GH55" s="69"/>
      <c r="GI55" s="69"/>
      <c r="GJ55" s="69"/>
      <c r="GK55" s="69"/>
      <c r="GL55" s="69"/>
      <c r="GM55" s="69"/>
      <c r="GN55" s="69"/>
      <c r="GO55" s="69"/>
      <c r="GP55" s="69"/>
      <c r="GQ55" s="69"/>
      <c r="GR55" s="69"/>
      <c r="GS55" s="69"/>
      <c r="GT55" s="69"/>
      <c r="GU55" s="69"/>
      <c r="GV55" s="69"/>
      <c r="GW55" s="69"/>
      <c r="GX55" s="69"/>
      <c r="GY55" s="69"/>
      <c r="GZ55" s="69"/>
      <c r="HA55" s="69"/>
      <c r="HB55" s="69"/>
      <c r="HC55" s="69"/>
      <c r="HD55" s="69"/>
      <c r="HE55" s="69"/>
      <c r="HF55" s="69"/>
      <c r="HG55" s="69"/>
      <c r="HH55" s="69"/>
      <c r="HI55" s="69"/>
      <c r="HJ55" s="69"/>
      <c r="HK55" s="69"/>
      <c r="HL55" s="69"/>
      <c r="HM55" s="69"/>
      <c r="HN55" s="69"/>
      <c r="HO55" s="69"/>
      <c r="HP55" s="69"/>
      <c r="HQ55" s="69"/>
      <c r="HR55" s="69"/>
      <c r="HS55" s="69"/>
      <c r="HT55" s="69"/>
      <c r="HU55" s="69"/>
      <c r="HV55" s="69"/>
      <c r="HW55" s="69"/>
      <c r="HX55" s="69"/>
      <c r="HY55" s="69"/>
      <c r="HZ55" s="69"/>
      <c r="IA55" s="69"/>
      <c r="IB55" s="69"/>
      <c r="IC55" s="69"/>
      <c r="ID55" s="69"/>
      <c r="IE55" s="69"/>
    </row>
    <row r="56" spans="1:239" ht="15.75" x14ac:dyDescent="0.25">
      <c r="A56" s="69"/>
      <c r="B56" s="69"/>
      <c r="C56" s="69"/>
      <c r="D56" s="69"/>
      <c r="E56" s="70"/>
      <c r="F56" s="69"/>
      <c r="G56" s="69"/>
      <c r="H56" s="71"/>
      <c r="I56" s="71"/>
      <c r="J56" s="69"/>
      <c r="K56" s="69"/>
      <c r="L56" s="71"/>
      <c r="M56" s="71"/>
      <c r="N56" s="71"/>
      <c r="O56" s="71"/>
      <c r="P56" s="69"/>
      <c r="Q56" s="69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69"/>
      <c r="AE56" s="69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71"/>
      <c r="BG56" s="71"/>
      <c r="BH56" s="69"/>
      <c r="BI56" s="69"/>
      <c r="BJ56" s="71"/>
      <c r="BK56" s="71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71"/>
      <c r="DI56" s="71"/>
      <c r="DJ56" s="69"/>
      <c r="DK56" s="69"/>
      <c r="DL56" s="71"/>
      <c r="DM56" s="71"/>
      <c r="DN56" s="69"/>
      <c r="DO56" s="69"/>
      <c r="DP56" s="71"/>
      <c r="DQ56" s="71"/>
      <c r="DR56" s="71"/>
      <c r="DS56" s="71"/>
      <c r="DT56" s="71"/>
      <c r="DU56" s="71"/>
      <c r="DV56" s="71"/>
      <c r="DW56" s="71"/>
      <c r="DX56" s="71"/>
      <c r="DY56" s="71"/>
      <c r="DZ56" s="71"/>
      <c r="EA56" s="71"/>
      <c r="EB56" s="69"/>
      <c r="EC56" s="69"/>
      <c r="ED56" s="71"/>
      <c r="EE56" s="71"/>
      <c r="EF56" s="71"/>
      <c r="EG56" s="71"/>
      <c r="EH56" s="71"/>
      <c r="EI56" s="71"/>
      <c r="EJ56" s="71"/>
      <c r="EK56" s="71"/>
      <c r="EL56" s="71"/>
      <c r="EM56" s="71"/>
      <c r="EN56" s="71"/>
      <c r="EO56" s="71"/>
      <c r="EP56" s="71"/>
      <c r="EQ56" s="71"/>
      <c r="ER56" s="71"/>
      <c r="ES56" s="71"/>
      <c r="ET56" s="69"/>
      <c r="EU56" s="69"/>
      <c r="EV56" s="69"/>
      <c r="EW56" s="69"/>
      <c r="EX56" s="69"/>
      <c r="EY56" s="69"/>
      <c r="EZ56" s="69"/>
      <c r="FA56" s="69"/>
      <c r="FB56" s="69"/>
      <c r="FC56" s="69"/>
      <c r="FD56" s="71"/>
      <c r="FE56" s="71"/>
      <c r="FF56" s="71"/>
      <c r="FG56" s="69"/>
      <c r="FH56" s="69"/>
      <c r="FI56" s="69"/>
      <c r="FJ56" s="69"/>
      <c r="FK56" s="69"/>
      <c r="FL56" s="69"/>
      <c r="FM56" s="69"/>
      <c r="FN56" s="69"/>
      <c r="FO56" s="69"/>
      <c r="FP56" s="69"/>
      <c r="FQ56" s="69"/>
      <c r="FR56" s="69"/>
      <c r="FS56" s="69"/>
      <c r="FT56" s="69"/>
      <c r="FU56" s="69"/>
      <c r="FV56" s="69"/>
      <c r="FW56" s="69"/>
      <c r="FX56" s="69"/>
      <c r="FY56" s="69"/>
      <c r="FZ56" s="69"/>
      <c r="GA56" s="69"/>
      <c r="GB56" s="69"/>
      <c r="GC56" s="69"/>
      <c r="GD56" s="69"/>
      <c r="GE56" s="69"/>
      <c r="GF56" s="69"/>
      <c r="GG56" s="69"/>
      <c r="GH56" s="69"/>
      <c r="GI56" s="69"/>
      <c r="GJ56" s="69"/>
      <c r="GK56" s="69"/>
      <c r="GL56" s="69"/>
      <c r="GM56" s="69"/>
      <c r="GN56" s="69"/>
      <c r="GO56" s="69"/>
      <c r="GP56" s="69"/>
      <c r="GQ56" s="69"/>
      <c r="GR56" s="69"/>
      <c r="GS56" s="69"/>
      <c r="GT56" s="69"/>
      <c r="GU56" s="69"/>
      <c r="GV56" s="69"/>
      <c r="GW56" s="69"/>
      <c r="GX56" s="69"/>
      <c r="GY56" s="69"/>
      <c r="GZ56" s="69"/>
      <c r="HA56" s="69"/>
      <c r="HB56" s="69"/>
      <c r="HC56" s="69"/>
      <c r="HD56" s="69"/>
      <c r="HE56" s="69"/>
      <c r="HF56" s="69"/>
      <c r="HG56" s="69"/>
      <c r="HH56" s="69"/>
      <c r="HI56" s="69"/>
      <c r="HJ56" s="69"/>
      <c r="HK56" s="69"/>
      <c r="HL56" s="69"/>
      <c r="HM56" s="69"/>
      <c r="HN56" s="69"/>
      <c r="HO56" s="69"/>
      <c r="HP56" s="69"/>
      <c r="HQ56" s="69"/>
      <c r="HR56" s="69"/>
      <c r="HS56" s="69"/>
      <c r="HT56" s="69"/>
      <c r="HU56" s="69"/>
      <c r="HV56" s="69"/>
      <c r="HW56" s="69"/>
      <c r="HX56" s="69"/>
      <c r="HY56" s="69"/>
      <c r="HZ56" s="69"/>
      <c r="IA56" s="69"/>
      <c r="IB56" s="69"/>
      <c r="IC56" s="69"/>
      <c r="ID56" s="69"/>
      <c r="IE56" s="69"/>
    </row>
    <row r="57" spans="1:239" ht="15.75" x14ac:dyDescent="0.25">
      <c r="A57" s="69"/>
      <c r="B57" s="69"/>
      <c r="C57" s="69"/>
      <c r="D57" s="69"/>
      <c r="E57" s="70"/>
      <c r="F57" s="69"/>
      <c r="G57" s="69"/>
      <c r="H57" s="71"/>
      <c r="I57" s="71"/>
      <c r="J57" s="69"/>
      <c r="K57" s="69"/>
      <c r="L57" s="71"/>
      <c r="M57" s="71"/>
      <c r="N57" s="71"/>
      <c r="O57" s="71"/>
      <c r="P57" s="69"/>
      <c r="Q57" s="69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69"/>
      <c r="AE57" s="69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71"/>
      <c r="BG57" s="71"/>
      <c r="BH57" s="69"/>
      <c r="BI57" s="69"/>
      <c r="BJ57" s="71"/>
      <c r="BK57" s="71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71"/>
      <c r="DI57" s="71"/>
      <c r="DJ57" s="69"/>
      <c r="DK57" s="69"/>
      <c r="DL57" s="71"/>
      <c r="DM57" s="71"/>
      <c r="DN57" s="69"/>
      <c r="DO57" s="69"/>
      <c r="DP57" s="71"/>
      <c r="DQ57" s="71"/>
      <c r="DR57" s="71"/>
      <c r="DS57" s="71"/>
      <c r="DT57" s="71"/>
      <c r="DU57" s="71"/>
      <c r="DV57" s="71"/>
      <c r="DW57" s="71"/>
      <c r="DX57" s="71"/>
      <c r="DY57" s="71"/>
      <c r="DZ57" s="71"/>
      <c r="EA57" s="71"/>
      <c r="EB57" s="69"/>
      <c r="EC57" s="69"/>
      <c r="ED57" s="71"/>
      <c r="EE57" s="71"/>
      <c r="EF57" s="71"/>
      <c r="EG57" s="71"/>
      <c r="EH57" s="71"/>
      <c r="EI57" s="71"/>
      <c r="EJ57" s="71"/>
      <c r="EK57" s="71"/>
      <c r="EL57" s="71"/>
      <c r="EM57" s="71"/>
      <c r="EN57" s="71"/>
      <c r="EO57" s="71"/>
      <c r="EP57" s="71"/>
      <c r="EQ57" s="71"/>
      <c r="ER57" s="71"/>
      <c r="ES57" s="71"/>
      <c r="ET57" s="69"/>
      <c r="EU57" s="69"/>
      <c r="EV57" s="69"/>
      <c r="EW57" s="69"/>
      <c r="EX57" s="69"/>
      <c r="EY57" s="69"/>
      <c r="EZ57" s="69"/>
      <c r="FA57" s="69"/>
      <c r="FB57" s="69"/>
      <c r="FC57" s="69"/>
      <c r="FD57" s="71"/>
      <c r="FE57" s="71"/>
      <c r="FF57" s="71"/>
      <c r="FG57" s="69"/>
      <c r="FH57" s="69"/>
      <c r="FI57" s="69"/>
      <c r="FJ57" s="69"/>
      <c r="FK57" s="69"/>
      <c r="FL57" s="69"/>
      <c r="FM57" s="69"/>
      <c r="FN57" s="69"/>
      <c r="FO57" s="69"/>
      <c r="FP57" s="69"/>
      <c r="FQ57" s="69"/>
      <c r="FR57" s="69"/>
      <c r="FS57" s="69"/>
      <c r="FT57" s="69"/>
      <c r="FU57" s="69"/>
      <c r="FV57" s="69"/>
      <c r="FW57" s="69"/>
      <c r="FX57" s="69"/>
      <c r="FY57" s="69"/>
      <c r="FZ57" s="69"/>
      <c r="GA57" s="69"/>
      <c r="GB57" s="69"/>
      <c r="GC57" s="69"/>
      <c r="GD57" s="69"/>
      <c r="GE57" s="69"/>
      <c r="GF57" s="69"/>
      <c r="GG57" s="69"/>
      <c r="GH57" s="69"/>
      <c r="GI57" s="69"/>
      <c r="GJ57" s="69"/>
      <c r="GK57" s="69"/>
      <c r="GL57" s="69"/>
      <c r="GM57" s="69"/>
      <c r="GN57" s="69"/>
      <c r="GO57" s="69"/>
      <c r="GP57" s="69"/>
      <c r="GQ57" s="69"/>
      <c r="GR57" s="69"/>
      <c r="GS57" s="69"/>
      <c r="GT57" s="69"/>
      <c r="GU57" s="69"/>
      <c r="GV57" s="69"/>
      <c r="GW57" s="69"/>
      <c r="GX57" s="69"/>
      <c r="GY57" s="69"/>
      <c r="GZ57" s="69"/>
      <c r="HA57" s="69"/>
      <c r="HB57" s="69"/>
      <c r="HC57" s="69"/>
      <c r="HD57" s="69"/>
      <c r="HE57" s="69"/>
      <c r="HF57" s="69"/>
      <c r="HG57" s="69"/>
      <c r="HH57" s="69"/>
      <c r="HI57" s="69"/>
      <c r="HJ57" s="69"/>
      <c r="HK57" s="69"/>
      <c r="HL57" s="69"/>
      <c r="HM57" s="69"/>
      <c r="HN57" s="69"/>
      <c r="HO57" s="69"/>
      <c r="HP57" s="69"/>
      <c r="HQ57" s="69"/>
      <c r="HR57" s="69"/>
      <c r="HS57" s="69"/>
      <c r="HT57" s="69"/>
      <c r="HU57" s="69"/>
      <c r="HV57" s="69"/>
      <c r="HW57" s="69"/>
      <c r="HX57" s="69"/>
      <c r="HY57" s="69"/>
      <c r="HZ57" s="69"/>
      <c r="IA57" s="69"/>
      <c r="IB57" s="69"/>
      <c r="IC57" s="69"/>
      <c r="ID57" s="69"/>
      <c r="IE57" s="69"/>
    </row>
    <row r="58" spans="1:239" ht="15.75" x14ac:dyDescent="0.25">
      <c r="A58" s="69"/>
      <c r="B58" s="69"/>
      <c r="C58" s="69"/>
      <c r="D58" s="69"/>
      <c r="E58" s="70"/>
      <c r="F58" s="69"/>
      <c r="G58" s="69"/>
      <c r="H58" s="71"/>
      <c r="I58" s="71"/>
      <c r="J58" s="69"/>
      <c r="K58" s="69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69"/>
      <c r="AE58" s="69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69"/>
      <c r="AW58" s="69"/>
      <c r="AX58" s="71"/>
      <c r="AY58" s="71"/>
      <c r="AZ58" s="69"/>
      <c r="BA58" s="69"/>
      <c r="BB58" s="71"/>
      <c r="BC58" s="71"/>
      <c r="BD58" s="69"/>
      <c r="BE58" s="69"/>
      <c r="BF58" s="71"/>
      <c r="BG58" s="71"/>
      <c r="BH58" s="69"/>
      <c r="BI58" s="69"/>
      <c r="BJ58" s="71"/>
      <c r="BK58" s="71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71"/>
      <c r="DI58" s="71"/>
      <c r="DJ58" s="69"/>
      <c r="DK58" s="69"/>
      <c r="DL58" s="71"/>
      <c r="DM58" s="71"/>
      <c r="DN58" s="71"/>
      <c r="DO58" s="71"/>
      <c r="DP58" s="71"/>
      <c r="DQ58" s="71"/>
      <c r="DR58" s="71"/>
      <c r="DS58" s="71"/>
      <c r="DT58" s="71"/>
      <c r="DU58" s="71"/>
      <c r="DV58" s="71"/>
      <c r="DW58" s="71"/>
      <c r="DX58" s="71"/>
      <c r="DY58" s="71"/>
      <c r="DZ58" s="71"/>
      <c r="EA58" s="71"/>
      <c r="EB58" s="69"/>
      <c r="EC58" s="69"/>
      <c r="ED58" s="71"/>
      <c r="EE58" s="71"/>
      <c r="EF58" s="71"/>
      <c r="EG58" s="71"/>
      <c r="EH58" s="71"/>
      <c r="EI58" s="71"/>
      <c r="EJ58" s="71"/>
      <c r="EK58" s="71"/>
      <c r="EL58" s="71"/>
      <c r="EM58" s="71"/>
      <c r="EN58" s="71"/>
      <c r="EO58" s="71"/>
      <c r="EP58" s="71"/>
      <c r="EQ58" s="71"/>
      <c r="ER58" s="71"/>
      <c r="ES58" s="71"/>
      <c r="ET58" s="69"/>
      <c r="EU58" s="69"/>
      <c r="EV58" s="71"/>
      <c r="EW58" s="71"/>
      <c r="EX58" s="69"/>
      <c r="EY58" s="69"/>
      <c r="EZ58" s="71"/>
      <c r="FA58" s="71"/>
      <c r="FB58" s="69"/>
      <c r="FC58" s="69"/>
      <c r="FD58" s="71"/>
      <c r="FE58" s="71"/>
      <c r="FF58" s="71"/>
      <c r="FG58" s="69"/>
      <c r="FH58" s="69"/>
      <c r="FI58" s="69"/>
      <c r="FJ58" s="69"/>
      <c r="FK58" s="69"/>
      <c r="FL58" s="69"/>
      <c r="FM58" s="69"/>
      <c r="FN58" s="69"/>
      <c r="FO58" s="69"/>
      <c r="FP58" s="69"/>
      <c r="FQ58" s="69"/>
      <c r="FR58" s="69"/>
      <c r="FS58" s="69"/>
      <c r="FT58" s="69"/>
      <c r="FU58" s="69"/>
      <c r="FV58" s="69"/>
      <c r="FW58" s="69"/>
      <c r="FX58" s="69"/>
      <c r="FY58" s="69"/>
      <c r="FZ58" s="69"/>
      <c r="GA58" s="69"/>
      <c r="GB58" s="69"/>
      <c r="GC58" s="69"/>
      <c r="GD58" s="69"/>
      <c r="GE58" s="69"/>
      <c r="GF58" s="69"/>
      <c r="GG58" s="69"/>
      <c r="GH58" s="69"/>
      <c r="GI58" s="69"/>
      <c r="GJ58" s="69"/>
      <c r="GK58" s="69"/>
      <c r="GL58" s="69"/>
      <c r="GM58" s="69"/>
      <c r="GN58" s="69"/>
      <c r="GO58" s="69"/>
      <c r="GP58" s="69"/>
      <c r="GQ58" s="69"/>
      <c r="GR58" s="69"/>
      <c r="GS58" s="69"/>
      <c r="GT58" s="69"/>
      <c r="GU58" s="69"/>
      <c r="GV58" s="69"/>
      <c r="GW58" s="69"/>
      <c r="GX58" s="69"/>
      <c r="GY58" s="69"/>
      <c r="GZ58" s="69"/>
      <c r="HA58" s="69"/>
      <c r="HB58" s="69"/>
      <c r="HC58" s="69"/>
      <c r="HD58" s="69"/>
      <c r="HE58" s="69"/>
      <c r="HF58" s="69"/>
      <c r="HG58" s="69"/>
      <c r="HH58" s="69"/>
      <c r="HI58" s="69"/>
      <c r="HJ58" s="69"/>
      <c r="HK58" s="69"/>
      <c r="HL58" s="69"/>
      <c r="HM58" s="69"/>
      <c r="HN58" s="69"/>
      <c r="HO58" s="69"/>
      <c r="HP58" s="69"/>
      <c r="HQ58" s="69"/>
      <c r="HR58" s="69"/>
      <c r="HS58" s="69"/>
      <c r="HT58" s="69"/>
      <c r="HU58" s="69"/>
      <c r="HV58" s="69"/>
      <c r="HW58" s="69"/>
      <c r="HX58" s="69"/>
      <c r="HY58" s="69"/>
      <c r="HZ58" s="69"/>
      <c r="IA58" s="69"/>
      <c r="IB58" s="69"/>
      <c r="IC58" s="69"/>
      <c r="ID58" s="69"/>
      <c r="IE58" s="69"/>
    </row>
    <row r="59" spans="1:239" ht="15.75" x14ac:dyDescent="0.25">
      <c r="A59" s="69"/>
      <c r="B59" s="69"/>
      <c r="C59" s="69"/>
      <c r="D59" s="69"/>
      <c r="E59" s="70"/>
      <c r="F59" s="69"/>
      <c r="G59" s="69"/>
      <c r="H59" s="71"/>
      <c r="I59" s="71"/>
      <c r="J59" s="69"/>
      <c r="K59" s="69"/>
      <c r="L59" s="71"/>
      <c r="M59" s="71"/>
      <c r="N59" s="71"/>
      <c r="O59" s="71"/>
      <c r="P59" s="69"/>
      <c r="Q59" s="69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69"/>
      <c r="AE59" s="69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69"/>
      <c r="AW59" s="69"/>
      <c r="AX59" s="69"/>
      <c r="AY59" s="69"/>
      <c r="AZ59" s="69"/>
      <c r="BA59" s="69"/>
      <c r="BB59" s="69"/>
      <c r="BC59" s="69"/>
      <c r="BD59" s="71"/>
      <c r="BE59" s="71"/>
      <c r="BF59" s="71"/>
      <c r="BG59" s="71"/>
      <c r="BH59" s="71"/>
      <c r="BI59" s="71"/>
      <c r="BJ59" s="71"/>
      <c r="BK59" s="71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71"/>
      <c r="DI59" s="71"/>
      <c r="DJ59" s="69"/>
      <c r="DK59" s="69"/>
      <c r="DL59" s="71"/>
      <c r="DM59" s="71"/>
      <c r="DN59" s="69"/>
      <c r="DO59" s="69"/>
      <c r="DP59" s="71"/>
      <c r="DQ59" s="71"/>
      <c r="DR59" s="71"/>
      <c r="DS59" s="71"/>
      <c r="DT59" s="71"/>
      <c r="DU59" s="71"/>
      <c r="DV59" s="71"/>
      <c r="DW59" s="71"/>
      <c r="DX59" s="71"/>
      <c r="DY59" s="71"/>
      <c r="DZ59" s="71"/>
      <c r="EA59" s="71"/>
      <c r="EB59" s="69"/>
      <c r="EC59" s="69"/>
      <c r="ED59" s="71"/>
      <c r="EE59" s="71"/>
      <c r="EF59" s="71"/>
      <c r="EG59" s="71"/>
      <c r="EH59" s="71"/>
      <c r="EI59" s="71"/>
      <c r="EJ59" s="71"/>
      <c r="EK59" s="71"/>
      <c r="EL59" s="71"/>
      <c r="EM59" s="71"/>
      <c r="EN59" s="71"/>
      <c r="EO59" s="71"/>
      <c r="EP59" s="71"/>
      <c r="EQ59" s="71"/>
      <c r="ER59" s="71"/>
      <c r="ES59" s="71"/>
      <c r="ET59" s="69"/>
      <c r="EU59" s="69"/>
      <c r="EV59" s="69"/>
      <c r="EW59" s="69"/>
      <c r="EX59" s="69"/>
      <c r="EY59" s="69"/>
      <c r="EZ59" s="69"/>
      <c r="FA59" s="69"/>
      <c r="FB59" s="71"/>
      <c r="FC59" s="71"/>
      <c r="FD59" s="71"/>
      <c r="FE59" s="71"/>
      <c r="FF59" s="71"/>
      <c r="FG59" s="69"/>
      <c r="FH59" s="69"/>
      <c r="FI59" s="69"/>
      <c r="FJ59" s="69"/>
      <c r="FK59" s="69"/>
      <c r="FL59" s="69"/>
      <c r="FM59" s="69"/>
      <c r="FN59" s="69"/>
      <c r="FO59" s="69"/>
      <c r="FP59" s="69"/>
      <c r="FQ59" s="69"/>
      <c r="FR59" s="69"/>
      <c r="FS59" s="69"/>
      <c r="FT59" s="69"/>
      <c r="FU59" s="69"/>
      <c r="FV59" s="69"/>
      <c r="FW59" s="69"/>
      <c r="FX59" s="69"/>
      <c r="FY59" s="69"/>
      <c r="FZ59" s="69"/>
      <c r="GA59" s="69"/>
      <c r="GB59" s="69"/>
      <c r="GC59" s="69"/>
      <c r="GD59" s="69"/>
      <c r="GE59" s="69"/>
      <c r="GF59" s="69"/>
      <c r="GG59" s="69"/>
      <c r="GH59" s="69"/>
      <c r="GI59" s="69"/>
      <c r="GJ59" s="69"/>
      <c r="GK59" s="69"/>
      <c r="GL59" s="69"/>
      <c r="GM59" s="69"/>
      <c r="GN59" s="69"/>
      <c r="GO59" s="69"/>
      <c r="GP59" s="69"/>
      <c r="GQ59" s="69"/>
      <c r="GR59" s="69"/>
      <c r="GS59" s="69"/>
      <c r="GT59" s="69"/>
      <c r="GU59" s="69"/>
      <c r="GV59" s="69"/>
      <c r="GW59" s="69"/>
      <c r="GX59" s="69"/>
      <c r="GY59" s="69"/>
      <c r="GZ59" s="69"/>
      <c r="HA59" s="69"/>
      <c r="HB59" s="69"/>
      <c r="HC59" s="69"/>
      <c r="HD59" s="69"/>
      <c r="HE59" s="69"/>
      <c r="HF59" s="69"/>
      <c r="HG59" s="69"/>
      <c r="HH59" s="69"/>
      <c r="HI59" s="69"/>
      <c r="HJ59" s="69"/>
      <c r="HK59" s="69"/>
      <c r="HL59" s="69"/>
      <c r="HM59" s="69"/>
      <c r="HN59" s="69"/>
      <c r="HO59" s="69"/>
      <c r="HP59" s="69"/>
      <c r="HQ59" s="69"/>
      <c r="HR59" s="69"/>
      <c r="HS59" s="69"/>
      <c r="HT59" s="69"/>
      <c r="HU59" s="69"/>
      <c r="HV59" s="69"/>
      <c r="HW59" s="69"/>
      <c r="HX59" s="69"/>
      <c r="HY59" s="69"/>
      <c r="HZ59" s="69"/>
      <c r="IA59" s="69"/>
      <c r="IB59" s="69"/>
      <c r="IC59" s="69"/>
      <c r="ID59" s="69"/>
      <c r="IE59" s="69"/>
    </row>
    <row r="60" spans="1:239" ht="15.75" x14ac:dyDescent="0.25">
      <c r="A60" s="69"/>
      <c r="B60" s="69"/>
      <c r="C60" s="69"/>
      <c r="D60" s="69"/>
      <c r="E60" s="70"/>
      <c r="F60" s="69"/>
      <c r="G60" s="69"/>
      <c r="H60" s="71"/>
      <c r="I60" s="71"/>
      <c r="J60" s="69"/>
      <c r="K60" s="69"/>
      <c r="L60" s="71"/>
      <c r="M60" s="71"/>
      <c r="N60" s="71"/>
      <c r="O60" s="71"/>
      <c r="P60" s="69"/>
      <c r="Q60" s="69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69"/>
      <c r="AE60" s="69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69"/>
      <c r="AW60" s="69"/>
      <c r="AX60" s="69"/>
      <c r="AY60" s="69"/>
      <c r="AZ60" s="69"/>
      <c r="BA60" s="69"/>
      <c r="BB60" s="69"/>
      <c r="BC60" s="69"/>
      <c r="BD60" s="71"/>
      <c r="BE60" s="71"/>
      <c r="BF60" s="71"/>
      <c r="BG60" s="71"/>
      <c r="BH60" s="71"/>
      <c r="BI60" s="71"/>
      <c r="BJ60" s="71"/>
      <c r="BK60" s="71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71"/>
      <c r="DI60" s="71"/>
      <c r="DJ60" s="69"/>
      <c r="DK60" s="69"/>
      <c r="DL60" s="71"/>
      <c r="DM60" s="71"/>
      <c r="DN60" s="69"/>
      <c r="DO60" s="69"/>
      <c r="DP60" s="71"/>
      <c r="DQ60" s="71"/>
      <c r="DR60" s="71"/>
      <c r="DS60" s="71"/>
      <c r="DT60" s="71"/>
      <c r="DU60" s="71"/>
      <c r="DV60" s="71"/>
      <c r="DW60" s="71"/>
      <c r="DX60" s="71"/>
      <c r="DY60" s="71"/>
      <c r="DZ60" s="71"/>
      <c r="EA60" s="71"/>
      <c r="EB60" s="69"/>
      <c r="EC60" s="69"/>
      <c r="ED60" s="71"/>
      <c r="EE60" s="71"/>
      <c r="EF60" s="71"/>
      <c r="EG60" s="71"/>
      <c r="EH60" s="71"/>
      <c r="EI60" s="71"/>
      <c r="EJ60" s="71"/>
      <c r="EK60" s="71"/>
      <c r="EL60" s="71"/>
      <c r="EM60" s="71"/>
      <c r="EN60" s="71"/>
      <c r="EO60" s="71"/>
      <c r="EP60" s="71"/>
      <c r="EQ60" s="71"/>
      <c r="ER60" s="71"/>
      <c r="ES60" s="71"/>
      <c r="ET60" s="69"/>
      <c r="EU60" s="69"/>
      <c r="EV60" s="69"/>
      <c r="EW60" s="69"/>
      <c r="EX60" s="69"/>
      <c r="EY60" s="69"/>
      <c r="EZ60" s="69"/>
      <c r="FA60" s="69"/>
      <c r="FB60" s="71"/>
      <c r="FC60" s="71"/>
      <c r="FD60" s="71"/>
      <c r="FE60" s="71"/>
      <c r="FF60" s="71"/>
      <c r="FG60" s="69"/>
      <c r="FH60" s="69"/>
      <c r="FI60" s="69"/>
      <c r="FJ60" s="69"/>
      <c r="FK60" s="69"/>
      <c r="FL60" s="69"/>
      <c r="FM60" s="69"/>
      <c r="FN60" s="69"/>
      <c r="FO60" s="69"/>
      <c r="FP60" s="69"/>
      <c r="FQ60" s="69"/>
      <c r="FR60" s="69"/>
      <c r="FS60" s="69"/>
      <c r="FT60" s="69"/>
      <c r="FU60" s="69"/>
      <c r="FV60" s="69"/>
      <c r="FW60" s="69"/>
      <c r="FX60" s="69"/>
      <c r="FY60" s="69"/>
      <c r="FZ60" s="69"/>
      <c r="GA60" s="69"/>
      <c r="GB60" s="69"/>
      <c r="GC60" s="69"/>
      <c r="GD60" s="69"/>
      <c r="GE60" s="69"/>
      <c r="GF60" s="69"/>
      <c r="GG60" s="69"/>
      <c r="GH60" s="69"/>
      <c r="GI60" s="69"/>
      <c r="GJ60" s="69"/>
      <c r="GK60" s="69"/>
      <c r="GL60" s="69"/>
      <c r="GM60" s="69"/>
      <c r="GN60" s="69"/>
      <c r="GO60" s="69"/>
      <c r="GP60" s="69"/>
      <c r="GQ60" s="69"/>
      <c r="GR60" s="69"/>
      <c r="GS60" s="69"/>
      <c r="GT60" s="69"/>
      <c r="GU60" s="69"/>
      <c r="GV60" s="69"/>
      <c r="GW60" s="69"/>
      <c r="GX60" s="69"/>
      <c r="GY60" s="69"/>
      <c r="GZ60" s="69"/>
      <c r="HA60" s="69"/>
      <c r="HB60" s="69"/>
      <c r="HC60" s="69"/>
      <c r="HD60" s="69"/>
      <c r="HE60" s="69"/>
      <c r="HF60" s="69"/>
      <c r="HG60" s="69"/>
      <c r="HH60" s="69"/>
      <c r="HI60" s="69"/>
      <c r="HJ60" s="69"/>
      <c r="HK60" s="69"/>
      <c r="HL60" s="69"/>
      <c r="HM60" s="69"/>
      <c r="HN60" s="69"/>
      <c r="HO60" s="69"/>
      <c r="HP60" s="69"/>
      <c r="HQ60" s="69"/>
      <c r="HR60" s="69"/>
      <c r="HS60" s="69"/>
      <c r="HT60" s="69"/>
      <c r="HU60" s="69"/>
      <c r="HV60" s="69"/>
      <c r="HW60" s="69"/>
      <c r="HX60" s="69"/>
      <c r="HY60" s="69"/>
      <c r="HZ60" s="69"/>
      <c r="IA60" s="69"/>
      <c r="IB60" s="69"/>
      <c r="IC60" s="69"/>
      <c r="ID60" s="69"/>
      <c r="IE60" s="69"/>
    </row>
    <row r="61" spans="1:239" ht="15.75" x14ac:dyDescent="0.25">
      <c r="A61" s="69"/>
      <c r="B61" s="69"/>
      <c r="C61" s="69"/>
      <c r="D61" s="69"/>
      <c r="E61" s="70"/>
      <c r="F61" s="69"/>
      <c r="G61" s="69"/>
      <c r="H61" s="71"/>
      <c r="I61" s="71"/>
      <c r="J61" s="69"/>
      <c r="K61" s="69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69"/>
      <c r="AE61" s="69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71"/>
      <c r="BG61" s="71"/>
      <c r="BH61" s="71"/>
      <c r="BI61" s="71"/>
      <c r="BJ61" s="71"/>
      <c r="BK61" s="71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71"/>
      <c r="DI61" s="71"/>
      <c r="DJ61" s="69"/>
      <c r="DK61" s="69"/>
      <c r="DL61" s="71"/>
      <c r="DM61" s="71"/>
      <c r="DN61" s="71"/>
      <c r="DO61" s="71"/>
      <c r="DP61" s="71"/>
      <c r="DQ61" s="71"/>
      <c r="DR61" s="71"/>
      <c r="DS61" s="71"/>
      <c r="DT61" s="71"/>
      <c r="DU61" s="71"/>
      <c r="DV61" s="71"/>
      <c r="DW61" s="71"/>
      <c r="DX61" s="71"/>
      <c r="DY61" s="71"/>
      <c r="DZ61" s="71"/>
      <c r="EA61" s="71"/>
      <c r="EB61" s="69"/>
      <c r="EC61" s="69"/>
      <c r="ED61" s="71"/>
      <c r="EE61" s="71"/>
      <c r="EF61" s="71"/>
      <c r="EG61" s="71"/>
      <c r="EH61" s="71"/>
      <c r="EI61" s="71"/>
      <c r="EJ61" s="71"/>
      <c r="EK61" s="71"/>
      <c r="EL61" s="71"/>
      <c r="EM61" s="71"/>
      <c r="EN61" s="71"/>
      <c r="EO61" s="71"/>
      <c r="EP61" s="71"/>
      <c r="EQ61" s="71"/>
      <c r="ER61" s="71"/>
      <c r="ES61" s="71"/>
      <c r="ET61" s="69"/>
      <c r="EU61" s="69"/>
      <c r="EV61" s="69"/>
      <c r="EW61" s="69"/>
      <c r="EX61" s="69"/>
      <c r="EY61" s="69"/>
      <c r="EZ61" s="69"/>
      <c r="FA61" s="69"/>
      <c r="FB61" s="69"/>
      <c r="FC61" s="69"/>
      <c r="FD61" s="71"/>
      <c r="FE61" s="71"/>
      <c r="FF61" s="71"/>
      <c r="FG61" s="69"/>
      <c r="FH61" s="69"/>
      <c r="FI61" s="69"/>
      <c r="FJ61" s="69"/>
      <c r="FK61" s="69"/>
      <c r="FL61" s="69"/>
      <c r="FM61" s="69"/>
      <c r="FN61" s="69"/>
      <c r="FO61" s="69"/>
      <c r="FP61" s="69"/>
      <c r="FQ61" s="69"/>
      <c r="FR61" s="69"/>
      <c r="FS61" s="69"/>
      <c r="FT61" s="69"/>
      <c r="FU61" s="69"/>
      <c r="FV61" s="69"/>
      <c r="FW61" s="69"/>
      <c r="FX61" s="69"/>
      <c r="FY61" s="69"/>
      <c r="FZ61" s="69"/>
      <c r="GA61" s="69"/>
      <c r="GB61" s="69"/>
      <c r="GC61" s="69"/>
      <c r="GD61" s="69"/>
      <c r="GE61" s="69"/>
      <c r="GF61" s="69"/>
      <c r="GG61" s="69"/>
      <c r="GH61" s="69"/>
      <c r="GI61" s="69"/>
      <c r="GJ61" s="69"/>
      <c r="GK61" s="69"/>
      <c r="GL61" s="69"/>
      <c r="GM61" s="69"/>
      <c r="GN61" s="69"/>
      <c r="GO61" s="69"/>
      <c r="GP61" s="69"/>
      <c r="GQ61" s="69"/>
      <c r="GR61" s="69"/>
      <c r="GS61" s="69"/>
      <c r="GT61" s="69"/>
      <c r="GU61" s="69"/>
      <c r="GV61" s="69"/>
      <c r="GW61" s="69"/>
      <c r="GX61" s="69"/>
      <c r="GY61" s="69"/>
      <c r="GZ61" s="69"/>
      <c r="HA61" s="69"/>
      <c r="HB61" s="69"/>
      <c r="HC61" s="69"/>
      <c r="HD61" s="69"/>
      <c r="HE61" s="69"/>
      <c r="HF61" s="69"/>
      <c r="HG61" s="69"/>
      <c r="HH61" s="69"/>
      <c r="HI61" s="69"/>
      <c r="HJ61" s="69"/>
      <c r="HK61" s="69"/>
      <c r="HL61" s="69"/>
      <c r="HM61" s="69"/>
      <c r="HN61" s="69"/>
      <c r="HO61" s="69"/>
      <c r="HP61" s="69"/>
      <c r="HQ61" s="69"/>
      <c r="HR61" s="69"/>
      <c r="HS61" s="69"/>
      <c r="HT61" s="69"/>
      <c r="HU61" s="69"/>
      <c r="HV61" s="69"/>
      <c r="HW61" s="69"/>
      <c r="HX61" s="69"/>
      <c r="HY61" s="69"/>
      <c r="HZ61" s="69"/>
      <c r="IA61" s="69"/>
      <c r="IB61" s="69"/>
      <c r="IC61" s="69"/>
      <c r="ID61" s="69"/>
      <c r="IE61" s="69"/>
    </row>
    <row r="62" spans="1:239" ht="15.75" x14ac:dyDescent="0.25">
      <c r="A62" s="69"/>
      <c r="B62" s="69"/>
      <c r="C62" s="69"/>
      <c r="D62" s="69"/>
      <c r="E62" s="70"/>
      <c r="F62" s="69"/>
      <c r="G62" s="69"/>
      <c r="H62" s="71"/>
      <c r="I62" s="71"/>
      <c r="J62" s="69"/>
      <c r="K62" s="69"/>
      <c r="L62" s="71"/>
      <c r="M62" s="71"/>
      <c r="N62" s="71"/>
      <c r="O62" s="71"/>
      <c r="P62" s="69"/>
      <c r="Q62" s="69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69"/>
      <c r="AE62" s="69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71"/>
      <c r="BG62" s="71"/>
      <c r="BH62" s="71"/>
      <c r="BI62" s="71"/>
      <c r="BJ62" s="71"/>
      <c r="BK62" s="71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71"/>
      <c r="DI62" s="71"/>
      <c r="DJ62" s="69"/>
      <c r="DK62" s="69"/>
      <c r="DL62" s="71"/>
      <c r="DM62" s="71"/>
      <c r="DN62" s="69"/>
      <c r="DO62" s="69"/>
      <c r="DP62" s="71"/>
      <c r="DQ62" s="71"/>
      <c r="DR62" s="71"/>
      <c r="DS62" s="71"/>
      <c r="DT62" s="71"/>
      <c r="DU62" s="71"/>
      <c r="DV62" s="71"/>
      <c r="DW62" s="71"/>
      <c r="DX62" s="71"/>
      <c r="DY62" s="71"/>
      <c r="DZ62" s="71"/>
      <c r="EA62" s="71"/>
      <c r="EB62" s="69"/>
      <c r="EC62" s="69"/>
      <c r="ED62" s="71"/>
      <c r="EE62" s="71"/>
      <c r="EF62" s="71"/>
      <c r="EG62" s="71"/>
      <c r="EH62" s="71"/>
      <c r="EI62" s="71"/>
      <c r="EJ62" s="71"/>
      <c r="EK62" s="71"/>
      <c r="EL62" s="71"/>
      <c r="EM62" s="71"/>
      <c r="EN62" s="71"/>
      <c r="EO62" s="71"/>
      <c r="EP62" s="71"/>
      <c r="EQ62" s="71"/>
      <c r="ER62" s="71"/>
      <c r="ES62" s="71"/>
      <c r="ET62" s="69"/>
      <c r="EU62" s="69"/>
      <c r="EV62" s="69"/>
      <c r="EW62" s="69"/>
      <c r="EX62" s="69"/>
      <c r="EY62" s="69"/>
      <c r="EZ62" s="69"/>
      <c r="FA62" s="69"/>
      <c r="FB62" s="69"/>
      <c r="FC62" s="69"/>
      <c r="FD62" s="71"/>
      <c r="FE62" s="71"/>
      <c r="FF62" s="71"/>
      <c r="FG62" s="69"/>
      <c r="FH62" s="69"/>
      <c r="FI62" s="69"/>
      <c r="FJ62" s="69"/>
      <c r="FK62" s="69"/>
      <c r="FL62" s="69"/>
      <c r="FM62" s="69"/>
      <c r="FN62" s="69"/>
      <c r="FO62" s="69"/>
      <c r="FP62" s="69"/>
      <c r="FQ62" s="69"/>
      <c r="FR62" s="69"/>
      <c r="FS62" s="69"/>
      <c r="FT62" s="69"/>
      <c r="FU62" s="69"/>
      <c r="FV62" s="69"/>
      <c r="FW62" s="69"/>
      <c r="FX62" s="69"/>
      <c r="FY62" s="69"/>
      <c r="FZ62" s="69"/>
      <c r="GA62" s="69"/>
      <c r="GB62" s="69"/>
      <c r="GC62" s="69"/>
      <c r="GD62" s="69"/>
      <c r="GE62" s="69"/>
      <c r="GF62" s="69"/>
      <c r="GG62" s="69"/>
      <c r="GH62" s="69"/>
      <c r="GI62" s="69"/>
      <c r="GJ62" s="69"/>
      <c r="GK62" s="69"/>
      <c r="GL62" s="69"/>
      <c r="GM62" s="69"/>
      <c r="GN62" s="69"/>
      <c r="GO62" s="69"/>
      <c r="GP62" s="69"/>
      <c r="GQ62" s="69"/>
      <c r="GR62" s="69"/>
      <c r="GS62" s="69"/>
      <c r="GT62" s="69"/>
      <c r="GU62" s="69"/>
      <c r="GV62" s="69"/>
      <c r="GW62" s="69"/>
      <c r="GX62" s="69"/>
      <c r="GY62" s="69"/>
      <c r="GZ62" s="69"/>
      <c r="HA62" s="69"/>
      <c r="HB62" s="69"/>
      <c r="HC62" s="69"/>
      <c r="HD62" s="69"/>
      <c r="HE62" s="69"/>
      <c r="HF62" s="69"/>
      <c r="HG62" s="69"/>
      <c r="HH62" s="69"/>
      <c r="HI62" s="69"/>
      <c r="HJ62" s="69"/>
      <c r="HK62" s="69"/>
      <c r="HL62" s="69"/>
      <c r="HM62" s="69"/>
      <c r="HN62" s="69"/>
      <c r="HO62" s="69"/>
      <c r="HP62" s="69"/>
      <c r="HQ62" s="69"/>
      <c r="HR62" s="69"/>
      <c r="HS62" s="69"/>
      <c r="HT62" s="69"/>
      <c r="HU62" s="69"/>
      <c r="HV62" s="69"/>
      <c r="HW62" s="69"/>
      <c r="HX62" s="69"/>
      <c r="HY62" s="69"/>
      <c r="HZ62" s="69"/>
      <c r="IA62" s="69"/>
      <c r="IB62" s="69"/>
      <c r="IC62" s="69"/>
      <c r="ID62" s="69"/>
      <c r="IE62" s="69"/>
    </row>
    <row r="63" spans="1:239" ht="15.75" x14ac:dyDescent="0.25">
      <c r="A63" s="69"/>
      <c r="B63" s="69"/>
      <c r="C63" s="69"/>
      <c r="D63" s="69"/>
      <c r="E63" s="70"/>
      <c r="F63" s="69"/>
      <c r="G63" s="69"/>
      <c r="H63" s="71"/>
      <c r="I63" s="71"/>
      <c r="J63" s="69"/>
      <c r="K63" s="69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69"/>
      <c r="AW63" s="69"/>
      <c r="AX63" s="69"/>
      <c r="AY63" s="69"/>
      <c r="AZ63" s="69"/>
      <c r="BA63" s="69"/>
      <c r="BB63" s="69"/>
      <c r="BC63" s="69"/>
      <c r="BD63" s="71"/>
      <c r="BE63" s="71"/>
      <c r="BF63" s="71"/>
      <c r="BG63" s="71"/>
      <c r="BH63" s="71"/>
      <c r="BI63" s="71"/>
      <c r="BJ63" s="71"/>
      <c r="BK63" s="71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71"/>
      <c r="DI63" s="71"/>
      <c r="DJ63" s="69"/>
      <c r="DK63" s="69"/>
      <c r="DL63" s="71"/>
      <c r="DM63" s="71"/>
      <c r="DN63" s="71"/>
      <c r="DO63" s="71"/>
      <c r="DP63" s="71"/>
      <c r="DQ63" s="71"/>
      <c r="DR63" s="71"/>
      <c r="DS63" s="71"/>
      <c r="DT63" s="71"/>
      <c r="DU63" s="71"/>
      <c r="DV63" s="71"/>
      <c r="DW63" s="71"/>
      <c r="DX63" s="71"/>
      <c r="DY63" s="71"/>
      <c r="DZ63" s="71"/>
      <c r="EA63" s="71"/>
      <c r="EB63" s="71"/>
      <c r="EC63" s="71"/>
      <c r="ED63" s="71"/>
      <c r="EE63" s="71"/>
      <c r="EF63" s="71"/>
      <c r="EG63" s="71"/>
      <c r="EH63" s="71"/>
      <c r="EI63" s="71"/>
      <c r="EJ63" s="71"/>
      <c r="EK63" s="71"/>
      <c r="EL63" s="71"/>
      <c r="EM63" s="71"/>
      <c r="EN63" s="71"/>
      <c r="EO63" s="71"/>
      <c r="EP63" s="71"/>
      <c r="EQ63" s="71"/>
      <c r="ER63" s="71"/>
      <c r="ES63" s="71"/>
      <c r="ET63" s="69"/>
      <c r="EU63" s="69"/>
      <c r="EV63" s="69"/>
      <c r="EW63" s="69"/>
      <c r="EX63" s="69"/>
      <c r="EY63" s="69"/>
      <c r="EZ63" s="69"/>
      <c r="FA63" s="69"/>
      <c r="FB63" s="71"/>
      <c r="FC63" s="71"/>
      <c r="FD63" s="71"/>
      <c r="FE63" s="71"/>
      <c r="FF63" s="71"/>
      <c r="FG63" s="69"/>
      <c r="FH63" s="69"/>
      <c r="FI63" s="69"/>
      <c r="FJ63" s="69"/>
      <c r="FK63" s="69"/>
      <c r="FL63" s="69"/>
      <c r="FM63" s="69"/>
      <c r="FN63" s="69"/>
      <c r="FO63" s="69"/>
      <c r="FP63" s="69"/>
      <c r="FQ63" s="69"/>
      <c r="FR63" s="69"/>
      <c r="FS63" s="69"/>
      <c r="FT63" s="69"/>
      <c r="FU63" s="69"/>
      <c r="FV63" s="69"/>
      <c r="FW63" s="69"/>
      <c r="FX63" s="69"/>
      <c r="FY63" s="69"/>
      <c r="FZ63" s="69"/>
      <c r="GA63" s="69"/>
      <c r="GB63" s="69"/>
      <c r="GC63" s="69"/>
      <c r="GD63" s="69"/>
      <c r="GE63" s="69"/>
      <c r="GF63" s="69"/>
      <c r="GG63" s="69"/>
      <c r="GH63" s="69"/>
      <c r="GI63" s="69"/>
      <c r="GJ63" s="69"/>
      <c r="GK63" s="69"/>
      <c r="GL63" s="69"/>
      <c r="GM63" s="69"/>
      <c r="GN63" s="69"/>
      <c r="GO63" s="69"/>
      <c r="GP63" s="69"/>
      <c r="GQ63" s="69"/>
      <c r="GR63" s="69"/>
      <c r="GS63" s="69"/>
      <c r="GT63" s="69"/>
      <c r="GU63" s="69"/>
      <c r="GV63" s="69"/>
      <c r="GW63" s="69"/>
      <c r="GX63" s="69"/>
      <c r="GY63" s="69"/>
      <c r="GZ63" s="69"/>
      <c r="HA63" s="69"/>
      <c r="HB63" s="69"/>
      <c r="HC63" s="69"/>
      <c r="HD63" s="69"/>
      <c r="HE63" s="69"/>
      <c r="HF63" s="69"/>
      <c r="HG63" s="69"/>
      <c r="HH63" s="69"/>
      <c r="HI63" s="69"/>
      <c r="HJ63" s="69"/>
      <c r="HK63" s="69"/>
      <c r="HL63" s="69"/>
      <c r="HM63" s="69"/>
      <c r="HN63" s="69"/>
      <c r="HO63" s="69"/>
      <c r="HP63" s="69"/>
      <c r="HQ63" s="69"/>
      <c r="HR63" s="69"/>
      <c r="HS63" s="69"/>
      <c r="HT63" s="69"/>
      <c r="HU63" s="69"/>
      <c r="HV63" s="69"/>
      <c r="HW63" s="69"/>
      <c r="HX63" s="69"/>
      <c r="HY63" s="69"/>
      <c r="HZ63" s="69"/>
      <c r="IA63" s="69"/>
      <c r="IB63" s="69"/>
      <c r="IC63" s="69"/>
      <c r="ID63" s="69"/>
      <c r="IE63" s="69"/>
    </row>
    <row r="64" spans="1:239" ht="15.75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  <c r="DR64" s="69"/>
      <c r="DS64" s="69"/>
      <c r="DT64" s="69"/>
      <c r="DU64" s="69"/>
      <c r="DV64" s="69"/>
      <c r="DW64" s="69"/>
      <c r="DX64" s="69"/>
      <c r="DY64" s="69"/>
      <c r="DZ64" s="69"/>
      <c r="EA64" s="69"/>
      <c r="EB64" s="69"/>
      <c r="EC64" s="69"/>
      <c r="ED64" s="69"/>
      <c r="EE64" s="69"/>
      <c r="EF64" s="69"/>
      <c r="EG64" s="69"/>
      <c r="EH64" s="69"/>
      <c r="EI64" s="69"/>
      <c r="EJ64" s="69"/>
      <c r="EK64" s="69"/>
      <c r="EL64" s="69"/>
      <c r="EM64" s="69"/>
      <c r="EN64" s="69"/>
      <c r="EO64" s="69"/>
      <c r="EP64" s="69"/>
      <c r="EQ64" s="69"/>
      <c r="ER64" s="69"/>
      <c r="ES64" s="69"/>
      <c r="ET64" s="69"/>
      <c r="EU64" s="69"/>
      <c r="EV64" s="69"/>
      <c r="EW64" s="69"/>
      <c r="EX64" s="69"/>
      <c r="EY64" s="69"/>
      <c r="EZ64" s="69"/>
      <c r="FA64" s="69"/>
      <c r="FB64" s="69"/>
      <c r="FC64" s="69"/>
      <c r="FD64" s="69"/>
      <c r="FE64" s="69"/>
      <c r="FF64" s="69"/>
      <c r="FG64" s="69"/>
      <c r="FH64" s="69"/>
      <c r="FI64" s="69"/>
      <c r="FJ64" s="69"/>
      <c r="FK64" s="69"/>
      <c r="FL64" s="69"/>
      <c r="FM64" s="69"/>
      <c r="FN64" s="69"/>
      <c r="FO64" s="69"/>
      <c r="FP64" s="69"/>
      <c r="FQ64" s="69"/>
      <c r="FR64" s="69"/>
      <c r="FS64" s="69"/>
      <c r="FT64" s="69"/>
      <c r="FU64" s="69"/>
      <c r="FV64" s="69"/>
      <c r="FW64" s="69"/>
      <c r="FX64" s="69"/>
      <c r="FY64" s="69"/>
      <c r="FZ64" s="69"/>
      <c r="GA64" s="69"/>
      <c r="GB64" s="69"/>
      <c r="GC64" s="69"/>
      <c r="GD64" s="69"/>
      <c r="GE64" s="69"/>
      <c r="GF64" s="69"/>
      <c r="GG64" s="69"/>
      <c r="GH64" s="69"/>
      <c r="GI64" s="69"/>
      <c r="GJ64" s="69"/>
      <c r="GK64" s="69"/>
      <c r="GL64" s="69"/>
      <c r="GM64" s="69"/>
      <c r="GN64" s="69"/>
      <c r="GO64" s="69"/>
      <c r="GP64" s="69"/>
      <c r="GQ64" s="69"/>
      <c r="GR64" s="69"/>
      <c r="GS64" s="69"/>
      <c r="GT64" s="69"/>
      <c r="GU64" s="69"/>
      <c r="GV64" s="69"/>
      <c r="GW64" s="69"/>
      <c r="GX64" s="69"/>
      <c r="GY64" s="69"/>
      <c r="GZ64" s="69"/>
      <c r="HA64" s="69"/>
      <c r="HB64" s="69"/>
      <c r="HC64" s="69"/>
      <c r="HD64" s="69"/>
      <c r="HE64" s="69"/>
      <c r="HF64" s="69"/>
      <c r="HG64" s="69"/>
      <c r="HH64" s="69"/>
      <c r="HI64" s="69"/>
      <c r="HJ64" s="69"/>
      <c r="HK64" s="69"/>
      <c r="HL64" s="69"/>
      <c r="HM64" s="69"/>
      <c r="HN64" s="69"/>
      <c r="HO64" s="69"/>
      <c r="HP64" s="69"/>
      <c r="HQ64" s="69"/>
      <c r="HR64" s="69"/>
      <c r="HS64" s="69"/>
      <c r="HT64" s="69"/>
      <c r="HU64" s="69"/>
      <c r="HV64" s="69"/>
      <c r="HW64" s="69"/>
      <c r="HX64" s="69"/>
      <c r="HY64" s="69"/>
      <c r="HZ64" s="69"/>
      <c r="IA64" s="69"/>
      <c r="IB64" s="69"/>
      <c r="IC64" s="69"/>
      <c r="ID64" s="69"/>
      <c r="IE64" s="69"/>
    </row>
    <row r="65" spans="1:239" ht="15.75" x14ac:dyDescent="0.25">
      <c r="A65" s="69"/>
      <c r="B65" s="69"/>
      <c r="C65" s="69"/>
      <c r="D65" s="69"/>
      <c r="E65" s="70"/>
      <c r="F65" s="69"/>
      <c r="G65" s="69"/>
      <c r="H65" s="71"/>
      <c r="I65" s="71"/>
      <c r="J65" s="69"/>
      <c r="K65" s="69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69"/>
      <c r="AW65" s="69"/>
      <c r="AX65" s="69"/>
      <c r="AY65" s="69"/>
      <c r="AZ65" s="69"/>
      <c r="BA65" s="69"/>
      <c r="BB65" s="69"/>
      <c r="BC65" s="69"/>
      <c r="BD65" s="71"/>
      <c r="BE65" s="71"/>
      <c r="BF65" s="71"/>
      <c r="BG65" s="71"/>
      <c r="BH65" s="71"/>
      <c r="BI65" s="71"/>
      <c r="BJ65" s="71"/>
      <c r="BK65" s="71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71"/>
      <c r="DI65" s="71"/>
      <c r="DJ65" s="69"/>
      <c r="DK65" s="69"/>
      <c r="DL65" s="71"/>
      <c r="DM65" s="71"/>
      <c r="DN65" s="71"/>
      <c r="DO65" s="71"/>
      <c r="DP65" s="71"/>
      <c r="DQ65" s="71"/>
      <c r="DR65" s="71"/>
      <c r="DS65" s="71"/>
      <c r="DT65" s="71"/>
      <c r="DU65" s="71"/>
      <c r="DV65" s="71"/>
      <c r="DW65" s="71"/>
      <c r="DX65" s="71"/>
      <c r="DY65" s="71"/>
      <c r="DZ65" s="71"/>
      <c r="EA65" s="71"/>
      <c r="EB65" s="71"/>
      <c r="EC65" s="71"/>
      <c r="ED65" s="71"/>
      <c r="EE65" s="71"/>
      <c r="EF65" s="71"/>
      <c r="EG65" s="71"/>
      <c r="EH65" s="71"/>
      <c r="EI65" s="71"/>
      <c r="EJ65" s="71"/>
      <c r="EK65" s="71"/>
      <c r="EL65" s="71"/>
      <c r="EM65" s="71"/>
      <c r="EN65" s="71"/>
      <c r="EO65" s="71"/>
      <c r="EP65" s="71"/>
      <c r="EQ65" s="71"/>
      <c r="ER65" s="71"/>
      <c r="ES65" s="71"/>
      <c r="ET65" s="69"/>
      <c r="EU65" s="69"/>
      <c r="EV65" s="69"/>
      <c r="EW65" s="69"/>
      <c r="EX65" s="69"/>
      <c r="EY65" s="69"/>
      <c r="EZ65" s="69"/>
      <c r="FA65" s="69"/>
      <c r="FB65" s="71"/>
      <c r="FC65" s="71"/>
      <c r="FD65" s="71"/>
      <c r="FE65" s="71"/>
      <c r="FF65" s="71"/>
      <c r="FG65" s="69"/>
      <c r="FH65" s="69"/>
      <c r="FI65" s="69"/>
      <c r="FJ65" s="69"/>
      <c r="FK65" s="69"/>
      <c r="FL65" s="69"/>
      <c r="FM65" s="69"/>
      <c r="FN65" s="69"/>
      <c r="FO65" s="69"/>
      <c r="FP65" s="69"/>
      <c r="FQ65" s="69"/>
      <c r="FR65" s="69"/>
      <c r="FS65" s="69"/>
      <c r="FT65" s="69"/>
      <c r="FU65" s="69"/>
      <c r="FV65" s="69"/>
      <c r="FW65" s="69"/>
      <c r="FX65" s="69"/>
      <c r="FY65" s="69"/>
      <c r="FZ65" s="69"/>
      <c r="GA65" s="69"/>
      <c r="GB65" s="69"/>
      <c r="GC65" s="69"/>
      <c r="GD65" s="69"/>
      <c r="GE65" s="69"/>
      <c r="GF65" s="69"/>
      <c r="GG65" s="69"/>
      <c r="GH65" s="69"/>
      <c r="GI65" s="69"/>
      <c r="GJ65" s="69"/>
      <c r="GK65" s="69"/>
      <c r="GL65" s="69"/>
      <c r="GM65" s="69"/>
      <c r="GN65" s="69"/>
      <c r="GO65" s="69"/>
      <c r="GP65" s="69"/>
      <c r="GQ65" s="69"/>
      <c r="GR65" s="69"/>
      <c r="GS65" s="69"/>
      <c r="GT65" s="69"/>
      <c r="GU65" s="69"/>
      <c r="GV65" s="69"/>
      <c r="GW65" s="69"/>
      <c r="GX65" s="69"/>
      <c r="GY65" s="69"/>
      <c r="GZ65" s="69"/>
      <c r="HA65" s="69"/>
      <c r="HB65" s="69"/>
      <c r="HC65" s="69"/>
      <c r="HD65" s="69"/>
      <c r="HE65" s="69"/>
      <c r="HF65" s="69"/>
      <c r="HG65" s="69"/>
      <c r="HH65" s="69"/>
      <c r="HI65" s="69"/>
      <c r="HJ65" s="69"/>
      <c r="HK65" s="69"/>
      <c r="HL65" s="69"/>
      <c r="HM65" s="69"/>
      <c r="HN65" s="69"/>
      <c r="HO65" s="69"/>
      <c r="HP65" s="69"/>
      <c r="HQ65" s="69"/>
      <c r="HR65" s="69"/>
      <c r="HS65" s="69"/>
      <c r="HT65" s="69"/>
      <c r="HU65" s="69"/>
      <c r="HV65" s="69"/>
      <c r="HW65" s="69"/>
      <c r="HX65" s="69"/>
      <c r="HY65" s="69"/>
      <c r="HZ65" s="69"/>
      <c r="IA65" s="69"/>
      <c r="IB65" s="69"/>
      <c r="IC65" s="69"/>
      <c r="ID65" s="69"/>
      <c r="IE65" s="69"/>
    </row>
    <row r="66" spans="1:239" ht="15.75" x14ac:dyDescent="0.25">
      <c r="A66" s="69"/>
      <c r="B66" s="69"/>
      <c r="C66" s="69"/>
      <c r="D66" s="69"/>
      <c r="E66" s="70"/>
      <c r="F66" s="69"/>
      <c r="G66" s="69"/>
      <c r="H66" s="71"/>
      <c r="I66" s="71"/>
      <c r="J66" s="69"/>
      <c r="K66" s="69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69"/>
      <c r="AW66" s="69"/>
      <c r="AX66" s="69"/>
      <c r="AY66" s="69"/>
      <c r="AZ66" s="69"/>
      <c r="BA66" s="69"/>
      <c r="BB66" s="69"/>
      <c r="BC66" s="69"/>
      <c r="BD66" s="71"/>
      <c r="BE66" s="71"/>
      <c r="BF66" s="71"/>
      <c r="BG66" s="71"/>
      <c r="BH66" s="71"/>
      <c r="BI66" s="71"/>
      <c r="BJ66" s="71"/>
      <c r="BK66" s="71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71"/>
      <c r="DI66" s="71"/>
      <c r="DJ66" s="69"/>
      <c r="DK66" s="69"/>
      <c r="DL66" s="71"/>
      <c r="DM66" s="71"/>
      <c r="DN66" s="71"/>
      <c r="DO66" s="71"/>
      <c r="DP66" s="71"/>
      <c r="DQ66" s="71"/>
      <c r="DR66" s="71"/>
      <c r="DS66" s="71"/>
      <c r="DT66" s="71"/>
      <c r="DU66" s="71"/>
      <c r="DV66" s="71"/>
      <c r="DW66" s="71"/>
      <c r="DX66" s="71"/>
      <c r="DY66" s="71"/>
      <c r="DZ66" s="71"/>
      <c r="EA66" s="71"/>
      <c r="EB66" s="71"/>
      <c r="EC66" s="71"/>
      <c r="ED66" s="71"/>
      <c r="EE66" s="71"/>
      <c r="EF66" s="71"/>
      <c r="EG66" s="71"/>
      <c r="EH66" s="71"/>
      <c r="EI66" s="71"/>
      <c r="EJ66" s="71"/>
      <c r="EK66" s="71"/>
      <c r="EL66" s="71"/>
      <c r="EM66" s="71"/>
      <c r="EN66" s="71"/>
      <c r="EO66" s="71"/>
      <c r="EP66" s="71"/>
      <c r="EQ66" s="71"/>
      <c r="ER66" s="71"/>
      <c r="ES66" s="71"/>
      <c r="ET66" s="69"/>
      <c r="EU66" s="69"/>
      <c r="EV66" s="69"/>
      <c r="EW66" s="69"/>
      <c r="EX66" s="69"/>
      <c r="EY66" s="69"/>
      <c r="EZ66" s="69"/>
      <c r="FA66" s="69"/>
      <c r="FB66" s="71"/>
      <c r="FC66" s="71"/>
      <c r="FD66" s="71"/>
      <c r="FE66" s="71"/>
      <c r="FF66" s="71"/>
      <c r="FG66" s="69"/>
      <c r="FH66" s="69"/>
      <c r="FI66" s="69"/>
      <c r="FJ66" s="69"/>
      <c r="FK66" s="69"/>
      <c r="FL66" s="69"/>
      <c r="FM66" s="69"/>
      <c r="FN66" s="69"/>
      <c r="FO66" s="69"/>
      <c r="FP66" s="69"/>
      <c r="FQ66" s="69"/>
      <c r="FR66" s="69"/>
      <c r="FS66" s="69"/>
      <c r="FT66" s="69"/>
      <c r="FU66" s="69"/>
      <c r="FV66" s="69"/>
      <c r="FW66" s="69"/>
      <c r="FX66" s="69"/>
      <c r="FY66" s="69"/>
      <c r="FZ66" s="69"/>
      <c r="GA66" s="69"/>
      <c r="GB66" s="69"/>
      <c r="GC66" s="69"/>
      <c r="GD66" s="69"/>
      <c r="GE66" s="69"/>
      <c r="GF66" s="69"/>
      <c r="GG66" s="69"/>
      <c r="GH66" s="69"/>
      <c r="GI66" s="69"/>
      <c r="GJ66" s="69"/>
      <c r="GK66" s="69"/>
      <c r="GL66" s="69"/>
      <c r="GM66" s="69"/>
      <c r="GN66" s="69"/>
      <c r="GO66" s="69"/>
      <c r="GP66" s="69"/>
      <c r="GQ66" s="69"/>
      <c r="GR66" s="69"/>
      <c r="GS66" s="69"/>
      <c r="GT66" s="69"/>
      <c r="GU66" s="69"/>
      <c r="GV66" s="69"/>
      <c r="GW66" s="69"/>
      <c r="GX66" s="69"/>
      <c r="GY66" s="69"/>
      <c r="GZ66" s="69"/>
      <c r="HA66" s="69"/>
      <c r="HB66" s="69"/>
      <c r="HC66" s="69"/>
      <c r="HD66" s="69"/>
      <c r="HE66" s="69"/>
      <c r="HF66" s="69"/>
      <c r="HG66" s="69"/>
      <c r="HH66" s="69"/>
      <c r="HI66" s="69"/>
      <c r="HJ66" s="69"/>
      <c r="HK66" s="69"/>
      <c r="HL66" s="69"/>
      <c r="HM66" s="69"/>
      <c r="HN66" s="69"/>
      <c r="HO66" s="69"/>
      <c r="HP66" s="69"/>
      <c r="HQ66" s="69"/>
      <c r="HR66" s="69"/>
      <c r="HS66" s="69"/>
      <c r="HT66" s="69"/>
      <c r="HU66" s="69"/>
      <c r="HV66" s="69"/>
      <c r="HW66" s="69"/>
      <c r="HX66" s="69"/>
      <c r="HY66" s="69"/>
      <c r="HZ66" s="69"/>
      <c r="IA66" s="69"/>
      <c r="IB66" s="69"/>
      <c r="IC66" s="69"/>
      <c r="ID66" s="69"/>
      <c r="IE66" s="69"/>
    </row>
    <row r="67" spans="1:239" ht="15.75" x14ac:dyDescent="0.25">
      <c r="A67" s="69"/>
      <c r="B67" s="69"/>
      <c r="C67" s="69"/>
      <c r="D67" s="69"/>
      <c r="E67" s="70"/>
      <c r="F67" s="69"/>
      <c r="G67" s="69"/>
      <c r="H67" s="71"/>
      <c r="I67" s="71"/>
      <c r="J67" s="69"/>
      <c r="K67" s="69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69"/>
      <c r="AW67" s="69"/>
      <c r="AX67" s="69"/>
      <c r="AY67" s="69"/>
      <c r="AZ67" s="69"/>
      <c r="BA67" s="69"/>
      <c r="BB67" s="69"/>
      <c r="BC67" s="69"/>
      <c r="BD67" s="71"/>
      <c r="BE67" s="71"/>
      <c r="BF67" s="71"/>
      <c r="BG67" s="71"/>
      <c r="BH67" s="71"/>
      <c r="BI67" s="71"/>
      <c r="BJ67" s="71"/>
      <c r="BK67" s="71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71"/>
      <c r="DI67" s="71"/>
      <c r="DJ67" s="69"/>
      <c r="DK67" s="69"/>
      <c r="DL67" s="71"/>
      <c r="DM67" s="71"/>
      <c r="DN67" s="71"/>
      <c r="DO67" s="71"/>
      <c r="DP67" s="71"/>
      <c r="DQ67" s="71"/>
      <c r="DR67" s="71"/>
      <c r="DS67" s="71"/>
      <c r="DT67" s="71"/>
      <c r="DU67" s="71"/>
      <c r="DV67" s="71"/>
      <c r="DW67" s="71"/>
      <c r="DX67" s="71"/>
      <c r="DY67" s="71"/>
      <c r="DZ67" s="71"/>
      <c r="EA67" s="71"/>
      <c r="EB67" s="71"/>
      <c r="EC67" s="71"/>
      <c r="ED67" s="71"/>
      <c r="EE67" s="71"/>
      <c r="EF67" s="71"/>
      <c r="EG67" s="71"/>
      <c r="EH67" s="71"/>
      <c r="EI67" s="71"/>
      <c r="EJ67" s="71"/>
      <c r="EK67" s="71"/>
      <c r="EL67" s="71"/>
      <c r="EM67" s="71"/>
      <c r="EN67" s="71"/>
      <c r="EO67" s="71"/>
      <c r="EP67" s="71"/>
      <c r="EQ67" s="71"/>
      <c r="ER67" s="71"/>
      <c r="ES67" s="71"/>
      <c r="ET67" s="69"/>
      <c r="EU67" s="69"/>
      <c r="EV67" s="69"/>
      <c r="EW67" s="69"/>
      <c r="EX67" s="69"/>
      <c r="EY67" s="69"/>
      <c r="EZ67" s="69"/>
      <c r="FA67" s="69"/>
      <c r="FB67" s="71"/>
      <c r="FC67" s="71"/>
      <c r="FD67" s="71"/>
      <c r="FE67" s="71"/>
      <c r="FF67" s="71"/>
      <c r="FG67" s="69"/>
      <c r="FH67" s="69"/>
      <c r="FI67" s="69"/>
      <c r="FJ67" s="69"/>
      <c r="FK67" s="69"/>
      <c r="FL67" s="69"/>
      <c r="FM67" s="69"/>
      <c r="FN67" s="69"/>
      <c r="FO67" s="69"/>
      <c r="FP67" s="69"/>
      <c r="FQ67" s="69"/>
      <c r="FR67" s="69"/>
      <c r="FS67" s="69"/>
      <c r="FT67" s="69"/>
      <c r="FU67" s="69"/>
      <c r="FV67" s="69"/>
      <c r="FW67" s="69"/>
      <c r="FX67" s="69"/>
      <c r="FY67" s="69"/>
      <c r="FZ67" s="69"/>
      <c r="GA67" s="69"/>
      <c r="GB67" s="69"/>
      <c r="GC67" s="69"/>
      <c r="GD67" s="69"/>
      <c r="GE67" s="69"/>
      <c r="GF67" s="69"/>
      <c r="GG67" s="69"/>
      <c r="GH67" s="69"/>
      <c r="GI67" s="69"/>
      <c r="GJ67" s="69"/>
      <c r="GK67" s="69"/>
      <c r="GL67" s="69"/>
      <c r="GM67" s="69"/>
      <c r="GN67" s="69"/>
      <c r="GO67" s="69"/>
      <c r="GP67" s="69"/>
      <c r="GQ67" s="69"/>
      <c r="GR67" s="69"/>
      <c r="GS67" s="69"/>
      <c r="GT67" s="69"/>
      <c r="GU67" s="69"/>
      <c r="GV67" s="69"/>
      <c r="GW67" s="69"/>
      <c r="GX67" s="69"/>
      <c r="GY67" s="69"/>
      <c r="GZ67" s="69"/>
      <c r="HA67" s="69"/>
      <c r="HB67" s="69"/>
      <c r="HC67" s="69"/>
      <c r="HD67" s="69"/>
      <c r="HE67" s="69"/>
      <c r="HF67" s="69"/>
      <c r="HG67" s="69"/>
      <c r="HH67" s="69"/>
      <c r="HI67" s="69"/>
      <c r="HJ67" s="69"/>
      <c r="HK67" s="69"/>
      <c r="HL67" s="69"/>
      <c r="HM67" s="69"/>
      <c r="HN67" s="69"/>
      <c r="HO67" s="69"/>
      <c r="HP67" s="69"/>
      <c r="HQ67" s="69"/>
      <c r="HR67" s="69"/>
      <c r="HS67" s="69"/>
      <c r="HT67" s="69"/>
      <c r="HU67" s="69"/>
      <c r="HV67" s="69"/>
      <c r="HW67" s="69"/>
      <c r="HX67" s="69"/>
      <c r="HY67" s="69"/>
      <c r="HZ67" s="69"/>
      <c r="IA67" s="69"/>
      <c r="IB67" s="69"/>
      <c r="IC67" s="69"/>
      <c r="ID67" s="69"/>
      <c r="IE67" s="69"/>
    </row>
    <row r="68" spans="1:239" ht="15.75" x14ac:dyDescent="0.25">
      <c r="A68" s="69"/>
      <c r="B68" s="69"/>
      <c r="C68" s="69"/>
      <c r="D68" s="69"/>
      <c r="E68" s="70"/>
      <c r="F68" s="69"/>
      <c r="G68" s="69"/>
      <c r="H68" s="71"/>
      <c r="I68" s="71"/>
      <c r="J68" s="69"/>
      <c r="K68" s="69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69"/>
      <c r="AW68" s="69"/>
      <c r="AX68" s="69"/>
      <c r="AY68" s="69"/>
      <c r="AZ68" s="69"/>
      <c r="BA68" s="69"/>
      <c r="BB68" s="69"/>
      <c r="BC68" s="69"/>
      <c r="BD68" s="71"/>
      <c r="BE68" s="71"/>
      <c r="BF68" s="71"/>
      <c r="BG68" s="71"/>
      <c r="BH68" s="71"/>
      <c r="BI68" s="71"/>
      <c r="BJ68" s="71"/>
      <c r="BK68" s="71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71"/>
      <c r="DI68" s="71"/>
      <c r="DJ68" s="69"/>
      <c r="DK68" s="69"/>
      <c r="DL68" s="71"/>
      <c r="DM68" s="71"/>
      <c r="DN68" s="71"/>
      <c r="DO68" s="71"/>
      <c r="DP68" s="71"/>
      <c r="DQ68" s="71"/>
      <c r="DR68" s="71"/>
      <c r="DS68" s="71"/>
      <c r="DT68" s="71"/>
      <c r="DU68" s="71"/>
      <c r="DV68" s="71"/>
      <c r="DW68" s="71"/>
      <c r="DX68" s="71"/>
      <c r="DY68" s="71"/>
      <c r="DZ68" s="71"/>
      <c r="EA68" s="71"/>
      <c r="EB68" s="71"/>
      <c r="EC68" s="71"/>
      <c r="ED68" s="71"/>
      <c r="EE68" s="71"/>
      <c r="EF68" s="71"/>
      <c r="EG68" s="71"/>
      <c r="EH68" s="71"/>
      <c r="EI68" s="71"/>
      <c r="EJ68" s="71"/>
      <c r="EK68" s="71"/>
      <c r="EL68" s="71"/>
      <c r="EM68" s="71"/>
      <c r="EN68" s="71"/>
      <c r="EO68" s="71"/>
      <c r="EP68" s="71"/>
      <c r="EQ68" s="71"/>
      <c r="ER68" s="71"/>
      <c r="ES68" s="71"/>
      <c r="ET68" s="69"/>
      <c r="EU68" s="69"/>
      <c r="EV68" s="69"/>
      <c r="EW68" s="69"/>
      <c r="EX68" s="69"/>
      <c r="EY68" s="69"/>
      <c r="EZ68" s="69"/>
      <c r="FA68" s="69"/>
      <c r="FB68" s="71"/>
      <c r="FC68" s="71"/>
      <c r="FD68" s="71"/>
      <c r="FE68" s="71"/>
      <c r="FF68" s="71"/>
      <c r="FG68" s="69"/>
      <c r="FH68" s="69"/>
      <c r="FI68" s="69"/>
      <c r="FJ68" s="69"/>
      <c r="FK68" s="69"/>
      <c r="FL68" s="69"/>
      <c r="FM68" s="69"/>
      <c r="FN68" s="69"/>
      <c r="FO68" s="69"/>
      <c r="FP68" s="69"/>
      <c r="FQ68" s="69"/>
      <c r="FR68" s="69"/>
      <c r="FS68" s="69"/>
      <c r="FT68" s="69"/>
      <c r="FU68" s="69"/>
      <c r="FV68" s="69"/>
      <c r="FW68" s="69"/>
      <c r="FX68" s="69"/>
      <c r="FY68" s="69"/>
      <c r="FZ68" s="69"/>
      <c r="GA68" s="69"/>
      <c r="GB68" s="69"/>
      <c r="GC68" s="69"/>
      <c r="GD68" s="69"/>
      <c r="GE68" s="69"/>
      <c r="GF68" s="69"/>
      <c r="GG68" s="69"/>
      <c r="GH68" s="69"/>
      <c r="GI68" s="69"/>
      <c r="GJ68" s="69"/>
      <c r="GK68" s="69"/>
      <c r="GL68" s="69"/>
      <c r="GM68" s="69"/>
      <c r="GN68" s="69"/>
      <c r="GO68" s="69"/>
      <c r="GP68" s="69"/>
      <c r="GQ68" s="69"/>
      <c r="GR68" s="69"/>
      <c r="GS68" s="69"/>
      <c r="GT68" s="69"/>
      <c r="GU68" s="69"/>
      <c r="GV68" s="69"/>
      <c r="GW68" s="69"/>
      <c r="GX68" s="69"/>
      <c r="GY68" s="69"/>
      <c r="GZ68" s="69"/>
      <c r="HA68" s="69"/>
      <c r="HB68" s="69"/>
      <c r="HC68" s="69"/>
      <c r="HD68" s="69"/>
      <c r="HE68" s="69"/>
      <c r="HF68" s="69"/>
      <c r="HG68" s="69"/>
      <c r="HH68" s="69"/>
      <c r="HI68" s="69"/>
      <c r="HJ68" s="69"/>
      <c r="HK68" s="69"/>
      <c r="HL68" s="69"/>
      <c r="HM68" s="69"/>
      <c r="HN68" s="69"/>
      <c r="HO68" s="69"/>
      <c r="HP68" s="69"/>
      <c r="HQ68" s="69"/>
      <c r="HR68" s="69"/>
      <c r="HS68" s="69"/>
      <c r="HT68" s="69"/>
      <c r="HU68" s="69"/>
      <c r="HV68" s="69"/>
      <c r="HW68" s="69"/>
      <c r="HX68" s="69"/>
      <c r="HY68" s="69"/>
      <c r="HZ68" s="69"/>
      <c r="IA68" s="69"/>
      <c r="IB68" s="69"/>
      <c r="IC68" s="69"/>
      <c r="ID68" s="69"/>
      <c r="IE68" s="69"/>
    </row>
    <row r="69" spans="1:239" ht="15.75" x14ac:dyDescent="0.25">
      <c r="A69" s="69"/>
      <c r="B69" s="69"/>
      <c r="C69" s="69"/>
      <c r="D69" s="69"/>
      <c r="E69" s="70"/>
      <c r="F69" s="69"/>
      <c r="G69" s="69"/>
      <c r="H69" s="71"/>
      <c r="I69" s="71"/>
      <c r="J69" s="69"/>
      <c r="K69" s="69"/>
      <c r="L69" s="71"/>
      <c r="M69" s="71"/>
      <c r="N69" s="71"/>
      <c r="O69" s="71"/>
      <c r="P69" s="69"/>
      <c r="Q69" s="69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69"/>
      <c r="AW69" s="69"/>
      <c r="AX69" s="69"/>
      <c r="AY69" s="69"/>
      <c r="AZ69" s="69"/>
      <c r="BA69" s="69"/>
      <c r="BB69" s="69"/>
      <c r="BC69" s="69"/>
      <c r="BD69" s="71"/>
      <c r="BE69" s="71"/>
      <c r="BF69" s="71"/>
      <c r="BG69" s="71"/>
      <c r="BH69" s="71"/>
      <c r="BI69" s="71"/>
      <c r="BJ69" s="71"/>
      <c r="BK69" s="71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69"/>
      <c r="DD69" s="69"/>
      <c r="DE69" s="69"/>
      <c r="DF69" s="69"/>
      <c r="DG69" s="69"/>
      <c r="DH69" s="71"/>
      <c r="DI69" s="71"/>
      <c r="DJ69" s="69"/>
      <c r="DK69" s="69"/>
      <c r="DL69" s="71"/>
      <c r="DM69" s="71"/>
      <c r="DN69" s="69"/>
      <c r="DO69" s="69"/>
      <c r="DP69" s="71"/>
      <c r="DQ69" s="71"/>
      <c r="DR69" s="71"/>
      <c r="DS69" s="71"/>
      <c r="DT69" s="71"/>
      <c r="DU69" s="71"/>
      <c r="DV69" s="71"/>
      <c r="DW69" s="71"/>
      <c r="DX69" s="71"/>
      <c r="DY69" s="71"/>
      <c r="DZ69" s="71"/>
      <c r="EA69" s="71"/>
      <c r="EB69" s="71"/>
      <c r="EC69" s="71"/>
      <c r="ED69" s="71"/>
      <c r="EE69" s="71"/>
      <c r="EF69" s="71"/>
      <c r="EG69" s="71"/>
      <c r="EH69" s="71"/>
      <c r="EI69" s="71"/>
      <c r="EJ69" s="71"/>
      <c r="EK69" s="71"/>
      <c r="EL69" s="71"/>
      <c r="EM69" s="71"/>
      <c r="EN69" s="71"/>
      <c r="EO69" s="71"/>
      <c r="EP69" s="71"/>
      <c r="EQ69" s="71"/>
      <c r="ER69" s="71"/>
      <c r="ES69" s="71"/>
      <c r="ET69" s="69"/>
      <c r="EU69" s="69"/>
      <c r="EV69" s="69"/>
      <c r="EW69" s="69"/>
      <c r="EX69" s="69"/>
      <c r="EY69" s="69"/>
      <c r="EZ69" s="69"/>
      <c r="FA69" s="69"/>
      <c r="FB69" s="71"/>
      <c r="FC69" s="71"/>
      <c r="FD69" s="71"/>
      <c r="FE69" s="71"/>
      <c r="FF69" s="71"/>
      <c r="FG69" s="69"/>
      <c r="FH69" s="69"/>
      <c r="FI69" s="69"/>
      <c r="FJ69" s="69"/>
      <c r="FK69" s="69"/>
      <c r="FL69" s="69"/>
      <c r="FM69" s="69"/>
      <c r="FN69" s="69"/>
      <c r="FO69" s="69"/>
      <c r="FP69" s="69"/>
      <c r="FQ69" s="69"/>
      <c r="FR69" s="69"/>
      <c r="FS69" s="69"/>
      <c r="FT69" s="69"/>
      <c r="FU69" s="69"/>
      <c r="FV69" s="69"/>
      <c r="FW69" s="69"/>
      <c r="FX69" s="69"/>
      <c r="FY69" s="69"/>
      <c r="FZ69" s="69"/>
      <c r="GA69" s="69"/>
      <c r="GB69" s="69"/>
      <c r="GC69" s="69"/>
      <c r="GD69" s="69"/>
      <c r="GE69" s="69"/>
      <c r="GF69" s="69"/>
      <c r="GG69" s="69"/>
      <c r="GH69" s="69"/>
      <c r="GI69" s="69"/>
      <c r="GJ69" s="69"/>
      <c r="GK69" s="69"/>
      <c r="GL69" s="69"/>
      <c r="GM69" s="69"/>
      <c r="GN69" s="69"/>
      <c r="GO69" s="69"/>
      <c r="GP69" s="69"/>
      <c r="GQ69" s="69"/>
      <c r="GR69" s="69"/>
      <c r="GS69" s="69"/>
      <c r="GT69" s="69"/>
      <c r="GU69" s="69"/>
      <c r="GV69" s="69"/>
      <c r="GW69" s="69"/>
      <c r="GX69" s="69"/>
      <c r="GY69" s="69"/>
      <c r="GZ69" s="69"/>
      <c r="HA69" s="69"/>
      <c r="HB69" s="69"/>
      <c r="HC69" s="69"/>
      <c r="HD69" s="69"/>
      <c r="HE69" s="69"/>
      <c r="HF69" s="69"/>
      <c r="HG69" s="69"/>
      <c r="HH69" s="69"/>
      <c r="HI69" s="69"/>
      <c r="HJ69" s="69"/>
      <c r="HK69" s="69"/>
      <c r="HL69" s="69"/>
      <c r="HM69" s="69"/>
      <c r="HN69" s="69"/>
      <c r="HO69" s="69"/>
      <c r="HP69" s="69"/>
      <c r="HQ69" s="69"/>
      <c r="HR69" s="69"/>
      <c r="HS69" s="69"/>
      <c r="HT69" s="69"/>
      <c r="HU69" s="69"/>
      <c r="HV69" s="69"/>
      <c r="HW69" s="69"/>
      <c r="HX69" s="69"/>
      <c r="HY69" s="69"/>
      <c r="HZ69" s="69"/>
      <c r="IA69" s="69"/>
      <c r="IB69" s="69"/>
      <c r="IC69" s="69"/>
      <c r="ID69" s="69"/>
      <c r="IE69" s="69"/>
    </row>
    <row r="70" spans="1:239" ht="15.75" x14ac:dyDescent="0.25">
      <c r="A70" s="69"/>
      <c r="B70" s="69"/>
      <c r="C70" s="69"/>
      <c r="D70" s="69"/>
      <c r="E70" s="70"/>
      <c r="F70" s="69"/>
      <c r="G70" s="69"/>
      <c r="H70" s="71"/>
      <c r="I70" s="71"/>
      <c r="J70" s="69"/>
      <c r="K70" s="69"/>
      <c r="L70" s="71"/>
      <c r="M70" s="71"/>
      <c r="N70" s="71"/>
      <c r="O70" s="71"/>
      <c r="P70" s="69"/>
      <c r="Q70" s="69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69"/>
      <c r="AE70" s="69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69"/>
      <c r="AW70" s="69"/>
      <c r="AX70" s="69"/>
      <c r="AY70" s="69"/>
      <c r="AZ70" s="69"/>
      <c r="BA70" s="69"/>
      <c r="BB70" s="69"/>
      <c r="BC70" s="69"/>
      <c r="BD70" s="71"/>
      <c r="BE70" s="71"/>
      <c r="BF70" s="71"/>
      <c r="BG70" s="71"/>
      <c r="BH70" s="71"/>
      <c r="BI70" s="71"/>
      <c r="BJ70" s="71"/>
      <c r="BK70" s="71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9"/>
      <c r="DF70" s="69"/>
      <c r="DG70" s="69"/>
      <c r="DH70" s="71"/>
      <c r="DI70" s="71"/>
      <c r="DJ70" s="69"/>
      <c r="DK70" s="69"/>
      <c r="DL70" s="71"/>
      <c r="DM70" s="71"/>
      <c r="DN70" s="69"/>
      <c r="DO70" s="69"/>
      <c r="DP70" s="71"/>
      <c r="DQ70" s="71"/>
      <c r="DR70" s="71"/>
      <c r="DS70" s="71"/>
      <c r="DT70" s="71"/>
      <c r="DU70" s="71"/>
      <c r="DV70" s="71"/>
      <c r="DW70" s="71"/>
      <c r="DX70" s="71"/>
      <c r="DY70" s="71"/>
      <c r="DZ70" s="71"/>
      <c r="EA70" s="71"/>
      <c r="EB70" s="69"/>
      <c r="EC70" s="69"/>
      <c r="ED70" s="71"/>
      <c r="EE70" s="71"/>
      <c r="EF70" s="71"/>
      <c r="EG70" s="71"/>
      <c r="EH70" s="71"/>
      <c r="EI70" s="71"/>
      <c r="EJ70" s="71"/>
      <c r="EK70" s="71"/>
      <c r="EL70" s="71"/>
      <c r="EM70" s="71"/>
      <c r="EN70" s="71"/>
      <c r="EO70" s="71"/>
      <c r="EP70" s="71"/>
      <c r="EQ70" s="71"/>
      <c r="ER70" s="71"/>
      <c r="ES70" s="71"/>
      <c r="ET70" s="69"/>
      <c r="EU70" s="69"/>
      <c r="EV70" s="69"/>
      <c r="EW70" s="69"/>
      <c r="EX70" s="69"/>
      <c r="EY70" s="69"/>
      <c r="EZ70" s="69"/>
      <c r="FA70" s="69"/>
      <c r="FB70" s="71"/>
      <c r="FC70" s="71"/>
      <c r="FD70" s="71"/>
      <c r="FE70" s="71"/>
      <c r="FF70" s="71"/>
      <c r="FG70" s="69"/>
      <c r="FH70" s="69"/>
      <c r="FI70" s="69"/>
      <c r="FJ70" s="69"/>
      <c r="FK70" s="69"/>
      <c r="FL70" s="69"/>
      <c r="FM70" s="69"/>
      <c r="FN70" s="69"/>
      <c r="FO70" s="69"/>
      <c r="FP70" s="69"/>
      <c r="FQ70" s="69"/>
      <c r="FR70" s="69"/>
      <c r="FS70" s="69"/>
      <c r="FT70" s="69"/>
      <c r="FU70" s="69"/>
      <c r="FV70" s="69"/>
      <c r="FW70" s="69"/>
      <c r="FX70" s="69"/>
      <c r="FY70" s="69"/>
      <c r="FZ70" s="69"/>
      <c r="GA70" s="69"/>
      <c r="GB70" s="69"/>
      <c r="GC70" s="69"/>
      <c r="GD70" s="69"/>
      <c r="GE70" s="69"/>
      <c r="GF70" s="69"/>
      <c r="GG70" s="69"/>
      <c r="GH70" s="69"/>
      <c r="GI70" s="69"/>
      <c r="GJ70" s="69"/>
      <c r="GK70" s="69"/>
      <c r="GL70" s="69"/>
      <c r="GM70" s="69"/>
      <c r="GN70" s="69"/>
      <c r="GO70" s="69"/>
      <c r="GP70" s="69"/>
      <c r="GQ70" s="69"/>
      <c r="GR70" s="69"/>
      <c r="GS70" s="69"/>
      <c r="GT70" s="69"/>
      <c r="GU70" s="69"/>
      <c r="GV70" s="69"/>
      <c r="GW70" s="69"/>
      <c r="GX70" s="69"/>
      <c r="GY70" s="69"/>
      <c r="GZ70" s="69"/>
      <c r="HA70" s="69"/>
      <c r="HB70" s="69"/>
      <c r="HC70" s="69"/>
      <c r="HD70" s="69"/>
      <c r="HE70" s="69"/>
      <c r="HF70" s="69"/>
      <c r="HG70" s="69"/>
      <c r="HH70" s="69"/>
      <c r="HI70" s="69"/>
      <c r="HJ70" s="69"/>
      <c r="HK70" s="69"/>
      <c r="HL70" s="69"/>
      <c r="HM70" s="69"/>
      <c r="HN70" s="69"/>
      <c r="HO70" s="69"/>
      <c r="HP70" s="69"/>
      <c r="HQ70" s="69"/>
      <c r="HR70" s="69"/>
      <c r="HS70" s="69"/>
      <c r="HT70" s="69"/>
      <c r="HU70" s="69"/>
      <c r="HV70" s="69"/>
      <c r="HW70" s="69"/>
      <c r="HX70" s="69"/>
      <c r="HY70" s="69"/>
      <c r="HZ70" s="69"/>
      <c r="IA70" s="69"/>
      <c r="IB70" s="69"/>
      <c r="IC70" s="69"/>
      <c r="ID70" s="69"/>
      <c r="IE70" s="69"/>
    </row>
    <row r="71" spans="1:239" ht="15.75" x14ac:dyDescent="0.25">
      <c r="A71" s="69"/>
      <c r="B71" s="69"/>
      <c r="C71" s="69"/>
      <c r="D71" s="69"/>
      <c r="E71" s="70"/>
      <c r="F71" s="69"/>
      <c r="G71" s="69"/>
      <c r="H71" s="71"/>
      <c r="I71" s="71"/>
      <c r="J71" s="69"/>
      <c r="K71" s="69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69"/>
      <c r="AW71" s="69"/>
      <c r="AX71" s="69"/>
      <c r="AY71" s="69"/>
      <c r="AZ71" s="69"/>
      <c r="BA71" s="69"/>
      <c r="BB71" s="69"/>
      <c r="BC71" s="69"/>
      <c r="BD71" s="71"/>
      <c r="BE71" s="71"/>
      <c r="BF71" s="71"/>
      <c r="BG71" s="71"/>
      <c r="BH71" s="71"/>
      <c r="BI71" s="71"/>
      <c r="BJ71" s="71"/>
      <c r="BK71" s="71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71"/>
      <c r="DI71" s="71"/>
      <c r="DJ71" s="69"/>
      <c r="DK71" s="69"/>
      <c r="DL71" s="71"/>
      <c r="DM71" s="71"/>
      <c r="DN71" s="71"/>
      <c r="DO71" s="71"/>
      <c r="DP71" s="71"/>
      <c r="DQ71" s="71"/>
      <c r="DR71" s="71"/>
      <c r="DS71" s="71"/>
      <c r="DT71" s="71"/>
      <c r="DU71" s="71"/>
      <c r="DV71" s="71"/>
      <c r="DW71" s="71"/>
      <c r="DX71" s="71"/>
      <c r="DY71" s="71"/>
      <c r="DZ71" s="71"/>
      <c r="EA71" s="71"/>
      <c r="EB71" s="71"/>
      <c r="EC71" s="71"/>
      <c r="ED71" s="71"/>
      <c r="EE71" s="71"/>
      <c r="EF71" s="71"/>
      <c r="EG71" s="71"/>
      <c r="EH71" s="71"/>
      <c r="EI71" s="71"/>
      <c r="EJ71" s="71"/>
      <c r="EK71" s="71"/>
      <c r="EL71" s="71"/>
      <c r="EM71" s="71"/>
      <c r="EN71" s="71"/>
      <c r="EO71" s="71"/>
      <c r="EP71" s="71"/>
      <c r="EQ71" s="71"/>
      <c r="ER71" s="71"/>
      <c r="ES71" s="71"/>
      <c r="ET71" s="69"/>
      <c r="EU71" s="69"/>
      <c r="EV71" s="69"/>
      <c r="EW71" s="69"/>
      <c r="EX71" s="69"/>
      <c r="EY71" s="69"/>
      <c r="EZ71" s="69"/>
      <c r="FA71" s="69"/>
      <c r="FB71" s="71"/>
      <c r="FC71" s="71"/>
      <c r="FD71" s="71"/>
      <c r="FE71" s="71"/>
      <c r="FF71" s="71"/>
      <c r="FG71" s="69"/>
      <c r="FH71" s="69"/>
      <c r="FI71" s="69"/>
      <c r="FJ71" s="69"/>
      <c r="FK71" s="69"/>
      <c r="FL71" s="69"/>
      <c r="FM71" s="69"/>
      <c r="FN71" s="69"/>
      <c r="FO71" s="69"/>
      <c r="FP71" s="69"/>
      <c r="FQ71" s="69"/>
      <c r="FR71" s="69"/>
      <c r="FS71" s="69"/>
      <c r="FT71" s="69"/>
      <c r="FU71" s="69"/>
      <c r="FV71" s="69"/>
      <c r="FW71" s="69"/>
      <c r="FX71" s="69"/>
      <c r="FY71" s="69"/>
      <c r="FZ71" s="69"/>
      <c r="GA71" s="69"/>
      <c r="GB71" s="69"/>
      <c r="GC71" s="69"/>
      <c r="GD71" s="69"/>
      <c r="GE71" s="69"/>
      <c r="GF71" s="69"/>
      <c r="GG71" s="69"/>
      <c r="GH71" s="69"/>
      <c r="GI71" s="69"/>
      <c r="GJ71" s="69"/>
      <c r="GK71" s="69"/>
      <c r="GL71" s="69"/>
      <c r="GM71" s="69"/>
      <c r="GN71" s="69"/>
      <c r="GO71" s="69"/>
      <c r="GP71" s="69"/>
      <c r="GQ71" s="69"/>
      <c r="GR71" s="69"/>
      <c r="GS71" s="69"/>
      <c r="GT71" s="69"/>
      <c r="GU71" s="69"/>
      <c r="GV71" s="69"/>
      <c r="GW71" s="69"/>
      <c r="GX71" s="69"/>
      <c r="GY71" s="69"/>
      <c r="GZ71" s="69"/>
      <c r="HA71" s="69"/>
      <c r="HB71" s="69"/>
      <c r="HC71" s="69"/>
      <c r="HD71" s="69"/>
      <c r="HE71" s="69"/>
      <c r="HF71" s="69"/>
      <c r="HG71" s="69"/>
      <c r="HH71" s="69"/>
      <c r="HI71" s="69"/>
      <c r="HJ71" s="69"/>
      <c r="HK71" s="69"/>
      <c r="HL71" s="69"/>
      <c r="HM71" s="69"/>
      <c r="HN71" s="69"/>
      <c r="HO71" s="69"/>
      <c r="HP71" s="69"/>
      <c r="HQ71" s="69"/>
      <c r="HR71" s="69"/>
      <c r="HS71" s="69"/>
      <c r="HT71" s="69"/>
      <c r="HU71" s="69"/>
      <c r="HV71" s="69"/>
      <c r="HW71" s="69"/>
      <c r="HX71" s="69"/>
      <c r="HY71" s="69"/>
      <c r="HZ71" s="69"/>
      <c r="IA71" s="69"/>
      <c r="IB71" s="69"/>
      <c r="IC71" s="69"/>
      <c r="ID71" s="69"/>
      <c r="IE71" s="69"/>
    </row>
    <row r="72" spans="1:239" ht="15.75" x14ac:dyDescent="0.25">
      <c r="A72" s="69"/>
      <c r="B72" s="69"/>
      <c r="C72" s="69"/>
      <c r="D72" s="69"/>
      <c r="E72" s="70"/>
      <c r="F72" s="69"/>
      <c r="G72" s="69"/>
      <c r="H72" s="71"/>
      <c r="I72" s="71"/>
      <c r="J72" s="69"/>
      <c r="K72" s="69"/>
      <c r="L72" s="71"/>
      <c r="M72" s="71"/>
      <c r="N72" s="71"/>
      <c r="O72" s="71"/>
      <c r="P72" s="69"/>
      <c r="Q72" s="69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69"/>
      <c r="AW72" s="69"/>
      <c r="AX72" s="69"/>
      <c r="AY72" s="69"/>
      <c r="AZ72" s="69"/>
      <c r="BA72" s="69"/>
      <c r="BB72" s="69"/>
      <c r="BC72" s="69"/>
      <c r="BD72" s="71"/>
      <c r="BE72" s="71"/>
      <c r="BF72" s="71"/>
      <c r="BG72" s="71"/>
      <c r="BH72" s="71"/>
      <c r="BI72" s="71"/>
      <c r="BJ72" s="71"/>
      <c r="BK72" s="71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  <c r="DC72" s="69"/>
      <c r="DD72" s="69"/>
      <c r="DE72" s="69"/>
      <c r="DF72" s="69"/>
      <c r="DG72" s="69"/>
      <c r="DH72" s="71"/>
      <c r="DI72" s="71"/>
      <c r="DJ72" s="69"/>
      <c r="DK72" s="69"/>
      <c r="DL72" s="71"/>
      <c r="DM72" s="71"/>
      <c r="DN72" s="69"/>
      <c r="DO72" s="69"/>
      <c r="DP72" s="71"/>
      <c r="DQ72" s="71"/>
      <c r="DR72" s="71"/>
      <c r="DS72" s="71"/>
      <c r="DT72" s="71"/>
      <c r="DU72" s="71"/>
      <c r="DV72" s="71"/>
      <c r="DW72" s="71"/>
      <c r="DX72" s="71"/>
      <c r="DY72" s="71"/>
      <c r="DZ72" s="71"/>
      <c r="EA72" s="71"/>
      <c r="EB72" s="71"/>
      <c r="EC72" s="71"/>
      <c r="ED72" s="71"/>
      <c r="EE72" s="71"/>
      <c r="EF72" s="71"/>
      <c r="EG72" s="71"/>
      <c r="EH72" s="71"/>
      <c r="EI72" s="71"/>
      <c r="EJ72" s="71"/>
      <c r="EK72" s="71"/>
      <c r="EL72" s="71"/>
      <c r="EM72" s="71"/>
      <c r="EN72" s="71"/>
      <c r="EO72" s="71"/>
      <c r="EP72" s="71"/>
      <c r="EQ72" s="71"/>
      <c r="ER72" s="71"/>
      <c r="ES72" s="71"/>
      <c r="ET72" s="69"/>
      <c r="EU72" s="69"/>
      <c r="EV72" s="69"/>
      <c r="EW72" s="69"/>
      <c r="EX72" s="69"/>
      <c r="EY72" s="69"/>
      <c r="EZ72" s="69"/>
      <c r="FA72" s="69"/>
      <c r="FB72" s="71"/>
      <c r="FC72" s="71"/>
      <c r="FD72" s="71"/>
      <c r="FE72" s="71"/>
      <c r="FF72" s="71"/>
      <c r="FG72" s="69"/>
      <c r="FH72" s="69"/>
      <c r="FI72" s="69"/>
      <c r="FJ72" s="69"/>
      <c r="FK72" s="69"/>
      <c r="FL72" s="69"/>
      <c r="FM72" s="69"/>
      <c r="FN72" s="69"/>
      <c r="FO72" s="69"/>
      <c r="FP72" s="69"/>
      <c r="FQ72" s="69"/>
      <c r="FR72" s="69"/>
      <c r="FS72" s="69"/>
      <c r="FT72" s="69"/>
      <c r="FU72" s="69"/>
      <c r="FV72" s="69"/>
      <c r="FW72" s="69"/>
      <c r="FX72" s="69"/>
      <c r="FY72" s="69"/>
      <c r="FZ72" s="69"/>
      <c r="GA72" s="69"/>
      <c r="GB72" s="69"/>
      <c r="GC72" s="69"/>
      <c r="GD72" s="69"/>
      <c r="GE72" s="69"/>
      <c r="GF72" s="69"/>
      <c r="GG72" s="69"/>
      <c r="GH72" s="69"/>
      <c r="GI72" s="69"/>
      <c r="GJ72" s="69"/>
      <c r="GK72" s="69"/>
      <c r="GL72" s="69"/>
      <c r="GM72" s="69"/>
      <c r="GN72" s="69"/>
      <c r="GO72" s="69"/>
      <c r="GP72" s="69"/>
      <c r="GQ72" s="69"/>
      <c r="GR72" s="69"/>
      <c r="GS72" s="69"/>
      <c r="GT72" s="69"/>
      <c r="GU72" s="69"/>
      <c r="GV72" s="69"/>
      <c r="GW72" s="69"/>
      <c r="GX72" s="69"/>
      <c r="GY72" s="69"/>
      <c r="GZ72" s="69"/>
      <c r="HA72" s="69"/>
      <c r="HB72" s="69"/>
      <c r="HC72" s="69"/>
      <c r="HD72" s="69"/>
      <c r="HE72" s="69"/>
      <c r="HF72" s="69"/>
      <c r="HG72" s="69"/>
      <c r="HH72" s="69"/>
      <c r="HI72" s="69"/>
      <c r="HJ72" s="69"/>
      <c r="HK72" s="69"/>
      <c r="HL72" s="69"/>
      <c r="HM72" s="69"/>
      <c r="HN72" s="69"/>
      <c r="HO72" s="69"/>
      <c r="HP72" s="69"/>
      <c r="HQ72" s="69"/>
      <c r="HR72" s="69"/>
      <c r="HS72" s="69"/>
      <c r="HT72" s="69"/>
      <c r="HU72" s="69"/>
      <c r="HV72" s="69"/>
      <c r="HW72" s="69"/>
      <c r="HX72" s="69"/>
      <c r="HY72" s="69"/>
      <c r="HZ72" s="69"/>
      <c r="IA72" s="69"/>
      <c r="IB72" s="69"/>
      <c r="IC72" s="69"/>
      <c r="ID72" s="69"/>
      <c r="IE72" s="69"/>
    </row>
    <row r="73" spans="1:239" ht="15.75" x14ac:dyDescent="0.25">
      <c r="A73" s="69"/>
      <c r="B73" s="69"/>
      <c r="C73" s="69"/>
      <c r="D73" s="69"/>
      <c r="E73" s="70"/>
      <c r="F73" s="69"/>
      <c r="G73" s="69"/>
      <c r="H73" s="71"/>
      <c r="I73" s="71"/>
      <c r="J73" s="69"/>
      <c r="K73" s="69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69"/>
      <c r="AW73" s="69"/>
      <c r="AX73" s="69"/>
      <c r="AY73" s="69"/>
      <c r="AZ73" s="69"/>
      <c r="BA73" s="69"/>
      <c r="BB73" s="69"/>
      <c r="BC73" s="69"/>
      <c r="BD73" s="71"/>
      <c r="BE73" s="71"/>
      <c r="BF73" s="71"/>
      <c r="BG73" s="71"/>
      <c r="BH73" s="71"/>
      <c r="BI73" s="71"/>
      <c r="BJ73" s="71"/>
      <c r="BK73" s="71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71"/>
      <c r="DI73" s="71"/>
      <c r="DJ73" s="69"/>
      <c r="DK73" s="69"/>
      <c r="DL73" s="71"/>
      <c r="DM73" s="71"/>
      <c r="DN73" s="71"/>
      <c r="DO73" s="71"/>
      <c r="DP73" s="71"/>
      <c r="DQ73" s="71"/>
      <c r="DR73" s="71"/>
      <c r="DS73" s="71"/>
      <c r="DT73" s="71"/>
      <c r="DU73" s="71"/>
      <c r="DV73" s="71"/>
      <c r="DW73" s="71"/>
      <c r="DX73" s="71"/>
      <c r="DY73" s="71"/>
      <c r="DZ73" s="71"/>
      <c r="EA73" s="71"/>
      <c r="EB73" s="71"/>
      <c r="EC73" s="71"/>
      <c r="ED73" s="71"/>
      <c r="EE73" s="71"/>
      <c r="EF73" s="71"/>
      <c r="EG73" s="71"/>
      <c r="EH73" s="71"/>
      <c r="EI73" s="71"/>
      <c r="EJ73" s="71"/>
      <c r="EK73" s="71"/>
      <c r="EL73" s="71"/>
      <c r="EM73" s="71"/>
      <c r="EN73" s="71"/>
      <c r="EO73" s="71"/>
      <c r="EP73" s="71"/>
      <c r="EQ73" s="71"/>
      <c r="ER73" s="71"/>
      <c r="ES73" s="71"/>
      <c r="ET73" s="69"/>
      <c r="EU73" s="69"/>
      <c r="EV73" s="69"/>
      <c r="EW73" s="69"/>
      <c r="EX73" s="69"/>
      <c r="EY73" s="69"/>
      <c r="EZ73" s="69"/>
      <c r="FA73" s="69"/>
      <c r="FB73" s="71"/>
      <c r="FC73" s="71"/>
      <c r="FD73" s="71"/>
      <c r="FE73" s="71"/>
      <c r="FF73" s="71"/>
      <c r="FG73" s="69"/>
      <c r="FH73" s="69"/>
      <c r="FI73" s="69"/>
      <c r="FJ73" s="69"/>
      <c r="FK73" s="69"/>
      <c r="FL73" s="69"/>
      <c r="FM73" s="69"/>
      <c r="FN73" s="69"/>
      <c r="FO73" s="69"/>
      <c r="FP73" s="69"/>
      <c r="FQ73" s="69"/>
      <c r="FR73" s="69"/>
      <c r="FS73" s="69"/>
      <c r="FT73" s="69"/>
      <c r="FU73" s="69"/>
      <c r="FV73" s="69"/>
      <c r="FW73" s="69"/>
      <c r="FX73" s="69"/>
      <c r="FY73" s="69"/>
      <c r="FZ73" s="69"/>
      <c r="GA73" s="69"/>
      <c r="GB73" s="69"/>
      <c r="GC73" s="69"/>
      <c r="GD73" s="69"/>
      <c r="GE73" s="69"/>
      <c r="GF73" s="69"/>
      <c r="GG73" s="69"/>
      <c r="GH73" s="69"/>
      <c r="GI73" s="69"/>
      <c r="GJ73" s="69"/>
      <c r="GK73" s="69"/>
      <c r="GL73" s="69"/>
      <c r="GM73" s="69"/>
      <c r="GN73" s="69"/>
      <c r="GO73" s="69"/>
      <c r="GP73" s="69"/>
      <c r="GQ73" s="69"/>
      <c r="GR73" s="69"/>
      <c r="GS73" s="69"/>
      <c r="GT73" s="69"/>
      <c r="GU73" s="69"/>
      <c r="GV73" s="69"/>
      <c r="GW73" s="69"/>
      <c r="GX73" s="69"/>
      <c r="GY73" s="69"/>
      <c r="GZ73" s="69"/>
      <c r="HA73" s="69"/>
      <c r="HB73" s="69"/>
      <c r="HC73" s="69"/>
      <c r="HD73" s="69"/>
      <c r="HE73" s="69"/>
      <c r="HF73" s="69"/>
      <c r="HG73" s="69"/>
      <c r="HH73" s="69"/>
      <c r="HI73" s="69"/>
      <c r="HJ73" s="69"/>
      <c r="HK73" s="69"/>
      <c r="HL73" s="69"/>
      <c r="HM73" s="69"/>
      <c r="HN73" s="69"/>
      <c r="HO73" s="69"/>
      <c r="HP73" s="69"/>
      <c r="HQ73" s="69"/>
      <c r="HR73" s="69"/>
      <c r="HS73" s="69"/>
      <c r="HT73" s="69"/>
      <c r="HU73" s="69"/>
      <c r="HV73" s="69"/>
      <c r="HW73" s="69"/>
      <c r="HX73" s="69"/>
      <c r="HY73" s="69"/>
      <c r="HZ73" s="69"/>
      <c r="IA73" s="69"/>
      <c r="IB73" s="69"/>
      <c r="IC73" s="69"/>
      <c r="ID73" s="69"/>
      <c r="IE73" s="69"/>
    </row>
    <row r="74" spans="1:239" ht="15.75" x14ac:dyDescent="0.25">
      <c r="A74" s="69"/>
      <c r="B74" s="69"/>
      <c r="C74" s="69"/>
      <c r="D74" s="69"/>
      <c r="E74" s="70"/>
      <c r="F74" s="69"/>
      <c r="G74" s="69"/>
      <c r="H74" s="71"/>
      <c r="I74" s="71"/>
      <c r="J74" s="69"/>
      <c r="K74" s="69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69"/>
      <c r="AW74" s="69"/>
      <c r="AX74" s="69"/>
      <c r="AY74" s="69"/>
      <c r="AZ74" s="69"/>
      <c r="BA74" s="69"/>
      <c r="BB74" s="69"/>
      <c r="BC74" s="69"/>
      <c r="BD74" s="71"/>
      <c r="BE74" s="71"/>
      <c r="BF74" s="71"/>
      <c r="BG74" s="71"/>
      <c r="BH74" s="71"/>
      <c r="BI74" s="71"/>
      <c r="BJ74" s="71"/>
      <c r="BK74" s="71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69"/>
      <c r="DD74" s="69"/>
      <c r="DE74" s="69"/>
      <c r="DF74" s="69"/>
      <c r="DG74" s="69"/>
      <c r="DH74" s="71"/>
      <c r="DI74" s="71"/>
      <c r="DJ74" s="69"/>
      <c r="DK74" s="69"/>
      <c r="DL74" s="71"/>
      <c r="DM74" s="71"/>
      <c r="DN74" s="71"/>
      <c r="DO74" s="71"/>
      <c r="DP74" s="71"/>
      <c r="DQ74" s="71"/>
      <c r="DR74" s="71"/>
      <c r="DS74" s="71"/>
      <c r="DT74" s="71"/>
      <c r="DU74" s="71"/>
      <c r="DV74" s="71"/>
      <c r="DW74" s="71"/>
      <c r="DX74" s="71"/>
      <c r="DY74" s="71"/>
      <c r="DZ74" s="71"/>
      <c r="EA74" s="71"/>
      <c r="EB74" s="71"/>
      <c r="EC74" s="71"/>
      <c r="ED74" s="71"/>
      <c r="EE74" s="71"/>
      <c r="EF74" s="71"/>
      <c r="EG74" s="71"/>
      <c r="EH74" s="71"/>
      <c r="EI74" s="71"/>
      <c r="EJ74" s="71"/>
      <c r="EK74" s="71"/>
      <c r="EL74" s="71"/>
      <c r="EM74" s="71"/>
      <c r="EN74" s="71"/>
      <c r="EO74" s="71"/>
      <c r="EP74" s="71"/>
      <c r="EQ74" s="71"/>
      <c r="ER74" s="71"/>
      <c r="ES74" s="71"/>
      <c r="ET74" s="69"/>
      <c r="EU74" s="69"/>
      <c r="EV74" s="69"/>
      <c r="EW74" s="69"/>
      <c r="EX74" s="69"/>
      <c r="EY74" s="69"/>
      <c r="EZ74" s="69"/>
      <c r="FA74" s="69"/>
      <c r="FB74" s="71"/>
      <c r="FC74" s="71"/>
      <c r="FD74" s="71"/>
      <c r="FE74" s="71"/>
      <c r="FF74" s="71"/>
      <c r="FG74" s="69"/>
      <c r="FH74" s="69"/>
      <c r="FI74" s="69"/>
      <c r="FJ74" s="69"/>
      <c r="FK74" s="69"/>
      <c r="FL74" s="69"/>
      <c r="FM74" s="69"/>
      <c r="FN74" s="69"/>
      <c r="FO74" s="69"/>
      <c r="FP74" s="69"/>
      <c r="FQ74" s="69"/>
      <c r="FR74" s="69"/>
      <c r="FS74" s="69"/>
      <c r="FT74" s="69"/>
      <c r="FU74" s="69"/>
      <c r="FV74" s="69"/>
      <c r="FW74" s="69"/>
      <c r="FX74" s="69"/>
      <c r="FY74" s="69"/>
      <c r="FZ74" s="69"/>
      <c r="GA74" s="69"/>
      <c r="GB74" s="69"/>
      <c r="GC74" s="69"/>
      <c r="GD74" s="69"/>
      <c r="GE74" s="69"/>
      <c r="GF74" s="69"/>
      <c r="GG74" s="69"/>
      <c r="GH74" s="69"/>
      <c r="GI74" s="69"/>
      <c r="GJ74" s="69"/>
      <c r="GK74" s="69"/>
      <c r="GL74" s="69"/>
      <c r="GM74" s="69"/>
      <c r="GN74" s="69"/>
      <c r="GO74" s="69"/>
      <c r="GP74" s="69"/>
      <c r="GQ74" s="69"/>
      <c r="GR74" s="69"/>
      <c r="GS74" s="69"/>
      <c r="GT74" s="69"/>
      <c r="GU74" s="69"/>
      <c r="GV74" s="69"/>
      <c r="GW74" s="69"/>
      <c r="GX74" s="69"/>
      <c r="GY74" s="69"/>
      <c r="GZ74" s="69"/>
      <c r="HA74" s="69"/>
      <c r="HB74" s="69"/>
      <c r="HC74" s="69"/>
      <c r="HD74" s="69"/>
      <c r="HE74" s="69"/>
      <c r="HF74" s="69"/>
      <c r="HG74" s="69"/>
      <c r="HH74" s="69"/>
      <c r="HI74" s="69"/>
      <c r="HJ74" s="69"/>
      <c r="HK74" s="69"/>
      <c r="HL74" s="69"/>
      <c r="HM74" s="69"/>
      <c r="HN74" s="69"/>
      <c r="HO74" s="69"/>
      <c r="HP74" s="69"/>
      <c r="HQ74" s="69"/>
      <c r="HR74" s="69"/>
      <c r="HS74" s="69"/>
      <c r="HT74" s="69"/>
      <c r="HU74" s="69"/>
      <c r="HV74" s="69"/>
      <c r="HW74" s="69"/>
      <c r="HX74" s="69"/>
      <c r="HY74" s="69"/>
      <c r="HZ74" s="69"/>
      <c r="IA74" s="69"/>
      <c r="IB74" s="69"/>
      <c r="IC74" s="69"/>
      <c r="ID74" s="69"/>
      <c r="IE74" s="69"/>
    </row>
    <row r="75" spans="1:239" ht="15.75" x14ac:dyDescent="0.25">
      <c r="A75" s="69"/>
      <c r="B75" s="69"/>
      <c r="C75" s="69"/>
      <c r="D75" s="69"/>
      <c r="E75" s="70"/>
      <c r="F75" s="69"/>
      <c r="G75" s="69"/>
      <c r="H75" s="71"/>
      <c r="I75" s="71"/>
      <c r="J75" s="69"/>
      <c r="K75" s="69"/>
      <c r="L75" s="71"/>
      <c r="M75" s="71"/>
      <c r="N75" s="71"/>
      <c r="O75" s="71"/>
      <c r="P75" s="69"/>
      <c r="Q75" s="69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69"/>
      <c r="AW75" s="69"/>
      <c r="AX75" s="69"/>
      <c r="AY75" s="69"/>
      <c r="AZ75" s="69"/>
      <c r="BA75" s="69"/>
      <c r="BB75" s="69"/>
      <c r="BC75" s="69"/>
      <c r="BD75" s="71"/>
      <c r="BE75" s="71"/>
      <c r="BF75" s="71"/>
      <c r="BG75" s="71"/>
      <c r="BH75" s="71"/>
      <c r="BI75" s="71"/>
      <c r="BJ75" s="71"/>
      <c r="BK75" s="71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  <c r="DC75" s="69"/>
      <c r="DD75" s="69"/>
      <c r="DE75" s="69"/>
      <c r="DF75" s="69"/>
      <c r="DG75" s="69"/>
      <c r="DH75" s="71"/>
      <c r="DI75" s="71"/>
      <c r="DJ75" s="69"/>
      <c r="DK75" s="69"/>
      <c r="DL75" s="71"/>
      <c r="DM75" s="71"/>
      <c r="DN75" s="69"/>
      <c r="DO75" s="69"/>
      <c r="DP75" s="71"/>
      <c r="DQ75" s="71"/>
      <c r="DR75" s="71"/>
      <c r="DS75" s="71"/>
      <c r="DT75" s="71"/>
      <c r="DU75" s="71"/>
      <c r="DV75" s="71"/>
      <c r="DW75" s="71"/>
      <c r="DX75" s="71"/>
      <c r="DY75" s="71"/>
      <c r="DZ75" s="71"/>
      <c r="EA75" s="71"/>
      <c r="EB75" s="71"/>
      <c r="EC75" s="71"/>
      <c r="ED75" s="71"/>
      <c r="EE75" s="71"/>
      <c r="EF75" s="71"/>
      <c r="EG75" s="71"/>
      <c r="EH75" s="71"/>
      <c r="EI75" s="71"/>
      <c r="EJ75" s="71"/>
      <c r="EK75" s="71"/>
      <c r="EL75" s="71"/>
      <c r="EM75" s="71"/>
      <c r="EN75" s="71"/>
      <c r="EO75" s="71"/>
      <c r="EP75" s="71"/>
      <c r="EQ75" s="71"/>
      <c r="ER75" s="71"/>
      <c r="ES75" s="71"/>
      <c r="ET75" s="69"/>
      <c r="EU75" s="69"/>
      <c r="EV75" s="69"/>
      <c r="EW75" s="69"/>
      <c r="EX75" s="69"/>
      <c r="EY75" s="69"/>
      <c r="EZ75" s="69"/>
      <c r="FA75" s="69"/>
      <c r="FB75" s="71"/>
      <c r="FC75" s="71"/>
      <c r="FD75" s="71"/>
      <c r="FE75" s="71"/>
      <c r="FF75" s="71"/>
      <c r="FG75" s="69"/>
      <c r="FH75" s="69"/>
      <c r="FI75" s="69"/>
      <c r="FJ75" s="69"/>
      <c r="FK75" s="69"/>
      <c r="FL75" s="69"/>
      <c r="FM75" s="69"/>
      <c r="FN75" s="69"/>
      <c r="FO75" s="69"/>
      <c r="FP75" s="69"/>
      <c r="FQ75" s="69"/>
      <c r="FR75" s="69"/>
      <c r="FS75" s="69"/>
      <c r="FT75" s="69"/>
      <c r="FU75" s="69"/>
      <c r="FV75" s="69"/>
      <c r="FW75" s="69"/>
      <c r="FX75" s="69"/>
      <c r="FY75" s="69"/>
      <c r="FZ75" s="69"/>
      <c r="GA75" s="69"/>
      <c r="GB75" s="69"/>
      <c r="GC75" s="69"/>
      <c r="GD75" s="69"/>
      <c r="GE75" s="69"/>
      <c r="GF75" s="69"/>
      <c r="GG75" s="69"/>
      <c r="GH75" s="69"/>
      <c r="GI75" s="69"/>
      <c r="GJ75" s="69"/>
      <c r="GK75" s="69"/>
      <c r="GL75" s="69"/>
      <c r="GM75" s="69"/>
      <c r="GN75" s="69"/>
      <c r="GO75" s="69"/>
      <c r="GP75" s="69"/>
      <c r="GQ75" s="69"/>
      <c r="GR75" s="69"/>
      <c r="GS75" s="69"/>
      <c r="GT75" s="69"/>
      <c r="GU75" s="69"/>
      <c r="GV75" s="69"/>
      <c r="GW75" s="69"/>
      <c r="GX75" s="69"/>
      <c r="GY75" s="69"/>
      <c r="GZ75" s="69"/>
      <c r="HA75" s="69"/>
      <c r="HB75" s="69"/>
      <c r="HC75" s="69"/>
      <c r="HD75" s="69"/>
      <c r="HE75" s="69"/>
      <c r="HF75" s="69"/>
      <c r="HG75" s="69"/>
      <c r="HH75" s="69"/>
      <c r="HI75" s="69"/>
      <c r="HJ75" s="69"/>
      <c r="HK75" s="69"/>
      <c r="HL75" s="69"/>
      <c r="HM75" s="69"/>
      <c r="HN75" s="69"/>
      <c r="HO75" s="69"/>
      <c r="HP75" s="69"/>
      <c r="HQ75" s="69"/>
      <c r="HR75" s="69"/>
      <c r="HS75" s="69"/>
      <c r="HT75" s="69"/>
      <c r="HU75" s="69"/>
      <c r="HV75" s="69"/>
      <c r="HW75" s="69"/>
      <c r="HX75" s="69"/>
      <c r="HY75" s="69"/>
      <c r="HZ75" s="69"/>
      <c r="IA75" s="69"/>
      <c r="IB75" s="69"/>
      <c r="IC75" s="69"/>
      <c r="ID75" s="69"/>
      <c r="IE75" s="69"/>
    </row>
    <row r="76" spans="1:239" ht="15.75" x14ac:dyDescent="0.25">
      <c r="A76" s="69"/>
      <c r="B76" s="69"/>
      <c r="C76" s="69"/>
      <c r="D76" s="69"/>
      <c r="E76" s="70"/>
      <c r="F76" s="69"/>
      <c r="G76" s="69"/>
      <c r="H76" s="71"/>
      <c r="I76" s="71"/>
      <c r="J76" s="69"/>
      <c r="K76" s="69"/>
      <c r="L76" s="71"/>
      <c r="M76" s="71"/>
      <c r="N76" s="71"/>
      <c r="O76" s="71"/>
      <c r="P76" s="69"/>
      <c r="Q76" s="69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69"/>
      <c r="AW76" s="69"/>
      <c r="AX76" s="69"/>
      <c r="AY76" s="69"/>
      <c r="AZ76" s="69"/>
      <c r="BA76" s="69"/>
      <c r="BB76" s="69"/>
      <c r="BC76" s="69"/>
      <c r="BD76" s="71"/>
      <c r="BE76" s="71"/>
      <c r="BF76" s="71"/>
      <c r="BG76" s="71"/>
      <c r="BH76" s="71"/>
      <c r="BI76" s="71"/>
      <c r="BJ76" s="71"/>
      <c r="BK76" s="71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71"/>
      <c r="DI76" s="71"/>
      <c r="DJ76" s="69"/>
      <c r="DK76" s="69"/>
      <c r="DL76" s="71"/>
      <c r="DM76" s="71"/>
      <c r="DN76" s="69"/>
      <c r="DO76" s="69"/>
      <c r="DP76" s="71"/>
      <c r="DQ76" s="71"/>
      <c r="DR76" s="71"/>
      <c r="DS76" s="71"/>
      <c r="DT76" s="71"/>
      <c r="DU76" s="71"/>
      <c r="DV76" s="71"/>
      <c r="DW76" s="71"/>
      <c r="DX76" s="71"/>
      <c r="DY76" s="71"/>
      <c r="DZ76" s="71"/>
      <c r="EA76" s="71"/>
      <c r="EB76" s="71"/>
      <c r="EC76" s="71"/>
      <c r="ED76" s="71"/>
      <c r="EE76" s="71"/>
      <c r="EF76" s="71"/>
      <c r="EG76" s="71"/>
      <c r="EH76" s="71"/>
      <c r="EI76" s="71"/>
      <c r="EJ76" s="71"/>
      <c r="EK76" s="71"/>
      <c r="EL76" s="71"/>
      <c r="EM76" s="71"/>
      <c r="EN76" s="71"/>
      <c r="EO76" s="71"/>
      <c r="EP76" s="71"/>
      <c r="EQ76" s="71"/>
      <c r="ER76" s="71"/>
      <c r="ES76" s="71"/>
      <c r="ET76" s="69"/>
      <c r="EU76" s="69"/>
      <c r="EV76" s="69"/>
      <c r="EW76" s="69"/>
      <c r="EX76" s="69"/>
      <c r="EY76" s="69"/>
      <c r="EZ76" s="69"/>
      <c r="FA76" s="69"/>
      <c r="FB76" s="71"/>
      <c r="FC76" s="71"/>
      <c r="FD76" s="71"/>
      <c r="FE76" s="71"/>
      <c r="FF76" s="71"/>
      <c r="FG76" s="69"/>
      <c r="FH76" s="69"/>
      <c r="FI76" s="69"/>
      <c r="FJ76" s="69"/>
      <c r="FK76" s="69"/>
      <c r="FL76" s="69"/>
      <c r="FM76" s="69"/>
      <c r="FN76" s="69"/>
      <c r="FO76" s="69"/>
      <c r="FP76" s="69"/>
      <c r="FQ76" s="69"/>
      <c r="FR76" s="69"/>
      <c r="FS76" s="69"/>
      <c r="FT76" s="69"/>
      <c r="FU76" s="69"/>
      <c r="FV76" s="69"/>
      <c r="FW76" s="69"/>
      <c r="FX76" s="69"/>
      <c r="FY76" s="69"/>
      <c r="FZ76" s="69"/>
      <c r="GA76" s="69"/>
      <c r="GB76" s="69"/>
      <c r="GC76" s="69"/>
      <c r="GD76" s="69"/>
      <c r="GE76" s="69"/>
      <c r="GF76" s="69"/>
      <c r="GG76" s="69"/>
      <c r="GH76" s="69"/>
      <c r="GI76" s="69"/>
      <c r="GJ76" s="69"/>
      <c r="GK76" s="69"/>
      <c r="GL76" s="69"/>
      <c r="GM76" s="69"/>
      <c r="GN76" s="69"/>
      <c r="GO76" s="69"/>
      <c r="GP76" s="69"/>
      <c r="GQ76" s="69"/>
      <c r="GR76" s="69"/>
      <c r="GS76" s="69"/>
      <c r="GT76" s="69"/>
      <c r="GU76" s="69"/>
      <c r="GV76" s="69"/>
      <c r="GW76" s="69"/>
      <c r="GX76" s="69"/>
      <c r="GY76" s="69"/>
      <c r="GZ76" s="69"/>
      <c r="HA76" s="69"/>
      <c r="HB76" s="69"/>
      <c r="HC76" s="69"/>
      <c r="HD76" s="69"/>
      <c r="HE76" s="69"/>
      <c r="HF76" s="69"/>
      <c r="HG76" s="69"/>
      <c r="HH76" s="69"/>
      <c r="HI76" s="69"/>
      <c r="HJ76" s="69"/>
      <c r="HK76" s="69"/>
      <c r="HL76" s="69"/>
      <c r="HM76" s="69"/>
      <c r="HN76" s="69"/>
      <c r="HO76" s="69"/>
      <c r="HP76" s="69"/>
      <c r="HQ76" s="69"/>
      <c r="HR76" s="69"/>
      <c r="HS76" s="69"/>
      <c r="HT76" s="69"/>
      <c r="HU76" s="69"/>
      <c r="HV76" s="69"/>
      <c r="HW76" s="69"/>
      <c r="HX76" s="69"/>
      <c r="HY76" s="69"/>
      <c r="HZ76" s="69"/>
      <c r="IA76" s="69"/>
      <c r="IB76" s="69"/>
      <c r="IC76" s="69"/>
      <c r="ID76" s="69"/>
      <c r="IE76" s="69"/>
    </row>
    <row r="77" spans="1:239" ht="15.75" x14ac:dyDescent="0.25">
      <c r="A77" s="69"/>
      <c r="B77" s="69"/>
      <c r="C77" s="69"/>
      <c r="D77" s="69"/>
      <c r="E77" s="70"/>
      <c r="F77" s="69"/>
      <c r="G77" s="69"/>
      <c r="H77" s="71"/>
      <c r="I77" s="71"/>
      <c r="J77" s="69"/>
      <c r="K77" s="69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69"/>
      <c r="AW77" s="69"/>
      <c r="AX77" s="69"/>
      <c r="AY77" s="69"/>
      <c r="AZ77" s="69"/>
      <c r="BA77" s="69"/>
      <c r="BB77" s="69"/>
      <c r="BC77" s="69"/>
      <c r="BD77" s="71"/>
      <c r="BE77" s="71"/>
      <c r="BF77" s="71"/>
      <c r="BG77" s="71"/>
      <c r="BH77" s="71"/>
      <c r="BI77" s="71"/>
      <c r="BJ77" s="71"/>
      <c r="BK77" s="71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71"/>
      <c r="DI77" s="71"/>
      <c r="DJ77" s="69"/>
      <c r="DK77" s="69"/>
      <c r="DL77" s="71"/>
      <c r="DM77" s="71"/>
      <c r="DN77" s="71"/>
      <c r="DO77" s="71"/>
      <c r="DP77" s="71"/>
      <c r="DQ77" s="71"/>
      <c r="DR77" s="71"/>
      <c r="DS77" s="71"/>
      <c r="DT77" s="71"/>
      <c r="DU77" s="71"/>
      <c r="DV77" s="71"/>
      <c r="DW77" s="71"/>
      <c r="DX77" s="71"/>
      <c r="DY77" s="71"/>
      <c r="DZ77" s="71"/>
      <c r="EA77" s="71"/>
      <c r="EB77" s="71"/>
      <c r="EC77" s="71"/>
      <c r="ED77" s="71"/>
      <c r="EE77" s="71"/>
      <c r="EF77" s="71"/>
      <c r="EG77" s="71"/>
      <c r="EH77" s="71"/>
      <c r="EI77" s="71"/>
      <c r="EJ77" s="71"/>
      <c r="EK77" s="71"/>
      <c r="EL77" s="71"/>
      <c r="EM77" s="71"/>
      <c r="EN77" s="71"/>
      <c r="EO77" s="71"/>
      <c r="EP77" s="71"/>
      <c r="EQ77" s="71"/>
      <c r="ER77" s="71"/>
      <c r="ES77" s="71"/>
      <c r="ET77" s="69"/>
      <c r="EU77" s="69"/>
      <c r="EV77" s="69"/>
      <c r="EW77" s="69"/>
      <c r="EX77" s="69"/>
      <c r="EY77" s="69"/>
      <c r="EZ77" s="69"/>
      <c r="FA77" s="69"/>
      <c r="FB77" s="71"/>
      <c r="FC77" s="71"/>
      <c r="FD77" s="71"/>
      <c r="FE77" s="71"/>
      <c r="FF77" s="71"/>
      <c r="FG77" s="69"/>
      <c r="FH77" s="69"/>
      <c r="FI77" s="69"/>
      <c r="FJ77" s="69"/>
      <c r="FK77" s="69"/>
      <c r="FL77" s="69"/>
      <c r="FM77" s="69"/>
      <c r="FN77" s="69"/>
      <c r="FO77" s="69"/>
      <c r="FP77" s="69"/>
      <c r="FQ77" s="69"/>
      <c r="FR77" s="69"/>
      <c r="FS77" s="69"/>
      <c r="FT77" s="69"/>
      <c r="FU77" s="69"/>
      <c r="FV77" s="69"/>
      <c r="FW77" s="69"/>
      <c r="FX77" s="69"/>
      <c r="FY77" s="69"/>
      <c r="FZ77" s="69"/>
      <c r="GA77" s="69"/>
      <c r="GB77" s="69"/>
      <c r="GC77" s="69"/>
      <c r="GD77" s="69"/>
      <c r="GE77" s="69"/>
      <c r="GF77" s="69"/>
      <c r="GG77" s="69"/>
      <c r="GH77" s="69"/>
      <c r="GI77" s="69"/>
      <c r="GJ77" s="69"/>
      <c r="GK77" s="69"/>
      <c r="GL77" s="69"/>
      <c r="GM77" s="69"/>
      <c r="GN77" s="69"/>
      <c r="GO77" s="69"/>
      <c r="GP77" s="69"/>
      <c r="GQ77" s="69"/>
      <c r="GR77" s="69"/>
      <c r="GS77" s="69"/>
      <c r="GT77" s="69"/>
      <c r="GU77" s="69"/>
      <c r="GV77" s="69"/>
      <c r="GW77" s="69"/>
      <c r="GX77" s="69"/>
      <c r="GY77" s="69"/>
      <c r="GZ77" s="69"/>
      <c r="HA77" s="69"/>
      <c r="HB77" s="69"/>
      <c r="HC77" s="69"/>
      <c r="HD77" s="69"/>
      <c r="HE77" s="69"/>
      <c r="HF77" s="69"/>
      <c r="HG77" s="69"/>
      <c r="HH77" s="69"/>
      <c r="HI77" s="69"/>
      <c r="HJ77" s="69"/>
      <c r="HK77" s="69"/>
      <c r="HL77" s="69"/>
      <c r="HM77" s="69"/>
      <c r="HN77" s="69"/>
      <c r="HO77" s="69"/>
      <c r="HP77" s="69"/>
      <c r="HQ77" s="69"/>
      <c r="HR77" s="69"/>
      <c r="HS77" s="69"/>
      <c r="HT77" s="69"/>
      <c r="HU77" s="69"/>
      <c r="HV77" s="69"/>
      <c r="HW77" s="69"/>
      <c r="HX77" s="69"/>
      <c r="HY77" s="69"/>
      <c r="HZ77" s="69"/>
      <c r="IA77" s="69"/>
      <c r="IB77" s="69"/>
      <c r="IC77" s="69"/>
      <c r="ID77" s="69"/>
      <c r="IE77" s="69"/>
    </row>
    <row r="78" spans="1:239" ht="15.75" x14ac:dyDescent="0.25">
      <c r="A78" s="69"/>
      <c r="B78" s="69"/>
      <c r="C78" s="69"/>
      <c r="D78" s="69"/>
      <c r="E78" s="70"/>
      <c r="F78" s="69"/>
      <c r="G78" s="69"/>
      <c r="H78" s="71"/>
      <c r="I78" s="71"/>
      <c r="J78" s="69"/>
      <c r="K78" s="69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69"/>
      <c r="AW78" s="69"/>
      <c r="AX78" s="69"/>
      <c r="AY78" s="69"/>
      <c r="AZ78" s="69"/>
      <c r="BA78" s="69"/>
      <c r="BB78" s="69"/>
      <c r="BC78" s="69"/>
      <c r="BD78" s="71"/>
      <c r="BE78" s="71"/>
      <c r="BF78" s="71"/>
      <c r="BG78" s="71"/>
      <c r="BH78" s="71"/>
      <c r="BI78" s="71"/>
      <c r="BJ78" s="71"/>
      <c r="BK78" s="71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71"/>
      <c r="DI78" s="71"/>
      <c r="DJ78" s="69"/>
      <c r="DK78" s="69"/>
      <c r="DL78" s="71"/>
      <c r="DM78" s="71"/>
      <c r="DN78" s="71"/>
      <c r="DO78" s="71"/>
      <c r="DP78" s="71"/>
      <c r="DQ78" s="71"/>
      <c r="DR78" s="71"/>
      <c r="DS78" s="71"/>
      <c r="DT78" s="71"/>
      <c r="DU78" s="71"/>
      <c r="DV78" s="71"/>
      <c r="DW78" s="71"/>
      <c r="DX78" s="71"/>
      <c r="DY78" s="71"/>
      <c r="DZ78" s="71"/>
      <c r="EA78" s="71"/>
      <c r="EB78" s="71"/>
      <c r="EC78" s="71"/>
      <c r="ED78" s="71"/>
      <c r="EE78" s="71"/>
      <c r="EF78" s="71"/>
      <c r="EG78" s="71"/>
      <c r="EH78" s="71"/>
      <c r="EI78" s="71"/>
      <c r="EJ78" s="71"/>
      <c r="EK78" s="71"/>
      <c r="EL78" s="71"/>
      <c r="EM78" s="71"/>
      <c r="EN78" s="71"/>
      <c r="EO78" s="71"/>
      <c r="EP78" s="71"/>
      <c r="EQ78" s="71"/>
      <c r="ER78" s="71"/>
      <c r="ES78" s="71"/>
      <c r="ET78" s="69"/>
      <c r="EU78" s="69"/>
      <c r="EV78" s="69"/>
      <c r="EW78" s="69"/>
      <c r="EX78" s="69"/>
      <c r="EY78" s="69"/>
      <c r="EZ78" s="69"/>
      <c r="FA78" s="69"/>
      <c r="FB78" s="71"/>
      <c r="FC78" s="71"/>
      <c r="FD78" s="71"/>
      <c r="FE78" s="71"/>
      <c r="FF78" s="71"/>
      <c r="FG78" s="69"/>
      <c r="FH78" s="69"/>
      <c r="FI78" s="69"/>
      <c r="FJ78" s="69"/>
      <c r="FK78" s="69"/>
      <c r="FL78" s="69"/>
      <c r="FM78" s="69"/>
      <c r="FN78" s="69"/>
      <c r="FO78" s="69"/>
      <c r="FP78" s="69"/>
      <c r="FQ78" s="69"/>
      <c r="FR78" s="69"/>
      <c r="FS78" s="69"/>
      <c r="FT78" s="69"/>
      <c r="FU78" s="69"/>
      <c r="FV78" s="69"/>
      <c r="FW78" s="69"/>
      <c r="FX78" s="69"/>
      <c r="FY78" s="69"/>
      <c r="FZ78" s="69"/>
      <c r="GA78" s="69"/>
      <c r="GB78" s="69"/>
      <c r="GC78" s="69"/>
      <c r="GD78" s="69"/>
      <c r="GE78" s="69"/>
      <c r="GF78" s="69"/>
      <c r="GG78" s="69"/>
      <c r="GH78" s="69"/>
      <c r="GI78" s="69"/>
      <c r="GJ78" s="69"/>
      <c r="GK78" s="69"/>
      <c r="GL78" s="69"/>
      <c r="GM78" s="69"/>
      <c r="GN78" s="69"/>
      <c r="GO78" s="69"/>
      <c r="GP78" s="69"/>
      <c r="GQ78" s="69"/>
      <c r="GR78" s="69"/>
      <c r="GS78" s="69"/>
      <c r="GT78" s="69"/>
      <c r="GU78" s="69"/>
      <c r="GV78" s="69"/>
      <c r="GW78" s="69"/>
      <c r="GX78" s="69"/>
      <c r="GY78" s="69"/>
      <c r="GZ78" s="69"/>
      <c r="HA78" s="69"/>
      <c r="HB78" s="69"/>
      <c r="HC78" s="69"/>
      <c r="HD78" s="69"/>
      <c r="HE78" s="69"/>
      <c r="HF78" s="69"/>
      <c r="HG78" s="69"/>
      <c r="HH78" s="69"/>
      <c r="HI78" s="69"/>
      <c r="HJ78" s="69"/>
      <c r="HK78" s="69"/>
      <c r="HL78" s="69"/>
      <c r="HM78" s="69"/>
      <c r="HN78" s="69"/>
      <c r="HO78" s="69"/>
      <c r="HP78" s="69"/>
      <c r="HQ78" s="69"/>
      <c r="HR78" s="69"/>
      <c r="HS78" s="69"/>
      <c r="HT78" s="69"/>
      <c r="HU78" s="69"/>
      <c r="HV78" s="69"/>
      <c r="HW78" s="69"/>
      <c r="HX78" s="69"/>
      <c r="HY78" s="69"/>
      <c r="HZ78" s="69"/>
      <c r="IA78" s="69"/>
      <c r="IB78" s="69"/>
      <c r="IC78" s="69"/>
      <c r="ID78" s="69"/>
      <c r="IE78" s="69"/>
    </row>
    <row r="79" spans="1:239" ht="15.75" x14ac:dyDescent="0.25">
      <c r="A79" s="69"/>
      <c r="B79" s="69"/>
      <c r="C79" s="69"/>
      <c r="D79" s="69"/>
      <c r="E79" s="70"/>
      <c r="F79" s="69"/>
      <c r="G79" s="69"/>
      <c r="H79" s="71"/>
      <c r="I79" s="71"/>
      <c r="J79" s="69"/>
      <c r="K79" s="69"/>
      <c r="L79" s="71"/>
      <c r="M79" s="71"/>
      <c r="N79" s="71"/>
      <c r="O79" s="71"/>
      <c r="P79" s="69"/>
      <c r="Q79" s="69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69"/>
      <c r="AW79" s="69"/>
      <c r="AX79" s="69"/>
      <c r="AY79" s="69"/>
      <c r="AZ79" s="69"/>
      <c r="BA79" s="69"/>
      <c r="BB79" s="69"/>
      <c r="BC79" s="69"/>
      <c r="BD79" s="71"/>
      <c r="BE79" s="71"/>
      <c r="BF79" s="71"/>
      <c r="BG79" s="71"/>
      <c r="BH79" s="71"/>
      <c r="BI79" s="71"/>
      <c r="BJ79" s="71"/>
      <c r="BK79" s="71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71"/>
      <c r="DI79" s="71"/>
      <c r="DJ79" s="69"/>
      <c r="DK79" s="69"/>
      <c r="DL79" s="71"/>
      <c r="DM79" s="71"/>
      <c r="DN79" s="69"/>
      <c r="DO79" s="69"/>
      <c r="DP79" s="71"/>
      <c r="DQ79" s="71"/>
      <c r="DR79" s="71"/>
      <c r="DS79" s="71"/>
      <c r="DT79" s="71"/>
      <c r="DU79" s="71"/>
      <c r="DV79" s="71"/>
      <c r="DW79" s="71"/>
      <c r="DX79" s="71"/>
      <c r="DY79" s="71"/>
      <c r="DZ79" s="71"/>
      <c r="EA79" s="71"/>
      <c r="EB79" s="71"/>
      <c r="EC79" s="71"/>
      <c r="ED79" s="71"/>
      <c r="EE79" s="71"/>
      <c r="EF79" s="71"/>
      <c r="EG79" s="71"/>
      <c r="EH79" s="71"/>
      <c r="EI79" s="71"/>
      <c r="EJ79" s="71"/>
      <c r="EK79" s="71"/>
      <c r="EL79" s="71"/>
      <c r="EM79" s="71"/>
      <c r="EN79" s="71"/>
      <c r="EO79" s="71"/>
      <c r="EP79" s="71"/>
      <c r="EQ79" s="71"/>
      <c r="ER79" s="71"/>
      <c r="ES79" s="71"/>
      <c r="ET79" s="69"/>
      <c r="EU79" s="69"/>
      <c r="EV79" s="69"/>
      <c r="EW79" s="69"/>
      <c r="EX79" s="69"/>
      <c r="EY79" s="69"/>
      <c r="EZ79" s="69"/>
      <c r="FA79" s="69"/>
      <c r="FB79" s="71"/>
      <c r="FC79" s="71"/>
      <c r="FD79" s="71"/>
      <c r="FE79" s="71"/>
      <c r="FF79" s="71"/>
      <c r="FG79" s="69"/>
      <c r="FH79" s="69"/>
      <c r="FI79" s="69"/>
      <c r="FJ79" s="69"/>
      <c r="FK79" s="69"/>
      <c r="FL79" s="69"/>
      <c r="FM79" s="69"/>
      <c r="FN79" s="69"/>
      <c r="FO79" s="69"/>
      <c r="FP79" s="69"/>
      <c r="FQ79" s="69"/>
      <c r="FR79" s="69"/>
      <c r="FS79" s="69"/>
      <c r="FT79" s="69"/>
      <c r="FU79" s="69"/>
      <c r="FV79" s="69"/>
      <c r="FW79" s="69"/>
      <c r="FX79" s="69"/>
      <c r="FY79" s="69"/>
      <c r="FZ79" s="69"/>
      <c r="GA79" s="69"/>
      <c r="GB79" s="69"/>
      <c r="GC79" s="69"/>
      <c r="GD79" s="69"/>
      <c r="GE79" s="69"/>
      <c r="GF79" s="69"/>
      <c r="GG79" s="69"/>
      <c r="GH79" s="69"/>
      <c r="GI79" s="69"/>
      <c r="GJ79" s="69"/>
      <c r="GK79" s="69"/>
      <c r="GL79" s="69"/>
      <c r="GM79" s="69"/>
      <c r="GN79" s="69"/>
      <c r="GO79" s="69"/>
      <c r="GP79" s="69"/>
      <c r="GQ79" s="69"/>
      <c r="GR79" s="69"/>
      <c r="GS79" s="69"/>
      <c r="GT79" s="69"/>
      <c r="GU79" s="69"/>
      <c r="GV79" s="69"/>
      <c r="GW79" s="69"/>
      <c r="GX79" s="69"/>
      <c r="GY79" s="69"/>
      <c r="GZ79" s="69"/>
      <c r="HA79" s="69"/>
      <c r="HB79" s="69"/>
      <c r="HC79" s="69"/>
      <c r="HD79" s="69"/>
      <c r="HE79" s="69"/>
      <c r="HF79" s="69"/>
      <c r="HG79" s="69"/>
      <c r="HH79" s="69"/>
      <c r="HI79" s="69"/>
      <c r="HJ79" s="69"/>
      <c r="HK79" s="69"/>
      <c r="HL79" s="69"/>
      <c r="HM79" s="69"/>
      <c r="HN79" s="69"/>
      <c r="HO79" s="69"/>
      <c r="HP79" s="69"/>
      <c r="HQ79" s="69"/>
      <c r="HR79" s="69"/>
      <c r="HS79" s="69"/>
      <c r="HT79" s="69"/>
      <c r="HU79" s="69"/>
      <c r="HV79" s="69"/>
      <c r="HW79" s="69"/>
      <c r="HX79" s="69"/>
      <c r="HY79" s="69"/>
      <c r="HZ79" s="69"/>
      <c r="IA79" s="69"/>
      <c r="IB79" s="69"/>
      <c r="IC79" s="69"/>
      <c r="ID79" s="69"/>
      <c r="IE79" s="69"/>
    </row>
    <row r="80" spans="1:239" ht="15.75" x14ac:dyDescent="0.25">
      <c r="A80" s="69"/>
      <c r="B80" s="69"/>
      <c r="C80" s="69"/>
      <c r="D80" s="69"/>
      <c r="E80" s="70"/>
      <c r="F80" s="69"/>
      <c r="G80" s="69"/>
      <c r="H80" s="71"/>
      <c r="I80" s="71"/>
      <c r="J80" s="69"/>
      <c r="K80" s="69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69"/>
      <c r="AW80" s="69"/>
      <c r="AX80" s="69"/>
      <c r="AY80" s="69"/>
      <c r="AZ80" s="69"/>
      <c r="BA80" s="69"/>
      <c r="BB80" s="69"/>
      <c r="BC80" s="69"/>
      <c r="BD80" s="71"/>
      <c r="BE80" s="71"/>
      <c r="BF80" s="71"/>
      <c r="BG80" s="71"/>
      <c r="BH80" s="71"/>
      <c r="BI80" s="71"/>
      <c r="BJ80" s="71"/>
      <c r="BK80" s="71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71"/>
      <c r="DI80" s="71"/>
      <c r="DJ80" s="69"/>
      <c r="DK80" s="69"/>
      <c r="DL80" s="71"/>
      <c r="DM80" s="71"/>
      <c r="DN80" s="71"/>
      <c r="DO80" s="71"/>
      <c r="DP80" s="71"/>
      <c r="DQ80" s="71"/>
      <c r="DR80" s="71"/>
      <c r="DS80" s="71"/>
      <c r="DT80" s="71"/>
      <c r="DU80" s="71"/>
      <c r="DV80" s="71"/>
      <c r="DW80" s="71"/>
      <c r="DX80" s="71"/>
      <c r="DY80" s="71"/>
      <c r="DZ80" s="71"/>
      <c r="EA80" s="71"/>
      <c r="EB80" s="71"/>
      <c r="EC80" s="71"/>
      <c r="ED80" s="71"/>
      <c r="EE80" s="71"/>
      <c r="EF80" s="71"/>
      <c r="EG80" s="71"/>
      <c r="EH80" s="71"/>
      <c r="EI80" s="71"/>
      <c r="EJ80" s="71"/>
      <c r="EK80" s="71"/>
      <c r="EL80" s="71"/>
      <c r="EM80" s="71"/>
      <c r="EN80" s="71"/>
      <c r="EO80" s="71"/>
      <c r="EP80" s="71"/>
      <c r="EQ80" s="71"/>
      <c r="ER80" s="71"/>
      <c r="ES80" s="71"/>
      <c r="ET80" s="69"/>
      <c r="EU80" s="69"/>
      <c r="EV80" s="69"/>
      <c r="EW80" s="69"/>
      <c r="EX80" s="69"/>
      <c r="EY80" s="69"/>
      <c r="EZ80" s="69"/>
      <c r="FA80" s="69"/>
      <c r="FB80" s="71"/>
      <c r="FC80" s="71"/>
      <c r="FD80" s="71"/>
      <c r="FE80" s="71"/>
      <c r="FF80" s="71"/>
      <c r="FG80" s="69"/>
      <c r="FH80" s="69"/>
      <c r="FI80" s="69"/>
      <c r="FJ80" s="69"/>
      <c r="FK80" s="69"/>
      <c r="FL80" s="69"/>
      <c r="FM80" s="69"/>
      <c r="FN80" s="69"/>
      <c r="FO80" s="69"/>
      <c r="FP80" s="69"/>
      <c r="FQ80" s="69"/>
      <c r="FR80" s="69"/>
      <c r="FS80" s="69"/>
      <c r="FT80" s="69"/>
      <c r="FU80" s="69"/>
      <c r="FV80" s="69"/>
      <c r="FW80" s="69"/>
      <c r="FX80" s="69"/>
      <c r="FY80" s="69"/>
      <c r="FZ80" s="69"/>
      <c r="GA80" s="69"/>
      <c r="GB80" s="69"/>
      <c r="GC80" s="69"/>
      <c r="GD80" s="69"/>
      <c r="GE80" s="69"/>
      <c r="GF80" s="69"/>
      <c r="GG80" s="69"/>
      <c r="GH80" s="69"/>
      <c r="GI80" s="69"/>
      <c r="GJ80" s="69"/>
      <c r="GK80" s="69"/>
      <c r="GL80" s="69"/>
      <c r="GM80" s="69"/>
      <c r="GN80" s="69"/>
      <c r="GO80" s="69"/>
      <c r="GP80" s="69"/>
      <c r="GQ80" s="69"/>
      <c r="GR80" s="69"/>
      <c r="GS80" s="69"/>
      <c r="GT80" s="69"/>
      <c r="GU80" s="69"/>
      <c r="GV80" s="69"/>
      <c r="GW80" s="69"/>
      <c r="GX80" s="69"/>
      <c r="GY80" s="69"/>
      <c r="GZ80" s="69"/>
      <c r="HA80" s="69"/>
      <c r="HB80" s="69"/>
      <c r="HC80" s="69"/>
      <c r="HD80" s="69"/>
      <c r="HE80" s="69"/>
      <c r="HF80" s="69"/>
      <c r="HG80" s="69"/>
      <c r="HH80" s="69"/>
      <c r="HI80" s="69"/>
      <c r="HJ80" s="69"/>
      <c r="HK80" s="69"/>
      <c r="HL80" s="69"/>
      <c r="HM80" s="69"/>
      <c r="HN80" s="69"/>
      <c r="HO80" s="69"/>
      <c r="HP80" s="69"/>
      <c r="HQ80" s="69"/>
      <c r="HR80" s="69"/>
      <c r="HS80" s="69"/>
      <c r="HT80" s="69"/>
      <c r="HU80" s="69"/>
      <c r="HV80" s="69"/>
      <c r="HW80" s="69"/>
      <c r="HX80" s="69"/>
      <c r="HY80" s="69"/>
      <c r="HZ80" s="69"/>
      <c r="IA80" s="69"/>
      <c r="IB80" s="69"/>
      <c r="IC80" s="69"/>
      <c r="ID80" s="69"/>
      <c r="IE80" s="69"/>
    </row>
    <row r="81" spans="1:239" ht="15.75" x14ac:dyDescent="0.25">
      <c r="A81" s="69"/>
      <c r="B81" s="69"/>
      <c r="C81" s="69"/>
      <c r="D81" s="69"/>
      <c r="E81" s="70"/>
      <c r="F81" s="69"/>
      <c r="G81" s="69"/>
      <c r="H81" s="71"/>
      <c r="I81" s="71"/>
      <c r="J81" s="69"/>
      <c r="K81" s="69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69"/>
      <c r="AW81" s="69"/>
      <c r="AX81" s="69"/>
      <c r="AY81" s="69"/>
      <c r="AZ81" s="69"/>
      <c r="BA81" s="69"/>
      <c r="BB81" s="69"/>
      <c r="BC81" s="69"/>
      <c r="BD81" s="71"/>
      <c r="BE81" s="71"/>
      <c r="BF81" s="71"/>
      <c r="BG81" s="71"/>
      <c r="BH81" s="71"/>
      <c r="BI81" s="71"/>
      <c r="BJ81" s="71"/>
      <c r="BK81" s="71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71"/>
      <c r="DI81" s="71"/>
      <c r="DJ81" s="69"/>
      <c r="DK81" s="69"/>
      <c r="DL81" s="71"/>
      <c r="DM81" s="71"/>
      <c r="DN81" s="71"/>
      <c r="DO81" s="71"/>
      <c r="DP81" s="71"/>
      <c r="DQ81" s="71"/>
      <c r="DR81" s="71"/>
      <c r="DS81" s="71"/>
      <c r="DT81" s="71"/>
      <c r="DU81" s="71"/>
      <c r="DV81" s="71"/>
      <c r="DW81" s="71"/>
      <c r="DX81" s="71"/>
      <c r="DY81" s="71"/>
      <c r="DZ81" s="71"/>
      <c r="EA81" s="71"/>
      <c r="EB81" s="71"/>
      <c r="EC81" s="71"/>
      <c r="ED81" s="71"/>
      <c r="EE81" s="71"/>
      <c r="EF81" s="71"/>
      <c r="EG81" s="71"/>
      <c r="EH81" s="71"/>
      <c r="EI81" s="71"/>
      <c r="EJ81" s="71"/>
      <c r="EK81" s="71"/>
      <c r="EL81" s="71"/>
      <c r="EM81" s="71"/>
      <c r="EN81" s="71"/>
      <c r="EO81" s="71"/>
      <c r="EP81" s="71"/>
      <c r="EQ81" s="71"/>
      <c r="ER81" s="71"/>
      <c r="ES81" s="71"/>
      <c r="ET81" s="69"/>
      <c r="EU81" s="69"/>
      <c r="EV81" s="69"/>
      <c r="EW81" s="69"/>
      <c r="EX81" s="69"/>
      <c r="EY81" s="69"/>
      <c r="EZ81" s="69"/>
      <c r="FA81" s="69"/>
      <c r="FB81" s="71"/>
      <c r="FC81" s="71"/>
      <c r="FD81" s="71"/>
      <c r="FE81" s="71"/>
      <c r="FF81" s="71"/>
      <c r="FG81" s="69"/>
      <c r="FH81" s="69"/>
      <c r="FI81" s="69"/>
      <c r="FJ81" s="69"/>
      <c r="FK81" s="69"/>
      <c r="FL81" s="69"/>
      <c r="FM81" s="69"/>
      <c r="FN81" s="69"/>
      <c r="FO81" s="69"/>
      <c r="FP81" s="69"/>
      <c r="FQ81" s="69"/>
      <c r="FR81" s="69"/>
      <c r="FS81" s="69"/>
      <c r="FT81" s="69"/>
      <c r="FU81" s="69"/>
      <c r="FV81" s="69"/>
      <c r="FW81" s="69"/>
      <c r="FX81" s="69"/>
      <c r="FY81" s="69"/>
      <c r="FZ81" s="69"/>
      <c r="GA81" s="69"/>
      <c r="GB81" s="69"/>
      <c r="GC81" s="69"/>
      <c r="GD81" s="69"/>
      <c r="GE81" s="69"/>
      <c r="GF81" s="69"/>
      <c r="GG81" s="69"/>
      <c r="GH81" s="69"/>
      <c r="GI81" s="69"/>
      <c r="GJ81" s="69"/>
      <c r="GK81" s="69"/>
      <c r="GL81" s="69"/>
      <c r="GM81" s="69"/>
      <c r="GN81" s="69"/>
      <c r="GO81" s="69"/>
      <c r="GP81" s="69"/>
      <c r="GQ81" s="69"/>
      <c r="GR81" s="69"/>
      <c r="GS81" s="69"/>
      <c r="GT81" s="69"/>
      <c r="GU81" s="69"/>
      <c r="GV81" s="69"/>
      <c r="GW81" s="69"/>
      <c r="GX81" s="69"/>
      <c r="GY81" s="69"/>
      <c r="GZ81" s="69"/>
      <c r="HA81" s="69"/>
      <c r="HB81" s="69"/>
      <c r="HC81" s="69"/>
      <c r="HD81" s="69"/>
      <c r="HE81" s="69"/>
      <c r="HF81" s="69"/>
      <c r="HG81" s="69"/>
      <c r="HH81" s="69"/>
      <c r="HI81" s="69"/>
      <c r="HJ81" s="69"/>
      <c r="HK81" s="69"/>
      <c r="HL81" s="69"/>
      <c r="HM81" s="69"/>
      <c r="HN81" s="69"/>
      <c r="HO81" s="69"/>
      <c r="HP81" s="69"/>
      <c r="HQ81" s="69"/>
      <c r="HR81" s="69"/>
      <c r="HS81" s="69"/>
      <c r="HT81" s="69"/>
      <c r="HU81" s="69"/>
      <c r="HV81" s="69"/>
      <c r="HW81" s="69"/>
      <c r="HX81" s="69"/>
      <c r="HY81" s="69"/>
      <c r="HZ81" s="69"/>
      <c r="IA81" s="69"/>
      <c r="IB81" s="69"/>
      <c r="IC81" s="69"/>
      <c r="ID81" s="69"/>
      <c r="IE81" s="69"/>
    </row>
    <row r="82" spans="1:239" ht="15.75" x14ac:dyDescent="0.25">
      <c r="A82" s="69"/>
      <c r="B82" s="69"/>
      <c r="C82" s="69"/>
      <c r="D82" s="69"/>
      <c r="E82" s="70"/>
      <c r="F82" s="69"/>
      <c r="G82" s="69"/>
      <c r="H82" s="71"/>
      <c r="I82" s="71"/>
      <c r="J82" s="69"/>
      <c r="K82" s="69"/>
      <c r="L82" s="71"/>
      <c r="M82" s="71"/>
      <c r="N82" s="71"/>
      <c r="O82" s="71"/>
      <c r="P82" s="69"/>
      <c r="Q82" s="69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69"/>
      <c r="AW82" s="69"/>
      <c r="AX82" s="69"/>
      <c r="AY82" s="69"/>
      <c r="AZ82" s="69"/>
      <c r="BA82" s="69"/>
      <c r="BB82" s="69"/>
      <c r="BC82" s="69"/>
      <c r="BD82" s="71"/>
      <c r="BE82" s="71"/>
      <c r="BF82" s="71"/>
      <c r="BG82" s="71"/>
      <c r="BH82" s="71"/>
      <c r="BI82" s="71"/>
      <c r="BJ82" s="71"/>
      <c r="BK82" s="71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71"/>
      <c r="DI82" s="71"/>
      <c r="DJ82" s="69"/>
      <c r="DK82" s="69"/>
      <c r="DL82" s="71"/>
      <c r="DM82" s="71"/>
      <c r="DN82" s="69"/>
      <c r="DO82" s="69"/>
      <c r="DP82" s="71"/>
      <c r="DQ82" s="71"/>
      <c r="DR82" s="71"/>
      <c r="DS82" s="71"/>
      <c r="DT82" s="71"/>
      <c r="DU82" s="71"/>
      <c r="DV82" s="71"/>
      <c r="DW82" s="71"/>
      <c r="DX82" s="71"/>
      <c r="DY82" s="71"/>
      <c r="DZ82" s="71"/>
      <c r="EA82" s="71"/>
      <c r="EB82" s="71"/>
      <c r="EC82" s="71"/>
      <c r="ED82" s="71"/>
      <c r="EE82" s="71"/>
      <c r="EF82" s="71"/>
      <c r="EG82" s="71"/>
      <c r="EH82" s="71"/>
      <c r="EI82" s="71"/>
      <c r="EJ82" s="71"/>
      <c r="EK82" s="71"/>
      <c r="EL82" s="71"/>
      <c r="EM82" s="71"/>
      <c r="EN82" s="71"/>
      <c r="EO82" s="71"/>
      <c r="EP82" s="71"/>
      <c r="EQ82" s="71"/>
      <c r="ER82" s="71"/>
      <c r="ES82" s="71"/>
      <c r="ET82" s="69"/>
      <c r="EU82" s="69"/>
      <c r="EV82" s="69"/>
      <c r="EW82" s="69"/>
      <c r="EX82" s="69"/>
      <c r="EY82" s="69"/>
      <c r="EZ82" s="69"/>
      <c r="FA82" s="69"/>
      <c r="FB82" s="71"/>
      <c r="FC82" s="71"/>
      <c r="FD82" s="71"/>
      <c r="FE82" s="71"/>
      <c r="FF82" s="71"/>
      <c r="FG82" s="69"/>
      <c r="FH82" s="69"/>
      <c r="FI82" s="69"/>
      <c r="FJ82" s="69"/>
      <c r="FK82" s="69"/>
      <c r="FL82" s="69"/>
      <c r="FM82" s="69"/>
      <c r="FN82" s="69"/>
      <c r="FO82" s="69"/>
      <c r="FP82" s="69"/>
      <c r="FQ82" s="69"/>
      <c r="FR82" s="69"/>
      <c r="FS82" s="69"/>
      <c r="FT82" s="69"/>
      <c r="FU82" s="69"/>
      <c r="FV82" s="69"/>
      <c r="FW82" s="69"/>
      <c r="FX82" s="69"/>
      <c r="FY82" s="69"/>
      <c r="FZ82" s="69"/>
      <c r="GA82" s="69"/>
      <c r="GB82" s="69"/>
      <c r="GC82" s="69"/>
      <c r="GD82" s="69"/>
      <c r="GE82" s="69"/>
      <c r="GF82" s="69"/>
      <c r="GG82" s="69"/>
      <c r="GH82" s="69"/>
      <c r="GI82" s="69"/>
      <c r="GJ82" s="69"/>
      <c r="GK82" s="69"/>
      <c r="GL82" s="69"/>
      <c r="GM82" s="69"/>
      <c r="GN82" s="69"/>
      <c r="GO82" s="69"/>
      <c r="GP82" s="69"/>
      <c r="GQ82" s="69"/>
      <c r="GR82" s="69"/>
      <c r="GS82" s="69"/>
      <c r="GT82" s="69"/>
      <c r="GU82" s="69"/>
      <c r="GV82" s="69"/>
      <c r="GW82" s="69"/>
      <c r="GX82" s="69"/>
      <c r="GY82" s="69"/>
      <c r="GZ82" s="69"/>
      <c r="HA82" s="69"/>
      <c r="HB82" s="69"/>
      <c r="HC82" s="69"/>
      <c r="HD82" s="69"/>
      <c r="HE82" s="69"/>
      <c r="HF82" s="69"/>
      <c r="HG82" s="69"/>
      <c r="HH82" s="69"/>
      <c r="HI82" s="69"/>
      <c r="HJ82" s="69"/>
      <c r="HK82" s="69"/>
      <c r="HL82" s="69"/>
      <c r="HM82" s="69"/>
      <c r="HN82" s="69"/>
      <c r="HO82" s="69"/>
      <c r="HP82" s="69"/>
      <c r="HQ82" s="69"/>
      <c r="HR82" s="69"/>
      <c r="HS82" s="69"/>
      <c r="HT82" s="69"/>
      <c r="HU82" s="69"/>
      <c r="HV82" s="69"/>
      <c r="HW82" s="69"/>
      <c r="HX82" s="69"/>
      <c r="HY82" s="69"/>
      <c r="HZ82" s="69"/>
      <c r="IA82" s="69"/>
      <c r="IB82" s="69"/>
      <c r="IC82" s="69"/>
      <c r="ID82" s="69"/>
      <c r="IE82" s="69"/>
    </row>
    <row r="83" spans="1:239" ht="15.75" x14ac:dyDescent="0.25">
      <c r="A83" s="69"/>
      <c r="B83" s="69"/>
      <c r="C83" s="69"/>
      <c r="D83" s="69"/>
      <c r="E83" s="70"/>
      <c r="F83" s="69"/>
      <c r="G83" s="69"/>
      <c r="H83" s="71"/>
      <c r="I83" s="71"/>
      <c r="J83" s="69"/>
      <c r="K83" s="69"/>
      <c r="L83" s="71"/>
      <c r="M83" s="71"/>
      <c r="N83" s="71"/>
      <c r="O83" s="71"/>
      <c r="P83" s="69"/>
      <c r="Q83" s="69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69"/>
      <c r="AW83" s="69"/>
      <c r="AX83" s="69"/>
      <c r="AY83" s="69"/>
      <c r="AZ83" s="69"/>
      <c r="BA83" s="69"/>
      <c r="BB83" s="69"/>
      <c r="BC83" s="69"/>
      <c r="BD83" s="71"/>
      <c r="BE83" s="71"/>
      <c r="BF83" s="71"/>
      <c r="BG83" s="71"/>
      <c r="BH83" s="71"/>
      <c r="BI83" s="71"/>
      <c r="BJ83" s="71"/>
      <c r="BK83" s="71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71"/>
      <c r="DI83" s="71"/>
      <c r="DJ83" s="69"/>
      <c r="DK83" s="69"/>
      <c r="DL83" s="71"/>
      <c r="DM83" s="71"/>
      <c r="DN83" s="69"/>
      <c r="DO83" s="69"/>
      <c r="DP83" s="71"/>
      <c r="DQ83" s="71"/>
      <c r="DR83" s="71"/>
      <c r="DS83" s="71"/>
      <c r="DT83" s="71"/>
      <c r="DU83" s="71"/>
      <c r="DV83" s="71"/>
      <c r="DW83" s="71"/>
      <c r="DX83" s="71"/>
      <c r="DY83" s="71"/>
      <c r="DZ83" s="71"/>
      <c r="EA83" s="71"/>
      <c r="EB83" s="71"/>
      <c r="EC83" s="71"/>
      <c r="ED83" s="71"/>
      <c r="EE83" s="71"/>
      <c r="EF83" s="71"/>
      <c r="EG83" s="71"/>
      <c r="EH83" s="71"/>
      <c r="EI83" s="71"/>
      <c r="EJ83" s="71"/>
      <c r="EK83" s="71"/>
      <c r="EL83" s="71"/>
      <c r="EM83" s="71"/>
      <c r="EN83" s="71"/>
      <c r="EO83" s="71"/>
      <c r="EP83" s="71"/>
      <c r="EQ83" s="71"/>
      <c r="ER83" s="71"/>
      <c r="ES83" s="71"/>
      <c r="ET83" s="69"/>
      <c r="EU83" s="69"/>
      <c r="EV83" s="69"/>
      <c r="EW83" s="69"/>
      <c r="EX83" s="69"/>
      <c r="EY83" s="69"/>
      <c r="EZ83" s="69"/>
      <c r="FA83" s="69"/>
      <c r="FB83" s="71"/>
      <c r="FC83" s="71"/>
      <c r="FD83" s="71"/>
      <c r="FE83" s="71"/>
      <c r="FF83" s="71"/>
      <c r="FG83" s="69"/>
      <c r="FH83" s="69"/>
      <c r="FI83" s="69"/>
      <c r="FJ83" s="69"/>
      <c r="FK83" s="69"/>
      <c r="FL83" s="69"/>
      <c r="FM83" s="69"/>
      <c r="FN83" s="69"/>
      <c r="FO83" s="69"/>
      <c r="FP83" s="69"/>
      <c r="FQ83" s="69"/>
      <c r="FR83" s="69"/>
      <c r="FS83" s="69"/>
      <c r="FT83" s="69"/>
      <c r="FU83" s="69"/>
      <c r="FV83" s="69"/>
      <c r="FW83" s="69"/>
      <c r="FX83" s="69"/>
      <c r="FY83" s="69"/>
      <c r="FZ83" s="69"/>
      <c r="GA83" s="69"/>
      <c r="GB83" s="69"/>
      <c r="GC83" s="69"/>
      <c r="GD83" s="69"/>
      <c r="GE83" s="69"/>
      <c r="GF83" s="69"/>
      <c r="GG83" s="69"/>
      <c r="GH83" s="69"/>
      <c r="GI83" s="69"/>
      <c r="GJ83" s="69"/>
      <c r="GK83" s="69"/>
      <c r="GL83" s="69"/>
      <c r="GM83" s="69"/>
      <c r="GN83" s="69"/>
      <c r="GO83" s="69"/>
      <c r="GP83" s="69"/>
      <c r="GQ83" s="69"/>
      <c r="GR83" s="69"/>
      <c r="GS83" s="69"/>
      <c r="GT83" s="69"/>
      <c r="GU83" s="69"/>
      <c r="GV83" s="69"/>
      <c r="GW83" s="69"/>
      <c r="GX83" s="69"/>
      <c r="GY83" s="69"/>
      <c r="GZ83" s="69"/>
      <c r="HA83" s="69"/>
      <c r="HB83" s="69"/>
      <c r="HC83" s="69"/>
      <c r="HD83" s="69"/>
      <c r="HE83" s="69"/>
      <c r="HF83" s="69"/>
      <c r="HG83" s="69"/>
      <c r="HH83" s="69"/>
      <c r="HI83" s="69"/>
      <c r="HJ83" s="69"/>
      <c r="HK83" s="69"/>
      <c r="HL83" s="69"/>
      <c r="HM83" s="69"/>
      <c r="HN83" s="69"/>
      <c r="HO83" s="69"/>
      <c r="HP83" s="69"/>
      <c r="HQ83" s="69"/>
      <c r="HR83" s="69"/>
      <c r="HS83" s="69"/>
      <c r="HT83" s="69"/>
      <c r="HU83" s="69"/>
      <c r="HV83" s="69"/>
      <c r="HW83" s="69"/>
      <c r="HX83" s="69"/>
      <c r="HY83" s="69"/>
      <c r="HZ83" s="69"/>
      <c r="IA83" s="69"/>
      <c r="IB83" s="69"/>
      <c r="IC83" s="69"/>
      <c r="ID83" s="69"/>
      <c r="IE83" s="69"/>
    </row>
    <row r="84" spans="1:239" ht="15.75" x14ac:dyDescent="0.25">
      <c r="A84" s="69"/>
      <c r="B84" s="69"/>
      <c r="C84" s="69"/>
      <c r="D84" s="69"/>
      <c r="E84" s="70"/>
      <c r="F84" s="69"/>
      <c r="G84" s="69"/>
      <c r="H84" s="71"/>
      <c r="I84" s="71"/>
      <c r="J84" s="69"/>
      <c r="K84" s="69"/>
      <c r="L84" s="71"/>
      <c r="M84" s="71"/>
      <c r="N84" s="71"/>
      <c r="O84" s="71"/>
      <c r="P84" s="69"/>
      <c r="Q84" s="69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69"/>
      <c r="AW84" s="69"/>
      <c r="AX84" s="69"/>
      <c r="AY84" s="69"/>
      <c r="AZ84" s="69"/>
      <c r="BA84" s="69"/>
      <c r="BB84" s="69"/>
      <c r="BC84" s="69"/>
      <c r="BD84" s="71"/>
      <c r="BE84" s="71"/>
      <c r="BF84" s="71"/>
      <c r="BG84" s="71"/>
      <c r="BH84" s="71"/>
      <c r="BI84" s="71"/>
      <c r="BJ84" s="71"/>
      <c r="BK84" s="71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71"/>
      <c r="DI84" s="71"/>
      <c r="DJ84" s="69"/>
      <c r="DK84" s="69"/>
      <c r="DL84" s="71"/>
      <c r="DM84" s="71"/>
      <c r="DN84" s="69"/>
      <c r="DO84" s="69"/>
      <c r="DP84" s="71"/>
      <c r="DQ84" s="71"/>
      <c r="DR84" s="71"/>
      <c r="DS84" s="71"/>
      <c r="DT84" s="71"/>
      <c r="DU84" s="71"/>
      <c r="DV84" s="71"/>
      <c r="DW84" s="71"/>
      <c r="DX84" s="71"/>
      <c r="DY84" s="71"/>
      <c r="DZ84" s="71"/>
      <c r="EA84" s="71"/>
      <c r="EB84" s="71"/>
      <c r="EC84" s="71"/>
      <c r="ED84" s="71"/>
      <c r="EE84" s="71"/>
      <c r="EF84" s="71"/>
      <c r="EG84" s="71"/>
      <c r="EH84" s="71"/>
      <c r="EI84" s="71"/>
      <c r="EJ84" s="71"/>
      <c r="EK84" s="71"/>
      <c r="EL84" s="71"/>
      <c r="EM84" s="71"/>
      <c r="EN84" s="71"/>
      <c r="EO84" s="71"/>
      <c r="EP84" s="71"/>
      <c r="EQ84" s="71"/>
      <c r="ER84" s="71"/>
      <c r="ES84" s="71"/>
      <c r="ET84" s="69"/>
      <c r="EU84" s="69"/>
      <c r="EV84" s="69"/>
      <c r="EW84" s="69"/>
      <c r="EX84" s="69"/>
      <c r="EY84" s="69"/>
      <c r="EZ84" s="69"/>
      <c r="FA84" s="69"/>
      <c r="FB84" s="71"/>
      <c r="FC84" s="71"/>
      <c r="FD84" s="71"/>
      <c r="FE84" s="71"/>
      <c r="FF84" s="71"/>
      <c r="FG84" s="69"/>
      <c r="FH84" s="69"/>
      <c r="FI84" s="69"/>
      <c r="FJ84" s="69"/>
      <c r="FK84" s="69"/>
      <c r="FL84" s="69"/>
      <c r="FM84" s="69"/>
      <c r="FN84" s="69"/>
      <c r="FO84" s="69"/>
      <c r="FP84" s="69"/>
      <c r="FQ84" s="69"/>
      <c r="FR84" s="69"/>
      <c r="FS84" s="69"/>
      <c r="FT84" s="69"/>
      <c r="FU84" s="69"/>
      <c r="FV84" s="69"/>
      <c r="FW84" s="69"/>
      <c r="FX84" s="69"/>
      <c r="FY84" s="69"/>
      <c r="FZ84" s="69"/>
      <c r="GA84" s="69"/>
      <c r="GB84" s="69"/>
      <c r="GC84" s="69"/>
      <c r="GD84" s="69"/>
      <c r="GE84" s="69"/>
      <c r="GF84" s="69"/>
      <c r="GG84" s="69"/>
      <c r="GH84" s="69"/>
      <c r="GI84" s="69"/>
      <c r="GJ84" s="69"/>
      <c r="GK84" s="69"/>
      <c r="GL84" s="69"/>
      <c r="GM84" s="69"/>
      <c r="GN84" s="69"/>
      <c r="GO84" s="69"/>
      <c r="GP84" s="69"/>
      <c r="GQ84" s="69"/>
      <c r="GR84" s="69"/>
      <c r="GS84" s="69"/>
      <c r="GT84" s="69"/>
      <c r="GU84" s="69"/>
      <c r="GV84" s="69"/>
      <c r="GW84" s="69"/>
      <c r="GX84" s="69"/>
      <c r="GY84" s="69"/>
      <c r="GZ84" s="69"/>
      <c r="HA84" s="69"/>
      <c r="HB84" s="69"/>
      <c r="HC84" s="69"/>
      <c r="HD84" s="69"/>
      <c r="HE84" s="69"/>
      <c r="HF84" s="69"/>
      <c r="HG84" s="69"/>
      <c r="HH84" s="69"/>
      <c r="HI84" s="69"/>
      <c r="HJ84" s="69"/>
      <c r="HK84" s="69"/>
      <c r="HL84" s="69"/>
      <c r="HM84" s="69"/>
      <c r="HN84" s="69"/>
      <c r="HO84" s="69"/>
      <c r="HP84" s="69"/>
      <c r="HQ84" s="69"/>
      <c r="HR84" s="69"/>
      <c r="HS84" s="69"/>
      <c r="HT84" s="69"/>
      <c r="HU84" s="69"/>
      <c r="HV84" s="69"/>
      <c r="HW84" s="69"/>
      <c r="HX84" s="69"/>
      <c r="HY84" s="69"/>
      <c r="HZ84" s="69"/>
      <c r="IA84" s="69"/>
      <c r="IB84" s="69"/>
      <c r="IC84" s="69"/>
      <c r="ID84" s="69"/>
      <c r="IE84" s="69"/>
    </row>
    <row r="85" spans="1:239" ht="15.75" x14ac:dyDescent="0.25">
      <c r="A85" s="69"/>
      <c r="B85" s="69"/>
      <c r="C85" s="69"/>
      <c r="D85" s="69"/>
      <c r="E85" s="70"/>
      <c r="F85" s="69"/>
      <c r="G85" s="69"/>
      <c r="H85" s="71"/>
      <c r="I85" s="71"/>
      <c r="J85" s="69"/>
      <c r="K85" s="69"/>
      <c r="L85" s="71"/>
      <c r="M85" s="71"/>
      <c r="N85" s="71"/>
      <c r="O85" s="71"/>
      <c r="P85" s="69"/>
      <c r="Q85" s="69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69"/>
      <c r="AW85" s="69"/>
      <c r="AX85" s="69"/>
      <c r="AY85" s="69"/>
      <c r="AZ85" s="69"/>
      <c r="BA85" s="69"/>
      <c r="BB85" s="69"/>
      <c r="BC85" s="69"/>
      <c r="BD85" s="71"/>
      <c r="BE85" s="71"/>
      <c r="BF85" s="71"/>
      <c r="BG85" s="71"/>
      <c r="BH85" s="69"/>
      <c r="BI85" s="69"/>
      <c r="BJ85" s="71"/>
      <c r="BK85" s="71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71"/>
      <c r="DI85" s="71"/>
      <c r="DJ85" s="69"/>
      <c r="DK85" s="69"/>
      <c r="DL85" s="71"/>
      <c r="DM85" s="71"/>
      <c r="DN85" s="69"/>
      <c r="DO85" s="69"/>
      <c r="DP85" s="71"/>
      <c r="DQ85" s="71"/>
      <c r="DR85" s="71"/>
      <c r="DS85" s="71"/>
      <c r="DT85" s="71"/>
      <c r="DU85" s="71"/>
      <c r="DV85" s="71"/>
      <c r="DW85" s="71"/>
      <c r="DX85" s="71"/>
      <c r="DY85" s="71"/>
      <c r="DZ85" s="71"/>
      <c r="EA85" s="71"/>
      <c r="EB85" s="71"/>
      <c r="EC85" s="71"/>
      <c r="ED85" s="71"/>
      <c r="EE85" s="71"/>
      <c r="EF85" s="71"/>
      <c r="EG85" s="71"/>
      <c r="EH85" s="71"/>
      <c r="EI85" s="71"/>
      <c r="EJ85" s="71"/>
      <c r="EK85" s="71"/>
      <c r="EL85" s="71"/>
      <c r="EM85" s="71"/>
      <c r="EN85" s="71"/>
      <c r="EO85" s="71"/>
      <c r="EP85" s="71"/>
      <c r="EQ85" s="71"/>
      <c r="ER85" s="71"/>
      <c r="ES85" s="71"/>
      <c r="ET85" s="69"/>
      <c r="EU85" s="69"/>
      <c r="EV85" s="69"/>
      <c r="EW85" s="69"/>
      <c r="EX85" s="69"/>
      <c r="EY85" s="69"/>
      <c r="EZ85" s="69"/>
      <c r="FA85" s="69"/>
      <c r="FB85" s="71"/>
      <c r="FC85" s="71"/>
      <c r="FD85" s="71"/>
      <c r="FE85" s="71"/>
      <c r="FF85" s="71"/>
      <c r="FG85" s="69"/>
      <c r="FH85" s="69"/>
      <c r="FI85" s="69"/>
      <c r="FJ85" s="69"/>
      <c r="FK85" s="69"/>
      <c r="FL85" s="69"/>
      <c r="FM85" s="69"/>
      <c r="FN85" s="69"/>
      <c r="FO85" s="69"/>
      <c r="FP85" s="69"/>
      <c r="FQ85" s="69"/>
      <c r="FR85" s="69"/>
      <c r="FS85" s="69"/>
      <c r="FT85" s="69"/>
      <c r="FU85" s="69"/>
      <c r="FV85" s="69"/>
      <c r="FW85" s="69"/>
      <c r="FX85" s="69"/>
      <c r="FY85" s="69"/>
      <c r="FZ85" s="69"/>
      <c r="GA85" s="69"/>
      <c r="GB85" s="69"/>
      <c r="GC85" s="69"/>
      <c r="GD85" s="69"/>
      <c r="GE85" s="69"/>
      <c r="GF85" s="69"/>
      <c r="GG85" s="69"/>
      <c r="GH85" s="69"/>
      <c r="GI85" s="69"/>
      <c r="GJ85" s="69"/>
      <c r="GK85" s="69"/>
      <c r="GL85" s="69"/>
      <c r="GM85" s="69"/>
      <c r="GN85" s="69"/>
      <c r="GO85" s="69"/>
      <c r="GP85" s="69"/>
      <c r="GQ85" s="69"/>
      <c r="GR85" s="69"/>
      <c r="GS85" s="69"/>
      <c r="GT85" s="69"/>
      <c r="GU85" s="69"/>
      <c r="GV85" s="69"/>
      <c r="GW85" s="69"/>
      <c r="GX85" s="69"/>
      <c r="GY85" s="69"/>
      <c r="GZ85" s="69"/>
      <c r="HA85" s="69"/>
      <c r="HB85" s="69"/>
      <c r="HC85" s="69"/>
      <c r="HD85" s="69"/>
      <c r="HE85" s="69"/>
      <c r="HF85" s="69"/>
      <c r="HG85" s="69"/>
      <c r="HH85" s="69"/>
      <c r="HI85" s="69"/>
      <c r="HJ85" s="69"/>
      <c r="HK85" s="69"/>
      <c r="HL85" s="69"/>
      <c r="HM85" s="69"/>
      <c r="HN85" s="69"/>
      <c r="HO85" s="69"/>
      <c r="HP85" s="69"/>
      <c r="HQ85" s="69"/>
      <c r="HR85" s="69"/>
      <c r="HS85" s="69"/>
      <c r="HT85" s="69"/>
      <c r="HU85" s="69"/>
      <c r="HV85" s="69"/>
      <c r="HW85" s="69"/>
      <c r="HX85" s="69"/>
      <c r="HY85" s="69"/>
      <c r="HZ85" s="69"/>
      <c r="IA85" s="69"/>
      <c r="IB85" s="69"/>
      <c r="IC85" s="69"/>
      <c r="ID85" s="69"/>
      <c r="IE85" s="69"/>
    </row>
    <row r="86" spans="1:239" ht="15.75" x14ac:dyDescent="0.25">
      <c r="A86" s="69"/>
      <c r="B86" s="69"/>
      <c r="C86" s="69"/>
      <c r="D86" s="69"/>
      <c r="E86" s="70"/>
      <c r="F86" s="69"/>
      <c r="G86" s="69"/>
      <c r="H86" s="71"/>
      <c r="I86" s="71"/>
      <c r="J86" s="69"/>
      <c r="K86" s="69"/>
      <c r="L86" s="71"/>
      <c r="M86" s="71"/>
      <c r="N86" s="71"/>
      <c r="O86" s="71"/>
      <c r="P86" s="69"/>
      <c r="Q86" s="69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69"/>
      <c r="AW86" s="69"/>
      <c r="AX86" s="69"/>
      <c r="AY86" s="69"/>
      <c r="AZ86" s="69"/>
      <c r="BA86" s="69"/>
      <c r="BB86" s="69"/>
      <c r="BC86" s="69"/>
      <c r="BD86" s="71"/>
      <c r="BE86" s="71"/>
      <c r="BF86" s="71"/>
      <c r="BG86" s="71"/>
      <c r="BH86" s="69"/>
      <c r="BI86" s="69"/>
      <c r="BJ86" s="71"/>
      <c r="BK86" s="71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71"/>
      <c r="DI86" s="71"/>
      <c r="DJ86" s="69"/>
      <c r="DK86" s="69"/>
      <c r="DL86" s="71"/>
      <c r="DM86" s="71"/>
      <c r="DN86" s="69"/>
      <c r="DO86" s="69"/>
      <c r="DP86" s="71"/>
      <c r="DQ86" s="71"/>
      <c r="DR86" s="71"/>
      <c r="DS86" s="71"/>
      <c r="DT86" s="71"/>
      <c r="DU86" s="71"/>
      <c r="DV86" s="71"/>
      <c r="DW86" s="71"/>
      <c r="DX86" s="71"/>
      <c r="DY86" s="71"/>
      <c r="DZ86" s="71"/>
      <c r="EA86" s="71"/>
      <c r="EB86" s="71"/>
      <c r="EC86" s="71"/>
      <c r="ED86" s="71"/>
      <c r="EE86" s="71"/>
      <c r="EF86" s="71"/>
      <c r="EG86" s="71"/>
      <c r="EH86" s="71"/>
      <c r="EI86" s="71"/>
      <c r="EJ86" s="71"/>
      <c r="EK86" s="71"/>
      <c r="EL86" s="71"/>
      <c r="EM86" s="71"/>
      <c r="EN86" s="71"/>
      <c r="EO86" s="71"/>
      <c r="EP86" s="71"/>
      <c r="EQ86" s="71"/>
      <c r="ER86" s="71"/>
      <c r="ES86" s="71"/>
      <c r="ET86" s="69"/>
      <c r="EU86" s="69"/>
      <c r="EV86" s="69"/>
      <c r="EW86" s="69"/>
      <c r="EX86" s="69"/>
      <c r="EY86" s="69"/>
      <c r="EZ86" s="69"/>
      <c r="FA86" s="69"/>
      <c r="FB86" s="71"/>
      <c r="FC86" s="71"/>
      <c r="FD86" s="71"/>
      <c r="FE86" s="71"/>
      <c r="FF86" s="71"/>
      <c r="FG86" s="69"/>
      <c r="FH86" s="69"/>
      <c r="FI86" s="69"/>
      <c r="FJ86" s="69"/>
      <c r="FK86" s="69"/>
      <c r="FL86" s="69"/>
      <c r="FM86" s="69"/>
      <c r="FN86" s="69"/>
      <c r="FO86" s="69"/>
      <c r="FP86" s="69"/>
      <c r="FQ86" s="69"/>
      <c r="FR86" s="69"/>
      <c r="FS86" s="69"/>
      <c r="FT86" s="69"/>
      <c r="FU86" s="69"/>
      <c r="FV86" s="69"/>
      <c r="FW86" s="69"/>
      <c r="FX86" s="69"/>
      <c r="FY86" s="69"/>
      <c r="FZ86" s="69"/>
      <c r="GA86" s="69"/>
      <c r="GB86" s="69"/>
      <c r="GC86" s="69"/>
      <c r="GD86" s="69"/>
      <c r="GE86" s="69"/>
      <c r="GF86" s="69"/>
      <c r="GG86" s="69"/>
      <c r="GH86" s="69"/>
      <c r="GI86" s="69"/>
      <c r="GJ86" s="69"/>
      <c r="GK86" s="69"/>
      <c r="GL86" s="69"/>
      <c r="GM86" s="69"/>
      <c r="GN86" s="69"/>
      <c r="GO86" s="69"/>
      <c r="GP86" s="69"/>
      <c r="GQ86" s="69"/>
      <c r="GR86" s="69"/>
      <c r="GS86" s="69"/>
      <c r="GT86" s="69"/>
      <c r="GU86" s="69"/>
      <c r="GV86" s="69"/>
      <c r="GW86" s="69"/>
      <c r="GX86" s="69"/>
      <c r="GY86" s="69"/>
      <c r="GZ86" s="69"/>
      <c r="HA86" s="69"/>
      <c r="HB86" s="69"/>
      <c r="HC86" s="69"/>
      <c r="HD86" s="69"/>
      <c r="HE86" s="69"/>
      <c r="HF86" s="69"/>
      <c r="HG86" s="69"/>
      <c r="HH86" s="69"/>
      <c r="HI86" s="69"/>
      <c r="HJ86" s="69"/>
      <c r="HK86" s="69"/>
      <c r="HL86" s="69"/>
      <c r="HM86" s="69"/>
      <c r="HN86" s="69"/>
      <c r="HO86" s="69"/>
      <c r="HP86" s="69"/>
      <c r="HQ86" s="69"/>
      <c r="HR86" s="69"/>
      <c r="HS86" s="69"/>
      <c r="HT86" s="69"/>
      <c r="HU86" s="69"/>
      <c r="HV86" s="69"/>
      <c r="HW86" s="69"/>
      <c r="HX86" s="69"/>
      <c r="HY86" s="69"/>
      <c r="HZ86" s="69"/>
      <c r="IA86" s="69"/>
      <c r="IB86" s="69"/>
      <c r="IC86" s="69"/>
      <c r="ID86" s="69"/>
      <c r="IE86" s="69"/>
    </row>
    <row r="87" spans="1:239" ht="15.75" x14ac:dyDescent="0.25">
      <c r="A87" s="69"/>
      <c r="B87" s="69"/>
      <c r="C87" s="69"/>
      <c r="D87" s="69"/>
      <c r="E87" s="70"/>
      <c r="F87" s="69"/>
      <c r="G87" s="69"/>
      <c r="H87" s="71"/>
      <c r="I87" s="71"/>
      <c r="J87" s="69"/>
      <c r="K87" s="69"/>
      <c r="L87" s="71"/>
      <c r="M87" s="71"/>
      <c r="N87" s="71"/>
      <c r="O87" s="71"/>
      <c r="P87" s="69"/>
      <c r="Q87" s="69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69"/>
      <c r="AW87" s="69"/>
      <c r="AX87" s="69"/>
      <c r="AY87" s="69"/>
      <c r="AZ87" s="69"/>
      <c r="BA87" s="69"/>
      <c r="BB87" s="69"/>
      <c r="BC87" s="69"/>
      <c r="BD87" s="71"/>
      <c r="BE87" s="71"/>
      <c r="BF87" s="71"/>
      <c r="BG87" s="71"/>
      <c r="BH87" s="69"/>
      <c r="BI87" s="69"/>
      <c r="BJ87" s="71"/>
      <c r="BK87" s="71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71"/>
      <c r="DI87" s="71"/>
      <c r="DJ87" s="69"/>
      <c r="DK87" s="69"/>
      <c r="DL87" s="71"/>
      <c r="DM87" s="71"/>
      <c r="DN87" s="69"/>
      <c r="DO87" s="69"/>
      <c r="DP87" s="71"/>
      <c r="DQ87" s="71"/>
      <c r="DR87" s="71"/>
      <c r="DS87" s="71"/>
      <c r="DT87" s="71"/>
      <c r="DU87" s="71"/>
      <c r="DV87" s="71"/>
      <c r="DW87" s="71"/>
      <c r="DX87" s="71"/>
      <c r="DY87" s="71"/>
      <c r="DZ87" s="71"/>
      <c r="EA87" s="71"/>
      <c r="EB87" s="71"/>
      <c r="EC87" s="71"/>
      <c r="ED87" s="71"/>
      <c r="EE87" s="71"/>
      <c r="EF87" s="71"/>
      <c r="EG87" s="71"/>
      <c r="EH87" s="71"/>
      <c r="EI87" s="71"/>
      <c r="EJ87" s="71"/>
      <c r="EK87" s="71"/>
      <c r="EL87" s="71"/>
      <c r="EM87" s="71"/>
      <c r="EN87" s="71"/>
      <c r="EO87" s="71"/>
      <c r="EP87" s="71"/>
      <c r="EQ87" s="71"/>
      <c r="ER87" s="71"/>
      <c r="ES87" s="71"/>
      <c r="ET87" s="69"/>
      <c r="EU87" s="69"/>
      <c r="EV87" s="69"/>
      <c r="EW87" s="69"/>
      <c r="EX87" s="69"/>
      <c r="EY87" s="69"/>
      <c r="EZ87" s="69"/>
      <c r="FA87" s="69"/>
      <c r="FB87" s="71"/>
      <c r="FC87" s="71"/>
      <c r="FD87" s="71"/>
      <c r="FE87" s="71"/>
      <c r="FF87" s="71"/>
      <c r="FG87" s="69"/>
      <c r="FH87" s="69"/>
      <c r="FI87" s="69"/>
      <c r="FJ87" s="69"/>
      <c r="FK87" s="69"/>
      <c r="FL87" s="69"/>
      <c r="FM87" s="69"/>
      <c r="FN87" s="69"/>
      <c r="FO87" s="69"/>
      <c r="FP87" s="69"/>
      <c r="FQ87" s="69"/>
      <c r="FR87" s="69"/>
      <c r="FS87" s="69"/>
      <c r="FT87" s="69"/>
      <c r="FU87" s="69"/>
      <c r="FV87" s="69"/>
      <c r="FW87" s="69"/>
      <c r="FX87" s="69"/>
      <c r="FY87" s="69"/>
      <c r="FZ87" s="69"/>
      <c r="GA87" s="69"/>
      <c r="GB87" s="69"/>
      <c r="GC87" s="69"/>
      <c r="GD87" s="69"/>
      <c r="GE87" s="69"/>
      <c r="GF87" s="69"/>
      <c r="GG87" s="69"/>
      <c r="GH87" s="69"/>
      <c r="GI87" s="69"/>
      <c r="GJ87" s="69"/>
      <c r="GK87" s="69"/>
      <c r="GL87" s="69"/>
      <c r="GM87" s="69"/>
      <c r="GN87" s="69"/>
      <c r="GO87" s="69"/>
      <c r="GP87" s="69"/>
      <c r="GQ87" s="69"/>
      <c r="GR87" s="69"/>
      <c r="GS87" s="69"/>
      <c r="GT87" s="69"/>
      <c r="GU87" s="69"/>
      <c r="GV87" s="69"/>
      <c r="GW87" s="69"/>
      <c r="GX87" s="69"/>
      <c r="GY87" s="69"/>
      <c r="GZ87" s="69"/>
      <c r="HA87" s="69"/>
      <c r="HB87" s="69"/>
      <c r="HC87" s="69"/>
      <c r="HD87" s="69"/>
      <c r="HE87" s="69"/>
      <c r="HF87" s="69"/>
      <c r="HG87" s="69"/>
      <c r="HH87" s="69"/>
      <c r="HI87" s="69"/>
      <c r="HJ87" s="69"/>
      <c r="HK87" s="69"/>
      <c r="HL87" s="69"/>
      <c r="HM87" s="69"/>
      <c r="HN87" s="69"/>
      <c r="HO87" s="69"/>
      <c r="HP87" s="69"/>
      <c r="HQ87" s="69"/>
      <c r="HR87" s="69"/>
      <c r="HS87" s="69"/>
      <c r="HT87" s="69"/>
      <c r="HU87" s="69"/>
      <c r="HV87" s="69"/>
      <c r="HW87" s="69"/>
      <c r="HX87" s="69"/>
      <c r="HY87" s="69"/>
      <c r="HZ87" s="69"/>
      <c r="IA87" s="69"/>
      <c r="IB87" s="69"/>
      <c r="IC87" s="69"/>
      <c r="ID87" s="69"/>
      <c r="IE87" s="69"/>
    </row>
    <row r="88" spans="1:239" ht="15.75" x14ac:dyDescent="0.25">
      <c r="A88" s="69"/>
      <c r="B88" s="69"/>
      <c r="C88" s="69"/>
      <c r="D88" s="69"/>
      <c r="E88" s="70"/>
      <c r="F88" s="69"/>
      <c r="G88" s="69"/>
      <c r="H88" s="71"/>
      <c r="I88" s="71"/>
      <c r="J88" s="69"/>
      <c r="K88" s="69"/>
      <c r="L88" s="71"/>
      <c r="M88" s="71"/>
      <c r="N88" s="71"/>
      <c r="O88" s="71"/>
      <c r="P88" s="69"/>
      <c r="Q88" s="69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69"/>
      <c r="AW88" s="69"/>
      <c r="AX88" s="69"/>
      <c r="AY88" s="69"/>
      <c r="AZ88" s="69"/>
      <c r="BA88" s="69"/>
      <c r="BB88" s="69"/>
      <c r="BC88" s="69"/>
      <c r="BD88" s="71"/>
      <c r="BE88" s="71"/>
      <c r="BF88" s="71"/>
      <c r="BG88" s="71"/>
      <c r="BH88" s="69"/>
      <c r="BI88" s="69"/>
      <c r="BJ88" s="71"/>
      <c r="BK88" s="71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71"/>
      <c r="DI88" s="71"/>
      <c r="DJ88" s="69"/>
      <c r="DK88" s="69"/>
      <c r="DL88" s="71"/>
      <c r="DM88" s="71"/>
      <c r="DN88" s="69"/>
      <c r="DO88" s="69"/>
      <c r="DP88" s="71"/>
      <c r="DQ88" s="71"/>
      <c r="DR88" s="71"/>
      <c r="DS88" s="71"/>
      <c r="DT88" s="71"/>
      <c r="DU88" s="71"/>
      <c r="DV88" s="71"/>
      <c r="DW88" s="71"/>
      <c r="DX88" s="71"/>
      <c r="DY88" s="71"/>
      <c r="DZ88" s="71"/>
      <c r="EA88" s="71"/>
      <c r="EB88" s="71"/>
      <c r="EC88" s="71"/>
      <c r="ED88" s="71"/>
      <c r="EE88" s="71"/>
      <c r="EF88" s="71"/>
      <c r="EG88" s="71"/>
      <c r="EH88" s="71"/>
      <c r="EI88" s="71"/>
      <c r="EJ88" s="71"/>
      <c r="EK88" s="71"/>
      <c r="EL88" s="71"/>
      <c r="EM88" s="71"/>
      <c r="EN88" s="71"/>
      <c r="EO88" s="71"/>
      <c r="EP88" s="71"/>
      <c r="EQ88" s="71"/>
      <c r="ER88" s="71"/>
      <c r="ES88" s="71"/>
      <c r="ET88" s="69"/>
      <c r="EU88" s="69"/>
      <c r="EV88" s="69"/>
      <c r="EW88" s="69"/>
      <c r="EX88" s="69"/>
      <c r="EY88" s="69"/>
      <c r="EZ88" s="69"/>
      <c r="FA88" s="69"/>
      <c r="FB88" s="71"/>
      <c r="FC88" s="71"/>
      <c r="FD88" s="71"/>
      <c r="FE88" s="71"/>
      <c r="FF88" s="71"/>
      <c r="FG88" s="69"/>
      <c r="FH88" s="69"/>
      <c r="FI88" s="69"/>
      <c r="FJ88" s="69"/>
      <c r="FK88" s="69"/>
      <c r="FL88" s="69"/>
      <c r="FM88" s="69"/>
      <c r="FN88" s="69"/>
      <c r="FO88" s="69"/>
      <c r="FP88" s="69"/>
      <c r="FQ88" s="69"/>
      <c r="FR88" s="69"/>
      <c r="FS88" s="69"/>
      <c r="FT88" s="69"/>
      <c r="FU88" s="69"/>
      <c r="FV88" s="69"/>
      <c r="FW88" s="69"/>
      <c r="FX88" s="69"/>
      <c r="FY88" s="69"/>
      <c r="FZ88" s="69"/>
      <c r="GA88" s="69"/>
      <c r="GB88" s="69"/>
      <c r="GC88" s="69"/>
      <c r="GD88" s="69"/>
      <c r="GE88" s="69"/>
      <c r="GF88" s="69"/>
      <c r="GG88" s="69"/>
      <c r="GH88" s="69"/>
      <c r="GI88" s="69"/>
      <c r="GJ88" s="69"/>
      <c r="GK88" s="69"/>
      <c r="GL88" s="69"/>
      <c r="GM88" s="69"/>
      <c r="GN88" s="69"/>
      <c r="GO88" s="69"/>
      <c r="GP88" s="69"/>
      <c r="GQ88" s="69"/>
      <c r="GR88" s="69"/>
      <c r="GS88" s="69"/>
      <c r="GT88" s="69"/>
      <c r="GU88" s="69"/>
      <c r="GV88" s="69"/>
      <c r="GW88" s="69"/>
      <c r="GX88" s="69"/>
      <c r="GY88" s="69"/>
      <c r="GZ88" s="69"/>
      <c r="HA88" s="69"/>
      <c r="HB88" s="69"/>
      <c r="HC88" s="69"/>
      <c r="HD88" s="69"/>
      <c r="HE88" s="69"/>
      <c r="HF88" s="69"/>
      <c r="HG88" s="69"/>
      <c r="HH88" s="69"/>
      <c r="HI88" s="69"/>
      <c r="HJ88" s="69"/>
      <c r="HK88" s="69"/>
      <c r="HL88" s="69"/>
      <c r="HM88" s="69"/>
      <c r="HN88" s="69"/>
      <c r="HO88" s="69"/>
      <c r="HP88" s="69"/>
      <c r="HQ88" s="69"/>
      <c r="HR88" s="69"/>
      <c r="HS88" s="69"/>
      <c r="HT88" s="69"/>
      <c r="HU88" s="69"/>
      <c r="HV88" s="69"/>
      <c r="HW88" s="69"/>
      <c r="HX88" s="69"/>
      <c r="HY88" s="69"/>
      <c r="HZ88" s="69"/>
      <c r="IA88" s="69"/>
      <c r="IB88" s="69"/>
      <c r="IC88" s="69"/>
      <c r="ID88" s="69"/>
      <c r="IE88" s="69"/>
    </row>
    <row r="89" spans="1:239" ht="15.75" x14ac:dyDescent="0.25">
      <c r="A89" s="69"/>
      <c r="B89" s="69"/>
      <c r="C89" s="69"/>
      <c r="D89" s="69"/>
      <c r="E89" s="70"/>
      <c r="F89" s="69"/>
      <c r="G89" s="69"/>
      <c r="H89" s="71"/>
      <c r="I89" s="71"/>
      <c r="J89" s="69"/>
      <c r="K89" s="69"/>
      <c r="L89" s="71"/>
      <c r="M89" s="71"/>
      <c r="N89" s="71"/>
      <c r="O89" s="71"/>
      <c r="P89" s="69"/>
      <c r="Q89" s="69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69"/>
      <c r="AW89" s="69"/>
      <c r="AX89" s="69"/>
      <c r="AY89" s="69"/>
      <c r="AZ89" s="69"/>
      <c r="BA89" s="69"/>
      <c r="BB89" s="69"/>
      <c r="BC89" s="69"/>
      <c r="BD89" s="71"/>
      <c r="BE89" s="71"/>
      <c r="BF89" s="71"/>
      <c r="BG89" s="71"/>
      <c r="BH89" s="69"/>
      <c r="BI89" s="69"/>
      <c r="BJ89" s="71"/>
      <c r="BK89" s="71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71"/>
      <c r="DI89" s="71"/>
      <c r="DJ89" s="69"/>
      <c r="DK89" s="69"/>
      <c r="DL89" s="71"/>
      <c r="DM89" s="71"/>
      <c r="DN89" s="69"/>
      <c r="DO89" s="69"/>
      <c r="DP89" s="71"/>
      <c r="DQ89" s="71"/>
      <c r="DR89" s="71"/>
      <c r="DS89" s="71"/>
      <c r="DT89" s="71"/>
      <c r="DU89" s="71"/>
      <c r="DV89" s="71"/>
      <c r="DW89" s="71"/>
      <c r="DX89" s="71"/>
      <c r="DY89" s="71"/>
      <c r="DZ89" s="71"/>
      <c r="EA89" s="71"/>
      <c r="EB89" s="71"/>
      <c r="EC89" s="71"/>
      <c r="ED89" s="71"/>
      <c r="EE89" s="71"/>
      <c r="EF89" s="71"/>
      <c r="EG89" s="71"/>
      <c r="EH89" s="71"/>
      <c r="EI89" s="71"/>
      <c r="EJ89" s="71"/>
      <c r="EK89" s="71"/>
      <c r="EL89" s="71"/>
      <c r="EM89" s="71"/>
      <c r="EN89" s="71"/>
      <c r="EO89" s="71"/>
      <c r="EP89" s="71"/>
      <c r="EQ89" s="71"/>
      <c r="ER89" s="71"/>
      <c r="ES89" s="71"/>
      <c r="ET89" s="69"/>
      <c r="EU89" s="69"/>
      <c r="EV89" s="69"/>
      <c r="EW89" s="69"/>
      <c r="EX89" s="69"/>
      <c r="EY89" s="69"/>
      <c r="EZ89" s="69"/>
      <c r="FA89" s="69"/>
      <c r="FB89" s="71"/>
      <c r="FC89" s="71"/>
      <c r="FD89" s="71"/>
      <c r="FE89" s="71"/>
      <c r="FF89" s="71"/>
      <c r="FG89" s="69"/>
      <c r="FH89" s="69"/>
      <c r="FI89" s="69"/>
      <c r="FJ89" s="69"/>
      <c r="FK89" s="69"/>
      <c r="FL89" s="69"/>
      <c r="FM89" s="69"/>
      <c r="FN89" s="69"/>
      <c r="FO89" s="69"/>
      <c r="FP89" s="69"/>
      <c r="FQ89" s="69"/>
      <c r="FR89" s="69"/>
      <c r="FS89" s="69"/>
      <c r="FT89" s="69"/>
      <c r="FU89" s="69"/>
      <c r="FV89" s="69"/>
      <c r="FW89" s="69"/>
      <c r="FX89" s="69"/>
      <c r="FY89" s="69"/>
      <c r="FZ89" s="69"/>
      <c r="GA89" s="69"/>
      <c r="GB89" s="69"/>
      <c r="GC89" s="69"/>
      <c r="GD89" s="69"/>
      <c r="GE89" s="69"/>
      <c r="GF89" s="69"/>
      <c r="GG89" s="69"/>
      <c r="GH89" s="69"/>
      <c r="GI89" s="69"/>
      <c r="GJ89" s="69"/>
      <c r="GK89" s="69"/>
      <c r="GL89" s="69"/>
      <c r="GM89" s="69"/>
      <c r="GN89" s="69"/>
      <c r="GO89" s="69"/>
      <c r="GP89" s="69"/>
      <c r="GQ89" s="69"/>
      <c r="GR89" s="69"/>
      <c r="GS89" s="69"/>
      <c r="GT89" s="69"/>
      <c r="GU89" s="69"/>
      <c r="GV89" s="69"/>
      <c r="GW89" s="69"/>
      <c r="GX89" s="69"/>
      <c r="GY89" s="69"/>
      <c r="GZ89" s="69"/>
      <c r="HA89" s="69"/>
      <c r="HB89" s="69"/>
      <c r="HC89" s="69"/>
      <c r="HD89" s="69"/>
      <c r="HE89" s="69"/>
      <c r="HF89" s="69"/>
      <c r="HG89" s="69"/>
      <c r="HH89" s="69"/>
      <c r="HI89" s="69"/>
      <c r="HJ89" s="69"/>
      <c r="HK89" s="69"/>
      <c r="HL89" s="69"/>
      <c r="HM89" s="69"/>
      <c r="HN89" s="69"/>
      <c r="HO89" s="69"/>
      <c r="HP89" s="69"/>
      <c r="HQ89" s="69"/>
      <c r="HR89" s="69"/>
      <c r="HS89" s="69"/>
      <c r="HT89" s="69"/>
      <c r="HU89" s="69"/>
      <c r="HV89" s="69"/>
      <c r="HW89" s="69"/>
      <c r="HX89" s="69"/>
      <c r="HY89" s="69"/>
      <c r="HZ89" s="69"/>
      <c r="IA89" s="69"/>
      <c r="IB89" s="69"/>
      <c r="IC89" s="69"/>
      <c r="ID89" s="69"/>
      <c r="IE89" s="69"/>
    </row>
    <row r="90" spans="1:239" ht="15.75" x14ac:dyDescent="0.25">
      <c r="A90" s="69"/>
      <c r="B90" s="69"/>
      <c r="C90" s="69"/>
      <c r="D90" s="69"/>
      <c r="E90" s="70"/>
      <c r="F90" s="69"/>
      <c r="G90" s="69"/>
      <c r="H90" s="71"/>
      <c r="I90" s="71"/>
      <c r="J90" s="69"/>
      <c r="K90" s="69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69"/>
      <c r="AW90" s="69"/>
      <c r="AX90" s="69"/>
      <c r="AY90" s="69"/>
      <c r="AZ90" s="69"/>
      <c r="BA90" s="69"/>
      <c r="BB90" s="69"/>
      <c r="BC90" s="69"/>
      <c r="BD90" s="71"/>
      <c r="BE90" s="71"/>
      <c r="BF90" s="71"/>
      <c r="BG90" s="71"/>
      <c r="BH90" s="69"/>
      <c r="BI90" s="69"/>
      <c r="BJ90" s="71"/>
      <c r="BK90" s="71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71"/>
      <c r="DI90" s="71"/>
      <c r="DJ90" s="69"/>
      <c r="DK90" s="69"/>
      <c r="DL90" s="71"/>
      <c r="DM90" s="71"/>
      <c r="DN90" s="71"/>
      <c r="DO90" s="71"/>
      <c r="DP90" s="71"/>
      <c r="DQ90" s="71"/>
      <c r="DR90" s="71"/>
      <c r="DS90" s="71"/>
      <c r="DT90" s="71"/>
      <c r="DU90" s="71"/>
      <c r="DV90" s="71"/>
      <c r="DW90" s="71"/>
      <c r="DX90" s="71"/>
      <c r="DY90" s="71"/>
      <c r="DZ90" s="71"/>
      <c r="EA90" s="71"/>
      <c r="EB90" s="71"/>
      <c r="EC90" s="71"/>
      <c r="ED90" s="71"/>
      <c r="EE90" s="71"/>
      <c r="EF90" s="71"/>
      <c r="EG90" s="71"/>
      <c r="EH90" s="71"/>
      <c r="EI90" s="71"/>
      <c r="EJ90" s="71"/>
      <c r="EK90" s="71"/>
      <c r="EL90" s="71"/>
      <c r="EM90" s="71"/>
      <c r="EN90" s="71"/>
      <c r="EO90" s="71"/>
      <c r="EP90" s="71"/>
      <c r="EQ90" s="71"/>
      <c r="ER90" s="71"/>
      <c r="ES90" s="71"/>
      <c r="ET90" s="69"/>
      <c r="EU90" s="69"/>
      <c r="EV90" s="69"/>
      <c r="EW90" s="69"/>
      <c r="EX90" s="69"/>
      <c r="EY90" s="69"/>
      <c r="EZ90" s="69"/>
      <c r="FA90" s="69"/>
      <c r="FB90" s="71"/>
      <c r="FC90" s="71"/>
      <c r="FD90" s="71"/>
      <c r="FE90" s="71"/>
      <c r="FF90" s="71"/>
      <c r="FG90" s="69"/>
      <c r="FH90" s="69"/>
      <c r="FI90" s="69"/>
      <c r="FJ90" s="69"/>
      <c r="FK90" s="69"/>
      <c r="FL90" s="69"/>
      <c r="FM90" s="69"/>
      <c r="FN90" s="69"/>
      <c r="FO90" s="69"/>
      <c r="FP90" s="69"/>
      <c r="FQ90" s="69"/>
      <c r="FR90" s="69"/>
      <c r="FS90" s="69"/>
      <c r="FT90" s="69"/>
      <c r="FU90" s="69"/>
      <c r="FV90" s="69"/>
      <c r="FW90" s="69"/>
      <c r="FX90" s="69"/>
      <c r="FY90" s="69"/>
      <c r="FZ90" s="69"/>
      <c r="GA90" s="69"/>
      <c r="GB90" s="69"/>
      <c r="GC90" s="69"/>
      <c r="GD90" s="69"/>
      <c r="GE90" s="69"/>
      <c r="GF90" s="69"/>
      <c r="GG90" s="69"/>
      <c r="GH90" s="69"/>
      <c r="GI90" s="69"/>
      <c r="GJ90" s="69"/>
      <c r="GK90" s="69"/>
      <c r="GL90" s="69"/>
      <c r="GM90" s="69"/>
      <c r="GN90" s="69"/>
      <c r="GO90" s="69"/>
      <c r="GP90" s="69"/>
      <c r="GQ90" s="69"/>
      <c r="GR90" s="69"/>
      <c r="GS90" s="69"/>
      <c r="GT90" s="69"/>
      <c r="GU90" s="69"/>
      <c r="GV90" s="69"/>
      <c r="GW90" s="69"/>
      <c r="GX90" s="69"/>
      <c r="GY90" s="69"/>
      <c r="GZ90" s="69"/>
      <c r="HA90" s="69"/>
      <c r="HB90" s="69"/>
      <c r="HC90" s="69"/>
      <c r="HD90" s="69"/>
      <c r="HE90" s="69"/>
      <c r="HF90" s="69"/>
      <c r="HG90" s="69"/>
      <c r="HH90" s="69"/>
      <c r="HI90" s="69"/>
      <c r="HJ90" s="69"/>
      <c r="HK90" s="69"/>
      <c r="HL90" s="69"/>
      <c r="HM90" s="69"/>
      <c r="HN90" s="69"/>
      <c r="HO90" s="69"/>
      <c r="HP90" s="69"/>
      <c r="HQ90" s="69"/>
      <c r="HR90" s="69"/>
      <c r="HS90" s="69"/>
      <c r="HT90" s="69"/>
      <c r="HU90" s="69"/>
      <c r="HV90" s="69"/>
      <c r="HW90" s="69"/>
      <c r="HX90" s="69"/>
      <c r="HY90" s="69"/>
      <c r="HZ90" s="69"/>
      <c r="IA90" s="69"/>
      <c r="IB90" s="69"/>
      <c r="IC90" s="69"/>
      <c r="ID90" s="69"/>
      <c r="IE90" s="69"/>
    </row>
    <row r="91" spans="1:239" ht="15.75" x14ac:dyDescent="0.25">
      <c r="A91" s="69"/>
      <c r="B91" s="69"/>
      <c r="C91" s="69"/>
      <c r="D91" s="69"/>
      <c r="E91" s="70"/>
      <c r="F91" s="69"/>
      <c r="G91" s="69"/>
      <c r="H91" s="71"/>
      <c r="I91" s="71"/>
      <c r="J91" s="69"/>
      <c r="K91" s="69"/>
      <c r="L91" s="71"/>
      <c r="M91" s="71"/>
      <c r="N91" s="71"/>
      <c r="O91" s="71"/>
      <c r="P91" s="69"/>
      <c r="Q91" s="69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69"/>
      <c r="AW91" s="69"/>
      <c r="AX91" s="69"/>
      <c r="AY91" s="69"/>
      <c r="AZ91" s="69"/>
      <c r="BA91" s="69"/>
      <c r="BB91" s="69"/>
      <c r="BC91" s="69"/>
      <c r="BD91" s="71"/>
      <c r="BE91" s="71"/>
      <c r="BF91" s="71"/>
      <c r="BG91" s="71"/>
      <c r="BH91" s="69"/>
      <c r="BI91" s="69"/>
      <c r="BJ91" s="71"/>
      <c r="BK91" s="71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71"/>
      <c r="DI91" s="71"/>
      <c r="DJ91" s="69"/>
      <c r="DK91" s="69"/>
      <c r="DL91" s="71"/>
      <c r="DM91" s="71"/>
      <c r="DN91" s="69"/>
      <c r="DO91" s="69"/>
      <c r="DP91" s="71"/>
      <c r="DQ91" s="71"/>
      <c r="DR91" s="71"/>
      <c r="DS91" s="71"/>
      <c r="DT91" s="71"/>
      <c r="DU91" s="71"/>
      <c r="DV91" s="71"/>
      <c r="DW91" s="71"/>
      <c r="DX91" s="71"/>
      <c r="DY91" s="71"/>
      <c r="DZ91" s="71"/>
      <c r="EA91" s="71"/>
      <c r="EB91" s="71"/>
      <c r="EC91" s="71"/>
      <c r="ED91" s="71"/>
      <c r="EE91" s="71"/>
      <c r="EF91" s="71"/>
      <c r="EG91" s="71"/>
      <c r="EH91" s="71"/>
      <c r="EI91" s="71"/>
      <c r="EJ91" s="71"/>
      <c r="EK91" s="71"/>
      <c r="EL91" s="71"/>
      <c r="EM91" s="71"/>
      <c r="EN91" s="71"/>
      <c r="EO91" s="71"/>
      <c r="EP91" s="71"/>
      <c r="EQ91" s="71"/>
      <c r="ER91" s="71"/>
      <c r="ES91" s="71"/>
      <c r="ET91" s="69"/>
      <c r="EU91" s="69"/>
      <c r="EV91" s="69"/>
      <c r="EW91" s="69"/>
      <c r="EX91" s="69"/>
      <c r="EY91" s="69"/>
      <c r="EZ91" s="69"/>
      <c r="FA91" s="69"/>
      <c r="FB91" s="71"/>
      <c r="FC91" s="71"/>
      <c r="FD91" s="71"/>
      <c r="FE91" s="71"/>
      <c r="FF91" s="71"/>
      <c r="FG91" s="69"/>
      <c r="FH91" s="69"/>
      <c r="FI91" s="69"/>
      <c r="FJ91" s="69"/>
      <c r="FK91" s="69"/>
      <c r="FL91" s="69"/>
      <c r="FM91" s="69"/>
      <c r="FN91" s="69"/>
      <c r="FO91" s="69"/>
      <c r="FP91" s="69"/>
      <c r="FQ91" s="69"/>
      <c r="FR91" s="69"/>
      <c r="FS91" s="69"/>
      <c r="FT91" s="69"/>
      <c r="FU91" s="69"/>
      <c r="FV91" s="69"/>
      <c r="FW91" s="69"/>
      <c r="FX91" s="69"/>
      <c r="FY91" s="69"/>
      <c r="FZ91" s="69"/>
      <c r="GA91" s="69"/>
      <c r="GB91" s="69"/>
      <c r="GC91" s="69"/>
      <c r="GD91" s="69"/>
      <c r="GE91" s="69"/>
      <c r="GF91" s="69"/>
      <c r="GG91" s="69"/>
      <c r="GH91" s="69"/>
      <c r="GI91" s="69"/>
      <c r="GJ91" s="69"/>
      <c r="GK91" s="69"/>
      <c r="GL91" s="69"/>
      <c r="GM91" s="69"/>
      <c r="GN91" s="69"/>
      <c r="GO91" s="69"/>
      <c r="GP91" s="69"/>
      <c r="GQ91" s="69"/>
      <c r="GR91" s="69"/>
      <c r="GS91" s="69"/>
      <c r="GT91" s="69"/>
      <c r="GU91" s="69"/>
      <c r="GV91" s="69"/>
      <c r="GW91" s="69"/>
      <c r="GX91" s="69"/>
      <c r="GY91" s="69"/>
      <c r="GZ91" s="69"/>
      <c r="HA91" s="69"/>
      <c r="HB91" s="69"/>
      <c r="HC91" s="69"/>
      <c r="HD91" s="69"/>
      <c r="HE91" s="69"/>
      <c r="HF91" s="69"/>
      <c r="HG91" s="69"/>
      <c r="HH91" s="69"/>
      <c r="HI91" s="69"/>
      <c r="HJ91" s="69"/>
      <c r="HK91" s="69"/>
      <c r="HL91" s="69"/>
      <c r="HM91" s="69"/>
      <c r="HN91" s="69"/>
      <c r="HO91" s="69"/>
      <c r="HP91" s="69"/>
      <c r="HQ91" s="69"/>
      <c r="HR91" s="69"/>
      <c r="HS91" s="69"/>
      <c r="HT91" s="69"/>
      <c r="HU91" s="69"/>
      <c r="HV91" s="69"/>
      <c r="HW91" s="69"/>
      <c r="HX91" s="69"/>
      <c r="HY91" s="69"/>
      <c r="HZ91" s="69"/>
      <c r="IA91" s="69"/>
      <c r="IB91" s="69"/>
      <c r="IC91" s="69"/>
      <c r="ID91" s="69"/>
      <c r="IE91" s="69"/>
    </row>
    <row r="92" spans="1:239" ht="15.75" x14ac:dyDescent="0.25">
      <c r="A92" s="69"/>
      <c r="B92" s="69"/>
      <c r="C92" s="69"/>
      <c r="D92" s="69"/>
      <c r="E92" s="70"/>
      <c r="F92" s="69"/>
      <c r="G92" s="69"/>
      <c r="H92" s="71"/>
      <c r="I92" s="71"/>
      <c r="J92" s="69"/>
      <c r="K92" s="69"/>
      <c r="L92" s="71"/>
      <c r="M92" s="71"/>
      <c r="N92" s="71"/>
      <c r="O92" s="71"/>
      <c r="P92" s="69"/>
      <c r="Q92" s="69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69"/>
      <c r="AW92" s="69"/>
      <c r="AX92" s="69"/>
      <c r="AY92" s="69"/>
      <c r="AZ92" s="69"/>
      <c r="BA92" s="69"/>
      <c r="BB92" s="69"/>
      <c r="BC92" s="69"/>
      <c r="BD92" s="71"/>
      <c r="BE92" s="71"/>
      <c r="BF92" s="71"/>
      <c r="BG92" s="71"/>
      <c r="BH92" s="69"/>
      <c r="BI92" s="69"/>
      <c r="BJ92" s="71"/>
      <c r="BK92" s="71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71"/>
      <c r="DI92" s="71"/>
      <c r="DJ92" s="69"/>
      <c r="DK92" s="69"/>
      <c r="DL92" s="71"/>
      <c r="DM92" s="71"/>
      <c r="DN92" s="69"/>
      <c r="DO92" s="69"/>
      <c r="DP92" s="71"/>
      <c r="DQ92" s="71"/>
      <c r="DR92" s="71"/>
      <c r="DS92" s="71"/>
      <c r="DT92" s="71"/>
      <c r="DU92" s="71"/>
      <c r="DV92" s="71"/>
      <c r="DW92" s="71"/>
      <c r="DX92" s="71"/>
      <c r="DY92" s="71"/>
      <c r="DZ92" s="71"/>
      <c r="EA92" s="71"/>
      <c r="EB92" s="71"/>
      <c r="EC92" s="71"/>
      <c r="ED92" s="71"/>
      <c r="EE92" s="71"/>
      <c r="EF92" s="71"/>
      <c r="EG92" s="71"/>
      <c r="EH92" s="71"/>
      <c r="EI92" s="71"/>
      <c r="EJ92" s="71"/>
      <c r="EK92" s="71"/>
      <c r="EL92" s="71"/>
      <c r="EM92" s="71"/>
      <c r="EN92" s="71"/>
      <c r="EO92" s="71"/>
      <c r="EP92" s="71"/>
      <c r="EQ92" s="71"/>
      <c r="ER92" s="71"/>
      <c r="ES92" s="71"/>
      <c r="ET92" s="69"/>
      <c r="EU92" s="69"/>
      <c r="EV92" s="69"/>
      <c r="EW92" s="69"/>
      <c r="EX92" s="69"/>
      <c r="EY92" s="69"/>
      <c r="EZ92" s="69"/>
      <c r="FA92" s="69"/>
      <c r="FB92" s="71"/>
      <c r="FC92" s="71"/>
      <c r="FD92" s="71"/>
      <c r="FE92" s="71"/>
      <c r="FF92" s="71"/>
      <c r="FG92" s="69"/>
      <c r="FH92" s="69"/>
      <c r="FI92" s="69"/>
      <c r="FJ92" s="69"/>
      <c r="FK92" s="69"/>
      <c r="FL92" s="69"/>
      <c r="FM92" s="69"/>
      <c r="FN92" s="69"/>
      <c r="FO92" s="69"/>
      <c r="FP92" s="69"/>
      <c r="FQ92" s="69"/>
      <c r="FR92" s="69"/>
      <c r="FS92" s="69"/>
      <c r="FT92" s="69"/>
      <c r="FU92" s="69"/>
      <c r="FV92" s="69"/>
      <c r="FW92" s="69"/>
      <c r="FX92" s="69"/>
      <c r="FY92" s="69"/>
      <c r="FZ92" s="69"/>
      <c r="GA92" s="69"/>
      <c r="GB92" s="69"/>
      <c r="GC92" s="69"/>
      <c r="GD92" s="69"/>
      <c r="GE92" s="69"/>
      <c r="GF92" s="69"/>
      <c r="GG92" s="69"/>
      <c r="GH92" s="69"/>
      <c r="GI92" s="69"/>
      <c r="GJ92" s="69"/>
      <c r="GK92" s="69"/>
      <c r="GL92" s="69"/>
      <c r="GM92" s="69"/>
      <c r="GN92" s="69"/>
      <c r="GO92" s="69"/>
      <c r="GP92" s="69"/>
      <c r="GQ92" s="69"/>
      <c r="GR92" s="69"/>
      <c r="GS92" s="69"/>
      <c r="GT92" s="69"/>
      <c r="GU92" s="69"/>
      <c r="GV92" s="69"/>
      <c r="GW92" s="69"/>
      <c r="GX92" s="69"/>
      <c r="GY92" s="69"/>
      <c r="GZ92" s="69"/>
      <c r="HA92" s="69"/>
      <c r="HB92" s="69"/>
      <c r="HC92" s="69"/>
      <c r="HD92" s="69"/>
      <c r="HE92" s="69"/>
      <c r="HF92" s="69"/>
      <c r="HG92" s="69"/>
      <c r="HH92" s="69"/>
      <c r="HI92" s="69"/>
      <c r="HJ92" s="69"/>
      <c r="HK92" s="69"/>
      <c r="HL92" s="69"/>
      <c r="HM92" s="69"/>
      <c r="HN92" s="69"/>
      <c r="HO92" s="69"/>
      <c r="HP92" s="69"/>
      <c r="HQ92" s="69"/>
      <c r="HR92" s="69"/>
      <c r="HS92" s="69"/>
      <c r="HT92" s="69"/>
      <c r="HU92" s="69"/>
      <c r="HV92" s="69"/>
      <c r="HW92" s="69"/>
      <c r="HX92" s="69"/>
      <c r="HY92" s="69"/>
      <c r="HZ92" s="69"/>
      <c r="IA92" s="69"/>
      <c r="IB92" s="69"/>
      <c r="IC92" s="69"/>
      <c r="ID92" s="69"/>
      <c r="IE92" s="69"/>
    </row>
    <row r="93" spans="1:239" ht="15.75" x14ac:dyDescent="0.25">
      <c r="A93" s="69"/>
      <c r="B93" s="69"/>
      <c r="C93" s="69"/>
      <c r="D93" s="69"/>
      <c r="E93" s="70"/>
      <c r="F93" s="69"/>
      <c r="G93" s="69"/>
      <c r="H93" s="71"/>
      <c r="I93" s="71"/>
      <c r="J93" s="69"/>
      <c r="K93" s="69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69"/>
      <c r="AW93" s="69"/>
      <c r="AX93" s="69"/>
      <c r="AY93" s="69"/>
      <c r="AZ93" s="69"/>
      <c r="BA93" s="69"/>
      <c r="BB93" s="69"/>
      <c r="BC93" s="69"/>
      <c r="BD93" s="71"/>
      <c r="BE93" s="71"/>
      <c r="BF93" s="71"/>
      <c r="BG93" s="71"/>
      <c r="BH93" s="69"/>
      <c r="BI93" s="69"/>
      <c r="BJ93" s="71"/>
      <c r="BK93" s="71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71"/>
      <c r="DI93" s="71"/>
      <c r="DJ93" s="69"/>
      <c r="DK93" s="69"/>
      <c r="DL93" s="71"/>
      <c r="DM93" s="71"/>
      <c r="DN93" s="71"/>
      <c r="DO93" s="71"/>
      <c r="DP93" s="71"/>
      <c r="DQ93" s="71"/>
      <c r="DR93" s="71"/>
      <c r="DS93" s="71"/>
      <c r="DT93" s="71"/>
      <c r="DU93" s="71"/>
      <c r="DV93" s="71"/>
      <c r="DW93" s="71"/>
      <c r="DX93" s="71"/>
      <c r="DY93" s="71"/>
      <c r="DZ93" s="71"/>
      <c r="EA93" s="71"/>
      <c r="EB93" s="71"/>
      <c r="EC93" s="71"/>
      <c r="ED93" s="71"/>
      <c r="EE93" s="71"/>
      <c r="EF93" s="71"/>
      <c r="EG93" s="71"/>
      <c r="EH93" s="71"/>
      <c r="EI93" s="71"/>
      <c r="EJ93" s="71"/>
      <c r="EK93" s="71"/>
      <c r="EL93" s="71"/>
      <c r="EM93" s="71"/>
      <c r="EN93" s="71"/>
      <c r="EO93" s="71"/>
      <c r="EP93" s="71"/>
      <c r="EQ93" s="71"/>
      <c r="ER93" s="71"/>
      <c r="ES93" s="71"/>
      <c r="ET93" s="69"/>
      <c r="EU93" s="69"/>
      <c r="EV93" s="69"/>
      <c r="EW93" s="69"/>
      <c r="EX93" s="69"/>
      <c r="EY93" s="69"/>
      <c r="EZ93" s="69"/>
      <c r="FA93" s="69"/>
      <c r="FB93" s="71"/>
      <c r="FC93" s="71"/>
      <c r="FD93" s="71"/>
      <c r="FE93" s="71"/>
      <c r="FF93" s="71"/>
      <c r="FG93" s="69"/>
      <c r="FH93" s="69"/>
      <c r="FI93" s="69"/>
      <c r="FJ93" s="69"/>
      <c r="FK93" s="69"/>
      <c r="FL93" s="69"/>
      <c r="FM93" s="69"/>
      <c r="FN93" s="69"/>
      <c r="FO93" s="69"/>
      <c r="FP93" s="69"/>
      <c r="FQ93" s="69"/>
      <c r="FR93" s="69"/>
      <c r="FS93" s="69"/>
      <c r="FT93" s="69"/>
      <c r="FU93" s="69"/>
      <c r="FV93" s="69"/>
      <c r="FW93" s="69"/>
      <c r="FX93" s="69"/>
      <c r="FY93" s="69"/>
      <c r="FZ93" s="69"/>
      <c r="GA93" s="69"/>
      <c r="GB93" s="69"/>
      <c r="GC93" s="69"/>
      <c r="GD93" s="69"/>
      <c r="GE93" s="69"/>
      <c r="GF93" s="69"/>
      <c r="GG93" s="69"/>
      <c r="GH93" s="69"/>
      <c r="GI93" s="69"/>
      <c r="GJ93" s="69"/>
      <c r="GK93" s="69"/>
      <c r="GL93" s="69"/>
      <c r="GM93" s="69"/>
      <c r="GN93" s="69"/>
      <c r="GO93" s="69"/>
      <c r="GP93" s="69"/>
      <c r="GQ93" s="69"/>
      <c r="GR93" s="69"/>
      <c r="GS93" s="69"/>
      <c r="GT93" s="69"/>
      <c r="GU93" s="69"/>
      <c r="GV93" s="69"/>
      <c r="GW93" s="69"/>
      <c r="GX93" s="69"/>
      <c r="GY93" s="69"/>
      <c r="GZ93" s="69"/>
      <c r="HA93" s="69"/>
      <c r="HB93" s="69"/>
      <c r="HC93" s="69"/>
      <c r="HD93" s="69"/>
      <c r="HE93" s="69"/>
      <c r="HF93" s="69"/>
      <c r="HG93" s="69"/>
      <c r="HH93" s="69"/>
      <c r="HI93" s="69"/>
      <c r="HJ93" s="69"/>
      <c r="HK93" s="69"/>
      <c r="HL93" s="69"/>
      <c r="HM93" s="69"/>
      <c r="HN93" s="69"/>
      <c r="HO93" s="69"/>
      <c r="HP93" s="69"/>
      <c r="HQ93" s="69"/>
      <c r="HR93" s="69"/>
      <c r="HS93" s="69"/>
      <c r="HT93" s="69"/>
      <c r="HU93" s="69"/>
      <c r="HV93" s="69"/>
      <c r="HW93" s="69"/>
      <c r="HX93" s="69"/>
      <c r="HY93" s="69"/>
      <c r="HZ93" s="69"/>
      <c r="IA93" s="69"/>
      <c r="IB93" s="69"/>
      <c r="IC93" s="69"/>
      <c r="ID93" s="69"/>
      <c r="IE93" s="69"/>
    </row>
    <row r="94" spans="1:239" ht="15.75" x14ac:dyDescent="0.25">
      <c r="A94" s="69"/>
      <c r="B94" s="69"/>
      <c r="C94" s="69"/>
      <c r="D94" s="69"/>
      <c r="E94" s="70"/>
      <c r="F94" s="69"/>
      <c r="G94" s="69"/>
      <c r="H94" s="71"/>
      <c r="I94" s="71"/>
      <c r="J94" s="69"/>
      <c r="K94" s="69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69"/>
      <c r="AE94" s="69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71"/>
      <c r="BE94" s="71"/>
      <c r="BF94" s="71"/>
      <c r="BG94" s="71"/>
      <c r="BH94" s="69"/>
      <c r="BI94" s="69"/>
      <c r="BJ94" s="71"/>
      <c r="BK94" s="71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71"/>
      <c r="DI94" s="71"/>
      <c r="DJ94" s="69"/>
      <c r="DK94" s="69"/>
      <c r="DL94" s="71"/>
      <c r="DM94" s="71"/>
      <c r="DN94" s="71"/>
      <c r="DO94" s="71"/>
      <c r="DP94" s="71"/>
      <c r="DQ94" s="71"/>
      <c r="DR94" s="71"/>
      <c r="DS94" s="71"/>
      <c r="DT94" s="71"/>
      <c r="DU94" s="71"/>
      <c r="DV94" s="71"/>
      <c r="DW94" s="71"/>
      <c r="DX94" s="71"/>
      <c r="DY94" s="71"/>
      <c r="DZ94" s="71"/>
      <c r="EA94" s="71"/>
      <c r="EB94" s="69"/>
      <c r="EC94" s="69"/>
      <c r="ED94" s="71"/>
      <c r="EE94" s="71"/>
      <c r="EF94" s="71"/>
      <c r="EG94" s="71"/>
      <c r="EH94" s="71"/>
      <c r="EI94" s="71"/>
      <c r="EJ94" s="71"/>
      <c r="EK94" s="71"/>
      <c r="EL94" s="71"/>
      <c r="EM94" s="71"/>
      <c r="EN94" s="71"/>
      <c r="EO94" s="71"/>
      <c r="EP94" s="71"/>
      <c r="EQ94" s="71"/>
      <c r="ER94" s="69"/>
      <c r="ES94" s="69"/>
      <c r="ET94" s="69"/>
      <c r="EU94" s="69"/>
      <c r="EV94" s="69"/>
      <c r="EW94" s="69"/>
      <c r="EX94" s="69"/>
      <c r="EY94" s="69"/>
      <c r="EZ94" s="69"/>
      <c r="FA94" s="69"/>
      <c r="FB94" s="71"/>
      <c r="FC94" s="71"/>
      <c r="FD94" s="71"/>
      <c r="FE94" s="71"/>
      <c r="FF94" s="71"/>
      <c r="FG94" s="69"/>
      <c r="FH94" s="69"/>
      <c r="FI94" s="69"/>
      <c r="FJ94" s="69"/>
      <c r="FK94" s="69"/>
      <c r="FL94" s="69"/>
      <c r="FM94" s="69"/>
      <c r="FN94" s="69"/>
      <c r="FO94" s="69"/>
      <c r="FP94" s="69"/>
      <c r="FQ94" s="69"/>
      <c r="FR94" s="69"/>
      <c r="FS94" s="69"/>
      <c r="FT94" s="69"/>
      <c r="FU94" s="69"/>
      <c r="FV94" s="69"/>
      <c r="FW94" s="69"/>
      <c r="FX94" s="69"/>
      <c r="FY94" s="69"/>
      <c r="FZ94" s="69"/>
      <c r="GA94" s="69"/>
      <c r="GB94" s="69"/>
      <c r="GC94" s="69"/>
      <c r="GD94" s="69"/>
      <c r="GE94" s="69"/>
      <c r="GF94" s="69"/>
      <c r="GG94" s="69"/>
      <c r="GH94" s="69"/>
      <c r="GI94" s="69"/>
      <c r="GJ94" s="69"/>
      <c r="GK94" s="69"/>
      <c r="GL94" s="69"/>
      <c r="GM94" s="69"/>
      <c r="GN94" s="69"/>
      <c r="GO94" s="69"/>
      <c r="GP94" s="69"/>
      <c r="GQ94" s="69"/>
      <c r="GR94" s="69"/>
      <c r="GS94" s="69"/>
      <c r="GT94" s="69"/>
      <c r="GU94" s="69"/>
      <c r="GV94" s="69"/>
      <c r="GW94" s="69"/>
      <c r="GX94" s="69"/>
      <c r="GY94" s="69"/>
      <c r="GZ94" s="69"/>
      <c r="HA94" s="69"/>
      <c r="HB94" s="69"/>
      <c r="HC94" s="69"/>
      <c r="HD94" s="69"/>
      <c r="HE94" s="69"/>
      <c r="HF94" s="69"/>
      <c r="HG94" s="69"/>
      <c r="HH94" s="69"/>
      <c r="HI94" s="69"/>
      <c r="HJ94" s="69"/>
      <c r="HK94" s="69"/>
      <c r="HL94" s="69"/>
      <c r="HM94" s="69"/>
      <c r="HN94" s="69"/>
      <c r="HO94" s="69"/>
      <c r="HP94" s="69"/>
      <c r="HQ94" s="69"/>
      <c r="HR94" s="69"/>
      <c r="HS94" s="69"/>
      <c r="HT94" s="69"/>
      <c r="HU94" s="69"/>
      <c r="HV94" s="69"/>
      <c r="HW94" s="69"/>
      <c r="HX94" s="69"/>
      <c r="HY94" s="69"/>
      <c r="HZ94" s="69"/>
      <c r="IA94" s="69"/>
      <c r="IB94" s="69"/>
      <c r="IC94" s="69"/>
      <c r="ID94" s="69"/>
      <c r="IE94" s="69"/>
    </row>
    <row r="95" spans="1:239" ht="15.75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  <c r="DS95" s="69"/>
      <c r="DT95" s="69"/>
      <c r="DU95" s="69"/>
      <c r="DV95" s="69"/>
      <c r="DW95" s="69"/>
      <c r="DX95" s="69"/>
      <c r="DY95" s="69"/>
      <c r="DZ95" s="69"/>
      <c r="EA95" s="69"/>
      <c r="EB95" s="69"/>
      <c r="EC95" s="69"/>
      <c r="ED95" s="69"/>
      <c r="EE95" s="69"/>
      <c r="EF95" s="69"/>
      <c r="EG95" s="69"/>
      <c r="EH95" s="69"/>
      <c r="EI95" s="69"/>
      <c r="EJ95" s="69"/>
      <c r="EK95" s="69"/>
      <c r="EL95" s="69"/>
      <c r="EM95" s="69"/>
      <c r="EN95" s="69"/>
      <c r="EO95" s="69"/>
      <c r="EP95" s="69"/>
      <c r="EQ95" s="69"/>
      <c r="ER95" s="69"/>
      <c r="ES95" s="69"/>
      <c r="ET95" s="69"/>
      <c r="EU95" s="69"/>
      <c r="EV95" s="69"/>
      <c r="EW95" s="69"/>
      <c r="EX95" s="69"/>
      <c r="EY95" s="69"/>
      <c r="EZ95" s="69"/>
      <c r="FA95" s="69"/>
      <c r="FB95" s="69"/>
      <c r="FC95" s="69"/>
      <c r="FD95" s="69"/>
      <c r="FE95" s="69"/>
      <c r="FF95" s="69"/>
      <c r="FG95" s="69"/>
      <c r="FH95" s="69"/>
      <c r="FI95" s="69"/>
      <c r="FJ95" s="69"/>
      <c r="FK95" s="69"/>
      <c r="FL95" s="69"/>
      <c r="FM95" s="69"/>
      <c r="FN95" s="69"/>
      <c r="FO95" s="69"/>
      <c r="FP95" s="69"/>
      <c r="FQ95" s="69"/>
      <c r="FR95" s="69"/>
      <c r="FS95" s="69"/>
      <c r="FT95" s="69"/>
      <c r="FU95" s="69"/>
      <c r="FV95" s="69"/>
      <c r="FW95" s="69"/>
      <c r="FX95" s="69"/>
      <c r="FY95" s="69"/>
      <c r="FZ95" s="69"/>
      <c r="GA95" s="69"/>
      <c r="GB95" s="69"/>
      <c r="GC95" s="69"/>
      <c r="GD95" s="69"/>
      <c r="GE95" s="69"/>
      <c r="GF95" s="69"/>
      <c r="GG95" s="69"/>
      <c r="GH95" s="69"/>
      <c r="GI95" s="69"/>
      <c r="GJ95" s="69"/>
      <c r="GK95" s="69"/>
      <c r="GL95" s="69"/>
      <c r="GM95" s="69"/>
      <c r="GN95" s="69"/>
      <c r="GO95" s="69"/>
      <c r="GP95" s="69"/>
      <c r="GQ95" s="69"/>
      <c r="GR95" s="69"/>
      <c r="GS95" s="69"/>
      <c r="GT95" s="69"/>
      <c r="GU95" s="69"/>
      <c r="GV95" s="69"/>
      <c r="GW95" s="69"/>
      <c r="GX95" s="69"/>
      <c r="GY95" s="69"/>
      <c r="GZ95" s="69"/>
      <c r="HA95" s="69"/>
      <c r="HB95" s="69"/>
      <c r="HC95" s="69"/>
      <c r="HD95" s="69"/>
      <c r="HE95" s="69"/>
      <c r="HF95" s="69"/>
      <c r="HG95" s="69"/>
      <c r="HH95" s="69"/>
      <c r="HI95" s="69"/>
      <c r="HJ95" s="69"/>
      <c r="HK95" s="69"/>
      <c r="HL95" s="69"/>
      <c r="HM95" s="69"/>
      <c r="HN95" s="69"/>
      <c r="HO95" s="69"/>
      <c r="HP95" s="69"/>
      <c r="HQ95" s="69"/>
      <c r="HR95" s="69"/>
      <c r="HS95" s="69"/>
      <c r="HT95" s="69"/>
      <c r="HU95" s="69"/>
      <c r="HV95" s="69"/>
      <c r="HW95" s="69"/>
      <c r="HX95" s="69"/>
      <c r="HY95" s="69"/>
      <c r="HZ95" s="69"/>
      <c r="IA95" s="69"/>
      <c r="IB95" s="69"/>
      <c r="IC95" s="69"/>
      <c r="ID95" s="69"/>
      <c r="IE95" s="69"/>
    </row>
    <row r="96" spans="1:239" ht="15.75" x14ac:dyDescent="0.25">
      <c r="A96" s="69"/>
      <c r="B96" s="69"/>
      <c r="C96" s="69"/>
      <c r="D96" s="69"/>
      <c r="E96" s="70"/>
      <c r="F96" s="69"/>
      <c r="G96" s="69"/>
      <c r="H96" s="71"/>
      <c r="I96" s="71"/>
      <c r="J96" s="71"/>
      <c r="K96" s="71"/>
      <c r="L96" s="71"/>
      <c r="M96" s="71"/>
      <c r="N96" s="71"/>
      <c r="O96" s="71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71"/>
      <c r="BI96" s="71"/>
      <c r="BJ96" s="71"/>
      <c r="BK96" s="71"/>
      <c r="BL96" s="69"/>
      <c r="BM96" s="69"/>
      <c r="BN96" s="69"/>
      <c r="BO96" s="69"/>
      <c r="BP96" s="69"/>
      <c r="BQ96" s="69"/>
      <c r="BR96" s="71"/>
      <c r="BS96" s="71"/>
      <c r="BT96" s="71"/>
      <c r="BU96" s="71"/>
      <c r="BV96" s="71"/>
      <c r="BW96" s="71"/>
      <c r="BX96" s="71"/>
      <c r="BY96" s="71"/>
      <c r="BZ96" s="69"/>
      <c r="CA96" s="72"/>
      <c r="CB96" s="72"/>
      <c r="CC96" s="72"/>
      <c r="CD96" s="72"/>
      <c r="CE96" s="72"/>
      <c r="CF96" s="72"/>
      <c r="CG96" s="72"/>
      <c r="CH96" s="72"/>
      <c r="CI96" s="72"/>
      <c r="CJ96" s="72"/>
      <c r="CK96" s="72"/>
      <c r="CL96" s="72"/>
      <c r="CM96" s="72"/>
      <c r="CN96" s="69"/>
      <c r="CO96" s="72"/>
      <c r="CP96" s="72"/>
      <c r="CQ96" s="72"/>
      <c r="CR96" s="72"/>
      <c r="CS96" s="72"/>
      <c r="CT96" s="69"/>
      <c r="CU96" s="69"/>
      <c r="CV96" s="69"/>
      <c r="CW96" s="69"/>
      <c r="CX96" s="69"/>
      <c r="CY96" s="69"/>
      <c r="CZ96" s="69"/>
      <c r="DA96" s="69"/>
      <c r="DB96" s="69"/>
      <c r="DC96" s="72"/>
      <c r="DD96" s="69"/>
      <c r="DE96" s="69"/>
      <c r="DF96" s="71"/>
      <c r="DG96" s="71"/>
      <c r="DH96" s="71"/>
      <c r="DI96" s="71"/>
      <c r="DJ96" s="71"/>
      <c r="DK96" s="71"/>
      <c r="DL96" s="71"/>
      <c r="DM96" s="71"/>
      <c r="DN96" s="69"/>
      <c r="DO96" s="69"/>
      <c r="DP96" s="69"/>
      <c r="DQ96" s="69"/>
      <c r="DR96" s="69"/>
      <c r="DS96" s="69"/>
      <c r="DT96" s="69"/>
      <c r="DU96" s="69"/>
      <c r="DV96" s="69"/>
      <c r="DW96" s="69"/>
      <c r="DX96" s="69"/>
      <c r="DY96" s="69"/>
      <c r="DZ96" s="69"/>
      <c r="EA96" s="69"/>
      <c r="EB96" s="69"/>
      <c r="EC96" s="69"/>
      <c r="ED96" s="69"/>
      <c r="EE96" s="69"/>
      <c r="EF96" s="69"/>
      <c r="EG96" s="69"/>
      <c r="EH96" s="69"/>
      <c r="EI96" s="69"/>
      <c r="EJ96" s="69"/>
      <c r="EK96" s="69"/>
      <c r="EL96" s="69"/>
      <c r="EM96" s="69"/>
      <c r="EN96" s="69"/>
      <c r="EO96" s="69"/>
      <c r="EP96" s="69"/>
      <c r="EQ96" s="69"/>
      <c r="ER96" s="69"/>
      <c r="ES96" s="69"/>
      <c r="ET96" s="69"/>
      <c r="EU96" s="69"/>
      <c r="EV96" s="69"/>
      <c r="EW96" s="69"/>
      <c r="EX96" s="69"/>
      <c r="EY96" s="69"/>
      <c r="EZ96" s="69"/>
      <c r="FA96" s="69"/>
      <c r="FB96" s="69"/>
      <c r="FC96" s="69"/>
      <c r="FD96" s="69"/>
      <c r="FE96" s="69"/>
      <c r="FF96" s="69"/>
      <c r="FG96" s="69"/>
      <c r="FH96" s="69"/>
      <c r="FI96" s="69"/>
      <c r="FJ96" s="69"/>
      <c r="FK96" s="69"/>
      <c r="FL96" s="69"/>
      <c r="FM96" s="69"/>
      <c r="FN96" s="69"/>
      <c r="FO96" s="69"/>
      <c r="FP96" s="69"/>
      <c r="FQ96" s="69"/>
      <c r="FR96" s="69"/>
      <c r="FS96" s="69"/>
      <c r="FT96" s="69"/>
      <c r="FU96" s="69"/>
      <c r="FV96" s="69"/>
      <c r="FW96" s="69"/>
      <c r="FX96" s="69"/>
      <c r="FY96" s="69"/>
      <c r="FZ96" s="69"/>
      <c r="GA96" s="69"/>
      <c r="GB96" s="69"/>
      <c r="GC96" s="69"/>
      <c r="GD96" s="69"/>
      <c r="GE96" s="69"/>
      <c r="GF96" s="69"/>
      <c r="GG96" s="69"/>
      <c r="GH96" s="69"/>
      <c r="GI96" s="69"/>
      <c r="GJ96" s="69"/>
      <c r="GK96" s="69"/>
      <c r="GL96" s="69"/>
      <c r="GM96" s="69"/>
      <c r="GN96" s="69"/>
      <c r="GO96" s="69"/>
      <c r="GP96" s="69"/>
      <c r="GQ96" s="69"/>
      <c r="GR96" s="69"/>
      <c r="GS96" s="69"/>
      <c r="GT96" s="69"/>
      <c r="GU96" s="69"/>
      <c r="GV96" s="69"/>
      <c r="GW96" s="69"/>
      <c r="GX96" s="69"/>
      <c r="GY96" s="69"/>
      <c r="GZ96" s="69"/>
      <c r="HA96" s="69"/>
      <c r="HB96" s="69"/>
      <c r="HC96" s="69"/>
      <c r="HD96" s="69"/>
      <c r="HE96" s="69"/>
      <c r="HF96" s="69"/>
      <c r="HG96" s="69"/>
      <c r="HH96" s="69"/>
      <c r="HI96" s="69"/>
      <c r="HJ96" s="69"/>
      <c r="HK96" s="69"/>
      <c r="HL96" s="69"/>
      <c r="HM96" s="69"/>
      <c r="HN96" s="69"/>
      <c r="HO96" s="69"/>
      <c r="HP96" s="69"/>
      <c r="HQ96" s="69"/>
      <c r="HR96" s="69"/>
      <c r="HS96" s="69"/>
      <c r="HT96" s="69"/>
      <c r="HU96" s="69"/>
      <c r="HV96" s="69"/>
      <c r="HW96" s="69"/>
      <c r="HX96" s="69"/>
      <c r="HY96" s="69"/>
      <c r="HZ96" s="69"/>
      <c r="IA96" s="69"/>
      <c r="IB96" s="69"/>
      <c r="IC96" s="69"/>
      <c r="ID96" s="69"/>
      <c r="IE96" s="69"/>
    </row>
    <row r="97" spans="1:239" ht="15.75" x14ac:dyDescent="0.25">
      <c r="A97" s="69"/>
      <c r="B97" s="69"/>
      <c r="C97" s="69"/>
      <c r="D97" s="69"/>
      <c r="E97" s="70"/>
      <c r="F97" s="69"/>
      <c r="G97" s="69"/>
      <c r="H97" s="71"/>
      <c r="I97" s="71"/>
      <c r="J97" s="71"/>
      <c r="K97" s="71"/>
      <c r="L97" s="71"/>
      <c r="M97" s="71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71"/>
      <c r="BI97" s="71"/>
      <c r="BJ97" s="71"/>
      <c r="BK97" s="71"/>
      <c r="BL97" s="69"/>
      <c r="BM97" s="69"/>
      <c r="BN97" s="69"/>
      <c r="BO97" s="69"/>
      <c r="BP97" s="69"/>
      <c r="BQ97" s="69"/>
      <c r="BR97" s="71"/>
      <c r="BS97" s="71"/>
      <c r="BT97" s="69"/>
      <c r="BU97" s="69"/>
      <c r="BV97" s="71"/>
      <c r="BW97" s="71"/>
      <c r="BX97" s="71"/>
      <c r="BY97" s="71"/>
      <c r="BZ97" s="72"/>
      <c r="CA97" s="72"/>
      <c r="CB97" s="72"/>
      <c r="CC97" s="72"/>
      <c r="CD97" s="72"/>
      <c r="CE97" s="72"/>
      <c r="CF97" s="72"/>
      <c r="CG97" s="72"/>
      <c r="CH97" s="72"/>
      <c r="CI97" s="72"/>
      <c r="CJ97" s="72"/>
      <c r="CK97" s="72"/>
      <c r="CL97" s="72"/>
      <c r="CM97" s="72"/>
      <c r="CN97" s="72"/>
      <c r="CO97" s="72"/>
      <c r="CP97" s="69"/>
      <c r="CQ97" s="72"/>
      <c r="CR97" s="72"/>
      <c r="CS97" s="72"/>
      <c r="CT97" s="69"/>
      <c r="CU97" s="69"/>
      <c r="CV97" s="69"/>
      <c r="CW97" s="69"/>
      <c r="CX97" s="69"/>
      <c r="CY97" s="69"/>
      <c r="CZ97" s="69"/>
      <c r="DA97" s="69"/>
      <c r="DB97" s="72"/>
      <c r="DC97" s="72"/>
      <c r="DD97" s="69"/>
      <c r="DE97" s="69"/>
      <c r="DF97" s="71"/>
      <c r="DG97" s="71"/>
      <c r="DH97" s="71"/>
      <c r="DI97" s="71"/>
      <c r="DJ97" s="71"/>
      <c r="DK97" s="71"/>
      <c r="DL97" s="69"/>
      <c r="DM97" s="69"/>
      <c r="DN97" s="69"/>
      <c r="DO97" s="69"/>
      <c r="DP97" s="69"/>
      <c r="DQ97" s="69"/>
      <c r="DR97" s="69"/>
      <c r="DS97" s="69"/>
      <c r="DT97" s="69"/>
      <c r="DU97" s="69"/>
      <c r="DV97" s="69"/>
      <c r="DW97" s="69"/>
      <c r="DX97" s="69"/>
      <c r="DY97" s="69"/>
      <c r="DZ97" s="69"/>
      <c r="EA97" s="69"/>
      <c r="EB97" s="69"/>
      <c r="EC97" s="69"/>
      <c r="ED97" s="69"/>
      <c r="EE97" s="69"/>
      <c r="EF97" s="69"/>
      <c r="EG97" s="69"/>
      <c r="EH97" s="69"/>
      <c r="EI97" s="69"/>
      <c r="EJ97" s="69"/>
      <c r="EK97" s="69"/>
      <c r="EL97" s="69"/>
      <c r="EM97" s="69"/>
      <c r="EN97" s="69"/>
      <c r="EO97" s="69"/>
      <c r="EP97" s="69"/>
      <c r="EQ97" s="69"/>
      <c r="ER97" s="69"/>
      <c r="ES97" s="69"/>
      <c r="ET97" s="69"/>
      <c r="EU97" s="69"/>
      <c r="EV97" s="69"/>
      <c r="EW97" s="69"/>
      <c r="EX97" s="69"/>
      <c r="EY97" s="69"/>
      <c r="EZ97" s="69"/>
      <c r="FA97" s="69"/>
      <c r="FB97" s="69"/>
      <c r="FC97" s="69"/>
      <c r="FD97" s="69"/>
      <c r="FE97" s="69"/>
      <c r="FF97" s="69"/>
      <c r="FG97" s="69"/>
      <c r="FH97" s="69"/>
      <c r="FI97" s="69"/>
      <c r="FJ97" s="69"/>
      <c r="FK97" s="69"/>
      <c r="FL97" s="69"/>
      <c r="FM97" s="69"/>
      <c r="FN97" s="69"/>
      <c r="FO97" s="69"/>
      <c r="FP97" s="69"/>
      <c r="FQ97" s="69"/>
      <c r="FR97" s="69"/>
      <c r="FS97" s="69"/>
      <c r="FT97" s="69"/>
      <c r="FU97" s="69"/>
      <c r="FV97" s="69"/>
      <c r="FW97" s="69"/>
      <c r="FX97" s="69"/>
      <c r="FY97" s="69"/>
      <c r="FZ97" s="69"/>
      <c r="GA97" s="69"/>
      <c r="GB97" s="69"/>
      <c r="GC97" s="69"/>
      <c r="GD97" s="69"/>
      <c r="GE97" s="69"/>
      <c r="GF97" s="69"/>
      <c r="GG97" s="69"/>
      <c r="GH97" s="69"/>
      <c r="GI97" s="69"/>
      <c r="GJ97" s="69"/>
      <c r="GK97" s="69"/>
      <c r="GL97" s="69"/>
      <c r="GM97" s="69"/>
      <c r="GN97" s="69"/>
      <c r="GO97" s="69"/>
      <c r="GP97" s="69"/>
      <c r="GQ97" s="69"/>
      <c r="GR97" s="69"/>
      <c r="GS97" s="69"/>
      <c r="GT97" s="69"/>
      <c r="GU97" s="69"/>
      <c r="GV97" s="69"/>
      <c r="GW97" s="69"/>
      <c r="GX97" s="69"/>
      <c r="GY97" s="69"/>
      <c r="GZ97" s="69"/>
      <c r="HA97" s="69"/>
      <c r="HB97" s="69"/>
      <c r="HC97" s="69"/>
      <c r="HD97" s="69"/>
      <c r="HE97" s="69"/>
      <c r="HF97" s="69"/>
      <c r="HG97" s="69"/>
      <c r="HH97" s="69"/>
      <c r="HI97" s="69"/>
      <c r="HJ97" s="69"/>
      <c r="HK97" s="69"/>
      <c r="HL97" s="69"/>
      <c r="HM97" s="69"/>
      <c r="HN97" s="69"/>
      <c r="HO97" s="69"/>
      <c r="HP97" s="69"/>
      <c r="HQ97" s="69"/>
      <c r="HR97" s="69"/>
      <c r="HS97" s="69"/>
      <c r="HT97" s="69"/>
      <c r="HU97" s="69"/>
      <c r="HV97" s="69"/>
      <c r="HW97" s="69"/>
      <c r="HX97" s="69"/>
      <c r="HY97" s="69"/>
      <c r="HZ97" s="69"/>
      <c r="IA97" s="69"/>
      <c r="IB97" s="69"/>
      <c r="IC97" s="69"/>
      <c r="ID97" s="69"/>
      <c r="IE97" s="69"/>
    </row>
    <row r="98" spans="1:239" ht="15.75" x14ac:dyDescent="0.25">
      <c r="A98" s="69"/>
      <c r="B98" s="69"/>
      <c r="C98" s="69"/>
      <c r="D98" s="69"/>
      <c r="E98" s="70"/>
      <c r="F98" s="69"/>
      <c r="G98" s="69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71"/>
      <c r="BI98" s="71"/>
      <c r="BJ98" s="71"/>
      <c r="BK98" s="71"/>
      <c r="BL98" s="69"/>
      <c r="BM98" s="69"/>
      <c r="BN98" s="69"/>
      <c r="BO98" s="69"/>
      <c r="BP98" s="69"/>
      <c r="BQ98" s="69"/>
      <c r="BR98" s="71"/>
      <c r="BS98" s="71"/>
      <c r="BT98" s="71"/>
      <c r="BU98" s="71"/>
      <c r="BV98" s="71"/>
      <c r="BW98" s="71"/>
      <c r="BX98" s="72"/>
      <c r="BY98" s="72"/>
      <c r="BZ98" s="72"/>
      <c r="CA98" s="72"/>
      <c r="CB98" s="72"/>
      <c r="CC98" s="72"/>
      <c r="CD98" s="69"/>
      <c r="CE98" s="69"/>
      <c r="CF98" s="72"/>
      <c r="CG98" s="72"/>
      <c r="CH98" s="72"/>
      <c r="CI98" s="72"/>
      <c r="CJ98" s="72"/>
      <c r="CK98" s="72"/>
      <c r="CL98" s="69"/>
      <c r="CM98" s="69"/>
      <c r="CN98" s="72"/>
      <c r="CO98" s="72"/>
      <c r="CP98" s="72"/>
      <c r="CQ98" s="72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72"/>
      <c r="DD98" s="69"/>
      <c r="DE98" s="69"/>
      <c r="DF98" s="71"/>
      <c r="DG98" s="71"/>
      <c r="DH98" s="71"/>
      <c r="DI98" s="71"/>
      <c r="DJ98" s="71"/>
      <c r="DK98" s="71"/>
      <c r="DL98" s="71"/>
      <c r="DM98" s="71"/>
      <c r="DN98" s="71"/>
      <c r="DO98" s="71"/>
      <c r="DP98" s="69"/>
      <c r="DQ98" s="69"/>
      <c r="DR98" s="69"/>
      <c r="DS98" s="69"/>
      <c r="DT98" s="69"/>
      <c r="DU98" s="69"/>
      <c r="DV98" s="69"/>
      <c r="DW98" s="69"/>
      <c r="DX98" s="69"/>
      <c r="DY98" s="69"/>
      <c r="DZ98" s="69"/>
      <c r="EA98" s="69"/>
      <c r="EB98" s="69"/>
      <c r="EC98" s="69"/>
      <c r="ED98" s="69"/>
      <c r="EE98" s="69"/>
      <c r="EF98" s="69"/>
      <c r="EG98" s="69"/>
      <c r="EH98" s="69"/>
      <c r="EI98" s="69"/>
      <c r="EJ98" s="69"/>
      <c r="EK98" s="69"/>
      <c r="EL98" s="69"/>
      <c r="EM98" s="69"/>
      <c r="EN98" s="69"/>
      <c r="EO98" s="69"/>
      <c r="EP98" s="69"/>
      <c r="EQ98" s="69"/>
      <c r="ER98" s="69"/>
      <c r="ES98" s="69"/>
      <c r="ET98" s="69"/>
      <c r="EU98" s="69"/>
      <c r="EV98" s="69"/>
      <c r="EW98" s="69"/>
      <c r="EX98" s="69"/>
      <c r="EY98" s="69"/>
      <c r="EZ98" s="69"/>
      <c r="FA98" s="69"/>
      <c r="FB98" s="69"/>
      <c r="FC98" s="69"/>
      <c r="FD98" s="69"/>
      <c r="FE98" s="69"/>
      <c r="FF98" s="69"/>
      <c r="FG98" s="69"/>
      <c r="FH98" s="69"/>
      <c r="FI98" s="69"/>
      <c r="FJ98" s="69"/>
      <c r="FK98" s="69"/>
      <c r="FL98" s="69"/>
      <c r="FM98" s="69"/>
      <c r="FN98" s="69"/>
      <c r="FO98" s="69"/>
      <c r="FP98" s="69"/>
      <c r="FQ98" s="69"/>
      <c r="FR98" s="69"/>
      <c r="FS98" s="69"/>
      <c r="FT98" s="69"/>
      <c r="FU98" s="69"/>
      <c r="FV98" s="69"/>
      <c r="FW98" s="69"/>
      <c r="FX98" s="69"/>
      <c r="FY98" s="69"/>
      <c r="FZ98" s="69"/>
      <c r="GA98" s="69"/>
      <c r="GB98" s="69"/>
      <c r="GC98" s="69"/>
      <c r="GD98" s="69"/>
      <c r="GE98" s="69"/>
      <c r="GF98" s="69"/>
      <c r="GG98" s="69"/>
      <c r="GH98" s="69"/>
      <c r="GI98" s="69"/>
      <c r="GJ98" s="69"/>
      <c r="GK98" s="69"/>
      <c r="GL98" s="69"/>
      <c r="GM98" s="69"/>
      <c r="GN98" s="69"/>
      <c r="GO98" s="69"/>
      <c r="GP98" s="69"/>
      <c r="GQ98" s="69"/>
      <c r="GR98" s="69"/>
      <c r="GS98" s="69"/>
      <c r="GT98" s="69"/>
      <c r="GU98" s="69"/>
      <c r="GV98" s="69"/>
      <c r="GW98" s="69"/>
      <c r="GX98" s="69"/>
      <c r="GY98" s="69"/>
      <c r="GZ98" s="69"/>
      <c r="HA98" s="69"/>
      <c r="HB98" s="69"/>
      <c r="HC98" s="69"/>
      <c r="HD98" s="69"/>
      <c r="HE98" s="69"/>
      <c r="HF98" s="69"/>
      <c r="HG98" s="69"/>
      <c r="HH98" s="69"/>
      <c r="HI98" s="69"/>
      <c r="HJ98" s="69"/>
      <c r="HK98" s="69"/>
      <c r="HL98" s="69"/>
      <c r="HM98" s="69"/>
      <c r="HN98" s="69"/>
      <c r="HO98" s="69"/>
      <c r="HP98" s="69"/>
      <c r="HQ98" s="69"/>
      <c r="HR98" s="69"/>
      <c r="HS98" s="69"/>
      <c r="HT98" s="69"/>
      <c r="HU98" s="69"/>
      <c r="HV98" s="69"/>
      <c r="HW98" s="69"/>
      <c r="HX98" s="69"/>
      <c r="HY98" s="69"/>
      <c r="HZ98" s="69"/>
      <c r="IA98" s="69"/>
      <c r="IB98" s="69"/>
      <c r="IC98" s="69"/>
      <c r="ID98" s="69"/>
      <c r="IE98" s="69"/>
    </row>
    <row r="99" spans="1:239" ht="15.75" x14ac:dyDescent="0.25">
      <c r="A99" s="69"/>
      <c r="B99" s="69"/>
      <c r="C99" s="69"/>
      <c r="D99" s="69"/>
      <c r="E99" s="70"/>
      <c r="F99" s="69"/>
      <c r="G99" s="69"/>
      <c r="H99" s="71"/>
      <c r="I99" s="71"/>
      <c r="J99" s="71"/>
      <c r="K99" s="71"/>
      <c r="L99" s="71"/>
      <c r="M99" s="71"/>
      <c r="N99" s="71"/>
      <c r="O99" s="71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71"/>
      <c r="BI99" s="71"/>
      <c r="BJ99" s="71"/>
      <c r="BK99" s="71"/>
      <c r="BL99" s="69"/>
      <c r="BM99" s="69"/>
      <c r="BN99" s="69"/>
      <c r="BO99" s="69"/>
      <c r="BP99" s="69"/>
      <c r="BQ99" s="69"/>
      <c r="BR99" s="71"/>
      <c r="BS99" s="71"/>
      <c r="BT99" s="71"/>
      <c r="BU99" s="71"/>
      <c r="BV99" s="71"/>
      <c r="BW99" s="71"/>
      <c r="BX99" s="72"/>
      <c r="BY99" s="72"/>
      <c r="BZ99" s="72"/>
      <c r="CA99" s="72"/>
      <c r="CB99" s="72"/>
      <c r="CC99" s="72"/>
      <c r="CD99" s="69"/>
      <c r="CE99" s="69"/>
      <c r="CF99" s="72"/>
      <c r="CG99" s="72"/>
      <c r="CH99" s="72"/>
      <c r="CI99" s="72"/>
      <c r="CJ99" s="72"/>
      <c r="CK99" s="72"/>
      <c r="CL99" s="72"/>
      <c r="CM99" s="72"/>
      <c r="CN99" s="72"/>
      <c r="CO99" s="72"/>
      <c r="CP99" s="72"/>
      <c r="CQ99" s="72"/>
      <c r="CR99" s="72"/>
      <c r="CS99" s="72"/>
      <c r="CT99" s="69"/>
      <c r="CU99" s="69"/>
      <c r="CV99" s="69"/>
      <c r="CW99" s="69"/>
      <c r="CX99" s="69"/>
      <c r="CY99" s="69"/>
      <c r="CZ99" s="69"/>
      <c r="DA99" s="69"/>
      <c r="DB99" s="72"/>
      <c r="DC99" s="72"/>
      <c r="DD99" s="69"/>
      <c r="DE99" s="69"/>
      <c r="DF99" s="71"/>
      <c r="DG99" s="71"/>
      <c r="DH99" s="71"/>
      <c r="DI99" s="71"/>
      <c r="DJ99" s="71"/>
      <c r="DK99" s="71"/>
      <c r="DL99" s="71"/>
      <c r="DM99" s="71"/>
      <c r="DN99" s="69"/>
      <c r="DO99" s="69"/>
      <c r="DP99" s="69"/>
      <c r="DQ99" s="69"/>
      <c r="DR99" s="69"/>
      <c r="DS99" s="69"/>
      <c r="DT99" s="69"/>
      <c r="DU99" s="69"/>
      <c r="DV99" s="69"/>
      <c r="DW99" s="69"/>
      <c r="DX99" s="69"/>
      <c r="DY99" s="69"/>
      <c r="DZ99" s="69"/>
      <c r="EA99" s="69"/>
      <c r="EB99" s="69"/>
      <c r="EC99" s="69"/>
      <c r="ED99" s="69"/>
      <c r="EE99" s="69"/>
      <c r="EF99" s="69"/>
      <c r="EG99" s="69"/>
      <c r="EH99" s="69"/>
      <c r="EI99" s="69"/>
      <c r="EJ99" s="69"/>
      <c r="EK99" s="69"/>
      <c r="EL99" s="69"/>
      <c r="EM99" s="69"/>
      <c r="EN99" s="69"/>
      <c r="EO99" s="69"/>
      <c r="EP99" s="69"/>
      <c r="EQ99" s="69"/>
      <c r="ER99" s="69"/>
      <c r="ES99" s="69"/>
      <c r="ET99" s="69"/>
      <c r="EU99" s="69"/>
      <c r="EV99" s="69"/>
      <c r="EW99" s="69"/>
      <c r="EX99" s="69"/>
      <c r="EY99" s="69"/>
      <c r="EZ99" s="69"/>
      <c r="FA99" s="69"/>
      <c r="FB99" s="69"/>
      <c r="FC99" s="69"/>
      <c r="FD99" s="69"/>
      <c r="FE99" s="69"/>
      <c r="FF99" s="69"/>
      <c r="FG99" s="69"/>
      <c r="FH99" s="69"/>
      <c r="FI99" s="69"/>
      <c r="FJ99" s="69"/>
      <c r="FK99" s="69"/>
      <c r="FL99" s="69"/>
      <c r="FM99" s="69"/>
      <c r="FN99" s="69"/>
      <c r="FO99" s="69"/>
      <c r="FP99" s="69"/>
      <c r="FQ99" s="69"/>
      <c r="FR99" s="69"/>
      <c r="FS99" s="69"/>
      <c r="FT99" s="69"/>
      <c r="FU99" s="69"/>
      <c r="FV99" s="69"/>
      <c r="FW99" s="69"/>
      <c r="FX99" s="69"/>
      <c r="FY99" s="69"/>
      <c r="FZ99" s="69"/>
      <c r="GA99" s="69"/>
      <c r="GB99" s="69"/>
      <c r="GC99" s="69"/>
      <c r="GD99" s="69"/>
      <c r="GE99" s="69"/>
      <c r="GF99" s="69"/>
      <c r="GG99" s="69"/>
      <c r="GH99" s="69"/>
      <c r="GI99" s="69"/>
      <c r="GJ99" s="69"/>
      <c r="GK99" s="69"/>
      <c r="GL99" s="69"/>
      <c r="GM99" s="69"/>
      <c r="GN99" s="69"/>
      <c r="GO99" s="69"/>
      <c r="GP99" s="69"/>
      <c r="GQ99" s="69"/>
      <c r="GR99" s="69"/>
      <c r="GS99" s="69"/>
      <c r="GT99" s="69"/>
      <c r="GU99" s="69"/>
      <c r="GV99" s="69"/>
      <c r="GW99" s="69"/>
      <c r="GX99" s="69"/>
      <c r="GY99" s="69"/>
      <c r="GZ99" s="69"/>
      <c r="HA99" s="69"/>
      <c r="HB99" s="69"/>
      <c r="HC99" s="69"/>
      <c r="HD99" s="69"/>
      <c r="HE99" s="69"/>
      <c r="HF99" s="69"/>
      <c r="HG99" s="69"/>
      <c r="HH99" s="69"/>
      <c r="HI99" s="69"/>
      <c r="HJ99" s="69"/>
      <c r="HK99" s="69"/>
      <c r="HL99" s="69"/>
      <c r="HM99" s="69"/>
      <c r="HN99" s="69"/>
      <c r="HO99" s="69"/>
      <c r="HP99" s="69"/>
      <c r="HQ99" s="69"/>
      <c r="HR99" s="69"/>
      <c r="HS99" s="69"/>
      <c r="HT99" s="69"/>
      <c r="HU99" s="69"/>
      <c r="HV99" s="69"/>
      <c r="HW99" s="69"/>
      <c r="HX99" s="69"/>
      <c r="HY99" s="69"/>
      <c r="HZ99" s="69"/>
      <c r="IA99" s="69"/>
      <c r="IB99" s="69"/>
      <c r="IC99" s="69"/>
      <c r="ID99" s="69"/>
      <c r="IE99" s="69"/>
    </row>
    <row r="100" spans="1:239" ht="15.75" x14ac:dyDescent="0.25">
      <c r="A100" s="69"/>
      <c r="B100" s="69"/>
      <c r="C100" s="69"/>
      <c r="D100" s="69"/>
      <c r="E100" s="70"/>
      <c r="F100" s="69"/>
      <c r="G100" s="69"/>
      <c r="H100" s="71"/>
      <c r="I100" s="71"/>
      <c r="J100" s="71"/>
      <c r="K100" s="71"/>
      <c r="L100" s="71"/>
      <c r="M100" s="71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71"/>
      <c r="BI100" s="71"/>
      <c r="BJ100" s="71"/>
      <c r="BK100" s="71"/>
      <c r="BL100" s="69"/>
      <c r="BM100" s="69"/>
      <c r="BN100" s="69"/>
      <c r="BO100" s="69"/>
      <c r="BP100" s="69"/>
      <c r="BQ100" s="69"/>
      <c r="BR100" s="71"/>
      <c r="BS100" s="71"/>
      <c r="BT100" s="71"/>
      <c r="BU100" s="71"/>
      <c r="BV100" s="72"/>
      <c r="BW100" s="72"/>
      <c r="BX100" s="72"/>
      <c r="BY100" s="72"/>
      <c r="BZ100" s="72"/>
      <c r="CA100" s="72"/>
      <c r="CB100" s="72"/>
      <c r="CC100" s="72"/>
      <c r="CD100" s="69"/>
      <c r="CE100" s="69"/>
      <c r="CF100" s="72"/>
      <c r="CG100" s="72"/>
      <c r="CH100" s="72"/>
      <c r="CI100" s="72"/>
      <c r="CJ100" s="72"/>
      <c r="CK100" s="72"/>
      <c r="CL100" s="72"/>
      <c r="CM100" s="72"/>
      <c r="CN100" s="72"/>
      <c r="CO100" s="72"/>
      <c r="CP100" s="72"/>
      <c r="CQ100" s="72"/>
      <c r="CR100" s="72"/>
      <c r="CS100" s="72"/>
      <c r="CT100" s="69"/>
      <c r="CU100" s="69"/>
      <c r="CV100" s="69"/>
      <c r="CW100" s="69"/>
      <c r="CX100" s="69"/>
      <c r="CY100" s="69"/>
      <c r="CZ100" s="69"/>
      <c r="DA100" s="69"/>
      <c r="DB100" s="72"/>
      <c r="DC100" s="72"/>
      <c r="DD100" s="69"/>
      <c r="DE100" s="69"/>
      <c r="DF100" s="71"/>
      <c r="DG100" s="71"/>
      <c r="DH100" s="71"/>
      <c r="DI100" s="71"/>
      <c r="DJ100" s="71"/>
      <c r="DK100" s="71"/>
      <c r="DL100" s="69"/>
      <c r="DM100" s="69"/>
      <c r="DN100" s="69"/>
      <c r="DO100" s="69"/>
      <c r="DP100" s="69"/>
      <c r="DQ100" s="69"/>
      <c r="DR100" s="69"/>
      <c r="DS100" s="69"/>
      <c r="DT100" s="69"/>
      <c r="DU100" s="69"/>
      <c r="DV100" s="69"/>
      <c r="DW100" s="69"/>
      <c r="DX100" s="69"/>
      <c r="DY100" s="69"/>
      <c r="DZ100" s="69"/>
      <c r="EA100" s="69"/>
      <c r="EB100" s="69"/>
      <c r="EC100" s="69"/>
      <c r="ED100" s="69"/>
      <c r="EE100" s="69"/>
      <c r="EF100" s="69"/>
      <c r="EG100" s="69"/>
      <c r="EH100" s="69"/>
      <c r="EI100" s="69"/>
      <c r="EJ100" s="69"/>
      <c r="EK100" s="69"/>
      <c r="EL100" s="69"/>
      <c r="EM100" s="69"/>
      <c r="EN100" s="69"/>
      <c r="EO100" s="69"/>
      <c r="EP100" s="69"/>
      <c r="EQ100" s="69"/>
      <c r="ER100" s="69"/>
      <c r="ES100" s="69"/>
      <c r="ET100" s="69"/>
      <c r="EU100" s="69"/>
      <c r="EV100" s="69"/>
      <c r="EW100" s="69"/>
      <c r="EX100" s="69"/>
      <c r="EY100" s="69"/>
      <c r="EZ100" s="69"/>
      <c r="FA100" s="69"/>
      <c r="FB100" s="69"/>
      <c r="FC100" s="69"/>
      <c r="FD100" s="69"/>
      <c r="FE100" s="69"/>
      <c r="FF100" s="69"/>
      <c r="FG100" s="69"/>
      <c r="FH100" s="69"/>
      <c r="FI100" s="69"/>
      <c r="FJ100" s="69"/>
      <c r="FK100" s="69"/>
      <c r="FL100" s="69"/>
      <c r="FM100" s="69"/>
      <c r="FN100" s="69"/>
      <c r="FO100" s="69"/>
      <c r="FP100" s="69"/>
      <c r="FQ100" s="69"/>
      <c r="FR100" s="69"/>
      <c r="FS100" s="69"/>
      <c r="FT100" s="69"/>
      <c r="FU100" s="69"/>
      <c r="FV100" s="69"/>
      <c r="FW100" s="69"/>
      <c r="FX100" s="69"/>
      <c r="FY100" s="69"/>
      <c r="FZ100" s="69"/>
      <c r="GA100" s="69"/>
      <c r="GB100" s="69"/>
      <c r="GC100" s="69"/>
      <c r="GD100" s="69"/>
      <c r="GE100" s="69"/>
      <c r="GF100" s="69"/>
      <c r="GG100" s="69"/>
      <c r="GH100" s="69"/>
      <c r="GI100" s="69"/>
      <c r="GJ100" s="69"/>
      <c r="GK100" s="69"/>
      <c r="GL100" s="69"/>
      <c r="GM100" s="69"/>
      <c r="GN100" s="69"/>
      <c r="GO100" s="69"/>
      <c r="GP100" s="69"/>
      <c r="GQ100" s="69"/>
      <c r="GR100" s="69"/>
      <c r="GS100" s="69"/>
      <c r="GT100" s="69"/>
      <c r="GU100" s="69"/>
      <c r="GV100" s="69"/>
      <c r="GW100" s="69"/>
      <c r="GX100" s="69"/>
      <c r="GY100" s="69"/>
      <c r="GZ100" s="69"/>
      <c r="HA100" s="69"/>
      <c r="HB100" s="69"/>
      <c r="HC100" s="69"/>
      <c r="HD100" s="69"/>
      <c r="HE100" s="69"/>
      <c r="HF100" s="69"/>
      <c r="HG100" s="69"/>
      <c r="HH100" s="69"/>
      <c r="HI100" s="69"/>
      <c r="HJ100" s="69"/>
      <c r="HK100" s="69"/>
      <c r="HL100" s="69"/>
      <c r="HM100" s="69"/>
      <c r="HN100" s="69"/>
      <c r="HO100" s="69"/>
      <c r="HP100" s="69"/>
      <c r="HQ100" s="69"/>
      <c r="HR100" s="69"/>
      <c r="HS100" s="69"/>
      <c r="HT100" s="69"/>
      <c r="HU100" s="69"/>
      <c r="HV100" s="69"/>
      <c r="HW100" s="69"/>
      <c r="HX100" s="69"/>
      <c r="HY100" s="69"/>
      <c r="HZ100" s="69"/>
      <c r="IA100" s="69"/>
      <c r="IB100" s="69"/>
      <c r="IC100" s="69"/>
      <c r="ID100" s="69"/>
      <c r="IE100" s="69"/>
    </row>
    <row r="101" spans="1:239" ht="15.75" x14ac:dyDescent="0.25">
      <c r="A101" s="69"/>
      <c r="B101" s="69"/>
      <c r="C101" s="69"/>
      <c r="D101" s="69"/>
      <c r="E101" s="70"/>
      <c r="F101" s="69"/>
      <c r="G101" s="69"/>
      <c r="H101" s="71"/>
      <c r="I101" s="71"/>
      <c r="J101" s="71"/>
      <c r="K101" s="71"/>
      <c r="L101" s="71"/>
      <c r="M101" s="71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71"/>
      <c r="BI101" s="71"/>
      <c r="BJ101" s="71"/>
      <c r="BK101" s="71"/>
      <c r="BL101" s="69"/>
      <c r="BM101" s="69"/>
      <c r="BN101" s="69"/>
      <c r="BO101" s="69"/>
      <c r="BP101" s="69"/>
      <c r="BQ101" s="69"/>
      <c r="BR101" s="71"/>
      <c r="BS101" s="71"/>
      <c r="BT101" s="71"/>
      <c r="BU101" s="71"/>
      <c r="BV101" s="72"/>
      <c r="BW101" s="72"/>
      <c r="BX101" s="72"/>
      <c r="BY101" s="72"/>
      <c r="BZ101" s="72"/>
      <c r="CA101" s="72"/>
      <c r="CB101" s="72"/>
      <c r="CC101" s="72"/>
      <c r="CD101" s="69"/>
      <c r="CE101" s="69"/>
      <c r="CF101" s="72"/>
      <c r="CG101" s="72"/>
      <c r="CH101" s="72"/>
      <c r="CI101" s="72"/>
      <c r="CJ101" s="72"/>
      <c r="CK101" s="72"/>
      <c r="CL101" s="72"/>
      <c r="CM101" s="72"/>
      <c r="CN101" s="72"/>
      <c r="CO101" s="72"/>
      <c r="CP101" s="72"/>
      <c r="CQ101" s="72"/>
      <c r="CR101" s="72"/>
      <c r="CS101" s="72"/>
      <c r="CT101" s="69"/>
      <c r="CU101" s="69"/>
      <c r="CV101" s="69"/>
      <c r="CW101" s="69"/>
      <c r="CX101" s="69"/>
      <c r="CY101" s="69"/>
      <c r="CZ101" s="69"/>
      <c r="DA101" s="69"/>
      <c r="DB101" s="72"/>
      <c r="DC101" s="72"/>
      <c r="DD101" s="69"/>
      <c r="DE101" s="69"/>
      <c r="DF101" s="71"/>
      <c r="DG101" s="71"/>
      <c r="DH101" s="71"/>
      <c r="DI101" s="71"/>
      <c r="DJ101" s="71"/>
      <c r="DK101" s="71"/>
      <c r="DL101" s="69"/>
      <c r="DM101" s="69"/>
      <c r="DN101" s="69"/>
      <c r="DO101" s="69"/>
      <c r="DP101" s="69"/>
      <c r="DQ101" s="69"/>
      <c r="DR101" s="69"/>
      <c r="DS101" s="69"/>
      <c r="DT101" s="69"/>
      <c r="DU101" s="69"/>
      <c r="DV101" s="69"/>
      <c r="DW101" s="69"/>
      <c r="DX101" s="69"/>
      <c r="DY101" s="69"/>
      <c r="DZ101" s="69"/>
      <c r="EA101" s="69"/>
      <c r="EB101" s="69"/>
      <c r="EC101" s="69"/>
      <c r="ED101" s="69"/>
      <c r="EE101" s="69"/>
      <c r="EF101" s="69"/>
      <c r="EG101" s="69"/>
      <c r="EH101" s="69"/>
      <c r="EI101" s="69"/>
      <c r="EJ101" s="69"/>
      <c r="EK101" s="69"/>
      <c r="EL101" s="69"/>
      <c r="EM101" s="69"/>
      <c r="EN101" s="69"/>
      <c r="EO101" s="69"/>
      <c r="EP101" s="69"/>
      <c r="EQ101" s="69"/>
      <c r="ER101" s="69"/>
      <c r="ES101" s="69"/>
      <c r="ET101" s="69"/>
      <c r="EU101" s="69"/>
      <c r="EV101" s="69"/>
      <c r="EW101" s="69"/>
      <c r="EX101" s="69"/>
      <c r="EY101" s="69"/>
      <c r="EZ101" s="69"/>
      <c r="FA101" s="69"/>
      <c r="FB101" s="69"/>
      <c r="FC101" s="69"/>
      <c r="FD101" s="69"/>
      <c r="FE101" s="69"/>
      <c r="FF101" s="69"/>
      <c r="FG101" s="69"/>
      <c r="FH101" s="69"/>
      <c r="FI101" s="69"/>
      <c r="FJ101" s="69"/>
      <c r="FK101" s="69"/>
      <c r="FL101" s="69"/>
      <c r="FM101" s="69"/>
      <c r="FN101" s="69"/>
      <c r="FO101" s="69"/>
      <c r="FP101" s="69"/>
      <c r="FQ101" s="69"/>
      <c r="FR101" s="69"/>
      <c r="FS101" s="69"/>
      <c r="FT101" s="69"/>
      <c r="FU101" s="69"/>
      <c r="FV101" s="69"/>
      <c r="FW101" s="69"/>
      <c r="FX101" s="69"/>
      <c r="FY101" s="69"/>
      <c r="FZ101" s="69"/>
      <c r="GA101" s="69"/>
      <c r="GB101" s="69"/>
      <c r="GC101" s="69"/>
      <c r="GD101" s="69"/>
      <c r="GE101" s="69"/>
      <c r="GF101" s="69"/>
      <c r="GG101" s="69"/>
      <c r="GH101" s="69"/>
      <c r="GI101" s="69"/>
      <c r="GJ101" s="69"/>
      <c r="GK101" s="69"/>
      <c r="GL101" s="69"/>
      <c r="GM101" s="69"/>
      <c r="GN101" s="69"/>
      <c r="GO101" s="69"/>
      <c r="GP101" s="69"/>
      <c r="GQ101" s="69"/>
      <c r="GR101" s="69"/>
      <c r="GS101" s="69"/>
      <c r="GT101" s="69"/>
      <c r="GU101" s="69"/>
      <c r="GV101" s="69"/>
      <c r="GW101" s="69"/>
      <c r="GX101" s="69"/>
      <c r="GY101" s="69"/>
      <c r="GZ101" s="69"/>
      <c r="HA101" s="69"/>
      <c r="HB101" s="69"/>
      <c r="HC101" s="69"/>
      <c r="HD101" s="69"/>
      <c r="HE101" s="69"/>
      <c r="HF101" s="69"/>
      <c r="HG101" s="69"/>
      <c r="HH101" s="69"/>
      <c r="HI101" s="69"/>
      <c r="HJ101" s="69"/>
      <c r="HK101" s="69"/>
      <c r="HL101" s="69"/>
      <c r="HM101" s="69"/>
      <c r="HN101" s="69"/>
      <c r="HO101" s="69"/>
      <c r="HP101" s="69"/>
      <c r="HQ101" s="69"/>
      <c r="HR101" s="69"/>
      <c r="HS101" s="69"/>
      <c r="HT101" s="69"/>
      <c r="HU101" s="69"/>
      <c r="HV101" s="69"/>
      <c r="HW101" s="69"/>
      <c r="HX101" s="69"/>
      <c r="HY101" s="69"/>
      <c r="HZ101" s="69"/>
      <c r="IA101" s="69"/>
      <c r="IB101" s="69"/>
      <c r="IC101" s="69"/>
      <c r="ID101" s="69"/>
      <c r="IE101" s="69"/>
    </row>
    <row r="102" spans="1:239" ht="15.75" x14ac:dyDescent="0.25">
      <c r="A102" s="69"/>
      <c r="B102" s="69"/>
      <c r="C102" s="69"/>
      <c r="D102" s="69"/>
      <c r="E102" s="70"/>
      <c r="F102" s="69"/>
      <c r="G102" s="69"/>
      <c r="H102" s="71"/>
      <c r="I102" s="71"/>
      <c r="J102" s="71"/>
      <c r="K102" s="71"/>
      <c r="L102" s="71"/>
      <c r="M102" s="71"/>
      <c r="N102" s="71"/>
      <c r="O102" s="71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71"/>
      <c r="BI102" s="71"/>
      <c r="BJ102" s="71"/>
      <c r="BK102" s="71"/>
      <c r="BL102" s="69"/>
      <c r="BM102" s="69"/>
      <c r="BN102" s="69"/>
      <c r="BO102" s="69"/>
      <c r="BP102" s="69"/>
      <c r="BQ102" s="69"/>
      <c r="BR102" s="71"/>
      <c r="BS102" s="71"/>
      <c r="BT102" s="71"/>
      <c r="BU102" s="71"/>
      <c r="BV102" s="72"/>
      <c r="BW102" s="72"/>
      <c r="BX102" s="72"/>
      <c r="BY102" s="72"/>
      <c r="BZ102" s="72"/>
      <c r="CA102" s="72"/>
      <c r="CB102" s="72"/>
      <c r="CC102" s="69"/>
      <c r="CD102" s="69"/>
      <c r="CE102" s="69"/>
      <c r="CF102" s="69"/>
      <c r="CG102" s="72"/>
      <c r="CH102" s="72"/>
      <c r="CI102" s="72"/>
      <c r="CJ102" s="72"/>
      <c r="CK102" s="72"/>
      <c r="CL102" s="69"/>
      <c r="CM102" s="72"/>
      <c r="CN102" s="72"/>
      <c r="CO102" s="72"/>
      <c r="CP102" s="72"/>
      <c r="CQ102" s="72"/>
      <c r="CR102" s="72"/>
      <c r="CS102" s="72"/>
      <c r="CT102" s="69"/>
      <c r="CU102" s="69"/>
      <c r="CV102" s="69"/>
      <c r="CW102" s="69"/>
      <c r="CX102" s="69"/>
      <c r="CY102" s="69"/>
      <c r="CZ102" s="69"/>
      <c r="DA102" s="69"/>
      <c r="DB102" s="72"/>
      <c r="DC102" s="72"/>
      <c r="DD102" s="69"/>
      <c r="DE102" s="69"/>
      <c r="DF102" s="71"/>
      <c r="DG102" s="71"/>
      <c r="DH102" s="71"/>
      <c r="DI102" s="71"/>
      <c r="DJ102" s="71"/>
      <c r="DK102" s="71"/>
      <c r="DL102" s="71"/>
      <c r="DM102" s="71"/>
      <c r="DN102" s="69"/>
      <c r="DO102" s="69"/>
      <c r="DP102" s="69"/>
      <c r="DQ102" s="69"/>
      <c r="DR102" s="69"/>
      <c r="DS102" s="69"/>
      <c r="DT102" s="69"/>
      <c r="DU102" s="69"/>
      <c r="DV102" s="69"/>
      <c r="DW102" s="69"/>
      <c r="DX102" s="69"/>
      <c r="DY102" s="69"/>
      <c r="DZ102" s="69"/>
      <c r="EA102" s="69"/>
      <c r="EB102" s="69"/>
      <c r="EC102" s="69"/>
      <c r="ED102" s="69"/>
      <c r="EE102" s="69"/>
      <c r="EF102" s="69"/>
      <c r="EG102" s="69"/>
      <c r="EH102" s="69"/>
      <c r="EI102" s="69"/>
      <c r="EJ102" s="69"/>
      <c r="EK102" s="69"/>
      <c r="EL102" s="69"/>
      <c r="EM102" s="69"/>
      <c r="EN102" s="69"/>
      <c r="EO102" s="69"/>
      <c r="EP102" s="69"/>
      <c r="EQ102" s="69"/>
      <c r="ER102" s="69"/>
      <c r="ES102" s="69"/>
      <c r="ET102" s="69"/>
      <c r="EU102" s="69"/>
      <c r="EV102" s="69"/>
      <c r="EW102" s="69"/>
      <c r="EX102" s="69"/>
      <c r="EY102" s="69"/>
      <c r="EZ102" s="69"/>
      <c r="FA102" s="69"/>
      <c r="FB102" s="69"/>
      <c r="FC102" s="69"/>
      <c r="FD102" s="69"/>
      <c r="FE102" s="69"/>
      <c r="FF102" s="69"/>
      <c r="FG102" s="69"/>
      <c r="FH102" s="69"/>
      <c r="FI102" s="69"/>
      <c r="FJ102" s="69"/>
      <c r="FK102" s="69"/>
      <c r="FL102" s="69"/>
      <c r="FM102" s="69"/>
      <c r="FN102" s="69"/>
      <c r="FO102" s="69"/>
      <c r="FP102" s="69"/>
      <c r="FQ102" s="69"/>
      <c r="FR102" s="69"/>
      <c r="FS102" s="69"/>
      <c r="FT102" s="69"/>
      <c r="FU102" s="69"/>
      <c r="FV102" s="69"/>
      <c r="FW102" s="69"/>
      <c r="FX102" s="69"/>
      <c r="FY102" s="69"/>
      <c r="FZ102" s="69"/>
      <c r="GA102" s="69"/>
      <c r="GB102" s="69"/>
      <c r="GC102" s="69"/>
      <c r="GD102" s="69"/>
      <c r="GE102" s="69"/>
      <c r="GF102" s="69"/>
      <c r="GG102" s="69"/>
      <c r="GH102" s="69"/>
      <c r="GI102" s="69"/>
      <c r="GJ102" s="69"/>
      <c r="GK102" s="69"/>
      <c r="GL102" s="69"/>
      <c r="GM102" s="69"/>
      <c r="GN102" s="69"/>
      <c r="GO102" s="69"/>
      <c r="GP102" s="69"/>
      <c r="GQ102" s="69"/>
      <c r="GR102" s="69"/>
      <c r="GS102" s="69"/>
      <c r="GT102" s="69"/>
      <c r="GU102" s="69"/>
      <c r="GV102" s="69"/>
      <c r="GW102" s="69"/>
      <c r="GX102" s="69"/>
      <c r="GY102" s="69"/>
      <c r="GZ102" s="69"/>
      <c r="HA102" s="69"/>
      <c r="HB102" s="69"/>
      <c r="HC102" s="69"/>
      <c r="HD102" s="69"/>
      <c r="HE102" s="69"/>
      <c r="HF102" s="69"/>
      <c r="HG102" s="69"/>
      <c r="HH102" s="69"/>
      <c r="HI102" s="69"/>
      <c r="HJ102" s="69"/>
      <c r="HK102" s="69"/>
      <c r="HL102" s="69"/>
      <c r="HM102" s="69"/>
      <c r="HN102" s="69"/>
      <c r="HO102" s="69"/>
      <c r="HP102" s="69"/>
      <c r="HQ102" s="69"/>
      <c r="HR102" s="69"/>
      <c r="HS102" s="69"/>
      <c r="HT102" s="69"/>
      <c r="HU102" s="69"/>
      <c r="HV102" s="69"/>
      <c r="HW102" s="69"/>
      <c r="HX102" s="69"/>
      <c r="HY102" s="69"/>
      <c r="HZ102" s="69"/>
      <c r="IA102" s="69"/>
      <c r="IB102" s="69"/>
      <c r="IC102" s="69"/>
      <c r="ID102" s="69"/>
      <c r="IE102" s="69"/>
    </row>
    <row r="103" spans="1:239" ht="15.75" x14ac:dyDescent="0.25">
      <c r="A103" s="69"/>
      <c r="B103" s="69"/>
      <c r="C103" s="69"/>
      <c r="D103" s="69"/>
      <c r="E103" s="70"/>
      <c r="F103" s="69"/>
      <c r="G103" s="69"/>
      <c r="H103" s="71"/>
      <c r="I103" s="71"/>
      <c r="J103" s="71"/>
      <c r="K103" s="71"/>
      <c r="L103" s="71"/>
      <c r="M103" s="71"/>
      <c r="N103" s="71"/>
      <c r="O103" s="71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71"/>
      <c r="BI103" s="71"/>
      <c r="BJ103" s="71"/>
      <c r="BK103" s="71"/>
      <c r="BL103" s="69"/>
      <c r="BM103" s="69"/>
      <c r="BN103" s="69"/>
      <c r="BO103" s="69"/>
      <c r="BP103" s="69"/>
      <c r="BQ103" s="69"/>
      <c r="BR103" s="71"/>
      <c r="BS103" s="71"/>
      <c r="BT103" s="71"/>
      <c r="BU103" s="71"/>
      <c r="BV103" s="72"/>
      <c r="BW103" s="72"/>
      <c r="BX103" s="72"/>
      <c r="BY103" s="72"/>
      <c r="BZ103" s="72"/>
      <c r="CA103" s="72"/>
      <c r="CB103" s="69"/>
      <c r="CC103" s="69"/>
      <c r="CD103" s="69"/>
      <c r="CE103" s="69"/>
      <c r="CF103" s="72"/>
      <c r="CG103" s="72"/>
      <c r="CH103" s="72"/>
      <c r="CI103" s="72"/>
      <c r="CJ103" s="72"/>
      <c r="CK103" s="72"/>
      <c r="CL103" s="72"/>
      <c r="CM103" s="72"/>
      <c r="CN103" s="72"/>
      <c r="CO103" s="72"/>
      <c r="CP103" s="72"/>
      <c r="CQ103" s="72"/>
      <c r="CR103" s="72"/>
      <c r="CS103" s="72"/>
      <c r="CT103" s="69"/>
      <c r="CU103" s="69"/>
      <c r="CV103" s="69"/>
      <c r="CW103" s="69"/>
      <c r="CX103" s="69"/>
      <c r="CY103" s="69"/>
      <c r="CZ103" s="69"/>
      <c r="DA103" s="69"/>
      <c r="DB103" s="72"/>
      <c r="DC103" s="72"/>
      <c r="DD103" s="69"/>
      <c r="DE103" s="69"/>
      <c r="DF103" s="71"/>
      <c r="DG103" s="71"/>
      <c r="DH103" s="71"/>
      <c r="DI103" s="71"/>
      <c r="DJ103" s="71"/>
      <c r="DK103" s="71"/>
      <c r="DL103" s="71"/>
      <c r="DM103" s="71"/>
      <c r="DN103" s="69"/>
      <c r="DO103" s="69"/>
      <c r="DP103" s="69"/>
      <c r="DQ103" s="69"/>
      <c r="DR103" s="69"/>
      <c r="DS103" s="69"/>
      <c r="DT103" s="69"/>
      <c r="DU103" s="69"/>
      <c r="DV103" s="69"/>
      <c r="DW103" s="69"/>
      <c r="DX103" s="69"/>
      <c r="DY103" s="69"/>
      <c r="DZ103" s="69"/>
      <c r="EA103" s="69"/>
      <c r="EB103" s="69"/>
      <c r="EC103" s="69"/>
      <c r="ED103" s="69"/>
      <c r="EE103" s="69"/>
      <c r="EF103" s="69"/>
      <c r="EG103" s="69"/>
      <c r="EH103" s="69"/>
      <c r="EI103" s="69"/>
      <c r="EJ103" s="69"/>
      <c r="EK103" s="69"/>
      <c r="EL103" s="69"/>
      <c r="EM103" s="69"/>
      <c r="EN103" s="69"/>
      <c r="EO103" s="69"/>
      <c r="EP103" s="69"/>
      <c r="EQ103" s="69"/>
      <c r="ER103" s="69"/>
      <c r="ES103" s="69"/>
      <c r="ET103" s="69"/>
      <c r="EU103" s="69"/>
      <c r="EV103" s="69"/>
      <c r="EW103" s="69"/>
      <c r="EX103" s="69"/>
      <c r="EY103" s="69"/>
      <c r="EZ103" s="69"/>
      <c r="FA103" s="69"/>
      <c r="FB103" s="69"/>
      <c r="FC103" s="69"/>
      <c r="FD103" s="69"/>
      <c r="FE103" s="69"/>
      <c r="FF103" s="69"/>
      <c r="FG103" s="69"/>
      <c r="FH103" s="69"/>
      <c r="FI103" s="69"/>
      <c r="FJ103" s="69"/>
      <c r="FK103" s="69"/>
      <c r="FL103" s="69"/>
      <c r="FM103" s="69"/>
      <c r="FN103" s="69"/>
      <c r="FO103" s="69"/>
      <c r="FP103" s="69"/>
      <c r="FQ103" s="69"/>
      <c r="FR103" s="69"/>
      <c r="FS103" s="69"/>
      <c r="FT103" s="69"/>
      <c r="FU103" s="69"/>
      <c r="FV103" s="69"/>
      <c r="FW103" s="69"/>
      <c r="FX103" s="69"/>
      <c r="FY103" s="69"/>
      <c r="FZ103" s="69"/>
      <c r="GA103" s="69"/>
      <c r="GB103" s="69"/>
      <c r="GC103" s="69"/>
      <c r="GD103" s="69"/>
      <c r="GE103" s="69"/>
      <c r="GF103" s="69"/>
      <c r="GG103" s="69"/>
      <c r="GH103" s="69"/>
      <c r="GI103" s="69"/>
      <c r="GJ103" s="69"/>
      <c r="GK103" s="69"/>
      <c r="GL103" s="69"/>
      <c r="GM103" s="69"/>
      <c r="GN103" s="69"/>
      <c r="GO103" s="69"/>
      <c r="GP103" s="69"/>
      <c r="GQ103" s="69"/>
      <c r="GR103" s="69"/>
      <c r="GS103" s="69"/>
      <c r="GT103" s="69"/>
      <c r="GU103" s="69"/>
      <c r="GV103" s="69"/>
      <c r="GW103" s="69"/>
      <c r="GX103" s="69"/>
      <c r="GY103" s="69"/>
      <c r="GZ103" s="69"/>
      <c r="HA103" s="69"/>
      <c r="HB103" s="69"/>
      <c r="HC103" s="69"/>
      <c r="HD103" s="69"/>
      <c r="HE103" s="69"/>
      <c r="HF103" s="69"/>
      <c r="HG103" s="69"/>
      <c r="HH103" s="69"/>
      <c r="HI103" s="69"/>
      <c r="HJ103" s="69"/>
      <c r="HK103" s="69"/>
      <c r="HL103" s="69"/>
      <c r="HM103" s="69"/>
      <c r="HN103" s="69"/>
      <c r="HO103" s="69"/>
      <c r="HP103" s="69"/>
      <c r="HQ103" s="69"/>
      <c r="HR103" s="69"/>
      <c r="HS103" s="69"/>
      <c r="HT103" s="69"/>
      <c r="HU103" s="69"/>
      <c r="HV103" s="69"/>
      <c r="HW103" s="69"/>
      <c r="HX103" s="69"/>
      <c r="HY103" s="69"/>
      <c r="HZ103" s="69"/>
      <c r="IA103" s="69"/>
      <c r="IB103" s="69"/>
      <c r="IC103" s="69"/>
      <c r="ID103" s="69"/>
      <c r="IE103" s="69"/>
    </row>
    <row r="104" spans="1:239" ht="15.75" x14ac:dyDescent="0.25">
      <c r="A104" s="69"/>
      <c r="B104" s="69"/>
      <c r="C104" s="69"/>
      <c r="D104" s="69"/>
      <c r="E104" s="70"/>
      <c r="F104" s="69"/>
      <c r="G104" s="69"/>
      <c r="H104" s="71"/>
      <c r="I104" s="71"/>
      <c r="J104" s="71"/>
      <c r="K104" s="71"/>
      <c r="L104" s="71"/>
      <c r="M104" s="71"/>
      <c r="N104" s="71"/>
      <c r="O104" s="71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71"/>
      <c r="BI104" s="71"/>
      <c r="BJ104" s="71"/>
      <c r="BK104" s="71"/>
      <c r="BL104" s="69"/>
      <c r="BM104" s="69"/>
      <c r="BN104" s="69"/>
      <c r="BO104" s="69"/>
      <c r="BP104" s="69"/>
      <c r="BQ104" s="69"/>
      <c r="BR104" s="69"/>
      <c r="BS104" s="69"/>
      <c r="BT104" s="72"/>
      <c r="BU104" s="72"/>
      <c r="BV104" s="72"/>
      <c r="BW104" s="72"/>
      <c r="BX104" s="72"/>
      <c r="BY104" s="72"/>
      <c r="BZ104" s="69"/>
      <c r="CA104" s="69"/>
      <c r="CB104" s="72"/>
      <c r="CC104" s="72"/>
      <c r="CD104" s="69"/>
      <c r="CE104" s="69"/>
      <c r="CF104" s="72"/>
      <c r="CG104" s="69"/>
      <c r="CH104" s="69"/>
      <c r="CI104" s="69"/>
      <c r="CJ104" s="72"/>
      <c r="CK104" s="72"/>
      <c r="CL104" s="72"/>
      <c r="CM104" s="72"/>
      <c r="CN104" s="72"/>
      <c r="CO104" s="72"/>
      <c r="CP104" s="72"/>
      <c r="CQ104" s="72"/>
      <c r="CR104" s="72"/>
      <c r="CS104" s="69"/>
      <c r="CT104" s="69"/>
      <c r="CU104" s="69"/>
      <c r="CV104" s="69"/>
      <c r="CW104" s="69"/>
      <c r="CX104" s="69"/>
      <c r="CY104" s="69"/>
      <c r="CZ104" s="69"/>
      <c r="DA104" s="69"/>
      <c r="DB104" s="72"/>
      <c r="DC104" s="72"/>
      <c r="DD104" s="69"/>
      <c r="DE104" s="69"/>
      <c r="DF104" s="71"/>
      <c r="DG104" s="71"/>
      <c r="DH104" s="71"/>
      <c r="DI104" s="71"/>
      <c r="DJ104" s="71"/>
      <c r="DK104" s="71"/>
      <c r="DL104" s="71"/>
      <c r="DM104" s="71"/>
      <c r="DN104" s="69"/>
      <c r="DO104" s="69"/>
      <c r="DP104" s="69"/>
      <c r="DQ104" s="69"/>
      <c r="DR104" s="69"/>
      <c r="DS104" s="69"/>
      <c r="DT104" s="69"/>
      <c r="DU104" s="69"/>
      <c r="DV104" s="69"/>
      <c r="DW104" s="69"/>
      <c r="DX104" s="69"/>
      <c r="DY104" s="69"/>
      <c r="DZ104" s="69"/>
      <c r="EA104" s="69"/>
      <c r="EB104" s="69"/>
      <c r="EC104" s="69"/>
      <c r="ED104" s="69"/>
      <c r="EE104" s="69"/>
      <c r="EF104" s="69"/>
      <c r="EG104" s="69"/>
      <c r="EH104" s="69"/>
      <c r="EI104" s="69"/>
      <c r="EJ104" s="69"/>
      <c r="EK104" s="69"/>
      <c r="EL104" s="69"/>
      <c r="EM104" s="69"/>
      <c r="EN104" s="69"/>
      <c r="EO104" s="69"/>
      <c r="EP104" s="69"/>
      <c r="EQ104" s="69"/>
      <c r="ER104" s="69"/>
      <c r="ES104" s="69"/>
      <c r="ET104" s="69"/>
      <c r="EU104" s="69"/>
      <c r="EV104" s="69"/>
      <c r="EW104" s="69"/>
      <c r="EX104" s="69"/>
      <c r="EY104" s="69"/>
      <c r="EZ104" s="69"/>
      <c r="FA104" s="69"/>
      <c r="FB104" s="69"/>
      <c r="FC104" s="69"/>
      <c r="FD104" s="69"/>
      <c r="FE104" s="69"/>
      <c r="FF104" s="69"/>
      <c r="FG104" s="69"/>
      <c r="FH104" s="69"/>
      <c r="FI104" s="69"/>
      <c r="FJ104" s="69"/>
      <c r="FK104" s="69"/>
      <c r="FL104" s="69"/>
      <c r="FM104" s="69"/>
      <c r="FN104" s="69"/>
      <c r="FO104" s="69"/>
      <c r="FP104" s="69"/>
      <c r="FQ104" s="69"/>
      <c r="FR104" s="69"/>
      <c r="FS104" s="69"/>
      <c r="FT104" s="69"/>
      <c r="FU104" s="69"/>
      <c r="FV104" s="69"/>
      <c r="FW104" s="69"/>
      <c r="FX104" s="69"/>
      <c r="FY104" s="69"/>
      <c r="FZ104" s="69"/>
      <c r="GA104" s="69"/>
      <c r="GB104" s="69"/>
      <c r="GC104" s="69"/>
      <c r="GD104" s="69"/>
      <c r="GE104" s="69"/>
      <c r="GF104" s="69"/>
      <c r="GG104" s="69"/>
      <c r="GH104" s="69"/>
      <c r="GI104" s="69"/>
      <c r="GJ104" s="69"/>
      <c r="GK104" s="69"/>
      <c r="GL104" s="69"/>
      <c r="GM104" s="69"/>
      <c r="GN104" s="69"/>
      <c r="GO104" s="69"/>
      <c r="GP104" s="69"/>
      <c r="GQ104" s="69"/>
      <c r="GR104" s="69"/>
      <c r="GS104" s="69"/>
      <c r="GT104" s="69"/>
      <c r="GU104" s="69"/>
      <c r="GV104" s="69"/>
      <c r="GW104" s="69"/>
      <c r="GX104" s="69"/>
      <c r="GY104" s="69"/>
      <c r="GZ104" s="69"/>
      <c r="HA104" s="69"/>
      <c r="HB104" s="69"/>
      <c r="HC104" s="69"/>
      <c r="HD104" s="69"/>
      <c r="HE104" s="69"/>
      <c r="HF104" s="69"/>
      <c r="HG104" s="69"/>
      <c r="HH104" s="69"/>
      <c r="HI104" s="69"/>
      <c r="HJ104" s="69"/>
      <c r="HK104" s="69"/>
      <c r="HL104" s="69"/>
      <c r="HM104" s="69"/>
      <c r="HN104" s="69"/>
      <c r="HO104" s="69"/>
      <c r="HP104" s="69"/>
      <c r="HQ104" s="69"/>
      <c r="HR104" s="69"/>
      <c r="HS104" s="69"/>
      <c r="HT104" s="69"/>
      <c r="HU104" s="69"/>
      <c r="HV104" s="69"/>
      <c r="HW104" s="69"/>
      <c r="HX104" s="69"/>
      <c r="HY104" s="69"/>
      <c r="HZ104" s="69"/>
      <c r="IA104" s="69"/>
      <c r="IB104" s="69"/>
      <c r="IC104" s="69"/>
      <c r="ID104" s="69"/>
      <c r="IE104" s="69"/>
    </row>
    <row r="105" spans="1:239" ht="15.75" x14ac:dyDescent="0.25">
      <c r="A105" s="69"/>
      <c r="B105" s="69"/>
      <c r="C105" s="69"/>
      <c r="D105" s="69"/>
      <c r="E105" s="70"/>
      <c r="F105" s="69"/>
      <c r="G105" s="69"/>
      <c r="H105" s="71"/>
      <c r="I105" s="71"/>
      <c r="J105" s="71"/>
      <c r="K105" s="71"/>
      <c r="L105" s="71"/>
      <c r="M105" s="71"/>
      <c r="N105" s="71"/>
      <c r="O105" s="71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71"/>
      <c r="BI105" s="71"/>
      <c r="BJ105" s="71"/>
      <c r="BK105" s="71"/>
      <c r="BL105" s="69"/>
      <c r="BM105" s="69"/>
      <c r="BN105" s="69"/>
      <c r="BO105" s="69"/>
      <c r="BP105" s="69"/>
      <c r="BQ105" s="69"/>
      <c r="BR105" s="71"/>
      <c r="BS105" s="71"/>
      <c r="BT105" s="72"/>
      <c r="BU105" s="72"/>
      <c r="BV105" s="72"/>
      <c r="BW105" s="72"/>
      <c r="BX105" s="72"/>
      <c r="BY105" s="72"/>
      <c r="BZ105" s="72"/>
      <c r="CA105" s="72"/>
      <c r="CB105" s="72"/>
      <c r="CC105" s="72"/>
      <c r="CD105" s="69"/>
      <c r="CE105" s="69"/>
      <c r="CF105" s="69"/>
      <c r="CG105" s="69"/>
      <c r="CH105" s="72"/>
      <c r="CI105" s="72"/>
      <c r="CJ105" s="72"/>
      <c r="CK105" s="72"/>
      <c r="CL105" s="69"/>
      <c r="CM105" s="72"/>
      <c r="CN105" s="69"/>
      <c r="CO105" s="72"/>
      <c r="CP105" s="72"/>
      <c r="CQ105" s="72"/>
      <c r="CR105" s="72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71"/>
      <c r="DG105" s="71"/>
      <c r="DH105" s="71"/>
      <c r="DI105" s="71"/>
      <c r="DJ105" s="71"/>
      <c r="DK105" s="71"/>
      <c r="DL105" s="71"/>
      <c r="DM105" s="71"/>
      <c r="DN105" s="69"/>
      <c r="DO105" s="69"/>
      <c r="DP105" s="69"/>
      <c r="DQ105" s="69"/>
      <c r="DR105" s="69"/>
      <c r="DS105" s="69"/>
      <c r="DT105" s="69"/>
      <c r="DU105" s="69"/>
      <c r="DV105" s="69"/>
      <c r="DW105" s="69"/>
      <c r="DX105" s="69"/>
      <c r="DY105" s="69"/>
      <c r="DZ105" s="69"/>
      <c r="EA105" s="69"/>
      <c r="EB105" s="69"/>
      <c r="EC105" s="69"/>
      <c r="ED105" s="69"/>
      <c r="EE105" s="69"/>
      <c r="EF105" s="69"/>
      <c r="EG105" s="69"/>
      <c r="EH105" s="69"/>
      <c r="EI105" s="69"/>
      <c r="EJ105" s="69"/>
      <c r="EK105" s="69"/>
      <c r="EL105" s="69"/>
      <c r="EM105" s="69"/>
      <c r="EN105" s="69"/>
      <c r="EO105" s="69"/>
      <c r="EP105" s="69"/>
      <c r="EQ105" s="69"/>
      <c r="ER105" s="69"/>
      <c r="ES105" s="69"/>
      <c r="ET105" s="69"/>
      <c r="EU105" s="69"/>
      <c r="EV105" s="69"/>
      <c r="EW105" s="69"/>
      <c r="EX105" s="69"/>
      <c r="EY105" s="69"/>
      <c r="EZ105" s="69"/>
      <c r="FA105" s="69"/>
      <c r="FB105" s="69"/>
      <c r="FC105" s="69"/>
      <c r="FD105" s="69"/>
      <c r="FE105" s="69"/>
      <c r="FF105" s="69"/>
      <c r="FG105" s="69"/>
      <c r="FH105" s="69"/>
      <c r="FI105" s="69"/>
      <c r="FJ105" s="69"/>
      <c r="FK105" s="69"/>
      <c r="FL105" s="69"/>
      <c r="FM105" s="69"/>
      <c r="FN105" s="69"/>
      <c r="FO105" s="69"/>
      <c r="FP105" s="69"/>
      <c r="FQ105" s="69"/>
      <c r="FR105" s="69"/>
      <c r="FS105" s="69"/>
      <c r="FT105" s="69"/>
      <c r="FU105" s="69"/>
      <c r="FV105" s="69"/>
      <c r="FW105" s="69"/>
      <c r="FX105" s="69"/>
      <c r="FY105" s="69"/>
      <c r="FZ105" s="69"/>
      <c r="GA105" s="69"/>
      <c r="GB105" s="69"/>
      <c r="GC105" s="69"/>
      <c r="GD105" s="69"/>
      <c r="GE105" s="69"/>
      <c r="GF105" s="69"/>
      <c r="GG105" s="69"/>
      <c r="GH105" s="69"/>
      <c r="GI105" s="69"/>
      <c r="GJ105" s="69"/>
      <c r="GK105" s="69"/>
      <c r="GL105" s="69"/>
      <c r="GM105" s="69"/>
      <c r="GN105" s="69"/>
      <c r="GO105" s="69"/>
      <c r="GP105" s="69"/>
      <c r="GQ105" s="69"/>
      <c r="GR105" s="69"/>
      <c r="GS105" s="69"/>
      <c r="GT105" s="69"/>
      <c r="GU105" s="69"/>
      <c r="GV105" s="69"/>
      <c r="GW105" s="69"/>
      <c r="GX105" s="69"/>
      <c r="GY105" s="69"/>
      <c r="GZ105" s="69"/>
      <c r="HA105" s="69"/>
      <c r="HB105" s="69"/>
      <c r="HC105" s="69"/>
      <c r="HD105" s="69"/>
      <c r="HE105" s="69"/>
      <c r="HF105" s="69"/>
      <c r="HG105" s="69"/>
      <c r="HH105" s="69"/>
      <c r="HI105" s="69"/>
      <c r="HJ105" s="69"/>
      <c r="HK105" s="69"/>
      <c r="HL105" s="69"/>
      <c r="HM105" s="69"/>
      <c r="HN105" s="69"/>
      <c r="HO105" s="69"/>
      <c r="HP105" s="69"/>
      <c r="HQ105" s="69"/>
      <c r="HR105" s="69"/>
      <c r="HS105" s="69"/>
      <c r="HT105" s="69"/>
      <c r="HU105" s="69"/>
      <c r="HV105" s="69"/>
      <c r="HW105" s="69"/>
      <c r="HX105" s="69"/>
      <c r="HY105" s="69"/>
      <c r="HZ105" s="69"/>
      <c r="IA105" s="69"/>
      <c r="IB105" s="69"/>
      <c r="IC105" s="69"/>
      <c r="ID105" s="69"/>
      <c r="IE105" s="69"/>
    </row>
    <row r="106" spans="1:239" ht="15.75" x14ac:dyDescent="0.25">
      <c r="A106" s="69"/>
      <c r="B106" s="69"/>
      <c r="C106" s="69"/>
      <c r="D106" s="69"/>
      <c r="E106" s="70"/>
      <c r="F106" s="69"/>
      <c r="G106" s="69"/>
      <c r="H106" s="71"/>
      <c r="I106" s="71"/>
      <c r="J106" s="71"/>
      <c r="K106" s="71"/>
      <c r="L106" s="71"/>
      <c r="M106" s="71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71"/>
      <c r="BI106" s="71"/>
      <c r="BJ106" s="71"/>
      <c r="BK106" s="71"/>
      <c r="BL106" s="69"/>
      <c r="BM106" s="69"/>
      <c r="BN106" s="69"/>
      <c r="BO106" s="69"/>
      <c r="BP106" s="69"/>
      <c r="BQ106" s="69"/>
      <c r="BR106" s="71"/>
      <c r="BS106" s="71"/>
      <c r="BT106" s="72"/>
      <c r="BU106" s="72"/>
      <c r="BV106" s="72"/>
      <c r="BW106" s="72"/>
      <c r="BX106" s="72"/>
      <c r="BY106" s="72"/>
      <c r="BZ106" s="72"/>
      <c r="CA106" s="72"/>
      <c r="CB106" s="69"/>
      <c r="CC106" s="69"/>
      <c r="CD106" s="69"/>
      <c r="CE106" s="69"/>
      <c r="CF106" s="72"/>
      <c r="CG106" s="72"/>
      <c r="CH106" s="69"/>
      <c r="CI106" s="72"/>
      <c r="CJ106" s="72"/>
      <c r="CK106" s="72"/>
      <c r="CL106" s="72"/>
      <c r="CM106" s="72"/>
      <c r="CN106" s="72"/>
      <c r="CO106" s="72"/>
      <c r="CP106" s="72"/>
      <c r="CQ106" s="69"/>
      <c r="CR106" s="69"/>
      <c r="CS106" s="72"/>
      <c r="CT106" s="69"/>
      <c r="CU106" s="69"/>
      <c r="CV106" s="69"/>
      <c r="CW106" s="69"/>
      <c r="CX106" s="69"/>
      <c r="CY106" s="69"/>
      <c r="CZ106" s="69"/>
      <c r="DA106" s="69"/>
      <c r="DB106" s="72"/>
      <c r="DC106" s="72"/>
      <c r="DD106" s="69"/>
      <c r="DE106" s="69"/>
      <c r="DF106" s="71"/>
      <c r="DG106" s="71"/>
      <c r="DH106" s="71"/>
      <c r="DI106" s="71"/>
      <c r="DJ106" s="71"/>
      <c r="DK106" s="71"/>
      <c r="DL106" s="69"/>
      <c r="DM106" s="69"/>
      <c r="DN106" s="69"/>
      <c r="DO106" s="69"/>
      <c r="DP106" s="69"/>
      <c r="DQ106" s="69"/>
      <c r="DR106" s="69"/>
      <c r="DS106" s="69"/>
      <c r="DT106" s="69"/>
      <c r="DU106" s="69"/>
      <c r="DV106" s="69"/>
      <c r="DW106" s="69"/>
      <c r="DX106" s="69"/>
      <c r="DY106" s="69"/>
      <c r="DZ106" s="69"/>
      <c r="EA106" s="69"/>
      <c r="EB106" s="69"/>
      <c r="EC106" s="69"/>
      <c r="ED106" s="69"/>
      <c r="EE106" s="69"/>
      <c r="EF106" s="69"/>
      <c r="EG106" s="69"/>
      <c r="EH106" s="69"/>
      <c r="EI106" s="69"/>
      <c r="EJ106" s="69"/>
      <c r="EK106" s="69"/>
      <c r="EL106" s="69"/>
      <c r="EM106" s="69"/>
      <c r="EN106" s="69"/>
      <c r="EO106" s="69"/>
      <c r="EP106" s="69"/>
      <c r="EQ106" s="69"/>
      <c r="ER106" s="69"/>
      <c r="ES106" s="69"/>
      <c r="ET106" s="69"/>
      <c r="EU106" s="69"/>
      <c r="EV106" s="69"/>
      <c r="EW106" s="69"/>
      <c r="EX106" s="69"/>
      <c r="EY106" s="69"/>
      <c r="EZ106" s="69"/>
      <c r="FA106" s="69"/>
      <c r="FB106" s="69"/>
      <c r="FC106" s="69"/>
      <c r="FD106" s="69"/>
      <c r="FE106" s="69"/>
      <c r="FF106" s="69"/>
      <c r="FG106" s="69"/>
      <c r="FH106" s="69"/>
      <c r="FI106" s="69"/>
      <c r="FJ106" s="69"/>
      <c r="FK106" s="69"/>
      <c r="FL106" s="69"/>
      <c r="FM106" s="69"/>
      <c r="FN106" s="69"/>
      <c r="FO106" s="69"/>
      <c r="FP106" s="69"/>
      <c r="FQ106" s="69"/>
      <c r="FR106" s="69"/>
      <c r="FS106" s="69"/>
      <c r="FT106" s="69"/>
      <c r="FU106" s="69"/>
      <c r="FV106" s="69"/>
      <c r="FW106" s="69"/>
      <c r="FX106" s="69"/>
      <c r="FY106" s="69"/>
      <c r="FZ106" s="69"/>
      <c r="GA106" s="69"/>
      <c r="GB106" s="69"/>
      <c r="GC106" s="69"/>
      <c r="GD106" s="69"/>
      <c r="GE106" s="69"/>
      <c r="GF106" s="69"/>
      <c r="GG106" s="69"/>
      <c r="GH106" s="69"/>
      <c r="GI106" s="69"/>
      <c r="GJ106" s="69"/>
      <c r="GK106" s="69"/>
      <c r="GL106" s="69"/>
      <c r="GM106" s="69"/>
      <c r="GN106" s="69"/>
      <c r="GO106" s="69"/>
      <c r="GP106" s="69"/>
      <c r="GQ106" s="69"/>
      <c r="GR106" s="69"/>
      <c r="GS106" s="69"/>
      <c r="GT106" s="69"/>
      <c r="GU106" s="69"/>
      <c r="GV106" s="69"/>
      <c r="GW106" s="69"/>
      <c r="GX106" s="69"/>
      <c r="GY106" s="69"/>
      <c r="GZ106" s="69"/>
      <c r="HA106" s="69"/>
      <c r="HB106" s="69"/>
      <c r="HC106" s="69"/>
      <c r="HD106" s="69"/>
      <c r="HE106" s="69"/>
      <c r="HF106" s="69"/>
      <c r="HG106" s="69"/>
      <c r="HH106" s="69"/>
      <c r="HI106" s="69"/>
      <c r="HJ106" s="69"/>
      <c r="HK106" s="69"/>
      <c r="HL106" s="69"/>
      <c r="HM106" s="69"/>
      <c r="HN106" s="69"/>
      <c r="HO106" s="69"/>
      <c r="HP106" s="69"/>
      <c r="HQ106" s="69"/>
      <c r="HR106" s="69"/>
      <c r="HS106" s="69"/>
      <c r="HT106" s="69"/>
      <c r="HU106" s="69"/>
      <c r="HV106" s="69"/>
      <c r="HW106" s="69"/>
      <c r="HX106" s="69"/>
      <c r="HY106" s="69"/>
      <c r="HZ106" s="69"/>
      <c r="IA106" s="69"/>
      <c r="IB106" s="69"/>
      <c r="IC106" s="69"/>
      <c r="ID106" s="69"/>
      <c r="IE106" s="69"/>
    </row>
    <row r="107" spans="1:239" ht="15.75" x14ac:dyDescent="0.25">
      <c r="A107" s="69"/>
      <c r="B107" s="69"/>
      <c r="C107" s="69"/>
      <c r="D107" s="69"/>
      <c r="E107" s="70"/>
      <c r="F107" s="69"/>
      <c r="G107" s="69"/>
      <c r="H107" s="71"/>
      <c r="I107" s="71"/>
      <c r="J107" s="71"/>
      <c r="K107" s="71"/>
      <c r="L107" s="71"/>
      <c r="M107" s="71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71"/>
      <c r="BI107" s="71"/>
      <c r="BJ107" s="71"/>
      <c r="BK107" s="71"/>
      <c r="BL107" s="69"/>
      <c r="BM107" s="69"/>
      <c r="BN107" s="69"/>
      <c r="BO107" s="69"/>
      <c r="BP107" s="69"/>
      <c r="BQ107" s="69"/>
      <c r="BR107" s="71"/>
      <c r="BS107" s="71"/>
      <c r="BT107" s="72"/>
      <c r="BU107" s="72"/>
      <c r="BV107" s="72"/>
      <c r="BW107" s="72"/>
      <c r="BX107" s="72"/>
      <c r="BY107" s="72"/>
      <c r="BZ107" s="72"/>
      <c r="CA107" s="72"/>
      <c r="CB107" s="72"/>
      <c r="CC107" s="69"/>
      <c r="CD107" s="69"/>
      <c r="CE107" s="69"/>
      <c r="CF107" s="69"/>
      <c r="CG107" s="72"/>
      <c r="CH107" s="72"/>
      <c r="CI107" s="72"/>
      <c r="CJ107" s="72"/>
      <c r="CK107" s="72"/>
      <c r="CL107" s="72"/>
      <c r="CM107" s="72"/>
      <c r="CN107" s="72"/>
      <c r="CO107" s="72"/>
      <c r="CP107" s="72"/>
      <c r="CQ107" s="72"/>
      <c r="CR107" s="72"/>
      <c r="CS107" s="72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71"/>
      <c r="DG107" s="71"/>
      <c r="DH107" s="71"/>
      <c r="DI107" s="71"/>
      <c r="DJ107" s="71"/>
      <c r="DK107" s="71"/>
      <c r="DL107" s="69"/>
      <c r="DM107" s="69"/>
      <c r="DN107" s="69"/>
      <c r="DO107" s="69"/>
      <c r="DP107" s="69"/>
      <c r="DQ107" s="69"/>
      <c r="DR107" s="69"/>
      <c r="DS107" s="69"/>
      <c r="DT107" s="69"/>
      <c r="DU107" s="69"/>
      <c r="DV107" s="69"/>
      <c r="DW107" s="69"/>
      <c r="DX107" s="69"/>
      <c r="DY107" s="69"/>
      <c r="DZ107" s="69"/>
      <c r="EA107" s="69"/>
      <c r="EB107" s="69"/>
      <c r="EC107" s="69"/>
      <c r="ED107" s="69"/>
      <c r="EE107" s="69"/>
      <c r="EF107" s="69"/>
      <c r="EG107" s="69"/>
      <c r="EH107" s="69"/>
      <c r="EI107" s="69"/>
      <c r="EJ107" s="69"/>
      <c r="EK107" s="69"/>
      <c r="EL107" s="69"/>
      <c r="EM107" s="69"/>
      <c r="EN107" s="69"/>
      <c r="EO107" s="69"/>
      <c r="EP107" s="69"/>
      <c r="EQ107" s="69"/>
      <c r="ER107" s="69"/>
      <c r="ES107" s="69"/>
      <c r="ET107" s="69"/>
      <c r="EU107" s="69"/>
      <c r="EV107" s="69"/>
      <c r="EW107" s="69"/>
      <c r="EX107" s="69"/>
      <c r="EY107" s="69"/>
      <c r="EZ107" s="69"/>
      <c r="FA107" s="69"/>
      <c r="FB107" s="69"/>
      <c r="FC107" s="69"/>
      <c r="FD107" s="69"/>
      <c r="FE107" s="69"/>
      <c r="FF107" s="69"/>
      <c r="FG107" s="69"/>
      <c r="FH107" s="69"/>
      <c r="FI107" s="69"/>
      <c r="FJ107" s="69"/>
      <c r="FK107" s="69"/>
      <c r="FL107" s="69"/>
      <c r="FM107" s="69"/>
      <c r="FN107" s="69"/>
      <c r="FO107" s="69"/>
      <c r="FP107" s="69"/>
      <c r="FQ107" s="69"/>
      <c r="FR107" s="69"/>
      <c r="FS107" s="69"/>
      <c r="FT107" s="69"/>
      <c r="FU107" s="69"/>
      <c r="FV107" s="69"/>
      <c r="FW107" s="69"/>
      <c r="FX107" s="69"/>
      <c r="FY107" s="69"/>
      <c r="FZ107" s="69"/>
      <c r="GA107" s="69"/>
      <c r="GB107" s="69"/>
      <c r="GC107" s="69"/>
      <c r="GD107" s="69"/>
      <c r="GE107" s="69"/>
      <c r="GF107" s="69"/>
      <c r="GG107" s="69"/>
      <c r="GH107" s="69"/>
      <c r="GI107" s="69"/>
      <c r="GJ107" s="69"/>
      <c r="GK107" s="69"/>
      <c r="GL107" s="69"/>
      <c r="GM107" s="69"/>
      <c r="GN107" s="69"/>
      <c r="GO107" s="69"/>
      <c r="GP107" s="69"/>
      <c r="GQ107" s="69"/>
      <c r="GR107" s="69"/>
      <c r="GS107" s="69"/>
      <c r="GT107" s="69"/>
      <c r="GU107" s="69"/>
      <c r="GV107" s="69"/>
      <c r="GW107" s="69"/>
      <c r="GX107" s="69"/>
      <c r="GY107" s="69"/>
      <c r="GZ107" s="69"/>
      <c r="HA107" s="69"/>
      <c r="HB107" s="69"/>
      <c r="HC107" s="69"/>
      <c r="HD107" s="69"/>
      <c r="HE107" s="69"/>
      <c r="HF107" s="69"/>
      <c r="HG107" s="69"/>
      <c r="HH107" s="69"/>
      <c r="HI107" s="69"/>
      <c r="HJ107" s="69"/>
      <c r="HK107" s="69"/>
      <c r="HL107" s="69"/>
      <c r="HM107" s="69"/>
      <c r="HN107" s="69"/>
      <c r="HO107" s="69"/>
      <c r="HP107" s="69"/>
      <c r="HQ107" s="69"/>
      <c r="HR107" s="69"/>
      <c r="HS107" s="69"/>
      <c r="HT107" s="69"/>
      <c r="HU107" s="69"/>
      <c r="HV107" s="69"/>
      <c r="HW107" s="69"/>
      <c r="HX107" s="69"/>
      <c r="HY107" s="69"/>
      <c r="HZ107" s="69"/>
      <c r="IA107" s="69"/>
      <c r="IB107" s="69"/>
      <c r="IC107" s="69"/>
      <c r="ID107" s="69"/>
      <c r="IE107" s="69"/>
    </row>
    <row r="108" spans="1:239" ht="15.75" x14ac:dyDescent="0.25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  <c r="DR108" s="69"/>
      <c r="DS108" s="69"/>
      <c r="DT108" s="69"/>
      <c r="DU108" s="69"/>
      <c r="DV108" s="69"/>
      <c r="DW108" s="69"/>
      <c r="DX108" s="69"/>
      <c r="DY108" s="69"/>
      <c r="DZ108" s="69"/>
      <c r="EA108" s="69"/>
      <c r="EB108" s="69"/>
      <c r="EC108" s="69"/>
      <c r="ED108" s="69"/>
      <c r="EE108" s="69"/>
      <c r="EF108" s="69"/>
      <c r="EG108" s="69"/>
      <c r="EH108" s="69"/>
      <c r="EI108" s="69"/>
      <c r="EJ108" s="69"/>
      <c r="EK108" s="69"/>
      <c r="EL108" s="69"/>
      <c r="EM108" s="69"/>
      <c r="EN108" s="69"/>
      <c r="EO108" s="69"/>
      <c r="EP108" s="69"/>
      <c r="EQ108" s="69"/>
      <c r="ER108" s="69"/>
      <c r="ES108" s="69"/>
      <c r="ET108" s="69"/>
      <c r="EU108" s="69"/>
      <c r="EV108" s="69"/>
      <c r="EW108" s="69"/>
      <c r="EX108" s="69"/>
      <c r="EY108" s="69"/>
      <c r="EZ108" s="69"/>
      <c r="FA108" s="69"/>
      <c r="FB108" s="69"/>
      <c r="FC108" s="69"/>
      <c r="FD108" s="69"/>
      <c r="FE108" s="69"/>
      <c r="FF108" s="69"/>
      <c r="FG108" s="69"/>
      <c r="FH108" s="69"/>
      <c r="FI108" s="69"/>
      <c r="FJ108" s="69"/>
      <c r="FK108" s="69"/>
      <c r="FL108" s="69"/>
      <c r="FM108" s="69"/>
      <c r="FN108" s="69"/>
      <c r="FO108" s="69"/>
      <c r="FP108" s="69"/>
      <c r="FQ108" s="69"/>
      <c r="FR108" s="69"/>
      <c r="FS108" s="69"/>
      <c r="FT108" s="69"/>
      <c r="FU108" s="69"/>
      <c r="FV108" s="69"/>
      <c r="FW108" s="69"/>
      <c r="FX108" s="69"/>
      <c r="FY108" s="69"/>
      <c r="FZ108" s="69"/>
      <c r="GA108" s="69"/>
      <c r="GB108" s="69"/>
      <c r="GC108" s="69"/>
      <c r="GD108" s="69"/>
      <c r="GE108" s="69"/>
      <c r="GF108" s="69"/>
      <c r="GG108" s="69"/>
      <c r="GH108" s="69"/>
      <c r="GI108" s="69"/>
      <c r="GJ108" s="69"/>
      <c r="GK108" s="69"/>
      <c r="GL108" s="69"/>
      <c r="GM108" s="69"/>
      <c r="GN108" s="69"/>
      <c r="GO108" s="69"/>
      <c r="GP108" s="69"/>
      <c r="GQ108" s="69"/>
      <c r="GR108" s="69"/>
      <c r="GS108" s="69"/>
      <c r="GT108" s="69"/>
      <c r="GU108" s="69"/>
      <c r="GV108" s="69"/>
      <c r="GW108" s="69"/>
      <c r="GX108" s="69"/>
      <c r="GY108" s="69"/>
      <c r="GZ108" s="69"/>
      <c r="HA108" s="69"/>
      <c r="HB108" s="69"/>
      <c r="HC108" s="69"/>
      <c r="HD108" s="69"/>
      <c r="HE108" s="69"/>
      <c r="HF108" s="69"/>
      <c r="HG108" s="69"/>
      <c r="HH108" s="69"/>
      <c r="HI108" s="69"/>
      <c r="HJ108" s="69"/>
      <c r="HK108" s="69"/>
      <c r="HL108" s="69"/>
      <c r="HM108" s="69"/>
      <c r="HN108" s="69"/>
      <c r="HO108" s="69"/>
      <c r="HP108" s="69"/>
      <c r="HQ108" s="69"/>
      <c r="HR108" s="69"/>
      <c r="HS108" s="69"/>
      <c r="HT108" s="69"/>
      <c r="HU108" s="69"/>
      <c r="HV108" s="69"/>
      <c r="HW108" s="69"/>
      <c r="HX108" s="69"/>
      <c r="HY108" s="69"/>
      <c r="HZ108" s="69"/>
      <c r="IA108" s="69"/>
      <c r="IB108" s="69"/>
      <c r="IC108" s="69"/>
      <c r="ID108" s="69"/>
      <c r="IE108" s="69"/>
    </row>
    <row r="109" spans="1:239" ht="15.75" x14ac:dyDescent="0.25">
      <c r="A109" s="69"/>
      <c r="B109" s="69"/>
      <c r="C109" s="69"/>
      <c r="D109" s="69"/>
      <c r="E109" s="70"/>
      <c r="F109" s="69"/>
      <c r="G109" s="69"/>
      <c r="H109" s="71"/>
      <c r="I109" s="71"/>
      <c r="J109" s="69"/>
      <c r="K109" s="69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71"/>
      <c r="BE109" s="71"/>
      <c r="BF109" s="71"/>
      <c r="BG109" s="71"/>
      <c r="BH109" s="69"/>
      <c r="BI109" s="69"/>
      <c r="BJ109" s="71"/>
      <c r="BK109" s="71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71"/>
      <c r="DI109" s="71"/>
      <c r="DJ109" s="69"/>
      <c r="DK109" s="69"/>
      <c r="DL109" s="71"/>
      <c r="DM109" s="71"/>
      <c r="DN109" s="71"/>
      <c r="DO109" s="71"/>
      <c r="DP109" s="71"/>
      <c r="DQ109" s="71"/>
      <c r="DR109" s="71"/>
      <c r="DS109" s="71"/>
      <c r="DT109" s="71"/>
      <c r="DU109" s="71"/>
      <c r="DV109" s="71"/>
      <c r="DW109" s="71"/>
      <c r="DX109" s="71"/>
      <c r="DY109" s="71"/>
      <c r="DZ109" s="71"/>
      <c r="EA109" s="71"/>
      <c r="EB109" s="71"/>
      <c r="EC109" s="71"/>
      <c r="ED109" s="71"/>
      <c r="EE109" s="71"/>
      <c r="EF109" s="71"/>
      <c r="EG109" s="71"/>
      <c r="EH109" s="71"/>
      <c r="EI109" s="71"/>
      <c r="EJ109" s="71"/>
      <c r="EK109" s="71"/>
      <c r="EL109" s="71"/>
      <c r="EM109" s="71"/>
      <c r="EN109" s="71"/>
      <c r="EO109" s="71"/>
      <c r="EP109" s="71"/>
      <c r="EQ109" s="71"/>
      <c r="ER109" s="69"/>
      <c r="ES109" s="69"/>
      <c r="ET109" s="69"/>
      <c r="EU109" s="69"/>
      <c r="EV109" s="69"/>
      <c r="EW109" s="69"/>
      <c r="EX109" s="69"/>
      <c r="EY109" s="69"/>
      <c r="EZ109" s="69"/>
      <c r="FA109" s="69"/>
      <c r="FB109" s="71"/>
      <c r="FC109" s="71"/>
      <c r="FD109" s="71"/>
      <c r="FE109" s="71"/>
      <c r="FF109" s="71"/>
      <c r="FG109" s="69"/>
      <c r="FH109" s="69"/>
      <c r="FI109" s="69"/>
      <c r="FJ109" s="69"/>
      <c r="FK109" s="69"/>
      <c r="FL109" s="69"/>
      <c r="FM109" s="69"/>
      <c r="FN109" s="69"/>
      <c r="FO109" s="69"/>
      <c r="FP109" s="69"/>
      <c r="FQ109" s="69"/>
      <c r="FR109" s="69"/>
      <c r="FS109" s="69"/>
      <c r="FT109" s="69"/>
      <c r="FU109" s="69"/>
      <c r="FV109" s="69"/>
      <c r="FW109" s="69"/>
      <c r="FX109" s="69"/>
      <c r="FY109" s="69"/>
      <c r="FZ109" s="69"/>
      <c r="GA109" s="69"/>
      <c r="GB109" s="69"/>
      <c r="GC109" s="69"/>
      <c r="GD109" s="69"/>
      <c r="GE109" s="69"/>
      <c r="GF109" s="69"/>
      <c r="GG109" s="69"/>
      <c r="GH109" s="69"/>
      <c r="GI109" s="69"/>
      <c r="GJ109" s="69"/>
      <c r="GK109" s="69"/>
      <c r="GL109" s="69"/>
      <c r="GM109" s="69"/>
      <c r="GN109" s="69"/>
      <c r="GO109" s="69"/>
      <c r="GP109" s="69"/>
      <c r="GQ109" s="69"/>
      <c r="GR109" s="69"/>
      <c r="GS109" s="69"/>
      <c r="GT109" s="69"/>
      <c r="GU109" s="69"/>
      <c r="GV109" s="69"/>
      <c r="GW109" s="69"/>
      <c r="GX109" s="69"/>
      <c r="GY109" s="69"/>
      <c r="GZ109" s="69"/>
      <c r="HA109" s="69"/>
      <c r="HB109" s="69"/>
      <c r="HC109" s="69"/>
      <c r="HD109" s="69"/>
      <c r="HE109" s="69"/>
      <c r="HF109" s="69"/>
      <c r="HG109" s="69"/>
      <c r="HH109" s="69"/>
      <c r="HI109" s="69"/>
      <c r="HJ109" s="69"/>
      <c r="HK109" s="69"/>
      <c r="HL109" s="69"/>
      <c r="HM109" s="69"/>
      <c r="HN109" s="69"/>
      <c r="HO109" s="69"/>
      <c r="HP109" s="69"/>
      <c r="HQ109" s="69"/>
      <c r="HR109" s="69"/>
      <c r="HS109" s="69"/>
      <c r="HT109" s="69"/>
      <c r="HU109" s="69"/>
      <c r="HV109" s="69"/>
      <c r="HW109" s="69"/>
      <c r="HX109" s="69"/>
      <c r="HY109" s="69"/>
      <c r="HZ109" s="69"/>
      <c r="IA109" s="69"/>
      <c r="IB109" s="69"/>
      <c r="IC109" s="69"/>
      <c r="ID109" s="69"/>
      <c r="IE109" s="69"/>
    </row>
    <row r="110" spans="1:239" ht="15.75" x14ac:dyDescent="0.25">
      <c r="A110" s="69"/>
      <c r="B110" s="69"/>
      <c r="C110" s="69"/>
      <c r="D110" s="69"/>
      <c r="E110" s="70"/>
      <c r="F110" s="69"/>
      <c r="G110" s="69"/>
      <c r="H110" s="71"/>
      <c r="I110" s="71"/>
      <c r="J110" s="69"/>
      <c r="K110" s="69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69"/>
      <c r="AE110" s="69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71"/>
      <c r="BE110" s="71"/>
      <c r="BF110" s="71"/>
      <c r="BG110" s="71"/>
      <c r="BH110" s="69"/>
      <c r="BI110" s="69"/>
      <c r="BJ110" s="71"/>
      <c r="BK110" s="71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71"/>
      <c r="DI110" s="71"/>
      <c r="DJ110" s="69"/>
      <c r="DK110" s="69"/>
      <c r="DL110" s="71"/>
      <c r="DM110" s="71"/>
      <c r="DN110" s="71"/>
      <c r="DO110" s="71"/>
      <c r="DP110" s="71"/>
      <c r="DQ110" s="71"/>
      <c r="DR110" s="71"/>
      <c r="DS110" s="71"/>
      <c r="DT110" s="71"/>
      <c r="DU110" s="71"/>
      <c r="DV110" s="71"/>
      <c r="DW110" s="71"/>
      <c r="DX110" s="71"/>
      <c r="DY110" s="71"/>
      <c r="DZ110" s="71"/>
      <c r="EA110" s="71"/>
      <c r="EB110" s="69"/>
      <c r="EC110" s="69"/>
      <c r="ED110" s="71"/>
      <c r="EE110" s="71"/>
      <c r="EF110" s="71"/>
      <c r="EG110" s="71"/>
      <c r="EH110" s="71"/>
      <c r="EI110" s="71"/>
      <c r="EJ110" s="71"/>
      <c r="EK110" s="71"/>
      <c r="EL110" s="71"/>
      <c r="EM110" s="71"/>
      <c r="EN110" s="71"/>
      <c r="EO110" s="71"/>
      <c r="EP110" s="71"/>
      <c r="EQ110" s="71"/>
      <c r="ER110" s="69"/>
      <c r="ES110" s="69"/>
      <c r="ET110" s="69"/>
      <c r="EU110" s="69"/>
      <c r="EV110" s="69"/>
      <c r="EW110" s="69"/>
      <c r="EX110" s="69"/>
      <c r="EY110" s="69"/>
      <c r="EZ110" s="69"/>
      <c r="FA110" s="69"/>
      <c r="FB110" s="71"/>
      <c r="FC110" s="71"/>
      <c r="FD110" s="71"/>
      <c r="FE110" s="71"/>
      <c r="FF110" s="71"/>
      <c r="FG110" s="69"/>
      <c r="FH110" s="69"/>
      <c r="FI110" s="69"/>
      <c r="FJ110" s="69"/>
      <c r="FK110" s="69"/>
      <c r="FL110" s="69"/>
      <c r="FM110" s="69"/>
      <c r="FN110" s="69"/>
      <c r="FO110" s="69"/>
      <c r="FP110" s="69"/>
      <c r="FQ110" s="69"/>
      <c r="FR110" s="69"/>
      <c r="FS110" s="69"/>
      <c r="FT110" s="69"/>
      <c r="FU110" s="69"/>
      <c r="FV110" s="69"/>
      <c r="FW110" s="69"/>
      <c r="FX110" s="69"/>
      <c r="FY110" s="69"/>
      <c r="FZ110" s="69"/>
      <c r="GA110" s="69"/>
      <c r="GB110" s="69"/>
      <c r="GC110" s="69"/>
      <c r="GD110" s="69"/>
      <c r="GE110" s="69"/>
      <c r="GF110" s="69"/>
      <c r="GG110" s="69"/>
      <c r="GH110" s="69"/>
      <c r="GI110" s="69"/>
      <c r="GJ110" s="69"/>
      <c r="GK110" s="69"/>
      <c r="GL110" s="69"/>
      <c r="GM110" s="69"/>
      <c r="GN110" s="69"/>
      <c r="GO110" s="69"/>
      <c r="GP110" s="69"/>
      <c r="GQ110" s="69"/>
      <c r="GR110" s="69"/>
      <c r="GS110" s="69"/>
      <c r="GT110" s="69"/>
      <c r="GU110" s="69"/>
      <c r="GV110" s="69"/>
      <c r="GW110" s="69"/>
      <c r="GX110" s="69"/>
      <c r="GY110" s="69"/>
      <c r="GZ110" s="69"/>
      <c r="HA110" s="69"/>
      <c r="HB110" s="69"/>
      <c r="HC110" s="69"/>
      <c r="HD110" s="69"/>
      <c r="HE110" s="69"/>
      <c r="HF110" s="69"/>
      <c r="HG110" s="69"/>
      <c r="HH110" s="69"/>
      <c r="HI110" s="69"/>
      <c r="HJ110" s="69"/>
      <c r="HK110" s="69"/>
      <c r="HL110" s="69"/>
      <c r="HM110" s="69"/>
      <c r="HN110" s="69"/>
      <c r="HO110" s="69"/>
      <c r="HP110" s="69"/>
      <c r="HQ110" s="69"/>
      <c r="HR110" s="69"/>
      <c r="HS110" s="69"/>
      <c r="HT110" s="69"/>
      <c r="HU110" s="69"/>
      <c r="HV110" s="69"/>
      <c r="HW110" s="69"/>
      <c r="HX110" s="69"/>
      <c r="HY110" s="69"/>
      <c r="HZ110" s="69"/>
      <c r="IA110" s="69"/>
      <c r="IB110" s="69"/>
      <c r="IC110" s="69"/>
      <c r="ID110" s="69"/>
      <c r="IE110" s="69"/>
    </row>
    <row r="111" spans="1:239" ht="15.75" x14ac:dyDescent="0.25">
      <c r="A111" s="69"/>
      <c r="B111" s="69"/>
      <c r="C111" s="69"/>
      <c r="D111" s="69"/>
      <c r="E111" s="70"/>
      <c r="F111" s="69"/>
      <c r="G111" s="69"/>
      <c r="H111" s="71"/>
      <c r="I111" s="71"/>
      <c r="J111" s="69"/>
      <c r="K111" s="69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71"/>
      <c r="BE111" s="71"/>
      <c r="BF111" s="71"/>
      <c r="BG111" s="71"/>
      <c r="BH111" s="69"/>
      <c r="BI111" s="69"/>
      <c r="BJ111" s="71"/>
      <c r="BK111" s="71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71"/>
      <c r="DI111" s="71"/>
      <c r="DJ111" s="69"/>
      <c r="DK111" s="69"/>
      <c r="DL111" s="71"/>
      <c r="DM111" s="71"/>
      <c r="DN111" s="71"/>
      <c r="DO111" s="71"/>
      <c r="DP111" s="71"/>
      <c r="DQ111" s="71"/>
      <c r="DR111" s="71"/>
      <c r="DS111" s="71"/>
      <c r="DT111" s="71"/>
      <c r="DU111" s="71"/>
      <c r="DV111" s="71"/>
      <c r="DW111" s="71"/>
      <c r="DX111" s="71"/>
      <c r="DY111" s="71"/>
      <c r="DZ111" s="71"/>
      <c r="EA111" s="71"/>
      <c r="EB111" s="71"/>
      <c r="EC111" s="71"/>
      <c r="ED111" s="71"/>
      <c r="EE111" s="71"/>
      <c r="EF111" s="71"/>
      <c r="EG111" s="71"/>
      <c r="EH111" s="71"/>
      <c r="EI111" s="71"/>
      <c r="EJ111" s="71"/>
      <c r="EK111" s="71"/>
      <c r="EL111" s="71"/>
      <c r="EM111" s="71"/>
      <c r="EN111" s="71"/>
      <c r="EO111" s="71"/>
      <c r="EP111" s="71"/>
      <c r="EQ111" s="71"/>
      <c r="ER111" s="69"/>
      <c r="ES111" s="69"/>
      <c r="ET111" s="69"/>
      <c r="EU111" s="69"/>
      <c r="EV111" s="69"/>
      <c r="EW111" s="69"/>
      <c r="EX111" s="69"/>
      <c r="EY111" s="69"/>
      <c r="EZ111" s="69"/>
      <c r="FA111" s="69"/>
      <c r="FB111" s="71"/>
      <c r="FC111" s="71"/>
      <c r="FD111" s="71"/>
      <c r="FE111" s="71"/>
      <c r="FF111" s="71"/>
      <c r="FG111" s="69"/>
      <c r="FH111" s="69"/>
      <c r="FI111" s="69"/>
      <c r="FJ111" s="69"/>
      <c r="FK111" s="69"/>
      <c r="FL111" s="69"/>
      <c r="FM111" s="69"/>
      <c r="FN111" s="69"/>
      <c r="FO111" s="69"/>
      <c r="FP111" s="69"/>
      <c r="FQ111" s="69"/>
      <c r="FR111" s="69"/>
      <c r="FS111" s="69"/>
      <c r="FT111" s="69"/>
      <c r="FU111" s="69"/>
      <c r="FV111" s="69"/>
      <c r="FW111" s="69"/>
      <c r="FX111" s="69"/>
      <c r="FY111" s="69"/>
      <c r="FZ111" s="69"/>
      <c r="GA111" s="69"/>
      <c r="GB111" s="69"/>
      <c r="GC111" s="69"/>
      <c r="GD111" s="69"/>
      <c r="GE111" s="69"/>
      <c r="GF111" s="69"/>
      <c r="GG111" s="69"/>
      <c r="GH111" s="69"/>
      <c r="GI111" s="69"/>
      <c r="GJ111" s="69"/>
      <c r="GK111" s="69"/>
      <c r="GL111" s="69"/>
      <c r="GM111" s="69"/>
      <c r="GN111" s="69"/>
      <c r="GO111" s="69"/>
      <c r="GP111" s="69"/>
      <c r="GQ111" s="69"/>
      <c r="GR111" s="69"/>
      <c r="GS111" s="69"/>
      <c r="GT111" s="69"/>
      <c r="GU111" s="69"/>
      <c r="GV111" s="69"/>
      <c r="GW111" s="69"/>
      <c r="GX111" s="69"/>
      <c r="GY111" s="69"/>
      <c r="GZ111" s="69"/>
      <c r="HA111" s="69"/>
      <c r="HB111" s="69"/>
      <c r="HC111" s="69"/>
      <c r="HD111" s="69"/>
      <c r="HE111" s="69"/>
      <c r="HF111" s="69"/>
      <c r="HG111" s="69"/>
      <c r="HH111" s="69"/>
      <c r="HI111" s="69"/>
      <c r="HJ111" s="69"/>
      <c r="HK111" s="69"/>
      <c r="HL111" s="69"/>
      <c r="HM111" s="69"/>
      <c r="HN111" s="69"/>
      <c r="HO111" s="69"/>
      <c r="HP111" s="69"/>
      <c r="HQ111" s="69"/>
      <c r="HR111" s="69"/>
      <c r="HS111" s="69"/>
      <c r="HT111" s="69"/>
      <c r="HU111" s="69"/>
      <c r="HV111" s="69"/>
      <c r="HW111" s="69"/>
      <c r="HX111" s="69"/>
      <c r="HY111" s="69"/>
      <c r="HZ111" s="69"/>
      <c r="IA111" s="69"/>
      <c r="IB111" s="69"/>
      <c r="IC111" s="69"/>
      <c r="ID111" s="69"/>
      <c r="IE111" s="69"/>
    </row>
    <row r="112" spans="1:239" ht="15.75" x14ac:dyDescent="0.25">
      <c r="A112" s="69"/>
      <c r="B112" s="69"/>
      <c r="C112" s="69"/>
      <c r="D112" s="69"/>
      <c r="E112" s="70"/>
      <c r="F112" s="69"/>
      <c r="G112" s="69"/>
      <c r="H112" s="71"/>
      <c r="I112" s="71"/>
      <c r="J112" s="69"/>
      <c r="K112" s="69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71"/>
      <c r="BE112" s="71"/>
      <c r="BF112" s="71"/>
      <c r="BG112" s="71"/>
      <c r="BH112" s="69"/>
      <c r="BI112" s="69"/>
      <c r="BJ112" s="71"/>
      <c r="BK112" s="71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71"/>
      <c r="DI112" s="71"/>
      <c r="DJ112" s="69"/>
      <c r="DK112" s="69"/>
      <c r="DL112" s="71"/>
      <c r="DM112" s="71"/>
      <c r="DN112" s="71"/>
      <c r="DO112" s="71"/>
      <c r="DP112" s="71"/>
      <c r="DQ112" s="71"/>
      <c r="DR112" s="71"/>
      <c r="DS112" s="71"/>
      <c r="DT112" s="71"/>
      <c r="DU112" s="71"/>
      <c r="DV112" s="71"/>
      <c r="DW112" s="71"/>
      <c r="DX112" s="71"/>
      <c r="DY112" s="71"/>
      <c r="DZ112" s="71"/>
      <c r="EA112" s="71"/>
      <c r="EB112" s="71"/>
      <c r="EC112" s="71"/>
      <c r="ED112" s="71"/>
      <c r="EE112" s="71"/>
      <c r="EF112" s="71"/>
      <c r="EG112" s="71"/>
      <c r="EH112" s="71"/>
      <c r="EI112" s="71"/>
      <c r="EJ112" s="71"/>
      <c r="EK112" s="71"/>
      <c r="EL112" s="71"/>
      <c r="EM112" s="71"/>
      <c r="EN112" s="71"/>
      <c r="EO112" s="71"/>
      <c r="EP112" s="71"/>
      <c r="EQ112" s="71"/>
      <c r="ER112" s="69"/>
      <c r="ES112" s="69"/>
      <c r="ET112" s="69"/>
      <c r="EU112" s="69"/>
      <c r="EV112" s="69"/>
      <c r="EW112" s="69"/>
      <c r="EX112" s="69"/>
      <c r="EY112" s="69"/>
      <c r="EZ112" s="69"/>
      <c r="FA112" s="69"/>
      <c r="FB112" s="71"/>
      <c r="FC112" s="71"/>
      <c r="FD112" s="71"/>
      <c r="FE112" s="71"/>
      <c r="FF112" s="71"/>
      <c r="FG112" s="69"/>
      <c r="FH112" s="69"/>
      <c r="FI112" s="69"/>
      <c r="FJ112" s="69"/>
      <c r="FK112" s="69"/>
      <c r="FL112" s="69"/>
      <c r="FM112" s="69"/>
      <c r="FN112" s="69"/>
      <c r="FO112" s="69"/>
      <c r="FP112" s="69"/>
      <c r="FQ112" s="69"/>
      <c r="FR112" s="69"/>
      <c r="FS112" s="69"/>
      <c r="FT112" s="69"/>
      <c r="FU112" s="69"/>
      <c r="FV112" s="69"/>
      <c r="FW112" s="69"/>
      <c r="FX112" s="69"/>
      <c r="FY112" s="69"/>
      <c r="FZ112" s="69"/>
      <c r="GA112" s="69"/>
      <c r="GB112" s="69"/>
      <c r="GC112" s="69"/>
      <c r="GD112" s="69"/>
      <c r="GE112" s="69"/>
      <c r="GF112" s="69"/>
      <c r="GG112" s="69"/>
      <c r="GH112" s="69"/>
      <c r="GI112" s="69"/>
      <c r="GJ112" s="69"/>
      <c r="GK112" s="69"/>
      <c r="GL112" s="69"/>
      <c r="GM112" s="69"/>
      <c r="GN112" s="69"/>
      <c r="GO112" s="69"/>
      <c r="GP112" s="69"/>
      <c r="GQ112" s="69"/>
      <c r="GR112" s="69"/>
      <c r="GS112" s="69"/>
      <c r="GT112" s="69"/>
      <c r="GU112" s="69"/>
      <c r="GV112" s="69"/>
      <c r="GW112" s="69"/>
      <c r="GX112" s="69"/>
      <c r="GY112" s="69"/>
      <c r="GZ112" s="69"/>
      <c r="HA112" s="69"/>
      <c r="HB112" s="69"/>
      <c r="HC112" s="69"/>
      <c r="HD112" s="69"/>
      <c r="HE112" s="69"/>
      <c r="HF112" s="69"/>
      <c r="HG112" s="69"/>
      <c r="HH112" s="69"/>
      <c r="HI112" s="69"/>
      <c r="HJ112" s="69"/>
      <c r="HK112" s="69"/>
      <c r="HL112" s="69"/>
      <c r="HM112" s="69"/>
      <c r="HN112" s="69"/>
      <c r="HO112" s="69"/>
      <c r="HP112" s="69"/>
      <c r="HQ112" s="69"/>
      <c r="HR112" s="69"/>
      <c r="HS112" s="69"/>
      <c r="HT112" s="69"/>
      <c r="HU112" s="69"/>
      <c r="HV112" s="69"/>
      <c r="HW112" s="69"/>
      <c r="HX112" s="69"/>
      <c r="HY112" s="69"/>
      <c r="HZ112" s="69"/>
      <c r="IA112" s="69"/>
      <c r="IB112" s="69"/>
      <c r="IC112" s="69"/>
      <c r="ID112" s="69"/>
      <c r="IE112" s="69"/>
    </row>
    <row r="113" spans="1:239" ht="15.75" x14ac:dyDescent="0.25">
      <c r="A113" s="69"/>
      <c r="B113" s="69"/>
      <c r="C113" s="69"/>
      <c r="D113" s="69"/>
      <c r="E113" s="70"/>
      <c r="F113" s="69"/>
      <c r="G113" s="69"/>
      <c r="H113" s="71"/>
      <c r="I113" s="71"/>
      <c r="J113" s="69"/>
      <c r="K113" s="69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69"/>
      <c r="AE113" s="69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71"/>
      <c r="BE113" s="71"/>
      <c r="BF113" s="71"/>
      <c r="BG113" s="71"/>
      <c r="BH113" s="69"/>
      <c r="BI113" s="69"/>
      <c r="BJ113" s="71"/>
      <c r="BK113" s="71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71"/>
      <c r="DI113" s="71"/>
      <c r="DJ113" s="69"/>
      <c r="DK113" s="69"/>
      <c r="DL113" s="71"/>
      <c r="DM113" s="71"/>
      <c r="DN113" s="71"/>
      <c r="DO113" s="71"/>
      <c r="DP113" s="71"/>
      <c r="DQ113" s="71"/>
      <c r="DR113" s="71"/>
      <c r="DS113" s="71"/>
      <c r="DT113" s="71"/>
      <c r="DU113" s="71"/>
      <c r="DV113" s="71"/>
      <c r="DW113" s="71"/>
      <c r="DX113" s="71"/>
      <c r="DY113" s="71"/>
      <c r="DZ113" s="71"/>
      <c r="EA113" s="71"/>
      <c r="EB113" s="69"/>
      <c r="EC113" s="69"/>
      <c r="ED113" s="71"/>
      <c r="EE113" s="71"/>
      <c r="EF113" s="71"/>
      <c r="EG113" s="71"/>
      <c r="EH113" s="71"/>
      <c r="EI113" s="71"/>
      <c r="EJ113" s="71"/>
      <c r="EK113" s="71"/>
      <c r="EL113" s="71"/>
      <c r="EM113" s="71"/>
      <c r="EN113" s="71"/>
      <c r="EO113" s="71"/>
      <c r="EP113" s="71"/>
      <c r="EQ113" s="71"/>
      <c r="ER113" s="69"/>
      <c r="ES113" s="69"/>
      <c r="ET113" s="69"/>
      <c r="EU113" s="69"/>
      <c r="EV113" s="69"/>
      <c r="EW113" s="69"/>
      <c r="EX113" s="69"/>
      <c r="EY113" s="69"/>
      <c r="EZ113" s="69"/>
      <c r="FA113" s="69"/>
      <c r="FB113" s="71"/>
      <c r="FC113" s="71"/>
      <c r="FD113" s="71"/>
      <c r="FE113" s="71"/>
      <c r="FF113" s="71"/>
      <c r="FG113" s="69"/>
      <c r="FH113" s="69"/>
      <c r="FI113" s="69"/>
      <c r="FJ113" s="69"/>
      <c r="FK113" s="69"/>
      <c r="FL113" s="69"/>
      <c r="FM113" s="69"/>
      <c r="FN113" s="69"/>
      <c r="FO113" s="69"/>
      <c r="FP113" s="69"/>
      <c r="FQ113" s="69"/>
      <c r="FR113" s="69"/>
      <c r="FS113" s="69"/>
      <c r="FT113" s="69"/>
      <c r="FU113" s="69"/>
      <c r="FV113" s="69"/>
      <c r="FW113" s="69"/>
      <c r="FX113" s="69"/>
      <c r="FY113" s="69"/>
      <c r="FZ113" s="69"/>
      <c r="GA113" s="69"/>
      <c r="GB113" s="69"/>
      <c r="GC113" s="69"/>
      <c r="GD113" s="69"/>
      <c r="GE113" s="69"/>
      <c r="GF113" s="69"/>
      <c r="GG113" s="69"/>
      <c r="GH113" s="69"/>
      <c r="GI113" s="69"/>
      <c r="GJ113" s="69"/>
      <c r="GK113" s="69"/>
      <c r="GL113" s="69"/>
      <c r="GM113" s="69"/>
      <c r="GN113" s="69"/>
      <c r="GO113" s="69"/>
      <c r="GP113" s="69"/>
      <c r="GQ113" s="69"/>
      <c r="GR113" s="69"/>
      <c r="GS113" s="69"/>
      <c r="GT113" s="69"/>
      <c r="GU113" s="69"/>
      <c r="GV113" s="69"/>
      <c r="GW113" s="69"/>
      <c r="GX113" s="69"/>
      <c r="GY113" s="69"/>
      <c r="GZ113" s="69"/>
      <c r="HA113" s="69"/>
      <c r="HB113" s="69"/>
      <c r="HC113" s="69"/>
      <c r="HD113" s="69"/>
      <c r="HE113" s="69"/>
      <c r="HF113" s="69"/>
      <c r="HG113" s="69"/>
      <c r="HH113" s="69"/>
      <c r="HI113" s="69"/>
      <c r="HJ113" s="69"/>
      <c r="HK113" s="69"/>
      <c r="HL113" s="69"/>
      <c r="HM113" s="69"/>
      <c r="HN113" s="69"/>
      <c r="HO113" s="69"/>
      <c r="HP113" s="69"/>
      <c r="HQ113" s="69"/>
      <c r="HR113" s="69"/>
      <c r="HS113" s="69"/>
      <c r="HT113" s="69"/>
      <c r="HU113" s="69"/>
      <c r="HV113" s="69"/>
      <c r="HW113" s="69"/>
      <c r="HX113" s="69"/>
      <c r="HY113" s="69"/>
      <c r="HZ113" s="69"/>
      <c r="IA113" s="69"/>
      <c r="IB113" s="69"/>
      <c r="IC113" s="69"/>
      <c r="ID113" s="69"/>
      <c r="IE113" s="69"/>
    </row>
    <row r="114" spans="1:239" ht="15.75" x14ac:dyDescent="0.25">
      <c r="A114" s="69"/>
      <c r="B114" s="69"/>
      <c r="C114" s="69"/>
      <c r="D114" s="69"/>
      <c r="E114" s="70"/>
      <c r="F114" s="69"/>
      <c r="G114" s="69"/>
      <c r="H114" s="71"/>
      <c r="I114" s="71"/>
      <c r="J114" s="69"/>
      <c r="K114" s="69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69"/>
      <c r="AW114" s="69"/>
      <c r="AX114" s="69"/>
      <c r="AY114" s="69"/>
      <c r="AZ114" s="69"/>
      <c r="BA114" s="69"/>
      <c r="BB114" s="69"/>
      <c r="BC114" s="69"/>
      <c r="BD114" s="71"/>
      <c r="BE114" s="71"/>
      <c r="BF114" s="71"/>
      <c r="BG114" s="71"/>
      <c r="BH114" s="71"/>
      <c r="BI114" s="71"/>
      <c r="BJ114" s="71"/>
      <c r="BK114" s="71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71"/>
      <c r="DI114" s="71"/>
      <c r="DJ114" s="69"/>
      <c r="DK114" s="69"/>
      <c r="DL114" s="71"/>
      <c r="DM114" s="71"/>
      <c r="DN114" s="71"/>
      <c r="DO114" s="71"/>
      <c r="DP114" s="71"/>
      <c r="DQ114" s="71"/>
      <c r="DR114" s="71"/>
      <c r="DS114" s="71"/>
      <c r="DT114" s="71"/>
      <c r="DU114" s="71"/>
      <c r="DV114" s="71"/>
      <c r="DW114" s="71"/>
      <c r="DX114" s="71"/>
      <c r="DY114" s="71"/>
      <c r="DZ114" s="71"/>
      <c r="EA114" s="71"/>
      <c r="EB114" s="71"/>
      <c r="EC114" s="71"/>
      <c r="ED114" s="71"/>
      <c r="EE114" s="71"/>
      <c r="EF114" s="71"/>
      <c r="EG114" s="71"/>
      <c r="EH114" s="71"/>
      <c r="EI114" s="71"/>
      <c r="EJ114" s="71"/>
      <c r="EK114" s="71"/>
      <c r="EL114" s="71"/>
      <c r="EM114" s="71"/>
      <c r="EN114" s="71"/>
      <c r="EO114" s="71"/>
      <c r="EP114" s="71"/>
      <c r="EQ114" s="71"/>
      <c r="ER114" s="71"/>
      <c r="ES114" s="71"/>
      <c r="ET114" s="69"/>
      <c r="EU114" s="69"/>
      <c r="EV114" s="69"/>
      <c r="EW114" s="69"/>
      <c r="EX114" s="69"/>
      <c r="EY114" s="69"/>
      <c r="EZ114" s="69"/>
      <c r="FA114" s="69"/>
      <c r="FB114" s="71"/>
      <c r="FC114" s="71"/>
      <c r="FD114" s="71"/>
      <c r="FE114" s="71"/>
      <c r="FF114" s="71"/>
      <c r="FG114" s="69"/>
      <c r="FH114" s="69"/>
      <c r="FI114" s="69"/>
      <c r="FJ114" s="69"/>
      <c r="FK114" s="69"/>
      <c r="FL114" s="69"/>
      <c r="FM114" s="69"/>
      <c r="FN114" s="69"/>
      <c r="FO114" s="69"/>
      <c r="FP114" s="69"/>
      <c r="FQ114" s="69"/>
      <c r="FR114" s="69"/>
      <c r="FS114" s="69"/>
      <c r="FT114" s="69"/>
      <c r="FU114" s="69"/>
      <c r="FV114" s="69"/>
      <c r="FW114" s="69"/>
      <c r="FX114" s="69"/>
      <c r="FY114" s="69"/>
      <c r="FZ114" s="69"/>
      <c r="GA114" s="69"/>
      <c r="GB114" s="69"/>
      <c r="GC114" s="69"/>
      <c r="GD114" s="69"/>
      <c r="GE114" s="69"/>
      <c r="GF114" s="69"/>
      <c r="GG114" s="69"/>
      <c r="GH114" s="69"/>
      <c r="GI114" s="69"/>
      <c r="GJ114" s="69"/>
      <c r="GK114" s="69"/>
      <c r="GL114" s="69"/>
      <c r="GM114" s="69"/>
      <c r="GN114" s="69"/>
      <c r="GO114" s="69"/>
      <c r="GP114" s="69"/>
      <c r="GQ114" s="69"/>
      <c r="GR114" s="69"/>
      <c r="GS114" s="69"/>
      <c r="GT114" s="69"/>
      <c r="GU114" s="69"/>
      <c r="GV114" s="69"/>
      <c r="GW114" s="69"/>
      <c r="GX114" s="69"/>
      <c r="GY114" s="69"/>
      <c r="GZ114" s="69"/>
      <c r="HA114" s="69"/>
      <c r="HB114" s="69"/>
      <c r="HC114" s="69"/>
      <c r="HD114" s="69"/>
      <c r="HE114" s="69"/>
      <c r="HF114" s="69"/>
      <c r="HG114" s="69"/>
      <c r="HH114" s="69"/>
      <c r="HI114" s="69"/>
      <c r="HJ114" s="69"/>
      <c r="HK114" s="69"/>
      <c r="HL114" s="69"/>
      <c r="HM114" s="69"/>
      <c r="HN114" s="69"/>
      <c r="HO114" s="69"/>
      <c r="HP114" s="69"/>
      <c r="HQ114" s="69"/>
      <c r="HR114" s="69"/>
      <c r="HS114" s="69"/>
      <c r="HT114" s="69"/>
      <c r="HU114" s="69"/>
      <c r="HV114" s="69"/>
      <c r="HW114" s="69"/>
      <c r="HX114" s="69"/>
      <c r="HY114" s="69"/>
      <c r="HZ114" s="69"/>
      <c r="IA114" s="69"/>
      <c r="IB114" s="69"/>
      <c r="IC114" s="69"/>
      <c r="ID114" s="69"/>
      <c r="IE114" s="69"/>
    </row>
    <row r="115" spans="1:239" ht="15.75" x14ac:dyDescent="0.25">
      <c r="A115" s="69"/>
      <c r="B115" s="69"/>
      <c r="C115" s="69"/>
      <c r="D115" s="69"/>
      <c r="E115" s="70"/>
      <c r="F115" s="69"/>
      <c r="G115" s="69"/>
      <c r="H115" s="71"/>
      <c r="I115" s="71"/>
      <c r="J115" s="69"/>
      <c r="K115" s="69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71"/>
      <c r="BE115" s="71"/>
      <c r="BF115" s="71"/>
      <c r="BG115" s="71"/>
      <c r="BH115" s="71"/>
      <c r="BI115" s="71"/>
      <c r="BJ115" s="71"/>
      <c r="BK115" s="71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71"/>
      <c r="DI115" s="71"/>
      <c r="DJ115" s="69"/>
      <c r="DK115" s="69"/>
      <c r="DL115" s="71"/>
      <c r="DM115" s="71"/>
      <c r="DN115" s="71"/>
      <c r="DO115" s="71"/>
      <c r="DP115" s="71"/>
      <c r="DQ115" s="71"/>
      <c r="DR115" s="71"/>
      <c r="DS115" s="71"/>
      <c r="DT115" s="71"/>
      <c r="DU115" s="71"/>
      <c r="DV115" s="71"/>
      <c r="DW115" s="71"/>
      <c r="DX115" s="71"/>
      <c r="DY115" s="71"/>
      <c r="DZ115" s="71"/>
      <c r="EA115" s="71"/>
      <c r="EB115" s="71"/>
      <c r="EC115" s="71"/>
      <c r="ED115" s="71"/>
      <c r="EE115" s="71"/>
      <c r="EF115" s="71"/>
      <c r="EG115" s="71"/>
      <c r="EH115" s="71"/>
      <c r="EI115" s="71"/>
      <c r="EJ115" s="71"/>
      <c r="EK115" s="71"/>
      <c r="EL115" s="71"/>
      <c r="EM115" s="71"/>
      <c r="EN115" s="71"/>
      <c r="EO115" s="71"/>
      <c r="EP115" s="71"/>
      <c r="EQ115" s="71"/>
      <c r="ER115" s="69"/>
      <c r="ES115" s="69"/>
      <c r="ET115" s="69"/>
      <c r="EU115" s="69"/>
      <c r="EV115" s="69"/>
      <c r="EW115" s="69"/>
      <c r="EX115" s="69"/>
      <c r="EY115" s="69"/>
      <c r="EZ115" s="69"/>
      <c r="FA115" s="69"/>
      <c r="FB115" s="71"/>
      <c r="FC115" s="71"/>
      <c r="FD115" s="71"/>
      <c r="FE115" s="71"/>
      <c r="FF115" s="71"/>
      <c r="FG115" s="69"/>
      <c r="FH115" s="69"/>
      <c r="FI115" s="69"/>
      <c r="FJ115" s="69"/>
      <c r="FK115" s="69"/>
      <c r="FL115" s="69"/>
      <c r="FM115" s="69"/>
      <c r="FN115" s="69"/>
      <c r="FO115" s="69"/>
      <c r="FP115" s="69"/>
      <c r="FQ115" s="69"/>
      <c r="FR115" s="69"/>
      <c r="FS115" s="69"/>
      <c r="FT115" s="69"/>
      <c r="FU115" s="69"/>
      <c r="FV115" s="69"/>
      <c r="FW115" s="69"/>
      <c r="FX115" s="69"/>
      <c r="FY115" s="69"/>
      <c r="FZ115" s="69"/>
      <c r="GA115" s="69"/>
      <c r="GB115" s="69"/>
      <c r="GC115" s="69"/>
      <c r="GD115" s="69"/>
      <c r="GE115" s="69"/>
      <c r="GF115" s="69"/>
      <c r="GG115" s="69"/>
      <c r="GH115" s="69"/>
      <c r="GI115" s="69"/>
      <c r="GJ115" s="69"/>
      <c r="GK115" s="69"/>
      <c r="GL115" s="69"/>
      <c r="GM115" s="69"/>
      <c r="GN115" s="69"/>
      <c r="GO115" s="69"/>
      <c r="GP115" s="69"/>
      <c r="GQ115" s="69"/>
      <c r="GR115" s="69"/>
      <c r="GS115" s="69"/>
      <c r="GT115" s="69"/>
      <c r="GU115" s="69"/>
      <c r="GV115" s="69"/>
      <c r="GW115" s="69"/>
      <c r="GX115" s="69"/>
      <c r="GY115" s="69"/>
      <c r="GZ115" s="69"/>
      <c r="HA115" s="69"/>
      <c r="HB115" s="69"/>
      <c r="HC115" s="69"/>
      <c r="HD115" s="69"/>
      <c r="HE115" s="69"/>
      <c r="HF115" s="69"/>
      <c r="HG115" s="69"/>
      <c r="HH115" s="69"/>
      <c r="HI115" s="69"/>
      <c r="HJ115" s="69"/>
      <c r="HK115" s="69"/>
      <c r="HL115" s="69"/>
      <c r="HM115" s="69"/>
      <c r="HN115" s="69"/>
      <c r="HO115" s="69"/>
      <c r="HP115" s="69"/>
      <c r="HQ115" s="69"/>
      <c r="HR115" s="69"/>
      <c r="HS115" s="69"/>
      <c r="HT115" s="69"/>
      <c r="HU115" s="69"/>
      <c r="HV115" s="69"/>
      <c r="HW115" s="69"/>
      <c r="HX115" s="69"/>
      <c r="HY115" s="69"/>
      <c r="HZ115" s="69"/>
      <c r="IA115" s="69"/>
      <c r="IB115" s="69"/>
      <c r="IC115" s="69"/>
      <c r="ID115" s="69"/>
      <c r="IE115" s="69"/>
    </row>
    <row r="116" spans="1:239" ht="15.75" x14ac:dyDescent="0.25">
      <c r="A116" s="69"/>
      <c r="B116" s="69"/>
      <c r="C116" s="69"/>
      <c r="D116" s="69"/>
      <c r="E116" s="70"/>
      <c r="F116" s="69"/>
      <c r="G116" s="69"/>
      <c r="H116" s="71"/>
      <c r="I116" s="71"/>
      <c r="J116" s="69"/>
      <c r="K116" s="69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69"/>
      <c r="AE116" s="69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71"/>
      <c r="BE116" s="71"/>
      <c r="BF116" s="71"/>
      <c r="BG116" s="71"/>
      <c r="BH116" s="71"/>
      <c r="BI116" s="71"/>
      <c r="BJ116" s="71"/>
      <c r="BK116" s="71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71"/>
      <c r="DI116" s="71"/>
      <c r="DJ116" s="69"/>
      <c r="DK116" s="69"/>
      <c r="DL116" s="71"/>
      <c r="DM116" s="71"/>
      <c r="DN116" s="71"/>
      <c r="DO116" s="71"/>
      <c r="DP116" s="71"/>
      <c r="DQ116" s="71"/>
      <c r="DR116" s="71"/>
      <c r="DS116" s="71"/>
      <c r="DT116" s="71"/>
      <c r="DU116" s="71"/>
      <c r="DV116" s="71"/>
      <c r="DW116" s="71"/>
      <c r="DX116" s="71"/>
      <c r="DY116" s="71"/>
      <c r="DZ116" s="71"/>
      <c r="EA116" s="71"/>
      <c r="EB116" s="69"/>
      <c r="EC116" s="69"/>
      <c r="ED116" s="71"/>
      <c r="EE116" s="71"/>
      <c r="EF116" s="71"/>
      <c r="EG116" s="71"/>
      <c r="EH116" s="71"/>
      <c r="EI116" s="71"/>
      <c r="EJ116" s="71"/>
      <c r="EK116" s="71"/>
      <c r="EL116" s="71"/>
      <c r="EM116" s="71"/>
      <c r="EN116" s="71"/>
      <c r="EO116" s="71"/>
      <c r="EP116" s="71"/>
      <c r="EQ116" s="71"/>
      <c r="ER116" s="69"/>
      <c r="ES116" s="69"/>
      <c r="ET116" s="69"/>
      <c r="EU116" s="69"/>
      <c r="EV116" s="69"/>
      <c r="EW116" s="69"/>
      <c r="EX116" s="69"/>
      <c r="EY116" s="69"/>
      <c r="EZ116" s="69"/>
      <c r="FA116" s="69"/>
      <c r="FB116" s="71"/>
      <c r="FC116" s="71"/>
      <c r="FD116" s="71"/>
      <c r="FE116" s="71"/>
      <c r="FF116" s="71"/>
      <c r="FG116" s="69"/>
      <c r="FH116" s="69"/>
      <c r="FI116" s="69"/>
      <c r="FJ116" s="69"/>
      <c r="FK116" s="69"/>
      <c r="FL116" s="69"/>
      <c r="FM116" s="69"/>
      <c r="FN116" s="69"/>
      <c r="FO116" s="69"/>
      <c r="FP116" s="69"/>
      <c r="FQ116" s="69"/>
      <c r="FR116" s="69"/>
      <c r="FS116" s="69"/>
      <c r="FT116" s="69"/>
      <c r="FU116" s="69"/>
      <c r="FV116" s="69"/>
      <c r="FW116" s="69"/>
      <c r="FX116" s="69"/>
      <c r="FY116" s="69"/>
      <c r="FZ116" s="69"/>
      <c r="GA116" s="69"/>
      <c r="GB116" s="69"/>
      <c r="GC116" s="69"/>
      <c r="GD116" s="69"/>
      <c r="GE116" s="69"/>
      <c r="GF116" s="69"/>
      <c r="GG116" s="69"/>
      <c r="GH116" s="69"/>
      <c r="GI116" s="69"/>
      <c r="GJ116" s="69"/>
      <c r="GK116" s="69"/>
      <c r="GL116" s="69"/>
      <c r="GM116" s="69"/>
      <c r="GN116" s="69"/>
      <c r="GO116" s="69"/>
      <c r="GP116" s="69"/>
      <c r="GQ116" s="69"/>
      <c r="GR116" s="69"/>
      <c r="GS116" s="69"/>
      <c r="GT116" s="69"/>
      <c r="GU116" s="69"/>
      <c r="GV116" s="69"/>
      <c r="GW116" s="69"/>
      <c r="GX116" s="69"/>
      <c r="GY116" s="69"/>
      <c r="GZ116" s="69"/>
      <c r="HA116" s="69"/>
      <c r="HB116" s="69"/>
      <c r="HC116" s="69"/>
      <c r="HD116" s="69"/>
      <c r="HE116" s="69"/>
      <c r="HF116" s="69"/>
      <c r="HG116" s="69"/>
      <c r="HH116" s="69"/>
      <c r="HI116" s="69"/>
      <c r="HJ116" s="69"/>
      <c r="HK116" s="69"/>
      <c r="HL116" s="69"/>
      <c r="HM116" s="69"/>
      <c r="HN116" s="69"/>
      <c r="HO116" s="69"/>
      <c r="HP116" s="69"/>
      <c r="HQ116" s="69"/>
      <c r="HR116" s="69"/>
      <c r="HS116" s="69"/>
      <c r="HT116" s="69"/>
      <c r="HU116" s="69"/>
      <c r="HV116" s="69"/>
      <c r="HW116" s="69"/>
      <c r="HX116" s="69"/>
      <c r="HY116" s="69"/>
      <c r="HZ116" s="69"/>
      <c r="IA116" s="69"/>
      <c r="IB116" s="69"/>
      <c r="IC116" s="69"/>
      <c r="ID116" s="69"/>
      <c r="IE116" s="69"/>
    </row>
    <row r="117" spans="1:239" ht="15.75" x14ac:dyDescent="0.25">
      <c r="A117" s="69"/>
      <c r="B117" s="69"/>
      <c r="C117" s="69"/>
      <c r="D117" s="69"/>
      <c r="E117" s="70"/>
      <c r="F117" s="69"/>
      <c r="G117" s="69"/>
      <c r="H117" s="71"/>
      <c r="I117" s="71"/>
      <c r="J117" s="69"/>
      <c r="K117" s="69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71"/>
      <c r="BE117" s="71"/>
      <c r="BF117" s="71"/>
      <c r="BG117" s="71"/>
      <c r="BH117" s="71"/>
      <c r="BI117" s="71"/>
      <c r="BJ117" s="71"/>
      <c r="BK117" s="71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71"/>
      <c r="DI117" s="71"/>
      <c r="DJ117" s="69"/>
      <c r="DK117" s="69"/>
      <c r="DL117" s="71"/>
      <c r="DM117" s="71"/>
      <c r="DN117" s="71"/>
      <c r="DO117" s="71"/>
      <c r="DP117" s="71"/>
      <c r="DQ117" s="71"/>
      <c r="DR117" s="71"/>
      <c r="DS117" s="71"/>
      <c r="DT117" s="71"/>
      <c r="DU117" s="71"/>
      <c r="DV117" s="71"/>
      <c r="DW117" s="71"/>
      <c r="DX117" s="71"/>
      <c r="DY117" s="71"/>
      <c r="DZ117" s="71"/>
      <c r="EA117" s="71"/>
      <c r="EB117" s="71"/>
      <c r="EC117" s="71"/>
      <c r="ED117" s="71"/>
      <c r="EE117" s="71"/>
      <c r="EF117" s="71"/>
      <c r="EG117" s="71"/>
      <c r="EH117" s="71"/>
      <c r="EI117" s="71"/>
      <c r="EJ117" s="71"/>
      <c r="EK117" s="71"/>
      <c r="EL117" s="71"/>
      <c r="EM117" s="71"/>
      <c r="EN117" s="71"/>
      <c r="EO117" s="71"/>
      <c r="EP117" s="71"/>
      <c r="EQ117" s="71"/>
      <c r="ER117" s="69"/>
      <c r="ES117" s="69"/>
      <c r="ET117" s="69"/>
      <c r="EU117" s="69"/>
      <c r="EV117" s="69"/>
      <c r="EW117" s="69"/>
      <c r="EX117" s="69"/>
      <c r="EY117" s="69"/>
      <c r="EZ117" s="69"/>
      <c r="FA117" s="69"/>
      <c r="FB117" s="71"/>
      <c r="FC117" s="71"/>
      <c r="FD117" s="71"/>
      <c r="FE117" s="71"/>
      <c r="FF117" s="71"/>
      <c r="FG117" s="69"/>
      <c r="FH117" s="69"/>
      <c r="FI117" s="69"/>
      <c r="FJ117" s="69"/>
      <c r="FK117" s="69"/>
      <c r="FL117" s="69"/>
      <c r="FM117" s="69"/>
      <c r="FN117" s="69"/>
      <c r="FO117" s="69"/>
      <c r="FP117" s="69"/>
      <c r="FQ117" s="69"/>
      <c r="FR117" s="69"/>
      <c r="FS117" s="69"/>
      <c r="FT117" s="69"/>
      <c r="FU117" s="69"/>
      <c r="FV117" s="69"/>
      <c r="FW117" s="69"/>
      <c r="FX117" s="69"/>
      <c r="FY117" s="69"/>
      <c r="FZ117" s="69"/>
      <c r="GA117" s="69"/>
      <c r="GB117" s="69"/>
      <c r="GC117" s="69"/>
      <c r="GD117" s="69"/>
      <c r="GE117" s="69"/>
      <c r="GF117" s="69"/>
      <c r="GG117" s="69"/>
      <c r="GH117" s="69"/>
      <c r="GI117" s="69"/>
      <c r="GJ117" s="69"/>
      <c r="GK117" s="69"/>
      <c r="GL117" s="69"/>
      <c r="GM117" s="69"/>
      <c r="GN117" s="69"/>
      <c r="GO117" s="69"/>
      <c r="GP117" s="69"/>
      <c r="GQ117" s="69"/>
      <c r="GR117" s="69"/>
      <c r="GS117" s="69"/>
      <c r="GT117" s="69"/>
      <c r="GU117" s="69"/>
      <c r="GV117" s="69"/>
      <c r="GW117" s="69"/>
      <c r="GX117" s="69"/>
      <c r="GY117" s="69"/>
      <c r="GZ117" s="69"/>
      <c r="HA117" s="69"/>
      <c r="HB117" s="69"/>
      <c r="HC117" s="69"/>
      <c r="HD117" s="69"/>
      <c r="HE117" s="69"/>
      <c r="HF117" s="69"/>
      <c r="HG117" s="69"/>
      <c r="HH117" s="69"/>
      <c r="HI117" s="69"/>
      <c r="HJ117" s="69"/>
      <c r="HK117" s="69"/>
      <c r="HL117" s="69"/>
      <c r="HM117" s="69"/>
      <c r="HN117" s="69"/>
      <c r="HO117" s="69"/>
      <c r="HP117" s="69"/>
      <c r="HQ117" s="69"/>
      <c r="HR117" s="69"/>
      <c r="HS117" s="69"/>
      <c r="HT117" s="69"/>
      <c r="HU117" s="69"/>
      <c r="HV117" s="69"/>
      <c r="HW117" s="69"/>
      <c r="HX117" s="69"/>
      <c r="HY117" s="69"/>
      <c r="HZ117" s="69"/>
      <c r="IA117" s="69"/>
      <c r="IB117" s="69"/>
      <c r="IC117" s="69"/>
      <c r="ID117" s="69"/>
      <c r="IE117" s="69"/>
    </row>
    <row r="118" spans="1:239" ht="15.75" x14ac:dyDescent="0.25">
      <c r="A118" s="69"/>
      <c r="B118" s="69"/>
      <c r="C118" s="69"/>
      <c r="D118" s="69"/>
      <c r="E118" s="70"/>
      <c r="F118" s="69"/>
      <c r="G118" s="69"/>
      <c r="H118" s="71"/>
      <c r="I118" s="71"/>
      <c r="J118" s="69"/>
      <c r="K118" s="69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71"/>
      <c r="BE118" s="71"/>
      <c r="BF118" s="71"/>
      <c r="BG118" s="71"/>
      <c r="BH118" s="69"/>
      <c r="BI118" s="69"/>
      <c r="BJ118" s="71"/>
      <c r="BK118" s="71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71"/>
      <c r="DI118" s="71"/>
      <c r="DJ118" s="69"/>
      <c r="DK118" s="69"/>
      <c r="DL118" s="71"/>
      <c r="DM118" s="71"/>
      <c r="DN118" s="71"/>
      <c r="DO118" s="71"/>
      <c r="DP118" s="71"/>
      <c r="DQ118" s="71"/>
      <c r="DR118" s="71"/>
      <c r="DS118" s="71"/>
      <c r="DT118" s="71"/>
      <c r="DU118" s="71"/>
      <c r="DV118" s="71"/>
      <c r="DW118" s="71"/>
      <c r="DX118" s="71"/>
      <c r="DY118" s="71"/>
      <c r="DZ118" s="71"/>
      <c r="EA118" s="71"/>
      <c r="EB118" s="71"/>
      <c r="EC118" s="71"/>
      <c r="ED118" s="71"/>
      <c r="EE118" s="71"/>
      <c r="EF118" s="71"/>
      <c r="EG118" s="71"/>
      <c r="EH118" s="71"/>
      <c r="EI118" s="71"/>
      <c r="EJ118" s="71"/>
      <c r="EK118" s="71"/>
      <c r="EL118" s="71"/>
      <c r="EM118" s="71"/>
      <c r="EN118" s="71"/>
      <c r="EO118" s="71"/>
      <c r="EP118" s="71"/>
      <c r="EQ118" s="71"/>
      <c r="ER118" s="69"/>
      <c r="ES118" s="69"/>
      <c r="ET118" s="69"/>
      <c r="EU118" s="69"/>
      <c r="EV118" s="69"/>
      <c r="EW118" s="69"/>
      <c r="EX118" s="69"/>
      <c r="EY118" s="69"/>
      <c r="EZ118" s="69"/>
      <c r="FA118" s="69"/>
      <c r="FB118" s="71"/>
      <c r="FC118" s="71"/>
      <c r="FD118" s="71"/>
      <c r="FE118" s="71"/>
      <c r="FF118" s="71"/>
      <c r="FG118" s="69"/>
      <c r="FH118" s="69"/>
      <c r="FI118" s="69"/>
      <c r="FJ118" s="69"/>
      <c r="FK118" s="69"/>
      <c r="FL118" s="69"/>
      <c r="FM118" s="69"/>
      <c r="FN118" s="69"/>
      <c r="FO118" s="69"/>
      <c r="FP118" s="69"/>
      <c r="FQ118" s="69"/>
      <c r="FR118" s="69"/>
      <c r="FS118" s="69"/>
      <c r="FT118" s="69"/>
      <c r="FU118" s="69"/>
      <c r="FV118" s="69"/>
      <c r="FW118" s="69"/>
      <c r="FX118" s="69"/>
      <c r="FY118" s="69"/>
      <c r="FZ118" s="69"/>
      <c r="GA118" s="69"/>
      <c r="GB118" s="69"/>
      <c r="GC118" s="69"/>
      <c r="GD118" s="69"/>
      <c r="GE118" s="69"/>
      <c r="GF118" s="69"/>
      <c r="GG118" s="69"/>
      <c r="GH118" s="69"/>
      <c r="GI118" s="69"/>
      <c r="GJ118" s="69"/>
      <c r="GK118" s="69"/>
      <c r="GL118" s="69"/>
      <c r="GM118" s="69"/>
      <c r="GN118" s="69"/>
      <c r="GO118" s="69"/>
      <c r="GP118" s="69"/>
      <c r="GQ118" s="69"/>
      <c r="GR118" s="69"/>
      <c r="GS118" s="69"/>
      <c r="GT118" s="69"/>
      <c r="GU118" s="69"/>
      <c r="GV118" s="69"/>
      <c r="GW118" s="69"/>
      <c r="GX118" s="69"/>
      <c r="GY118" s="69"/>
      <c r="GZ118" s="69"/>
      <c r="HA118" s="69"/>
      <c r="HB118" s="69"/>
      <c r="HC118" s="69"/>
      <c r="HD118" s="69"/>
      <c r="HE118" s="69"/>
      <c r="HF118" s="69"/>
      <c r="HG118" s="69"/>
      <c r="HH118" s="69"/>
      <c r="HI118" s="69"/>
      <c r="HJ118" s="69"/>
      <c r="HK118" s="69"/>
      <c r="HL118" s="69"/>
      <c r="HM118" s="69"/>
      <c r="HN118" s="69"/>
      <c r="HO118" s="69"/>
      <c r="HP118" s="69"/>
      <c r="HQ118" s="69"/>
      <c r="HR118" s="69"/>
      <c r="HS118" s="69"/>
      <c r="HT118" s="69"/>
      <c r="HU118" s="69"/>
      <c r="HV118" s="69"/>
      <c r="HW118" s="69"/>
      <c r="HX118" s="69"/>
      <c r="HY118" s="69"/>
      <c r="HZ118" s="69"/>
      <c r="IA118" s="69"/>
      <c r="IB118" s="69"/>
      <c r="IC118" s="69"/>
      <c r="ID118" s="69"/>
      <c r="IE118" s="69"/>
    </row>
    <row r="119" spans="1:239" ht="15.75" x14ac:dyDescent="0.25">
      <c r="A119" s="69"/>
      <c r="B119" s="69"/>
      <c r="C119" s="69"/>
      <c r="D119" s="69"/>
      <c r="E119" s="70"/>
      <c r="F119" s="69"/>
      <c r="G119" s="69"/>
      <c r="H119" s="71"/>
      <c r="I119" s="71"/>
      <c r="J119" s="69"/>
      <c r="K119" s="69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71"/>
      <c r="BE119" s="71"/>
      <c r="BF119" s="71"/>
      <c r="BG119" s="71"/>
      <c r="BH119" s="69"/>
      <c r="BI119" s="69"/>
      <c r="BJ119" s="71"/>
      <c r="BK119" s="71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71"/>
      <c r="DI119" s="71"/>
      <c r="DJ119" s="69"/>
      <c r="DK119" s="69"/>
      <c r="DL119" s="71"/>
      <c r="DM119" s="71"/>
      <c r="DN119" s="71"/>
      <c r="DO119" s="71"/>
      <c r="DP119" s="71"/>
      <c r="DQ119" s="71"/>
      <c r="DR119" s="71"/>
      <c r="DS119" s="71"/>
      <c r="DT119" s="71"/>
      <c r="DU119" s="71"/>
      <c r="DV119" s="71"/>
      <c r="DW119" s="71"/>
      <c r="DX119" s="71"/>
      <c r="DY119" s="71"/>
      <c r="DZ119" s="71"/>
      <c r="EA119" s="71"/>
      <c r="EB119" s="71"/>
      <c r="EC119" s="71"/>
      <c r="ED119" s="71"/>
      <c r="EE119" s="71"/>
      <c r="EF119" s="71"/>
      <c r="EG119" s="71"/>
      <c r="EH119" s="71"/>
      <c r="EI119" s="71"/>
      <c r="EJ119" s="71"/>
      <c r="EK119" s="71"/>
      <c r="EL119" s="71"/>
      <c r="EM119" s="71"/>
      <c r="EN119" s="71"/>
      <c r="EO119" s="71"/>
      <c r="EP119" s="71"/>
      <c r="EQ119" s="71"/>
      <c r="ER119" s="69"/>
      <c r="ES119" s="69"/>
      <c r="ET119" s="69"/>
      <c r="EU119" s="69"/>
      <c r="EV119" s="69"/>
      <c r="EW119" s="69"/>
      <c r="EX119" s="69"/>
      <c r="EY119" s="69"/>
      <c r="EZ119" s="69"/>
      <c r="FA119" s="69"/>
      <c r="FB119" s="71"/>
      <c r="FC119" s="71"/>
      <c r="FD119" s="71"/>
      <c r="FE119" s="71"/>
      <c r="FF119" s="71"/>
      <c r="FG119" s="69"/>
      <c r="FH119" s="69"/>
      <c r="FI119" s="69"/>
      <c r="FJ119" s="69"/>
      <c r="FK119" s="69"/>
      <c r="FL119" s="69"/>
      <c r="FM119" s="69"/>
      <c r="FN119" s="69"/>
      <c r="FO119" s="69"/>
      <c r="FP119" s="69"/>
      <c r="FQ119" s="69"/>
      <c r="FR119" s="69"/>
      <c r="FS119" s="69"/>
      <c r="FT119" s="69"/>
      <c r="FU119" s="69"/>
      <c r="FV119" s="69"/>
      <c r="FW119" s="69"/>
      <c r="FX119" s="69"/>
      <c r="FY119" s="69"/>
      <c r="FZ119" s="69"/>
      <c r="GA119" s="69"/>
      <c r="GB119" s="69"/>
      <c r="GC119" s="69"/>
      <c r="GD119" s="69"/>
      <c r="GE119" s="69"/>
      <c r="GF119" s="69"/>
      <c r="GG119" s="69"/>
      <c r="GH119" s="69"/>
      <c r="GI119" s="69"/>
      <c r="GJ119" s="69"/>
      <c r="GK119" s="69"/>
      <c r="GL119" s="69"/>
      <c r="GM119" s="69"/>
      <c r="GN119" s="69"/>
      <c r="GO119" s="69"/>
      <c r="GP119" s="69"/>
      <c r="GQ119" s="69"/>
      <c r="GR119" s="69"/>
      <c r="GS119" s="69"/>
      <c r="GT119" s="69"/>
      <c r="GU119" s="69"/>
      <c r="GV119" s="69"/>
      <c r="GW119" s="69"/>
      <c r="GX119" s="69"/>
      <c r="GY119" s="69"/>
      <c r="GZ119" s="69"/>
      <c r="HA119" s="69"/>
      <c r="HB119" s="69"/>
      <c r="HC119" s="69"/>
      <c r="HD119" s="69"/>
      <c r="HE119" s="69"/>
      <c r="HF119" s="69"/>
      <c r="HG119" s="69"/>
      <c r="HH119" s="69"/>
      <c r="HI119" s="69"/>
      <c r="HJ119" s="69"/>
      <c r="HK119" s="69"/>
      <c r="HL119" s="69"/>
      <c r="HM119" s="69"/>
      <c r="HN119" s="69"/>
      <c r="HO119" s="69"/>
      <c r="HP119" s="69"/>
      <c r="HQ119" s="69"/>
      <c r="HR119" s="69"/>
      <c r="HS119" s="69"/>
      <c r="HT119" s="69"/>
      <c r="HU119" s="69"/>
      <c r="HV119" s="69"/>
      <c r="HW119" s="69"/>
      <c r="HX119" s="69"/>
      <c r="HY119" s="69"/>
      <c r="HZ119" s="69"/>
      <c r="IA119" s="69"/>
      <c r="IB119" s="69"/>
      <c r="IC119" s="69"/>
      <c r="ID119" s="69"/>
      <c r="IE119" s="69"/>
    </row>
    <row r="120" spans="1:239" ht="15.75" x14ac:dyDescent="0.25">
      <c r="A120" s="69"/>
      <c r="B120" s="69"/>
      <c r="C120" s="69"/>
      <c r="D120" s="69"/>
      <c r="E120" s="70"/>
      <c r="F120" s="69"/>
      <c r="G120" s="69"/>
      <c r="H120" s="71"/>
      <c r="I120" s="71"/>
      <c r="J120" s="69"/>
      <c r="K120" s="69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71"/>
      <c r="BE120" s="71"/>
      <c r="BF120" s="71"/>
      <c r="BG120" s="71"/>
      <c r="BH120" s="69"/>
      <c r="BI120" s="69"/>
      <c r="BJ120" s="71"/>
      <c r="BK120" s="71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71"/>
      <c r="DI120" s="71"/>
      <c r="DJ120" s="69"/>
      <c r="DK120" s="69"/>
      <c r="DL120" s="71"/>
      <c r="DM120" s="71"/>
      <c r="DN120" s="71"/>
      <c r="DO120" s="71"/>
      <c r="DP120" s="71"/>
      <c r="DQ120" s="71"/>
      <c r="DR120" s="71"/>
      <c r="DS120" s="71"/>
      <c r="DT120" s="71"/>
      <c r="DU120" s="71"/>
      <c r="DV120" s="71"/>
      <c r="DW120" s="71"/>
      <c r="DX120" s="71"/>
      <c r="DY120" s="71"/>
      <c r="DZ120" s="71"/>
      <c r="EA120" s="71"/>
      <c r="EB120" s="71"/>
      <c r="EC120" s="71"/>
      <c r="ED120" s="71"/>
      <c r="EE120" s="71"/>
      <c r="EF120" s="71"/>
      <c r="EG120" s="71"/>
      <c r="EH120" s="71"/>
      <c r="EI120" s="71"/>
      <c r="EJ120" s="71"/>
      <c r="EK120" s="71"/>
      <c r="EL120" s="71"/>
      <c r="EM120" s="71"/>
      <c r="EN120" s="71"/>
      <c r="EO120" s="71"/>
      <c r="EP120" s="71"/>
      <c r="EQ120" s="71"/>
      <c r="ER120" s="69"/>
      <c r="ES120" s="69"/>
      <c r="ET120" s="69"/>
      <c r="EU120" s="69"/>
      <c r="EV120" s="69"/>
      <c r="EW120" s="69"/>
      <c r="EX120" s="69"/>
      <c r="EY120" s="69"/>
      <c r="EZ120" s="69"/>
      <c r="FA120" s="69"/>
      <c r="FB120" s="71"/>
      <c r="FC120" s="71"/>
      <c r="FD120" s="71"/>
      <c r="FE120" s="71"/>
      <c r="FF120" s="71"/>
      <c r="FG120" s="69"/>
      <c r="FH120" s="69"/>
      <c r="FI120" s="69"/>
      <c r="FJ120" s="69"/>
      <c r="FK120" s="69"/>
      <c r="FL120" s="69"/>
      <c r="FM120" s="69"/>
      <c r="FN120" s="69"/>
      <c r="FO120" s="69"/>
      <c r="FP120" s="69"/>
      <c r="FQ120" s="69"/>
      <c r="FR120" s="69"/>
      <c r="FS120" s="69"/>
      <c r="FT120" s="69"/>
      <c r="FU120" s="69"/>
      <c r="FV120" s="69"/>
      <c r="FW120" s="69"/>
      <c r="FX120" s="69"/>
      <c r="FY120" s="69"/>
      <c r="FZ120" s="69"/>
      <c r="GA120" s="69"/>
      <c r="GB120" s="69"/>
      <c r="GC120" s="69"/>
      <c r="GD120" s="69"/>
      <c r="GE120" s="69"/>
      <c r="GF120" s="69"/>
      <c r="GG120" s="69"/>
      <c r="GH120" s="69"/>
      <c r="GI120" s="69"/>
      <c r="GJ120" s="69"/>
      <c r="GK120" s="69"/>
      <c r="GL120" s="69"/>
      <c r="GM120" s="69"/>
      <c r="GN120" s="69"/>
      <c r="GO120" s="69"/>
      <c r="GP120" s="69"/>
      <c r="GQ120" s="69"/>
      <c r="GR120" s="69"/>
      <c r="GS120" s="69"/>
      <c r="GT120" s="69"/>
      <c r="GU120" s="69"/>
      <c r="GV120" s="69"/>
      <c r="GW120" s="69"/>
      <c r="GX120" s="69"/>
      <c r="GY120" s="69"/>
      <c r="GZ120" s="69"/>
      <c r="HA120" s="69"/>
      <c r="HB120" s="69"/>
      <c r="HC120" s="69"/>
      <c r="HD120" s="69"/>
      <c r="HE120" s="69"/>
      <c r="HF120" s="69"/>
      <c r="HG120" s="69"/>
      <c r="HH120" s="69"/>
      <c r="HI120" s="69"/>
      <c r="HJ120" s="69"/>
      <c r="HK120" s="69"/>
      <c r="HL120" s="69"/>
      <c r="HM120" s="69"/>
      <c r="HN120" s="69"/>
      <c r="HO120" s="69"/>
      <c r="HP120" s="69"/>
      <c r="HQ120" s="69"/>
      <c r="HR120" s="69"/>
      <c r="HS120" s="69"/>
      <c r="HT120" s="69"/>
      <c r="HU120" s="69"/>
      <c r="HV120" s="69"/>
      <c r="HW120" s="69"/>
      <c r="HX120" s="69"/>
      <c r="HY120" s="69"/>
      <c r="HZ120" s="69"/>
      <c r="IA120" s="69"/>
      <c r="IB120" s="69"/>
      <c r="IC120" s="69"/>
      <c r="ID120" s="69"/>
      <c r="IE120" s="69"/>
    </row>
    <row r="121" spans="1:239" ht="15.75" x14ac:dyDescent="0.25">
      <c r="A121" s="69"/>
      <c r="B121" s="69"/>
      <c r="C121" s="69"/>
      <c r="D121" s="69"/>
      <c r="E121" s="70"/>
      <c r="F121" s="69"/>
      <c r="G121" s="69"/>
      <c r="H121" s="71"/>
      <c r="I121" s="71"/>
      <c r="J121" s="69"/>
      <c r="K121" s="69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69"/>
      <c r="AE121" s="69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71"/>
      <c r="BE121" s="71"/>
      <c r="BF121" s="69"/>
      <c r="BG121" s="69"/>
      <c r="BH121" s="69"/>
      <c r="BI121" s="69"/>
      <c r="BJ121" s="71"/>
      <c r="BK121" s="71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71"/>
      <c r="DI121" s="71"/>
      <c r="DJ121" s="69"/>
      <c r="DK121" s="69"/>
      <c r="DL121" s="71"/>
      <c r="DM121" s="71"/>
      <c r="DN121" s="71"/>
      <c r="DO121" s="71"/>
      <c r="DP121" s="71"/>
      <c r="DQ121" s="71"/>
      <c r="DR121" s="71"/>
      <c r="DS121" s="71"/>
      <c r="DT121" s="71"/>
      <c r="DU121" s="71"/>
      <c r="DV121" s="71"/>
      <c r="DW121" s="71"/>
      <c r="DX121" s="71"/>
      <c r="DY121" s="71"/>
      <c r="DZ121" s="71"/>
      <c r="EA121" s="71"/>
      <c r="EB121" s="69"/>
      <c r="EC121" s="69"/>
      <c r="ED121" s="71"/>
      <c r="EE121" s="71"/>
      <c r="EF121" s="71"/>
      <c r="EG121" s="71"/>
      <c r="EH121" s="71"/>
      <c r="EI121" s="71"/>
      <c r="EJ121" s="71"/>
      <c r="EK121" s="71"/>
      <c r="EL121" s="71"/>
      <c r="EM121" s="71"/>
      <c r="EN121" s="69"/>
      <c r="EO121" s="69"/>
      <c r="EP121" s="69"/>
      <c r="EQ121" s="69"/>
      <c r="ER121" s="69"/>
      <c r="ES121" s="69"/>
      <c r="ET121" s="69"/>
      <c r="EU121" s="69"/>
      <c r="EV121" s="69"/>
      <c r="EW121" s="69"/>
      <c r="EX121" s="69"/>
      <c r="EY121" s="69"/>
      <c r="EZ121" s="69"/>
      <c r="FA121" s="69"/>
      <c r="FB121" s="71"/>
      <c r="FC121" s="71"/>
      <c r="FD121" s="69"/>
      <c r="FE121" s="69"/>
      <c r="FF121" s="69"/>
      <c r="FG121" s="69"/>
      <c r="FH121" s="69"/>
      <c r="FI121" s="69"/>
      <c r="FJ121" s="69"/>
      <c r="FK121" s="69"/>
      <c r="FL121" s="69"/>
      <c r="FM121" s="69"/>
      <c r="FN121" s="69"/>
      <c r="FO121" s="69"/>
      <c r="FP121" s="69"/>
      <c r="FQ121" s="69"/>
      <c r="FR121" s="69"/>
      <c r="FS121" s="69"/>
      <c r="FT121" s="69"/>
      <c r="FU121" s="69"/>
      <c r="FV121" s="69"/>
      <c r="FW121" s="69"/>
      <c r="FX121" s="69"/>
      <c r="FY121" s="69"/>
      <c r="FZ121" s="69"/>
      <c r="GA121" s="69"/>
      <c r="GB121" s="69"/>
      <c r="GC121" s="69"/>
      <c r="GD121" s="69"/>
      <c r="GE121" s="69"/>
      <c r="GF121" s="69"/>
      <c r="GG121" s="69"/>
      <c r="GH121" s="69"/>
      <c r="GI121" s="69"/>
      <c r="GJ121" s="69"/>
      <c r="GK121" s="69"/>
      <c r="GL121" s="69"/>
      <c r="GM121" s="69"/>
      <c r="GN121" s="69"/>
      <c r="GO121" s="69"/>
      <c r="GP121" s="69"/>
      <c r="GQ121" s="69"/>
      <c r="GR121" s="69"/>
      <c r="GS121" s="69"/>
      <c r="GT121" s="69"/>
      <c r="GU121" s="69"/>
      <c r="GV121" s="69"/>
      <c r="GW121" s="69"/>
      <c r="GX121" s="69"/>
      <c r="GY121" s="69"/>
      <c r="GZ121" s="69"/>
      <c r="HA121" s="69"/>
      <c r="HB121" s="69"/>
      <c r="HC121" s="69"/>
      <c r="HD121" s="69"/>
      <c r="HE121" s="69"/>
      <c r="HF121" s="69"/>
      <c r="HG121" s="69"/>
      <c r="HH121" s="69"/>
      <c r="HI121" s="69"/>
      <c r="HJ121" s="69"/>
      <c r="HK121" s="69"/>
      <c r="HL121" s="69"/>
      <c r="HM121" s="69"/>
      <c r="HN121" s="69"/>
      <c r="HO121" s="69"/>
      <c r="HP121" s="69"/>
      <c r="HQ121" s="69"/>
      <c r="HR121" s="69"/>
      <c r="HS121" s="69"/>
      <c r="HT121" s="69"/>
      <c r="HU121" s="69"/>
      <c r="HV121" s="69"/>
      <c r="HW121" s="69"/>
      <c r="HX121" s="69"/>
      <c r="HY121" s="69"/>
      <c r="HZ121" s="69"/>
      <c r="IA121" s="69"/>
      <c r="IB121" s="69"/>
      <c r="IC121" s="69"/>
      <c r="ID121" s="69"/>
      <c r="IE121" s="69"/>
    </row>
    <row r="122" spans="1:239" ht="15.75" x14ac:dyDescent="0.25">
      <c r="A122" s="69"/>
      <c r="B122" s="69"/>
      <c r="C122" s="69"/>
      <c r="D122" s="69"/>
      <c r="E122" s="70"/>
      <c r="F122" s="69"/>
      <c r="G122" s="69"/>
      <c r="H122" s="71"/>
      <c r="I122" s="71"/>
      <c r="J122" s="69"/>
      <c r="K122" s="69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69"/>
      <c r="AE122" s="69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71"/>
      <c r="BE122" s="71"/>
      <c r="BF122" s="71"/>
      <c r="BG122" s="71"/>
      <c r="BH122" s="69"/>
      <c r="BI122" s="69"/>
      <c r="BJ122" s="71"/>
      <c r="BK122" s="71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71"/>
      <c r="DI122" s="71"/>
      <c r="DJ122" s="69"/>
      <c r="DK122" s="69"/>
      <c r="DL122" s="71"/>
      <c r="DM122" s="71"/>
      <c r="DN122" s="71"/>
      <c r="DO122" s="71"/>
      <c r="DP122" s="71"/>
      <c r="DQ122" s="71"/>
      <c r="DR122" s="71"/>
      <c r="DS122" s="71"/>
      <c r="DT122" s="71"/>
      <c r="DU122" s="71"/>
      <c r="DV122" s="71"/>
      <c r="DW122" s="71"/>
      <c r="DX122" s="71"/>
      <c r="DY122" s="71"/>
      <c r="DZ122" s="71"/>
      <c r="EA122" s="71"/>
      <c r="EB122" s="69"/>
      <c r="EC122" s="69"/>
      <c r="ED122" s="71"/>
      <c r="EE122" s="71"/>
      <c r="EF122" s="71"/>
      <c r="EG122" s="71"/>
      <c r="EH122" s="71"/>
      <c r="EI122" s="71"/>
      <c r="EJ122" s="71"/>
      <c r="EK122" s="71"/>
      <c r="EL122" s="71"/>
      <c r="EM122" s="71"/>
      <c r="EN122" s="69"/>
      <c r="EO122" s="69"/>
      <c r="EP122" s="69"/>
      <c r="EQ122" s="69"/>
      <c r="ER122" s="69"/>
      <c r="ES122" s="69"/>
      <c r="ET122" s="69"/>
      <c r="EU122" s="69"/>
      <c r="EV122" s="69"/>
      <c r="EW122" s="69"/>
      <c r="EX122" s="69"/>
      <c r="EY122" s="69"/>
      <c r="EZ122" s="69"/>
      <c r="FA122" s="69"/>
      <c r="FB122" s="71"/>
      <c r="FC122" s="71"/>
      <c r="FD122" s="71"/>
      <c r="FE122" s="71"/>
      <c r="FF122" s="71"/>
      <c r="FG122" s="69"/>
      <c r="FH122" s="69"/>
      <c r="FI122" s="69"/>
      <c r="FJ122" s="69"/>
      <c r="FK122" s="69"/>
      <c r="FL122" s="69"/>
      <c r="FM122" s="69"/>
      <c r="FN122" s="69"/>
      <c r="FO122" s="69"/>
      <c r="FP122" s="69"/>
      <c r="FQ122" s="69"/>
      <c r="FR122" s="69"/>
      <c r="FS122" s="69"/>
      <c r="FT122" s="69"/>
      <c r="FU122" s="69"/>
      <c r="FV122" s="69"/>
      <c r="FW122" s="69"/>
      <c r="FX122" s="69"/>
      <c r="FY122" s="69"/>
      <c r="FZ122" s="69"/>
      <c r="GA122" s="69"/>
      <c r="GB122" s="69"/>
      <c r="GC122" s="69"/>
      <c r="GD122" s="69"/>
      <c r="GE122" s="69"/>
      <c r="GF122" s="69"/>
      <c r="GG122" s="69"/>
      <c r="GH122" s="69"/>
      <c r="GI122" s="69"/>
      <c r="GJ122" s="69"/>
      <c r="GK122" s="69"/>
      <c r="GL122" s="69"/>
      <c r="GM122" s="69"/>
      <c r="GN122" s="69"/>
      <c r="GO122" s="69"/>
      <c r="GP122" s="69"/>
      <c r="GQ122" s="69"/>
      <c r="GR122" s="69"/>
      <c r="GS122" s="69"/>
      <c r="GT122" s="69"/>
      <c r="GU122" s="69"/>
      <c r="GV122" s="69"/>
      <c r="GW122" s="69"/>
      <c r="GX122" s="69"/>
      <c r="GY122" s="69"/>
      <c r="GZ122" s="69"/>
      <c r="HA122" s="69"/>
      <c r="HB122" s="69"/>
      <c r="HC122" s="69"/>
      <c r="HD122" s="69"/>
      <c r="HE122" s="69"/>
      <c r="HF122" s="69"/>
      <c r="HG122" s="69"/>
      <c r="HH122" s="69"/>
      <c r="HI122" s="69"/>
      <c r="HJ122" s="69"/>
      <c r="HK122" s="69"/>
      <c r="HL122" s="69"/>
      <c r="HM122" s="69"/>
      <c r="HN122" s="69"/>
      <c r="HO122" s="69"/>
      <c r="HP122" s="69"/>
      <c r="HQ122" s="69"/>
      <c r="HR122" s="69"/>
      <c r="HS122" s="69"/>
      <c r="HT122" s="69"/>
      <c r="HU122" s="69"/>
      <c r="HV122" s="69"/>
      <c r="HW122" s="69"/>
      <c r="HX122" s="69"/>
      <c r="HY122" s="69"/>
      <c r="HZ122" s="69"/>
      <c r="IA122" s="69"/>
      <c r="IB122" s="69"/>
      <c r="IC122" s="69"/>
      <c r="ID122" s="69"/>
      <c r="IE122" s="69"/>
    </row>
    <row r="123" spans="1:239" ht="15.75" x14ac:dyDescent="0.25">
      <c r="A123" s="69"/>
      <c r="B123" s="69"/>
      <c r="C123" s="69"/>
      <c r="D123" s="69"/>
      <c r="E123" s="70"/>
      <c r="F123" s="69"/>
      <c r="G123" s="69"/>
      <c r="H123" s="71"/>
      <c r="I123" s="71"/>
      <c r="J123" s="69"/>
      <c r="K123" s="69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69"/>
      <c r="AE123" s="69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69"/>
      <c r="AQ123" s="69"/>
      <c r="AR123" s="71"/>
      <c r="AS123" s="71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71"/>
      <c r="BE123" s="71"/>
      <c r="BF123" s="71"/>
      <c r="BG123" s="71"/>
      <c r="BH123" s="69"/>
      <c r="BI123" s="69"/>
      <c r="BJ123" s="71"/>
      <c r="BK123" s="71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71"/>
      <c r="DI123" s="71"/>
      <c r="DJ123" s="69"/>
      <c r="DK123" s="69"/>
      <c r="DL123" s="71"/>
      <c r="DM123" s="71"/>
      <c r="DN123" s="71"/>
      <c r="DO123" s="71"/>
      <c r="DP123" s="71"/>
      <c r="DQ123" s="71"/>
      <c r="DR123" s="71"/>
      <c r="DS123" s="71"/>
      <c r="DT123" s="71"/>
      <c r="DU123" s="71"/>
      <c r="DV123" s="71"/>
      <c r="DW123" s="71"/>
      <c r="DX123" s="71"/>
      <c r="DY123" s="71"/>
      <c r="DZ123" s="71"/>
      <c r="EA123" s="71"/>
      <c r="EB123" s="69"/>
      <c r="EC123" s="69"/>
      <c r="ED123" s="71"/>
      <c r="EE123" s="71"/>
      <c r="EF123" s="71"/>
      <c r="EG123" s="71"/>
      <c r="EH123" s="71"/>
      <c r="EI123" s="71"/>
      <c r="EJ123" s="71"/>
      <c r="EK123" s="71"/>
      <c r="EL123" s="71"/>
      <c r="EM123" s="71"/>
      <c r="EN123" s="69"/>
      <c r="EO123" s="69"/>
      <c r="EP123" s="71"/>
      <c r="EQ123" s="71"/>
      <c r="ER123" s="69"/>
      <c r="ES123" s="69"/>
      <c r="ET123" s="69"/>
      <c r="EU123" s="69"/>
      <c r="EV123" s="69"/>
      <c r="EW123" s="69"/>
      <c r="EX123" s="69"/>
      <c r="EY123" s="69"/>
      <c r="EZ123" s="69"/>
      <c r="FA123" s="69"/>
      <c r="FB123" s="71"/>
      <c r="FC123" s="71"/>
      <c r="FD123" s="71"/>
      <c r="FE123" s="71"/>
      <c r="FF123" s="71"/>
      <c r="FG123" s="69"/>
      <c r="FH123" s="69"/>
      <c r="FI123" s="69"/>
      <c r="FJ123" s="69"/>
      <c r="FK123" s="69"/>
      <c r="FL123" s="69"/>
      <c r="FM123" s="69"/>
      <c r="FN123" s="69"/>
      <c r="FO123" s="69"/>
      <c r="FP123" s="69"/>
      <c r="FQ123" s="69"/>
      <c r="FR123" s="69"/>
      <c r="FS123" s="69"/>
      <c r="FT123" s="69"/>
      <c r="FU123" s="69"/>
      <c r="FV123" s="69"/>
      <c r="FW123" s="69"/>
      <c r="FX123" s="69"/>
      <c r="FY123" s="69"/>
      <c r="FZ123" s="69"/>
      <c r="GA123" s="69"/>
      <c r="GB123" s="69"/>
      <c r="GC123" s="69"/>
      <c r="GD123" s="69"/>
      <c r="GE123" s="69"/>
      <c r="GF123" s="69"/>
      <c r="GG123" s="69"/>
      <c r="GH123" s="69"/>
      <c r="GI123" s="69"/>
      <c r="GJ123" s="69"/>
      <c r="GK123" s="69"/>
      <c r="GL123" s="69"/>
      <c r="GM123" s="69"/>
      <c r="GN123" s="69"/>
      <c r="GO123" s="69"/>
      <c r="GP123" s="69"/>
      <c r="GQ123" s="69"/>
      <c r="GR123" s="69"/>
      <c r="GS123" s="69"/>
      <c r="GT123" s="69"/>
      <c r="GU123" s="69"/>
      <c r="GV123" s="69"/>
      <c r="GW123" s="69"/>
      <c r="GX123" s="69"/>
      <c r="GY123" s="69"/>
      <c r="GZ123" s="69"/>
      <c r="HA123" s="69"/>
      <c r="HB123" s="69"/>
      <c r="HC123" s="69"/>
      <c r="HD123" s="69"/>
      <c r="HE123" s="69"/>
      <c r="HF123" s="69"/>
      <c r="HG123" s="69"/>
      <c r="HH123" s="69"/>
      <c r="HI123" s="69"/>
      <c r="HJ123" s="69"/>
      <c r="HK123" s="69"/>
      <c r="HL123" s="69"/>
      <c r="HM123" s="69"/>
      <c r="HN123" s="69"/>
      <c r="HO123" s="69"/>
      <c r="HP123" s="69"/>
      <c r="HQ123" s="69"/>
      <c r="HR123" s="69"/>
      <c r="HS123" s="69"/>
      <c r="HT123" s="69"/>
      <c r="HU123" s="69"/>
      <c r="HV123" s="69"/>
      <c r="HW123" s="69"/>
      <c r="HX123" s="69"/>
      <c r="HY123" s="69"/>
      <c r="HZ123" s="69"/>
      <c r="IA123" s="69"/>
      <c r="IB123" s="69"/>
      <c r="IC123" s="69"/>
      <c r="ID123" s="69"/>
      <c r="IE123" s="69"/>
    </row>
    <row r="124" spans="1:239" ht="15.75" x14ac:dyDescent="0.25">
      <c r="A124" s="69"/>
      <c r="B124" s="69"/>
      <c r="C124" s="69"/>
      <c r="D124" s="69"/>
      <c r="E124" s="70"/>
      <c r="F124" s="69"/>
      <c r="G124" s="69"/>
      <c r="H124" s="71"/>
      <c r="I124" s="71"/>
      <c r="J124" s="69"/>
      <c r="K124" s="69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69"/>
      <c r="AE124" s="69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71"/>
      <c r="BE124" s="71"/>
      <c r="BF124" s="71"/>
      <c r="BG124" s="71"/>
      <c r="BH124" s="69"/>
      <c r="BI124" s="69"/>
      <c r="BJ124" s="71"/>
      <c r="BK124" s="71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71"/>
      <c r="DI124" s="71"/>
      <c r="DJ124" s="69"/>
      <c r="DK124" s="69"/>
      <c r="DL124" s="71"/>
      <c r="DM124" s="71"/>
      <c r="DN124" s="71"/>
      <c r="DO124" s="71"/>
      <c r="DP124" s="71"/>
      <c r="DQ124" s="71"/>
      <c r="DR124" s="71"/>
      <c r="DS124" s="71"/>
      <c r="DT124" s="71"/>
      <c r="DU124" s="71"/>
      <c r="DV124" s="71"/>
      <c r="DW124" s="71"/>
      <c r="DX124" s="71"/>
      <c r="DY124" s="71"/>
      <c r="DZ124" s="71"/>
      <c r="EA124" s="71"/>
      <c r="EB124" s="69"/>
      <c r="EC124" s="69"/>
      <c r="ED124" s="71"/>
      <c r="EE124" s="71"/>
      <c r="EF124" s="71"/>
      <c r="EG124" s="71"/>
      <c r="EH124" s="71"/>
      <c r="EI124" s="71"/>
      <c r="EJ124" s="71"/>
      <c r="EK124" s="71"/>
      <c r="EL124" s="71"/>
      <c r="EM124" s="71"/>
      <c r="EN124" s="69"/>
      <c r="EO124" s="69"/>
      <c r="EP124" s="69"/>
      <c r="EQ124" s="69"/>
      <c r="ER124" s="69"/>
      <c r="ES124" s="69"/>
      <c r="ET124" s="69"/>
      <c r="EU124" s="69"/>
      <c r="EV124" s="69"/>
      <c r="EW124" s="69"/>
      <c r="EX124" s="69"/>
      <c r="EY124" s="69"/>
      <c r="EZ124" s="69"/>
      <c r="FA124" s="69"/>
      <c r="FB124" s="71"/>
      <c r="FC124" s="71"/>
      <c r="FD124" s="71"/>
      <c r="FE124" s="71"/>
      <c r="FF124" s="71"/>
      <c r="FG124" s="69"/>
      <c r="FH124" s="69"/>
      <c r="FI124" s="69"/>
      <c r="FJ124" s="69"/>
      <c r="FK124" s="69"/>
      <c r="FL124" s="69"/>
      <c r="FM124" s="69"/>
      <c r="FN124" s="69"/>
      <c r="FO124" s="69"/>
      <c r="FP124" s="69"/>
      <c r="FQ124" s="69"/>
      <c r="FR124" s="69"/>
      <c r="FS124" s="69"/>
      <c r="FT124" s="69"/>
      <c r="FU124" s="69"/>
      <c r="FV124" s="69"/>
      <c r="FW124" s="69"/>
      <c r="FX124" s="69"/>
      <c r="FY124" s="69"/>
      <c r="FZ124" s="69"/>
      <c r="GA124" s="69"/>
      <c r="GB124" s="69"/>
      <c r="GC124" s="69"/>
      <c r="GD124" s="69"/>
      <c r="GE124" s="69"/>
      <c r="GF124" s="69"/>
      <c r="GG124" s="69"/>
      <c r="GH124" s="69"/>
      <c r="GI124" s="69"/>
      <c r="GJ124" s="69"/>
      <c r="GK124" s="69"/>
      <c r="GL124" s="69"/>
      <c r="GM124" s="69"/>
      <c r="GN124" s="69"/>
      <c r="GO124" s="69"/>
      <c r="GP124" s="69"/>
      <c r="GQ124" s="69"/>
      <c r="GR124" s="69"/>
      <c r="GS124" s="69"/>
      <c r="GT124" s="69"/>
      <c r="GU124" s="69"/>
      <c r="GV124" s="69"/>
      <c r="GW124" s="69"/>
      <c r="GX124" s="69"/>
      <c r="GY124" s="69"/>
      <c r="GZ124" s="69"/>
      <c r="HA124" s="69"/>
      <c r="HB124" s="69"/>
      <c r="HC124" s="69"/>
      <c r="HD124" s="69"/>
      <c r="HE124" s="69"/>
      <c r="HF124" s="69"/>
      <c r="HG124" s="69"/>
      <c r="HH124" s="69"/>
      <c r="HI124" s="69"/>
      <c r="HJ124" s="69"/>
      <c r="HK124" s="69"/>
      <c r="HL124" s="69"/>
      <c r="HM124" s="69"/>
      <c r="HN124" s="69"/>
      <c r="HO124" s="69"/>
      <c r="HP124" s="69"/>
      <c r="HQ124" s="69"/>
      <c r="HR124" s="69"/>
      <c r="HS124" s="69"/>
      <c r="HT124" s="69"/>
      <c r="HU124" s="69"/>
      <c r="HV124" s="69"/>
      <c r="HW124" s="69"/>
      <c r="HX124" s="69"/>
      <c r="HY124" s="69"/>
      <c r="HZ124" s="69"/>
      <c r="IA124" s="69"/>
      <c r="IB124" s="69"/>
      <c r="IC124" s="69"/>
      <c r="ID124" s="69"/>
      <c r="IE124" s="69"/>
    </row>
    <row r="125" spans="1:239" ht="15.75" x14ac:dyDescent="0.25">
      <c r="A125" s="69"/>
      <c r="B125" s="69"/>
      <c r="C125" s="69"/>
      <c r="D125" s="69"/>
      <c r="E125" s="70"/>
      <c r="F125" s="69"/>
      <c r="G125" s="69"/>
      <c r="H125" s="71"/>
      <c r="I125" s="71"/>
      <c r="J125" s="69"/>
      <c r="K125" s="69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69"/>
      <c r="AE125" s="69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71"/>
      <c r="BE125" s="71"/>
      <c r="BF125" s="71"/>
      <c r="BG125" s="71"/>
      <c r="BH125" s="69"/>
      <c r="BI125" s="69"/>
      <c r="BJ125" s="71"/>
      <c r="BK125" s="71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71"/>
      <c r="DI125" s="71"/>
      <c r="DJ125" s="69"/>
      <c r="DK125" s="69"/>
      <c r="DL125" s="71"/>
      <c r="DM125" s="71"/>
      <c r="DN125" s="71"/>
      <c r="DO125" s="71"/>
      <c r="DP125" s="71"/>
      <c r="DQ125" s="71"/>
      <c r="DR125" s="71"/>
      <c r="DS125" s="71"/>
      <c r="DT125" s="71"/>
      <c r="DU125" s="71"/>
      <c r="DV125" s="71"/>
      <c r="DW125" s="71"/>
      <c r="DX125" s="71"/>
      <c r="DY125" s="71"/>
      <c r="DZ125" s="71"/>
      <c r="EA125" s="71"/>
      <c r="EB125" s="69"/>
      <c r="EC125" s="69"/>
      <c r="ED125" s="71"/>
      <c r="EE125" s="71"/>
      <c r="EF125" s="71"/>
      <c r="EG125" s="71"/>
      <c r="EH125" s="71"/>
      <c r="EI125" s="71"/>
      <c r="EJ125" s="71"/>
      <c r="EK125" s="71"/>
      <c r="EL125" s="71"/>
      <c r="EM125" s="71"/>
      <c r="EN125" s="71"/>
      <c r="EO125" s="71"/>
      <c r="EP125" s="71"/>
      <c r="EQ125" s="71"/>
      <c r="ER125" s="69"/>
      <c r="ES125" s="69"/>
      <c r="ET125" s="69"/>
      <c r="EU125" s="69"/>
      <c r="EV125" s="69"/>
      <c r="EW125" s="69"/>
      <c r="EX125" s="69"/>
      <c r="EY125" s="69"/>
      <c r="EZ125" s="69"/>
      <c r="FA125" s="69"/>
      <c r="FB125" s="71"/>
      <c r="FC125" s="71"/>
      <c r="FD125" s="71"/>
      <c r="FE125" s="71"/>
      <c r="FF125" s="71"/>
      <c r="FG125" s="69"/>
      <c r="FH125" s="69"/>
      <c r="FI125" s="69"/>
      <c r="FJ125" s="69"/>
      <c r="FK125" s="69"/>
      <c r="FL125" s="69"/>
      <c r="FM125" s="69"/>
      <c r="FN125" s="69"/>
      <c r="FO125" s="69"/>
      <c r="FP125" s="69"/>
      <c r="FQ125" s="69"/>
      <c r="FR125" s="69"/>
      <c r="FS125" s="69"/>
      <c r="FT125" s="69"/>
      <c r="FU125" s="69"/>
      <c r="FV125" s="69"/>
      <c r="FW125" s="69"/>
      <c r="FX125" s="69"/>
      <c r="FY125" s="69"/>
      <c r="FZ125" s="69"/>
      <c r="GA125" s="69"/>
      <c r="GB125" s="69"/>
      <c r="GC125" s="69"/>
      <c r="GD125" s="69"/>
      <c r="GE125" s="69"/>
      <c r="GF125" s="69"/>
      <c r="GG125" s="69"/>
      <c r="GH125" s="69"/>
      <c r="GI125" s="69"/>
      <c r="GJ125" s="69"/>
      <c r="GK125" s="69"/>
      <c r="GL125" s="69"/>
      <c r="GM125" s="69"/>
      <c r="GN125" s="69"/>
      <c r="GO125" s="69"/>
      <c r="GP125" s="69"/>
      <c r="GQ125" s="69"/>
      <c r="GR125" s="69"/>
      <c r="GS125" s="69"/>
      <c r="GT125" s="69"/>
      <c r="GU125" s="69"/>
      <c r="GV125" s="69"/>
      <c r="GW125" s="69"/>
      <c r="GX125" s="69"/>
      <c r="GY125" s="69"/>
      <c r="GZ125" s="69"/>
      <c r="HA125" s="69"/>
      <c r="HB125" s="69"/>
      <c r="HC125" s="69"/>
      <c r="HD125" s="69"/>
      <c r="HE125" s="69"/>
      <c r="HF125" s="69"/>
      <c r="HG125" s="69"/>
      <c r="HH125" s="69"/>
      <c r="HI125" s="69"/>
      <c r="HJ125" s="69"/>
      <c r="HK125" s="69"/>
      <c r="HL125" s="69"/>
      <c r="HM125" s="69"/>
      <c r="HN125" s="69"/>
      <c r="HO125" s="69"/>
      <c r="HP125" s="69"/>
      <c r="HQ125" s="69"/>
      <c r="HR125" s="69"/>
      <c r="HS125" s="69"/>
      <c r="HT125" s="69"/>
      <c r="HU125" s="69"/>
      <c r="HV125" s="69"/>
      <c r="HW125" s="69"/>
      <c r="HX125" s="69"/>
      <c r="HY125" s="69"/>
      <c r="HZ125" s="69"/>
      <c r="IA125" s="69"/>
      <c r="IB125" s="69"/>
      <c r="IC125" s="69"/>
      <c r="ID125" s="69"/>
      <c r="IE125" s="69"/>
    </row>
    <row r="126" spans="1:239" ht="15.75" x14ac:dyDescent="0.25">
      <c r="A126" s="69"/>
      <c r="B126" s="69"/>
      <c r="C126" s="69"/>
      <c r="D126" s="69"/>
      <c r="E126" s="70"/>
      <c r="F126" s="69"/>
      <c r="G126" s="69"/>
      <c r="H126" s="71"/>
      <c r="I126" s="71"/>
      <c r="J126" s="69"/>
      <c r="K126" s="69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71"/>
      <c r="BE126" s="71"/>
      <c r="BF126" s="71"/>
      <c r="BG126" s="71"/>
      <c r="BH126" s="69"/>
      <c r="BI126" s="69"/>
      <c r="BJ126" s="71"/>
      <c r="BK126" s="71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71"/>
      <c r="DI126" s="71"/>
      <c r="DJ126" s="69"/>
      <c r="DK126" s="69"/>
      <c r="DL126" s="71"/>
      <c r="DM126" s="71"/>
      <c r="DN126" s="71"/>
      <c r="DO126" s="71"/>
      <c r="DP126" s="71"/>
      <c r="DQ126" s="71"/>
      <c r="DR126" s="71"/>
      <c r="DS126" s="71"/>
      <c r="DT126" s="71"/>
      <c r="DU126" s="71"/>
      <c r="DV126" s="71"/>
      <c r="DW126" s="71"/>
      <c r="DX126" s="71"/>
      <c r="DY126" s="71"/>
      <c r="DZ126" s="71"/>
      <c r="EA126" s="71"/>
      <c r="EB126" s="71"/>
      <c r="EC126" s="71"/>
      <c r="ED126" s="71"/>
      <c r="EE126" s="71"/>
      <c r="EF126" s="71"/>
      <c r="EG126" s="71"/>
      <c r="EH126" s="71"/>
      <c r="EI126" s="71"/>
      <c r="EJ126" s="71"/>
      <c r="EK126" s="71"/>
      <c r="EL126" s="71"/>
      <c r="EM126" s="71"/>
      <c r="EN126" s="71"/>
      <c r="EO126" s="71"/>
      <c r="EP126" s="71"/>
      <c r="EQ126" s="71"/>
      <c r="ER126" s="69"/>
      <c r="ES126" s="69"/>
      <c r="ET126" s="69"/>
      <c r="EU126" s="69"/>
      <c r="EV126" s="69"/>
      <c r="EW126" s="69"/>
      <c r="EX126" s="69"/>
      <c r="EY126" s="69"/>
      <c r="EZ126" s="69"/>
      <c r="FA126" s="69"/>
      <c r="FB126" s="71"/>
      <c r="FC126" s="71"/>
      <c r="FD126" s="71"/>
      <c r="FE126" s="71"/>
      <c r="FF126" s="71"/>
      <c r="FG126" s="69"/>
      <c r="FH126" s="69"/>
      <c r="FI126" s="69"/>
      <c r="FJ126" s="69"/>
      <c r="FK126" s="69"/>
      <c r="FL126" s="69"/>
      <c r="FM126" s="69"/>
      <c r="FN126" s="69"/>
      <c r="FO126" s="69"/>
      <c r="FP126" s="69"/>
      <c r="FQ126" s="69"/>
      <c r="FR126" s="69"/>
      <c r="FS126" s="69"/>
      <c r="FT126" s="69"/>
      <c r="FU126" s="69"/>
      <c r="FV126" s="69"/>
      <c r="FW126" s="69"/>
      <c r="FX126" s="69"/>
      <c r="FY126" s="69"/>
      <c r="FZ126" s="69"/>
      <c r="GA126" s="69"/>
      <c r="GB126" s="69"/>
      <c r="GC126" s="69"/>
      <c r="GD126" s="69"/>
      <c r="GE126" s="69"/>
      <c r="GF126" s="69"/>
      <c r="GG126" s="69"/>
      <c r="GH126" s="69"/>
      <c r="GI126" s="69"/>
      <c r="GJ126" s="69"/>
      <c r="GK126" s="69"/>
      <c r="GL126" s="69"/>
      <c r="GM126" s="69"/>
      <c r="GN126" s="69"/>
      <c r="GO126" s="69"/>
      <c r="GP126" s="69"/>
      <c r="GQ126" s="69"/>
      <c r="GR126" s="69"/>
      <c r="GS126" s="69"/>
      <c r="GT126" s="69"/>
      <c r="GU126" s="69"/>
      <c r="GV126" s="69"/>
      <c r="GW126" s="69"/>
      <c r="GX126" s="69"/>
      <c r="GY126" s="69"/>
      <c r="GZ126" s="69"/>
      <c r="HA126" s="69"/>
      <c r="HB126" s="69"/>
      <c r="HC126" s="69"/>
      <c r="HD126" s="69"/>
      <c r="HE126" s="69"/>
      <c r="HF126" s="69"/>
      <c r="HG126" s="69"/>
      <c r="HH126" s="69"/>
      <c r="HI126" s="69"/>
      <c r="HJ126" s="69"/>
      <c r="HK126" s="69"/>
      <c r="HL126" s="69"/>
      <c r="HM126" s="69"/>
      <c r="HN126" s="69"/>
      <c r="HO126" s="69"/>
      <c r="HP126" s="69"/>
      <c r="HQ126" s="69"/>
      <c r="HR126" s="69"/>
      <c r="HS126" s="69"/>
      <c r="HT126" s="69"/>
      <c r="HU126" s="69"/>
      <c r="HV126" s="69"/>
      <c r="HW126" s="69"/>
      <c r="HX126" s="69"/>
      <c r="HY126" s="69"/>
      <c r="HZ126" s="69"/>
      <c r="IA126" s="69"/>
      <c r="IB126" s="69"/>
      <c r="IC126" s="69"/>
      <c r="ID126" s="69"/>
      <c r="IE126" s="69"/>
    </row>
    <row r="127" spans="1:239" ht="15.75" x14ac:dyDescent="0.25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  <c r="DQ127" s="69"/>
      <c r="DR127" s="69"/>
      <c r="DS127" s="69"/>
      <c r="DT127" s="69"/>
      <c r="DU127" s="69"/>
      <c r="DV127" s="69"/>
      <c r="DW127" s="69"/>
      <c r="DX127" s="69"/>
      <c r="DY127" s="69"/>
      <c r="DZ127" s="69"/>
      <c r="EA127" s="69"/>
      <c r="EB127" s="69"/>
      <c r="EC127" s="69"/>
      <c r="ED127" s="69"/>
      <c r="EE127" s="69"/>
      <c r="EF127" s="69"/>
      <c r="EG127" s="69"/>
      <c r="EH127" s="69"/>
      <c r="EI127" s="69"/>
      <c r="EJ127" s="69"/>
      <c r="EK127" s="69"/>
      <c r="EL127" s="69"/>
      <c r="EM127" s="69"/>
      <c r="EN127" s="69"/>
      <c r="EO127" s="69"/>
      <c r="EP127" s="69"/>
      <c r="EQ127" s="69"/>
      <c r="ER127" s="69"/>
      <c r="ES127" s="69"/>
      <c r="ET127" s="69"/>
      <c r="EU127" s="69"/>
      <c r="EV127" s="69"/>
      <c r="EW127" s="69"/>
      <c r="EX127" s="69"/>
      <c r="EY127" s="69"/>
      <c r="EZ127" s="69"/>
      <c r="FA127" s="69"/>
      <c r="FB127" s="69"/>
      <c r="FC127" s="69"/>
      <c r="FD127" s="69"/>
      <c r="FE127" s="69"/>
      <c r="FF127" s="69"/>
      <c r="FG127" s="69"/>
      <c r="FH127" s="69"/>
      <c r="FI127" s="69"/>
      <c r="FJ127" s="69"/>
      <c r="FK127" s="69"/>
      <c r="FL127" s="69"/>
      <c r="FM127" s="69"/>
      <c r="FN127" s="69"/>
      <c r="FO127" s="69"/>
      <c r="FP127" s="69"/>
      <c r="FQ127" s="69"/>
      <c r="FR127" s="69"/>
      <c r="FS127" s="69"/>
      <c r="FT127" s="69"/>
      <c r="FU127" s="69"/>
      <c r="FV127" s="69"/>
      <c r="FW127" s="69"/>
      <c r="FX127" s="69"/>
      <c r="FY127" s="69"/>
      <c r="FZ127" s="69"/>
      <c r="GA127" s="69"/>
      <c r="GB127" s="69"/>
      <c r="GC127" s="69"/>
      <c r="GD127" s="69"/>
      <c r="GE127" s="69"/>
      <c r="GF127" s="69"/>
      <c r="GG127" s="69"/>
      <c r="GH127" s="69"/>
      <c r="GI127" s="69"/>
      <c r="GJ127" s="69"/>
      <c r="GK127" s="69"/>
      <c r="GL127" s="69"/>
      <c r="GM127" s="69"/>
      <c r="GN127" s="69"/>
      <c r="GO127" s="69"/>
      <c r="GP127" s="69"/>
      <c r="GQ127" s="69"/>
      <c r="GR127" s="69"/>
      <c r="GS127" s="69"/>
      <c r="GT127" s="69"/>
      <c r="GU127" s="69"/>
      <c r="GV127" s="69"/>
      <c r="GW127" s="69"/>
      <c r="GX127" s="69"/>
      <c r="GY127" s="69"/>
      <c r="GZ127" s="69"/>
      <c r="HA127" s="69"/>
      <c r="HB127" s="69"/>
      <c r="HC127" s="69"/>
      <c r="HD127" s="69"/>
      <c r="HE127" s="69"/>
      <c r="HF127" s="69"/>
      <c r="HG127" s="69"/>
      <c r="HH127" s="69"/>
      <c r="HI127" s="69"/>
      <c r="HJ127" s="69"/>
      <c r="HK127" s="69"/>
      <c r="HL127" s="69"/>
      <c r="HM127" s="69"/>
      <c r="HN127" s="69"/>
      <c r="HO127" s="69"/>
      <c r="HP127" s="69"/>
      <c r="HQ127" s="69"/>
      <c r="HR127" s="69"/>
      <c r="HS127" s="69"/>
      <c r="HT127" s="69"/>
      <c r="HU127" s="69"/>
      <c r="HV127" s="69"/>
      <c r="HW127" s="69"/>
      <c r="HX127" s="69"/>
      <c r="HY127" s="69"/>
      <c r="HZ127" s="69"/>
      <c r="IA127" s="69"/>
      <c r="IB127" s="69"/>
      <c r="IC127" s="69"/>
      <c r="ID127" s="69"/>
      <c r="IE127" s="69"/>
    </row>
    <row r="128" spans="1:239" ht="15.75" x14ac:dyDescent="0.25">
      <c r="A128" s="69"/>
      <c r="B128" s="69"/>
      <c r="C128" s="69"/>
      <c r="D128" s="69"/>
      <c r="E128" s="70"/>
      <c r="F128" s="69"/>
      <c r="G128" s="69"/>
      <c r="H128" s="71"/>
      <c r="I128" s="71"/>
      <c r="J128" s="69"/>
      <c r="K128" s="69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71"/>
      <c r="BC128" s="71"/>
      <c r="BD128" s="71"/>
      <c r="BE128" s="71"/>
      <c r="BF128" s="71"/>
      <c r="BG128" s="71"/>
      <c r="BH128" s="69"/>
      <c r="BI128" s="69"/>
      <c r="BJ128" s="71"/>
      <c r="BK128" s="71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71"/>
      <c r="DI128" s="71"/>
      <c r="DJ128" s="69"/>
      <c r="DK128" s="69"/>
      <c r="DL128" s="71"/>
      <c r="DM128" s="71"/>
      <c r="DN128" s="71"/>
      <c r="DO128" s="71"/>
      <c r="DP128" s="71"/>
      <c r="DQ128" s="71"/>
      <c r="DR128" s="71"/>
      <c r="DS128" s="71"/>
      <c r="DT128" s="71"/>
      <c r="DU128" s="71"/>
      <c r="DV128" s="71"/>
      <c r="DW128" s="71"/>
      <c r="DX128" s="71"/>
      <c r="DY128" s="71"/>
      <c r="DZ128" s="71"/>
      <c r="EA128" s="71"/>
      <c r="EB128" s="71"/>
      <c r="EC128" s="71"/>
      <c r="ED128" s="71"/>
      <c r="EE128" s="71"/>
      <c r="EF128" s="71"/>
      <c r="EG128" s="71"/>
      <c r="EH128" s="71"/>
      <c r="EI128" s="71"/>
      <c r="EJ128" s="69"/>
      <c r="EK128" s="69"/>
      <c r="EL128" s="69"/>
      <c r="EM128" s="69"/>
      <c r="EN128" s="69"/>
      <c r="EO128" s="69"/>
      <c r="EP128" s="69"/>
      <c r="EQ128" s="69"/>
      <c r="ER128" s="69"/>
      <c r="ES128" s="69"/>
      <c r="ET128" s="69"/>
      <c r="EU128" s="69"/>
      <c r="EV128" s="69"/>
      <c r="EW128" s="69"/>
      <c r="EX128" s="69"/>
      <c r="EY128" s="69"/>
      <c r="EZ128" s="71"/>
      <c r="FA128" s="71"/>
      <c r="FB128" s="71"/>
      <c r="FC128" s="71"/>
      <c r="FD128" s="71"/>
      <c r="FE128" s="71"/>
      <c r="FF128" s="71"/>
      <c r="FG128" s="69"/>
      <c r="FH128" s="69"/>
      <c r="FI128" s="69"/>
      <c r="FJ128" s="69"/>
      <c r="FK128" s="69"/>
      <c r="FL128" s="69"/>
      <c r="FM128" s="69"/>
      <c r="FN128" s="69"/>
      <c r="FO128" s="69"/>
      <c r="FP128" s="69"/>
      <c r="FQ128" s="69"/>
      <c r="FR128" s="69"/>
      <c r="FS128" s="69"/>
      <c r="FT128" s="69"/>
      <c r="FU128" s="69"/>
      <c r="FV128" s="69"/>
      <c r="FW128" s="69"/>
      <c r="FX128" s="69"/>
      <c r="FY128" s="69"/>
      <c r="FZ128" s="69"/>
      <c r="GA128" s="69"/>
      <c r="GB128" s="69"/>
      <c r="GC128" s="69"/>
      <c r="GD128" s="69"/>
      <c r="GE128" s="69"/>
      <c r="GF128" s="69"/>
      <c r="GG128" s="69"/>
      <c r="GH128" s="69"/>
      <c r="GI128" s="69"/>
      <c r="GJ128" s="69"/>
      <c r="GK128" s="69"/>
      <c r="GL128" s="69"/>
      <c r="GM128" s="69"/>
      <c r="GN128" s="69"/>
      <c r="GO128" s="69"/>
      <c r="GP128" s="69"/>
      <c r="GQ128" s="69"/>
      <c r="GR128" s="69"/>
      <c r="GS128" s="69"/>
      <c r="GT128" s="69"/>
      <c r="GU128" s="69"/>
      <c r="GV128" s="69"/>
      <c r="GW128" s="69"/>
      <c r="GX128" s="69"/>
      <c r="GY128" s="69"/>
      <c r="GZ128" s="69"/>
      <c r="HA128" s="69"/>
      <c r="HB128" s="69"/>
      <c r="HC128" s="69"/>
      <c r="HD128" s="69"/>
      <c r="HE128" s="69"/>
      <c r="HF128" s="69"/>
      <c r="HG128" s="69"/>
      <c r="HH128" s="69"/>
      <c r="HI128" s="69"/>
      <c r="HJ128" s="69"/>
      <c r="HK128" s="69"/>
      <c r="HL128" s="69"/>
      <c r="HM128" s="69"/>
      <c r="HN128" s="69"/>
      <c r="HO128" s="69"/>
      <c r="HP128" s="69"/>
      <c r="HQ128" s="69"/>
      <c r="HR128" s="69"/>
      <c r="HS128" s="69"/>
      <c r="HT128" s="69"/>
      <c r="HU128" s="69"/>
      <c r="HV128" s="69"/>
      <c r="HW128" s="69"/>
      <c r="HX128" s="69"/>
      <c r="HY128" s="69"/>
      <c r="HZ128" s="69"/>
      <c r="IA128" s="69"/>
      <c r="IB128" s="69"/>
      <c r="IC128" s="69"/>
      <c r="ID128" s="69"/>
      <c r="IE128" s="69"/>
    </row>
    <row r="129" spans="1:239" ht="15.75" x14ac:dyDescent="0.25">
      <c r="A129" s="69"/>
      <c r="B129" s="69"/>
      <c r="C129" s="69"/>
      <c r="D129" s="69"/>
      <c r="E129" s="70"/>
      <c r="F129" s="69"/>
      <c r="G129" s="69"/>
      <c r="H129" s="71"/>
      <c r="I129" s="71"/>
      <c r="J129" s="69"/>
      <c r="K129" s="69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71"/>
      <c r="BC129" s="71"/>
      <c r="BD129" s="71"/>
      <c r="BE129" s="71"/>
      <c r="BF129" s="71"/>
      <c r="BG129" s="71"/>
      <c r="BH129" s="69"/>
      <c r="BI129" s="69"/>
      <c r="BJ129" s="71"/>
      <c r="BK129" s="71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71"/>
      <c r="DI129" s="71"/>
      <c r="DJ129" s="69"/>
      <c r="DK129" s="69"/>
      <c r="DL129" s="71"/>
      <c r="DM129" s="71"/>
      <c r="DN129" s="71"/>
      <c r="DO129" s="71"/>
      <c r="DP129" s="71"/>
      <c r="DQ129" s="71"/>
      <c r="DR129" s="71"/>
      <c r="DS129" s="71"/>
      <c r="DT129" s="71"/>
      <c r="DU129" s="71"/>
      <c r="DV129" s="71"/>
      <c r="DW129" s="71"/>
      <c r="DX129" s="71"/>
      <c r="DY129" s="71"/>
      <c r="DZ129" s="71"/>
      <c r="EA129" s="71"/>
      <c r="EB129" s="71"/>
      <c r="EC129" s="71"/>
      <c r="ED129" s="71"/>
      <c r="EE129" s="71"/>
      <c r="EF129" s="71"/>
      <c r="EG129" s="71"/>
      <c r="EH129" s="71"/>
      <c r="EI129" s="71"/>
      <c r="EJ129" s="71"/>
      <c r="EK129" s="71"/>
      <c r="EL129" s="69"/>
      <c r="EM129" s="69"/>
      <c r="EN129" s="69"/>
      <c r="EO129" s="69"/>
      <c r="EP129" s="69"/>
      <c r="EQ129" s="69"/>
      <c r="ER129" s="69"/>
      <c r="ES129" s="69"/>
      <c r="ET129" s="69"/>
      <c r="EU129" s="69"/>
      <c r="EV129" s="69"/>
      <c r="EW129" s="69"/>
      <c r="EX129" s="69"/>
      <c r="EY129" s="69"/>
      <c r="EZ129" s="71"/>
      <c r="FA129" s="71"/>
      <c r="FB129" s="71"/>
      <c r="FC129" s="71"/>
      <c r="FD129" s="71"/>
      <c r="FE129" s="71"/>
      <c r="FF129" s="71"/>
      <c r="FG129" s="69"/>
      <c r="FH129" s="69"/>
      <c r="FI129" s="69"/>
      <c r="FJ129" s="69"/>
      <c r="FK129" s="69"/>
      <c r="FL129" s="69"/>
      <c r="FM129" s="69"/>
      <c r="FN129" s="69"/>
      <c r="FO129" s="69"/>
      <c r="FP129" s="69"/>
      <c r="FQ129" s="69"/>
      <c r="FR129" s="69"/>
      <c r="FS129" s="69"/>
      <c r="FT129" s="69"/>
      <c r="FU129" s="69"/>
      <c r="FV129" s="69"/>
      <c r="FW129" s="69"/>
      <c r="FX129" s="69"/>
      <c r="FY129" s="69"/>
      <c r="FZ129" s="69"/>
      <c r="GA129" s="69"/>
      <c r="GB129" s="69"/>
      <c r="GC129" s="69"/>
      <c r="GD129" s="69"/>
      <c r="GE129" s="69"/>
      <c r="GF129" s="69"/>
      <c r="GG129" s="69"/>
      <c r="GH129" s="69"/>
      <c r="GI129" s="69"/>
      <c r="GJ129" s="69"/>
      <c r="GK129" s="69"/>
      <c r="GL129" s="69"/>
      <c r="GM129" s="69"/>
      <c r="GN129" s="69"/>
      <c r="GO129" s="69"/>
      <c r="GP129" s="69"/>
      <c r="GQ129" s="69"/>
      <c r="GR129" s="69"/>
      <c r="GS129" s="69"/>
      <c r="GT129" s="69"/>
      <c r="GU129" s="69"/>
      <c r="GV129" s="69"/>
      <c r="GW129" s="69"/>
      <c r="GX129" s="69"/>
      <c r="GY129" s="69"/>
      <c r="GZ129" s="69"/>
      <c r="HA129" s="69"/>
      <c r="HB129" s="69"/>
      <c r="HC129" s="69"/>
      <c r="HD129" s="69"/>
      <c r="HE129" s="69"/>
      <c r="HF129" s="69"/>
      <c r="HG129" s="69"/>
      <c r="HH129" s="69"/>
      <c r="HI129" s="69"/>
      <c r="HJ129" s="69"/>
      <c r="HK129" s="69"/>
      <c r="HL129" s="69"/>
      <c r="HM129" s="69"/>
      <c r="HN129" s="69"/>
      <c r="HO129" s="69"/>
      <c r="HP129" s="69"/>
      <c r="HQ129" s="69"/>
      <c r="HR129" s="69"/>
      <c r="HS129" s="69"/>
      <c r="HT129" s="69"/>
      <c r="HU129" s="69"/>
      <c r="HV129" s="69"/>
      <c r="HW129" s="69"/>
      <c r="HX129" s="69"/>
      <c r="HY129" s="69"/>
      <c r="HZ129" s="69"/>
      <c r="IA129" s="69"/>
      <c r="IB129" s="69"/>
      <c r="IC129" s="69"/>
      <c r="ID129" s="69"/>
      <c r="IE129" s="69"/>
    </row>
    <row r="130" spans="1:239" ht="15.75" x14ac:dyDescent="0.25">
      <c r="A130" s="69"/>
      <c r="B130" s="69"/>
      <c r="C130" s="69"/>
      <c r="D130" s="69"/>
      <c r="E130" s="70"/>
      <c r="F130" s="69"/>
      <c r="G130" s="69"/>
      <c r="H130" s="71"/>
      <c r="I130" s="71"/>
      <c r="J130" s="69"/>
      <c r="K130" s="69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71"/>
      <c r="BC130" s="71"/>
      <c r="BD130" s="71"/>
      <c r="BE130" s="71"/>
      <c r="BF130" s="71"/>
      <c r="BG130" s="71"/>
      <c r="BH130" s="69"/>
      <c r="BI130" s="69"/>
      <c r="BJ130" s="71"/>
      <c r="BK130" s="71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71"/>
      <c r="DI130" s="71"/>
      <c r="DJ130" s="69"/>
      <c r="DK130" s="69"/>
      <c r="DL130" s="71"/>
      <c r="DM130" s="71"/>
      <c r="DN130" s="71"/>
      <c r="DO130" s="71"/>
      <c r="DP130" s="71"/>
      <c r="DQ130" s="71"/>
      <c r="DR130" s="71"/>
      <c r="DS130" s="71"/>
      <c r="DT130" s="71"/>
      <c r="DU130" s="71"/>
      <c r="DV130" s="71"/>
      <c r="DW130" s="71"/>
      <c r="DX130" s="71"/>
      <c r="DY130" s="71"/>
      <c r="DZ130" s="71"/>
      <c r="EA130" s="71"/>
      <c r="EB130" s="71"/>
      <c r="EC130" s="71"/>
      <c r="ED130" s="71"/>
      <c r="EE130" s="71"/>
      <c r="EF130" s="71"/>
      <c r="EG130" s="71"/>
      <c r="EH130" s="71"/>
      <c r="EI130" s="71"/>
      <c r="EJ130" s="71"/>
      <c r="EK130" s="71"/>
      <c r="EL130" s="69"/>
      <c r="EM130" s="69"/>
      <c r="EN130" s="69"/>
      <c r="EO130" s="69"/>
      <c r="EP130" s="69"/>
      <c r="EQ130" s="69"/>
      <c r="ER130" s="69"/>
      <c r="ES130" s="69"/>
      <c r="ET130" s="69"/>
      <c r="EU130" s="69"/>
      <c r="EV130" s="69"/>
      <c r="EW130" s="69"/>
      <c r="EX130" s="69"/>
      <c r="EY130" s="69"/>
      <c r="EZ130" s="71"/>
      <c r="FA130" s="71"/>
      <c r="FB130" s="71"/>
      <c r="FC130" s="71"/>
      <c r="FD130" s="71"/>
      <c r="FE130" s="71"/>
      <c r="FF130" s="71"/>
      <c r="FG130" s="69"/>
      <c r="FH130" s="69"/>
      <c r="FI130" s="69"/>
      <c r="FJ130" s="69"/>
      <c r="FK130" s="69"/>
      <c r="FL130" s="69"/>
      <c r="FM130" s="69"/>
      <c r="FN130" s="69"/>
      <c r="FO130" s="69"/>
      <c r="FP130" s="69"/>
      <c r="FQ130" s="69"/>
      <c r="FR130" s="69"/>
      <c r="FS130" s="69"/>
      <c r="FT130" s="69"/>
      <c r="FU130" s="69"/>
      <c r="FV130" s="69"/>
      <c r="FW130" s="69"/>
      <c r="FX130" s="69"/>
      <c r="FY130" s="69"/>
      <c r="FZ130" s="69"/>
      <c r="GA130" s="69"/>
      <c r="GB130" s="69"/>
      <c r="GC130" s="69"/>
      <c r="GD130" s="69"/>
      <c r="GE130" s="69"/>
      <c r="GF130" s="69"/>
      <c r="GG130" s="69"/>
      <c r="GH130" s="69"/>
      <c r="GI130" s="69"/>
      <c r="GJ130" s="69"/>
      <c r="GK130" s="69"/>
      <c r="GL130" s="69"/>
      <c r="GM130" s="69"/>
      <c r="GN130" s="69"/>
      <c r="GO130" s="69"/>
      <c r="GP130" s="69"/>
      <c r="GQ130" s="69"/>
      <c r="GR130" s="69"/>
      <c r="GS130" s="69"/>
      <c r="GT130" s="69"/>
      <c r="GU130" s="69"/>
      <c r="GV130" s="69"/>
      <c r="GW130" s="69"/>
      <c r="GX130" s="69"/>
      <c r="GY130" s="69"/>
      <c r="GZ130" s="69"/>
      <c r="HA130" s="69"/>
      <c r="HB130" s="69"/>
      <c r="HC130" s="69"/>
      <c r="HD130" s="69"/>
      <c r="HE130" s="69"/>
      <c r="HF130" s="69"/>
      <c r="HG130" s="69"/>
      <c r="HH130" s="69"/>
      <c r="HI130" s="69"/>
      <c r="HJ130" s="69"/>
      <c r="HK130" s="69"/>
      <c r="HL130" s="69"/>
      <c r="HM130" s="69"/>
      <c r="HN130" s="69"/>
      <c r="HO130" s="69"/>
      <c r="HP130" s="69"/>
      <c r="HQ130" s="69"/>
      <c r="HR130" s="69"/>
      <c r="HS130" s="69"/>
      <c r="HT130" s="69"/>
      <c r="HU130" s="69"/>
      <c r="HV130" s="69"/>
      <c r="HW130" s="69"/>
      <c r="HX130" s="69"/>
      <c r="HY130" s="69"/>
      <c r="HZ130" s="69"/>
      <c r="IA130" s="69"/>
      <c r="IB130" s="69"/>
      <c r="IC130" s="69"/>
      <c r="ID130" s="69"/>
      <c r="IE130" s="69"/>
    </row>
    <row r="131" spans="1:239" ht="15.75" x14ac:dyDescent="0.25">
      <c r="A131" s="69"/>
      <c r="B131" s="69"/>
      <c r="C131" s="69"/>
      <c r="D131" s="69"/>
      <c r="E131" s="70"/>
      <c r="F131" s="69"/>
      <c r="G131" s="69"/>
      <c r="H131" s="71"/>
      <c r="I131" s="71"/>
      <c r="J131" s="69"/>
      <c r="K131" s="69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71"/>
      <c r="BC131" s="71"/>
      <c r="BD131" s="71"/>
      <c r="BE131" s="71"/>
      <c r="BF131" s="69"/>
      <c r="BG131" s="69"/>
      <c r="BH131" s="69"/>
      <c r="BI131" s="69"/>
      <c r="BJ131" s="71"/>
      <c r="BK131" s="71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71"/>
      <c r="DI131" s="71"/>
      <c r="DJ131" s="69"/>
      <c r="DK131" s="69"/>
      <c r="DL131" s="71"/>
      <c r="DM131" s="71"/>
      <c r="DN131" s="71"/>
      <c r="DO131" s="71"/>
      <c r="DP131" s="71"/>
      <c r="DQ131" s="71"/>
      <c r="DR131" s="71"/>
      <c r="DS131" s="71"/>
      <c r="DT131" s="71"/>
      <c r="DU131" s="71"/>
      <c r="DV131" s="71"/>
      <c r="DW131" s="71"/>
      <c r="DX131" s="71"/>
      <c r="DY131" s="71"/>
      <c r="DZ131" s="71"/>
      <c r="EA131" s="71"/>
      <c r="EB131" s="71"/>
      <c r="EC131" s="71"/>
      <c r="ED131" s="71"/>
      <c r="EE131" s="71"/>
      <c r="EF131" s="71"/>
      <c r="EG131" s="71"/>
      <c r="EH131" s="71"/>
      <c r="EI131" s="71"/>
      <c r="EJ131" s="69"/>
      <c r="EK131" s="69"/>
      <c r="EL131" s="69"/>
      <c r="EM131" s="69"/>
      <c r="EN131" s="69"/>
      <c r="EO131" s="69"/>
      <c r="EP131" s="69"/>
      <c r="EQ131" s="69"/>
      <c r="ER131" s="69"/>
      <c r="ES131" s="69"/>
      <c r="ET131" s="69"/>
      <c r="EU131" s="69"/>
      <c r="EV131" s="69"/>
      <c r="EW131" s="69"/>
      <c r="EX131" s="69"/>
      <c r="EY131" s="69"/>
      <c r="EZ131" s="71"/>
      <c r="FA131" s="71"/>
      <c r="FB131" s="71"/>
      <c r="FC131" s="71"/>
      <c r="FD131" s="69"/>
      <c r="FE131" s="69"/>
      <c r="FF131" s="69"/>
      <c r="FG131" s="69"/>
      <c r="FH131" s="69"/>
      <c r="FI131" s="69"/>
      <c r="FJ131" s="69"/>
      <c r="FK131" s="69"/>
      <c r="FL131" s="69"/>
      <c r="FM131" s="69"/>
      <c r="FN131" s="69"/>
      <c r="FO131" s="69"/>
      <c r="FP131" s="69"/>
      <c r="FQ131" s="69"/>
      <c r="FR131" s="69"/>
      <c r="FS131" s="69"/>
      <c r="FT131" s="69"/>
      <c r="FU131" s="69"/>
      <c r="FV131" s="69"/>
      <c r="FW131" s="69"/>
      <c r="FX131" s="69"/>
      <c r="FY131" s="69"/>
      <c r="FZ131" s="69"/>
      <c r="GA131" s="69"/>
      <c r="GB131" s="69"/>
      <c r="GC131" s="69"/>
      <c r="GD131" s="69"/>
      <c r="GE131" s="69"/>
      <c r="GF131" s="69"/>
      <c r="GG131" s="69"/>
      <c r="GH131" s="69"/>
      <c r="GI131" s="69"/>
      <c r="GJ131" s="69"/>
      <c r="GK131" s="69"/>
      <c r="GL131" s="69"/>
      <c r="GM131" s="69"/>
      <c r="GN131" s="69"/>
      <c r="GO131" s="69"/>
      <c r="GP131" s="69"/>
      <c r="GQ131" s="69"/>
      <c r="GR131" s="69"/>
      <c r="GS131" s="69"/>
      <c r="GT131" s="69"/>
      <c r="GU131" s="69"/>
      <c r="GV131" s="69"/>
      <c r="GW131" s="69"/>
      <c r="GX131" s="69"/>
      <c r="GY131" s="69"/>
      <c r="GZ131" s="69"/>
      <c r="HA131" s="69"/>
      <c r="HB131" s="69"/>
      <c r="HC131" s="69"/>
      <c r="HD131" s="69"/>
      <c r="HE131" s="69"/>
      <c r="HF131" s="69"/>
      <c r="HG131" s="69"/>
      <c r="HH131" s="69"/>
      <c r="HI131" s="69"/>
      <c r="HJ131" s="69"/>
      <c r="HK131" s="69"/>
      <c r="HL131" s="69"/>
      <c r="HM131" s="69"/>
      <c r="HN131" s="69"/>
      <c r="HO131" s="69"/>
      <c r="HP131" s="69"/>
      <c r="HQ131" s="69"/>
      <c r="HR131" s="69"/>
      <c r="HS131" s="69"/>
      <c r="HT131" s="69"/>
      <c r="HU131" s="69"/>
      <c r="HV131" s="69"/>
      <c r="HW131" s="69"/>
      <c r="HX131" s="69"/>
      <c r="HY131" s="69"/>
      <c r="HZ131" s="69"/>
      <c r="IA131" s="69"/>
      <c r="IB131" s="69"/>
      <c r="IC131" s="69"/>
      <c r="ID131" s="69"/>
      <c r="IE131" s="69"/>
    </row>
    <row r="132" spans="1:239" ht="15.75" x14ac:dyDescent="0.25">
      <c r="A132" s="69"/>
      <c r="B132" s="69"/>
      <c r="C132" s="69"/>
      <c r="D132" s="69"/>
      <c r="E132" s="70"/>
      <c r="F132" s="69"/>
      <c r="G132" s="69"/>
      <c r="H132" s="71"/>
      <c r="I132" s="71"/>
      <c r="J132" s="69"/>
      <c r="K132" s="69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71"/>
      <c r="BC132" s="71"/>
      <c r="BD132" s="71"/>
      <c r="BE132" s="71"/>
      <c r="BF132" s="71"/>
      <c r="BG132" s="71"/>
      <c r="BH132" s="69"/>
      <c r="BI132" s="69"/>
      <c r="BJ132" s="71"/>
      <c r="BK132" s="71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71"/>
      <c r="DI132" s="71"/>
      <c r="DJ132" s="69"/>
      <c r="DK132" s="69"/>
      <c r="DL132" s="71"/>
      <c r="DM132" s="71"/>
      <c r="DN132" s="71"/>
      <c r="DO132" s="71"/>
      <c r="DP132" s="71"/>
      <c r="DQ132" s="71"/>
      <c r="DR132" s="71"/>
      <c r="DS132" s="71"/>
      <c r="DT132" s="71"/>
      <c r="DU132" s="71"/>
      <c r="DV132" s="71"/>
      <c r="DW132" s="71"/>
      <c r="DX132" s="71"/>
      <c r="DY132" s="71"/>
      <c r="DZ132" s="71"/>
      <c r="EA132" s="71"/>
      <c r="EB132" s="71"/>
      <c r="EC132" s="71"/>
      <c r="ED132" s="71"/>
      <c r="EE132" s="71"/>
      <c r="EF132" s="71"/>
      <c r="EG132" s="71"/>
      <c r="EH132" s="71"/>
      <c r="EI132" s="71"/>
      <c r="EJ132" s="71"/>
      <c r="EK132" s="71"/>
      <c r="EL132" s="69"/>
      <c r="EM132" s="69"/>
      <c r="EN132" s="69"/>
      <c r="EO132" s="69"/>
      <c r="EP132" s="69"/>
      <c r="EQ132" s="69"/>
      <c r="ER132" s="69"/>
      <c r="ES132" s="69"/>
      <c r="ET132" s="69"/>
      <c r="EU132" s="69"/>
      <c r="EV132" s="69"/>
      <c r="EW132" s="69"/>
      <c r="EX132" s="69"/>
      <c r="EY132" s="69"/>
      <c r="EZ132" s="71"/>
      <c r="FA132" s="71"/>
      <c r="FB132" s="71"/>
      <c r="FC132" s="71"/>
      <c r="FD132" s="71"/>
      <c r="FE132" s="71"/>
      <c r="FF132" s="71"/>
      <c r="FG132" s="69"/>
      <c r="FH132" s="69"/>
      <c r="FI132" s="69"/>
      <c r="FJ132" s="69"/>
      <c r="FK132" s="69"/>
      <c r="FL132" s="69"/>
      <c r="FM132" s="69"/>
      <c r="FN132" s="69"/>
      <c r="FO132" s="69"/>
      <c r="FP132" s="69"/>
      <c r="FQ132" s="69"/>
      <c r="FR132" s="69"/>
      <c r="FS132" s="69"/>
      <c r="FT132" s="69"/>
      <c r="FU132" s="69"/>
      <c r="FV132" s="69"/>
      <c r="FW132" s="69"/>
      <c r="FX132" s="69"/>
      <c r="FY132" s="69"/>
      <c r="FZ132" s="69"/>
      <c r="GA132" s="69"/>
      <c r="GB132" s="69"/>
      <c r="GC132" s="69"/>
      <c r="GD132" s="69"/>
      <c r="GE132" s="69"/>
      <c r="GF132" s="69"/>
      <c r="GG132" s="69"/>
      <c r="GH132" s="69"/>
      <c r="GI132" s="69"/>
      <c r="GJ132" s="69"/>
      <c r="GK132" s="69"/>
      <c r="GL132" s="69"/>
      <c r="GM132" s="69"/>
      <c r="GN132" s="69"/>
      <c r="GO132" s="69"/>
      <c r="GP132" s="69"/>
      <c r="GQ132" s="69"/>
      <c r="GR132" s="69"/>
      <c r="GS132" s="69"/>
      <c r="GT132" s="69"/>
      <c r="GU132" s="69"/>
      <c r="GV132" s="69"/>
      <c r="GW132" s="69"/>
      <c r="GX132" s="69"/>
      <c r="GY132" s="69"/>
      <c r="GZ132" s="69"/>
      <c r="HA132" s="69"/>
      <c r="HB132" s="69"/>
      <c r="HC132" s="69"/>
      <c r="HD132" s="69"/>
      <c r="HE132" s="69"/>
      <c r="HF132" s="69"/>
      <c r="HG132" s="69"/>
      <c r="HH132" s="69"/>
      <c r="HI132" s="69"/>
      <c r="HJ132" s="69"/>
      <c r="HK132" s="69"/>
      <c r="HL132" s="69"/>
      <c r="HM132" s="69"/>
      <c r="HN132" s="69"/>
      <c r="HO132" s="69"/>
      <c r="HP132" s="69"/>
      <c r="HQ132" s="69"/>
      <c r="HR132" s="69"/>
      <c r="HS132" s="69"/>
      <c r="HT132" s="69"/>
      <c r="HU132" s="69"/>
      <c r="HV132" s="69"/>
      <c r="HW132" s="69"/>
      <c r="HX132" s="69"/>
      <c r="HY132" s="69"/>
      <c r="HZ132" s="69"/>
      <c r="IA132" s="69"/>
      <c r="IB132" s="69"/>
      <c r="IC132" s="69"/>
      <c r="ID132" s="69"/>
      <c r="IE132" s="69"/>
    </row>
    <row r="133" spans="1:239" ht="15.75" x14ac:dyDescent="0.25">
      <c r="A133" s="69"/>
      <c r="B133" s="69"/>
      <c r="C133" s="69"/>
      <c r="D133" s="69"/>
      <c r="E133" s="70"/>
      <c r="F133" s="69"/>
      <c r="G133" s="69"/>
      <c r="H133" s="71"/>
      <c r="I133" s="71"/>
      <c r="J133" s="69"/>
      <c r="K133" s="69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71"/>
      <c r="BC133" s="71"/>
      <c r="BD133" s="71"/>
      <c r="BE133" s="71"/>
      <c r="BF133" s="71"/>
      <c r="BG133" s="71"/>
      <c r="BH133" s="69"/>
      <c r="BI133" s="69"/>
      <c r="BJ133" s="71"/>
      <c r="BK133" s="71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71"/>
      <c r="DI133" s="71"/>
      <c r="DJ133" s="69"/>
      <c r="DK133" s="69"/>
      <c r="DL133" s="71"/>
      <c r="DM133" s="71"/>
      <c r="DN133" s="71"/>
      <c r="DO133" s="71"/>
      <c r="DP133" s="71"/>
      <c r="DQ133" s="71"/>
      <c r="DR133" s="71"/>
      <c r="DS133" s="71"/>
      <c r="DT133" s="71"/>
      <c r="DU133" s="71"/>
      <c r="DV133" s="71"/>
      <c r="DW133" s="71"/>
      <c r="DX133" s="71"/>
      <c r="DY133" s="71"/>
      <c r="DZ133" s="71"/>
      <c r="EA133" s="71"/>
      <c r="EB133" s="71"/>
      <c r="EC133" s="71"/>
      <c r="ED133" s="71"/>
      <c r="EE133" s="71"/>
      <c r="EF133" s="71"/>
      <c r="EG133" s="71"/>
      <c r="EH133" s="71"/>
      <c r="EI133" s="71"/>
      <c r="EJ133" s="71"/>
      <c r="EK133" s="71"/>
      <c r="EL133" s="69"/>
      <c r="EM133" s="69"/>
      <c r="EN133" s="69"/>
      <c r="EO133" s="69"/>
      <c r="EP133" s="69"/>
      <c r="EQ133" s="69"/>
      <c r="ER133" s="69"/>
      <c r="ES133" s="69"/>
      <c r="ET133" s="69"/>
      <c r="EU133" s="69"/>
      <c r="EV133" s="69"/>
      <c r="EW133" s="69"/>
      <c r="EX133" s="69"/>
      <c r="EY133" s="69"/>
      <c r="EZ133" s="71"/>
      <c r="FA133" s="71"/>
      <c r="FB133" s="71"/>
      <c r="FC133" s="71"/>
      <c r="FD133" s="71"/>
      <c r="FE133" s="71"/>
      <c r="FF133" s="71"/>
      <c r="FG133" s="69"/>
      <c r="FH133" s="69"/>
      <c r="FI133" s="69"/>
      <c r="FJ133" s="69"/>
      <c r="FK133" s="69"/>
      <c r="FL133" s="69"/>
      <c r="FM133" s="69"/>
      <c r="FN133" s="69"/>
      <c r="FO133" s="69"/>
      <c r="FP133" s="69"/>
      <c r="FQ133" s="69"/>
      <c r="FR133" s="69"/>
      <c r="FS133" s="69"/>
      <c r="FT133" s="69"/>
      <c r="FU133" s="69"/>
      <c r="FV133" s="69"/>
      <c r="FW133" s="69"/>
      <c r="FX133" s="69"/>
      <c r="FY133" s="69"/>
      <c r="FZ133" s="69"/>
      <c r="GA133" s="69"/>
      <c r="GB133" s="69"/>
      <c r="GC133" s="69"/>
      <c r="GD133" s="69"/>
      <c r="GE133" s="69"/>
      <c r="GF133" s="69"/>
      <c r="GG133" s="69"/>
      <c r="GH133" s="69"/>
      <c r="GI133" s="69"/>
      <c r="GJ133" s="69"/>
      <c r="GK133" s="69"/>
      <c r="GL133" s="69"/>
      <c r="GM133" s="69"/>
      <c r="GN133" s="69"/>
      <c r="GO133" s="69"/>
      <c r="GP133" s="69"/>
      <c r="GQ133" s="69"/>
      <c r="GR133" s="69"/>
      <c r="GS133" s="69"/>
      <c r="GT133" s="69"/>
      <c r="GU133" s="69"/>
      <c r="GV133" s="69"/>
      <c r="GW133" s="69"/>
      <c r="GX133" s="69"/>
      <c r="GY133" s="69"/>
      <c r="GZ133" s="69"/>
      <c r="HA133" s="69"/>
      <c r="HB133" s="69"/>
      <c r="HC133" s="69"/>
      <c r="HD133" s="69"/>
      <c r="HE133" s="69"/>
      <c r="HF133" s="69"/>
      <c r="HG133" s="69"/>
      <c r="HH133" s="69"/>
      <c r="HI133" s="69"/>
      <c r="HJ133" s="69"/>
      <c r="HK133" s="69"/>
      <c r="HL133" s="69"/>
      <c r="HM133" s="69"/>
      <c r="HN133" s="69"/>
      <c r="HO133" s="69"/>
      <c r="HP133" s="69"/>
      <c r="HQ133" s="69"/>
      <c r="HR133" s="69"/>
      <c r="HS133" s="69"/>
      <c r="HT133" s="69"/>
      <c r="HU133" s="69"/>
      <c r="HV133" s="69"/>
      <c r="HW133" s="69"/>
      <c r="HX133" s="69"/>
      <c r="HY133" s="69"/>
      <c r="HZ133" s="69"/>
      <c r="IA133" s="69"/>
      <c r="IB133" s="69"/>
      <c r="IC133" s="69"/>
      <c r="ID133" s="69"/>
      <c r="IE133" s="69"/>
    </row>
    <row r="134" spans="1:239" ht="15.75" x14ac:dyDescent="0.25">
      <c r="A134" s="69"/>
      <c r="B134" s="69"/>
      <c r="C134" s="69"/>
      <c r="D134" s="69"/>
      <c r="E134" s="70"/>
      <c r="F134" s="69"/>
      <c r="G134" s="69"/>
      <c r="H134" s="71"/>
      <c r="I134" s="71"/>
      <c r="J134" s="69"/>
      <c r="K134" s="69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71"/>
      <c r="BC134" s="71"/>
      <c r="BD134" s="71"/>
      <c r="BE134" s="71"/>
      <c r="BF134" s="71"/>
      <c r="BG134" s="71"/>
      <c r="BH134" s="69"/>
      <c r="BI134" s="69"/>
      <c r="BJ134" s="71"/>
      <c r="BK134" s="71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71"/>
      <c r="DI134" s="71"/>
      <c r="DJ134" s="69"/>
      <c r="DK134" s="69"/>
      <c r="DL134" s="71"/>
      <c r="DM134" s="71"/>
      <c r="DN134" s="71"/>
      <c r="DO134" s="71"/>
      <c r="DP134" s="71"/>
      <c r="DQ134" s="71"/>
      <c r="DR134" s="71"/>
      <c r="DS134" s="71"/>
      <c r="DT134" s="71"/>
      <c r="DU134" s="71"/>
      <c r="DV134" s="71"/>
      <c r="DW134" s="71"/>
      <c r="DX134" s="71"/>
      <c r="DY134" s="71"/>
      <c r="DZ134" s="71"/>
      <c r="EA134" s="71"/>
      <c r="EB134" s="71"/>
      <c r="EC134" s="71"/>
      <c r="ED134" s="71"/>
      <c r="EE134" s="71"/>
      <c r="EF134" s="71"/>
      <c r="EG134" s="71"/>
      <c r="EH134" s="71"/>
      <c r="EI134" s="71"/>
      <c r="EJ134" s="69"/>
      <c r="EK134" s="69"/>
      <c r="EL134" s="69"/>
      <c r="EM134" s="69"/>
      <c r="EN134" s="69"/>
      <c r="EO134" s="69"/>
      <c r="EP134" s="69"/>
      <c r="EQ134" s="69"/>
      <c r="ER134" s="69"/>
      <c r="ES134" s="69"/>
      <c r="ET134" s="69"/>
      <c r="EU134" s="69"/>
      <c r="EV134" s="69"/>
      <c r="EW134" s="69"/>
      <c r="EX134" s="69"/>
      <c r="EY134" s="69"/>
      <c r="EZ134" s="71"/>
      <c r="FA134" s="71"/>
      <c r="FB134" s="71"/>
      <c r="FC134" s="71"/>
      <c r="FD134" s="71"/>
      <c r="FE134" s="71"/>
      <c r="FF134" s="71"/>
      <c r="FG134" s="69"/>
      <c r="FH134" s="69"/>
      <c r="FI134" s="69"/>
      <c r="FJ134" s="69"/>
      <c r="FK134" s="69"/>
      <c r="FL134" s="69"/>
      <c r="FM134" s="69"/>
      <c r="FN134" s="69"/>
      <c r="FO134" s="69"/>
      <c r="FP134" s="69"/>
      <c r="FQ134" s="69"/>
      <c r="FR134" s="69"/>
      <c r="FS134" s="69"/>
      <c r="FT134" s="69"/>
      <c r="FU134" s="69"/>
      <c r="FV134" s="69"/>
      <c r="FW134" s="69"/>
      <c r="FX134" s="69"/>
      <c r="FY134" s="69"/>
      <c r="FZ134" s="69"/>
      <c r="GA134" s="69"/>
      <c r="GB134" s="69"/>
      <c r="GC134" s="69"/>
      <c r="GD134" s="69"/>
      <c r="GE134" s="69"/>
      <c r="GF134" s="69"/>
      <c r="GG134" s="69"/>
      <c r="GH134" s="69"/>
      <c r="GI134" s="69"/>
      <c r="GJ134" s="69"/>
      <c r="GK134" s="69"/>
      <c r="GL134" s="69"/>
      <c r="GM134" s="69"/>
      <c r="GN134" s="69"/>
      <c r="GO134" s="69"/>
      <c r="GP134" s="69"/>
      <c r="GQ134" s="69"/>
      <c r="GR134" s="69"/>
      <c r="GS134" s="69"/>
      <c r="GT134" s="69"/>
      <c r="GU134" s="69"/>
      <c r="GV134" s="69"/>
      <c r="GW134" s="69"/>
      <c r="GX134" s="69"/>
      <c r="GY134" s="69"/>
      <c r="GZ134" s="69"/>
      <c r="HA134" s="69"/>
      <c r="HB134" s="69"/>
      <c r="HC134" s="69"/>
      <c r="HD134" s="69"/>
      <c r="HE134" s="69"/>
      <c r="HF134" s="69"/>
      <c r="HG134" s="69"/>
      <c r="HH134" s="69"/>
      <c r="HI134" s="69"/>
      <c r="HJ134" s="69"/>
      <c r="HK134" s="69"/>
      <c r="HL134" s="69"/>
      <c r="HM134" s="69"/>
      <c r="HN134" s="69"/>
      <c r="HO134" s="69"/>
      <c r="HP134" s="69"/>
      <c r="HQ134" s="69"/>
      <c r="HR134" s="69"/>
      <c r="HS134" s="69"/>
      <c r="HT134" s="69"/>
      <c r="HU134" s="69"/>
      <c r="HV134" s="69"/>
      <c r="HW134" s="69"/>
      <c r="HX134" s="69"/>
      <c r="HY134" s="69"/>
      <c r="HZ134" s="69"/>
      <c r="IA134" s="69"/>
      <c r="IB134" s="69"/>
      <c r="IC134" s="69"/>
      <c r="ID134" s="69"/>
      <c r="IE134" s="69"/>
    </row>
    <row r="135" spans="1:239" ht="15.75" x14ac:dyDescent="0.25">
      <c r="A135" s="69"/>
      <c r="B135" s="69"/>
      <c r="C135" s="69"/>
      <c r="D135" s="69"/>
      <c r="E135" s="70"/>
      <c r="F135" s="69"/>
      <c r="G135" s="69"/>
      <c r="H135" s="71"/>
      <c r="I135" s="71"/>
      <c r="J135" s="69"/>
      <c r="K135" s="69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71"/>
      <c r="BC135" s="71"/>
      <c r="BD135" s="71"/>
      <c r="BE135" s="71"/>
      <c r="BF135" s="71"/>
      <c r="BG135" s="71"/>
      <c r="BH135" s="69"/>
      <c r="BI135" s="69"/>
      <c r="BJ135" s="71"/>
      <c r="BK135" s="71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71"/>
      <c r="DI135" s="71"/>
      <c r="DJ135" s="69"/>
      <c r="DK135" s="69"/>
      <c r="DL135" s="71"/>
      <c r="DM135" s="71"/>
      <c r="DN135" s="71"/>
      <c r="DO135" s="71"/>
      <c r="DP135" s="71"/>
      <c r="DQ135" s="71"/>
      <c r="DR135" s="71"/>
      <c r="DS135" s="71"/>
      <c r="DT135" s="71"/>
      <c r="DU135" s="71"/>
      <c r="DV135" s="71"/>
      <c r="DW135" s="71"/>
      <c r="DX135" s="71"/>
      <c r="DY135" s="71"/>
      <c r="DZ135" s="71"/>
      <c r="EA135" s="71"/>
      <c r="EB135" s="71"/>
      <c r="EC135" s="71"/>
      <c r="ED135" s="71"/>
      <c r="EE135" s="71"/>
      <c r="EF135" s="71"/>
      <c r="EG135" s="71"/>
      <c r="EH135" s="71"/>
      <c r="EI135" s="71"/>
      <c r="EJ135" s="71"/>
      <c r="EK135" s="71"/>
      <c r="EL135" s="69"/>
      <c r="EM135" s="69"/>
      <c r="EN135" s="69"/>
      <c r="EO135" s="69"/>
      <c r="EP135" s="69"/>
      <c r="EQ135" s="69"/>
      <c r="ER135" s="69"/>
      <c r="ES135" s="69"/>
      <c r="ET135" s="69"/>
      <c r="EU135" s="69"/>
      <c r="EV135" s="69"/>
      <c r="EW135" s="69"/>
      <c r="EX135" s="69"/>
      <c r="EY135" s="69"/>
      <c r="EZ135" s="71"/>
      <c r="FA135" s="71"/>
      <c r="FB135" s="71"/>
      <c r="FC135" s="71"/>
      <c r="FD135" s="71"/>
      <c r="FE135" s="71"/>
      <c r="FF135" s="71"/>
      <c r="FG135" s="69"/>
      <c r="FH135" s="69"/>
      <c r="FI135" s="69"/>
      <c r="FJ135" s="69"/>
      <c r="FK135" s="69"/>
      <c r="FL135" s="69"/>
      <c r="FM135" s="69"/>
      <c r="FN135" s="69"/>
      <c r="FO135" s="69"/>
      <c r="FP135" s="69"/>
      <c r="FQ135" s="69"/>
      <c r="FR135" s="69"/>
      <c r="FS135" s="69"/>
      <c r="FT135" s="69"/>
      <c r="FU135" s="69"/>
      <c r="FV135" s="69"/>
      <c r="FW135" s="69"/>
      <c r="FX135" s="69"/>
      <c r="FY135" s="69"/>
      <c r="FZ135" s="69"/>
      <c r="GA135" s="69"/>
      <c r="GB135" s="69"/>
      <c r="GC135" s="69"/>
      <c r="GD135" s="69"/>
      <c r="GE135" s="69"/>
      <c r="GF135" s="69"/>
      <c r="GG135" s="69"/>
      <c r="GH135" s="69"/>
      <c r="GI135" s="69"/>
      <c r="GJ135" s="69"/>
      <c r="GK135" s="69"/>
      <c r="GL135" s="69"/>
      <c r="GM135" s="69"/>
      <c r="GN135" s="69"/>
      <c r="GO135" s="69"/>
      <c r="GP135" s="69"/>
      <c r="GQ135" s="69"/>
      <c r="GR135" s="69"/>
      <c r="GS135" s="69"/>
      <c r="GT135" s="69"/>
      <c r="GU135" s="69"/>
      <c r="GV135" s="69"/>
      <c r="GW135" s="69"/>
      <c r="GX135" s="69"/>
      <c r="GY135" s="69"/>
      <c r="GZ135" s="69"/>
      <c r="HA135" s="69"/>
      <c r="HB135" s="69"/>
      <c r="HC135" s="69"/>
      <c r="HD135" s="69"/>
      <c r="HE135" s="69"/>
      <c r="HF135" s="69"/>
      <c r="HG135" s="69"/>
      <c r="HH135" s="69"/>
      <c r="HI135" s="69"/>
      <c r="HJ135" s="69"/>
      <c r="HK135" s="69"/>
      <c r="HL135" s="69"/>
      <c r="HM135" s="69"/>
      <c r="HN135" s="69"/>
      <c r="HO135" s="69"/>
      <c r="HP135" s="69"/>
      <c r="HQ135" s="69"/>
      <c r="HR135" s="69"/>
      <c r="HS135" s="69"/>
      <c r="HT135" s="69"/>
      <c r="HU135" s="69"/>
      <c r="HV135" s="69"/>
      <c r="HW135" s="69"/>
      <c r="HX135" s="69"/>
      <c r="HY135" s="69"/>
      <c r="HZ135" s="69"/>
      <c r="IA135" s="69"/>
      <c r="IB135" s="69"/>
      <c r="IC135" s="69"/>
      <c r="ID135" s="69"/>
      <c r="IE135" s="69"/>
    </row>
    <row r="136" spans="1:239" ht="15.75" x14ac:dyDescent="0.25">
      <c r="A136" s="69"/>
      <c r="B136" s="69"/>
      <c r="C136" s="69"/>
      <c r="D136" s="69"/>
      <c r="E136" s="70"/>
      <c r="F136" s="69"/>
      <c r="G136" s="69"/>
      <c r="H136" s="71"/>
      <c r="I136" s="71"/>
      <c r="J136" s="69"/>
      <c r="K136" s="69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71"/>
      <c r="BC136" s="71"/>
      <c r="BD136" s="71"/>
      <c r="BE136" s="71"/>
      <c r="BF136" s="71"/>
      <c r="BG136" s="71"/>
      <c r="BH136" s="69"/>
      <c r="BI136" s="69"/>
      <c r="BJ136" s="71"/>
      <c r="BK136" s="71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71"/>
      <c r="DI136" s="71"/>
      <c r="DJ136" s="69"/>
      <c r="DK136" s="69"/>
      <c r="DL136" s="71"/>
      <c r="DM136" s="71"/>
      <c r="DN136" s="71"/>
      <c r="DO136" s="71"/>
      <c r="DP136" s="71"/>
      <c r="DQ136" s="71"/>
      <c r="DR136" s="71"/>
      <c r="DS136" s="71"/>
      <c r="DT136" s="71"/>
      <c r="DU136" s="71"/>
      <c r="DV136" s="71"/>
      <c r="DW136" s="71"/>
      <c r="DX136" s="71"/>
      <c r="DY136" s="71"/>
      <c r="DZ136" s="71"/>
      <c r="EA136" s="71"/>
      <c r="EB136" s="71"/>
      <c r="EC136" s="71"/>
      <c r="ED136" s="71"/>
      <c r="EE136" s="71"/>
      <c r="EF136" s="71"/>
      <c r="EG136" s="71"/>
      <c r="EH136" s="71"/>
      <c r="EI136" s="71"/>
      <c r="EJ136" s="71"/>
      <c r="EK136" s="71"/>
      <c r="EL136" s="69"/>
      <c r="EM136" s="69"/>
      <c r="EN136" s="69"/>
      <c r="EO136" s="69"/>
      <c r="EP136" s="69"/>
      <c r="EQ136" s="69"/>
      <c r="ER136" s="69"/>
      <c r="ES136" s="69"/>
      <c r="ET136" s="69"/>
      <c r="EU136" s="69"/>
      <c r="EV136" s="69"/>
      <c r="EW136" s="69"/>
      <c r="EX136" s="69"/>
      <c r="EY136" s="69"/>
      <c r="EZ136" s="71"/>
      <c r="FA136" s="71"/>
      <c r="FB136" s="71"/>
      <c r="FC136" s="71"/>
      <c r="FD136" s="71"/>
      <c r="FE136" s="71"/>
      <c r="FF136" s="71"/>
      <c r="FG136" s="69"/>
      <c r="FH136" s="69"/>
      <c r="FI136" s="69"/>
      <c r="FJ136" s="69"/>
      <c r="FK136" s="69"/>
      <c r="FL136" s="69"/>
      <c r="FM136" s="69"/>
      <c r="FN136" s="69"/>
      <c r="FO136" s="69"/>
      <c r="FP136" s="69"/>
      <c r="FQ136" s="69"/>
      <c r="FR136" s="69"/>
      <c r="FS136" s="69"/>
      <c r="FT136" s="69"/>
      <c r="FU136" s="69"/>
      <c r="FV136" s="69"/>
      <c r="FW136" s="69"/>
      <c r="FX136" s="69"/>
      <c r="FY136" s="69"/>
      <c r="FZ136" s="69"/>
      <c r="GA136" s="69"/>
      <c r="GB136" s="69"/>
      <c r="GC136" s="69"/>
      <c r="GD136" s="69"/>
      <c r="GE136" s="69"/>
      <c r="GF136" s="69"/>
      <c r="GG136" s="69"/>
      <c r="GH136" s="69"/>
      <c r="GI136" s="69"/>
      <c r="GJ136" s="69"/>
      <c r="GK136" s="69"/>
      <c r="GL136" s="69"/>
      <c r="GM136" s="69"/>
      <c r="GN136" s="69"/>
      <c r="GO136" s="69"/>
      <c r="GP136" s="69"/>
      <c r="GQ136" s="69"/>
      <c r="GR136" s="69"/>
      <c r="GS136" s="69"/>
      <c r="GT136" s="69"/>
      <c r="GU136" s="69"/>
      <c r="GV136" s="69"/>
      <c r="GW136" s="69"/>
      <c r="GX136" s="69"/>
      <c r="GY136" s="69"/>
      <c r="GZ136" s="69"/>
      <c r="HA136" s="69"/>
      <c r="HB136" s="69"/>
      <c r="HC136" s="69"/>
      <c r="HD136" s="69"/>
      <c r="HE136" s="69"/>
      <c r="HF136" s="69"/>
      <c r="HG136" s="69"/>
      <c r="HH136" s="69"/>
      <c r="HI136" s="69"/>
      <c r="HJ136" s="69"/>
      <c r="HK136" s="69"/>
      <c r="HL136" s="69"/>
      <c r="HM136" s="69"/>
      <c r="HN136" s="69"/>
      <c r="HO136" s="69"/>
      <c r="HP136" s="69"/>
      <c r="HQ136" s="69"/>
      <c r="HR136" s="69"/>
      <c r="HS136" s="69"/>
      <c r="HT136" s="69"/>
      <c r="HU136" s="69"/>
      <c r="HV136" s="69"/>
      <c r="HW136" s="69"/>
      <c r="HX136" s="69"/>
      <c r="HY136" s="69"/>
      <c r="HZ136" s="69"/>
      <c r="IA136" s="69"/>
      <c r="IB136" s="69"/>
      <c r="IC136" s="69"/>
      <c r="ID136" s="69"/>
      <c r="IE136" s="69"/>
    </row>
    <row r="137" spans="1:239" ht="15.75" x14ac:dyDescent="0.25">
      <c r="A137" s="69"/>
      <c r="B137" s="69"/>
      <c r="C137" s="69"/>
      <c r="D137" s="69"/>
      <c r="E137" s="70"/>
      <c r="F137" s="69"/>
      <c r="G137" s="69"/>
      <c r="H137" s="71"/>
      <c r="I137" s="71"/>
      <c r="J137" s="69"/>
      <c r="K137" s="69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71"/>
      <c r="BC137" s="71"/>
      <c r="BD137" s="71"/>
      <c r="BE137" s="71"/>
      <c r="BF137" s="71"/>
      <c r="BG137" s="71"/>
      <c r="BH137" s="69"/>
      <c r="BI137" s="69"/>
      <c r="BJ137" s="71"/>
      <c r="BK137" s="71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71"/>
      <c r="DI137" s="71"/>
      <c r="DJ137" s="69"/>
      <c r="DK137" s="69"/>
      <c r="DL137" s="71"/>
      <c r="DM137" s="71"/>
      <c r="DN137" s="71"/>
      <c r="DO137" s="71"/>
      <c r="DP137" s="71"/>
      <c r="DQ137" s="71"/>
      <c r="DR137" s="71"/>
      <c r="DS137" s="71"/>
      <c r="DT137" s="71"/>
      <c r="DU137" s="71"/>
      <c r="DV137" s="71"/>
      <c r="DW137" s="71"/>
      <c r="DX137" s="71"/>
      <c r="DY137" s="71"/>
      <c r="DZ137" s="71"/>
      <c r="EA137" s="71"/>
      <c r="EB137" s="71"/>
      <c r="EC137" s="71"/>
      <c r="ED137" s="71"/>
      <c r="EE137" s="71"/>
      <c r="EF137" s="71"/>
      <c r="EG137" s="71"/>
      <c r="EH137" s="71"/>
      <c r="EI137" s="71"/>
      <c r="EJ137" s="71"/>
      <c r="EK137" s="71"/>
      <c r="EL137" s="69"/>
      <c r="EM137" s="69"/>
      <c r="EN137" s="69"/>
      <c r="EO137" s="69"/>
      <c r="EP137" s="69"/>
      <c r="EQ137" s="69"/>
      <c r="ER137" s="69"/>
      <c r="ES137" s="69"/>
      <c r="ET137" s="69"/>
      <c r="EU137" s="69"/>
      <c r="EV137" s="69"/>
      <c r="EW137" s="69"/>
      <c r="EX137" s="69"/>
      <c r="EY137" s="69"/>
      <c r="EZ137" s="71"/>
      <c r="FA137" s="71"/>
      <c r="FB137" s="71"/>
      <c r="FC137" s="71"/>
      <c r="FD137" s="71"/>
      <c r="FE137" s="71"/>
      <c r="FF137" s="71"/>
      <c r="FG137" s="69"/>
      <c r="FH137" s="69"/>
      <c r="FI137" s="69"/>
      <c r="FJ137" s="69"/>
      <c r="FK137" s="69"/>
      <c r="FL137" s="69"/>
      <c r="FM137" s="69"/>
      <c r="FN137" s="69"/>
      <c r="FO137" s="69"/>
      <c r="FP137" s="69"/>
      <c r="FQ137" s="69"/>
      <c r="FR137" s="69"/>
      <c r="FS137" s="69"/>
      <c r="FT137" s="69"/>
      <c r="FU137" s="69"/>
      <c r="FV137" s="69"/>
      <c r="FW137" s="69"/>
      <c r="FX137" s="69"/>
      <c r="FY137" s="69"/>
      <c r="FZ137" s="69"/>
      <c r="GA137" s="69"/>
      <c r="GB137" s="69"/>
      <c r="GC137" s="69"/>
      <c r="GD137" s="69"/>
      <c r="GE137" s="69"/>
      <c r="GF137" s="69"/>
      <c r="GG137" s="69"/>
      <c r="GH137" s="69"/>
      <c r="GI137" s="69"/>
      <c r="GJ137" s="69"/>
      <c r="GK137" s="69"/>
      <c r="GL137" s="69"/>
      <c r="GM137" s="69"/>
      <c r="GN137" s="69"/>
      <c r="GO137" s="69"/>
      <c r="GP137" s="69"/>
      <c r="GQ137" s="69"/>
      <c r="GR137" s="69"/>
      <c r="GS137" s="69"/>
      <c r="GT137" s="69"/>
      <c r="GU137" s="69"/>
      <c r="GV137" s="69"/>
      <c r="GW137" s="69"/>
      <c r="GX137" s="69"/>
      <c r="GY137" s="69"/>
      <c r="GZ137" s="69"/>
      <c r="HA137" s="69"/>
      <c r="HB137" s="69"/>
      <c r="HC137" s="69"/>
      <c r="HD137" s="69"/>
      <c r="HE137" s="69"/>
      <c r="HF137" s="69"/>
      <c r="HG137" s="69"/>
      <c r="HH137" s="69"/>
      <c r="HI137" s="69"/>
      <c r="HJ137" s="69"/>
      <c r="HK137" s="69"/>
      <c r="HL137" s="69"/>
      <c r="HM137" s="69"/>
      <c r="HN137" s="69"/>
      <c r="HO137" s="69"/>
      <c r="HP137" s="69"/>
      <c r="HQ137" s="69"/>
      <c r="HR137" s="69"/>
      <c r="HS137" s="69"/>
      <c r="HT137" s="69"/>
      <c r="HU137" s="69"/>
      <c r="HV137" s="69"/>
      <c r="HW137" s="69"/>
      <c r="HX137" s="69"/>
      <c r="HY137" s="69"/>
      <c r="HZ137" s="69"/>
      <c r="IA137" s="69"/>
      <c r="IB137" s="69"/>
      <c r="IC137" s="69"/>
      <c r="ID137" s="69"/>
      <c r="IE137" s="69"/>
    </row>
    <row r="138" spans="1:239" ht="15.75" x14ac:dyDescent="0.25">
      <c r="A138" s="69"/>
      <c r="B138" s="69"/>
      <c r="C138" s="69"/>
      <c r="D138" s="69"/>
      <c r="E138" s="70"/>
      <c r="F138" s="69"/>
      <c r="G138" s="69"/>
      <c r="H138" s="71"/>
      <c r="I138" s="71"/>
      <c r="J138" s="69"/>
      <c r="K138" s="69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71"/>
      <c r="BC138" s="71"/>
      <c r="BD138" s="71"/>
      <c r="BE138" s="71"/>
      <c r="BF138" s="71"/>
      <c r="BG138" s="71"/>
      <c r="BH138" s="69"/>
      <c r="BI138" s="69"/>
      <c r="BJ138" s="71"/>
      <c r="BK138" s="71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71"/>
      <c r="DI138" s="71"/>
      <c r="DJ138" s="69"/>
      <c r="DK138" s="69"/>
      <c r="DL138" s="71"/>
      <c r="DM138" s="71"/>
      <c r="DN138" s="71"/>
      <c r="DO138" s="71"/>
      <c r="DP138" s="71"/>
      <c r="DQ138" s="71"/>
      <c r="DR138" s="71"/>
      <c r="DS138" s="71"/>
      <c r="DT138" s="71"/>
      <c r="DU138" s="71"/>
      <c r="DV138" s="71"/>
      <c r="DW138" s="71"/>
      <c r="DX138" s="71"/>
      <c r="DY138" s="71"/>
      <c r="DZ138" s="71"/>
      <c r="EA138" s="71"/>
      <c r="EB138" s="71"/>
      <c r="EC138" s="71"/>
      <c r="ED138" s="71"/>
      <c r="EE138" s="71"/>
      <c r="EF138" s="71"/>
      <c r="EG138" s="71"/>
      <c r="EH138" s="71"/>
      <c r="EI138" s="71"/>
      <c r="EJ138" s="71"/>
      <c r="EK138" s="71"/>
      <c r="EL138" s="69"/>
      <c r="EM138" s="69"/>
      <c r="EN138" s="69"/>
      <c r="EO138" s="69"/>
      <c r="EP138" s="69"/>
      <c r="EQ138" s="69"/>
      <c r="ER138" s="69"/>
      <c r="ES138" s="69"/>
      <c r="ET138" s="69"/>
      <c r="EU138" s="69"/>
      <c r="EV138" s="69"/>
      <c r="EW138" s="69"/>
      <c r="EX138" s="69"/>
      <c r="EY138" s="69"/>
      <c r="EZ138" s="71"/>
      <c r="FA138" s="71"/>
      <c r="FB138" s="71"/>
      <c r="FC138" s="71"/>
      <c r="FD138" s="71"/>
      <c r="FE138" s="71"/>
      <c r="FF138" s="71"/>
      <c r="FG138" s="69"/>
      <c r="FH138" s="69"/>
      <c r="FI138" s="69"/>
      <c r="FJ138" s="69"/>
      <c r="FK138" s="69"/>
      <c r="FL138" s="69"/>
      <c r="FM138" s="69"/>
      <c r="FN138" s="69"/>
      <c r="FO138" s="69"/>
      <c r="FP138" s="69"/>
      <c r="FQ138" s="69"/>
      <c r="FR138" s="69"/>
      <c r="FS138" s="69"/>
      <c r="FT138" s="69"/>
      <c r="FU138" s="69"/>
      <c r="FV138" s="69"/>
      <c r="FW138" s="69"/>
      <c r="FX138" s="69"/>
      <c r="FY138" s="69"/>
      <c r="FZ138" s="69"/>
      <c r="GA138" s="69"/>
      <c r="GB138" s="69"/>
      <c r="GC138" s="69"/>
      <c r="GD138" s="69"/>
      <c r="GE138" s="69"/>
      <c r="GF138" s="69"/>
      <c r="GG138" s="69"/>
      <c r="GH138" s="69"/>
      <c r="GI138" s="69"/>
      <c r="GJ138" s="69"/>
      <c r="GK138" s="69"/>
      <c r="GL138" s="69"/>
      <c r="GM138" s="69"/>
      <c r="GN138" s="69"/>
      <c r="GO138" s="69"/>
      <c r="GP138" s="69"/>
      <c r="GQ138" s="69"/>
      <c r="GR138" s="69"/>
      <c r="GS138" s="69"/>
      <c r="GT138" s="69"/>
      <c r="GU138" s="69"/>
      <c r="GV138" s="69"/>
      <c r="GW138" s="69"/>
      <c r="GX138" s="69"/>
      <c r="GY138" s="69"/>
      <c r="GZ138" s="69"/>
      <c r="HA138" s="69"/>
      <c r="HB138" s="69"/>
      <c r="HC138" s="69"/>
      <c r="HD138" s="69"/>
      <c r="HE138" s="69"/>
      <c r="HF138" s="69"/>
      <c r="HG138" s="69"/>
      <c r="HH138" s="69"/>
      <c r="HI138" s="69"/>
      <c r="HJ138" s="69"/>
      <c r="HK138" s="69"/>
      <c r="HL138" s="69"/>
      <c r="HM138" s="69"/>
      <c r="HN138" s="69"/>
      <c r="HO138" s="69"/>
      <c r="HP138" s="69"/>
      <c r="HQ138" s="69"/>
      <c r="HR138" s="69"/>
      <c r="HS138" s="69"/>
      <c r="HT138" s="69"/>
      <c r="HU138" s="69"/>
      <c r="HV138" s="69"/>
      <c r="HW138" s="69"/>
      <c r="HX138" s="69"/>
      <c r="HY138" s="69"/>
      <c r="HZ138" s="69"/>
      <c r="IA138" s="69"/>
      <c r="IB138" s="69"/>
      <c r="IC138" s="69"/>
      <c r="ID138" s="69"/>
      <c r="IE138" s="69"/>
    </row>
    <row r="139" spans="1:239" ht="15.75" x14ac:dyDescent="0.25">
      <c r="A139" s="69"/>
      <c r="B139" s="69"/>
      <c r="C139" s="69"/>
      <c r="D139" s="69"/>
      <c r="E139" s="70"/>
      <c r="F139" s="69"/>
      <c r="G139" s="69"/>
      <c r="H139" s="71"/>
      <c r="I139" s="71"/>
      <c r="J139" s="69"/>
      <c r="K139" s="69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71"/>
      <c r="BC139" s="71"/>
      <c r="BD139" s="71"/>
      <c r="BE139" s="71"/>
      <c r="BF139" s="71"/>
      <c r="BG139" s="71"/>
      <c r="BH139" s="69"/>
      <c r="BI139" s="69"/>
      <c r="BJ139" s="71"/>
      <c r="BK139" s="71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71"/>
      <c r="DI139" s="71"/>
      <c r="DJ139" s="69"/>
      <c r="DK139" s="69"/>
      <c r="DL139" s="71"/>
      <c r="DM139" s="71"/>
      <c r="DN139" s="71"/>
      <c r="DO139" s="71"/>
      <c r="DP139" s="71"/>
      <c r="DQ139" s="71"/>
      <c r="DR139" s="71"/>
      <c r="DS139" s="71"/>
      <c r="DT139" s="71"/>
      <c r="DU139" s="71"/>
      <c r="DV139" s="71"/>
      <c r="DW139" s="71"/>
      <c r="DX139" s="71"/>
      <c r="DY139" s="71"/>
      <c r="DZ139" s="71"/>
      <c r="EA139" s="71"/>
      <c r="EB139" s="71"/>
      <c r="EC139" s="71"/>
      <c r="ED139" s="71"/>
      <c r="EE139" s="71"/>
      <c r="EF139" s="71"/>
      <c r="EG139" s="71"/>
      <c r="EH139" s="71"/>
      <c r="EI139" s="71"/>
      <c r="EJ139" s="71"/>
      <c r="EK139" s="71"/>
      <c r="EL139" s="69"/>
      <c r="EM139" s="69"/>
      <c r="EN139" s="69"/>
      <c r="EO139" s="69"/>
      <c r="EP139" s="69"/>
      <c r="EQ139" s="69"/>
      <c r="ER139" s="69"/>
      <c r="ES139" s="69"/>
      <c r="ET139" s="69"/>
      <c r="EU139" s="69"/>
      <c r="EV139" s="69"/>
      <c r="EW139" s="69"/>
      <c r="EX139" s="69"/>
      <c r="EY139" s="69"/>
      <c r="EZ139" s="71"/>
      <c r="FA139" s="71"/>
      <c r="FB139" s="71"/>
      <c r="FC139" s="71"/>
      <c r="FD139" s="71"/>
      <c r="FE139" s="71"/>
      <c r="FF139" s="71"/>
      <c r="FG139" s="69"/>
      <c r="FH139" s="69"/>
      <c r="FI139" s="69"/>
      <c r="FJ139" s="69"/>
      <c r="FK139" s="69"/>
      <c r="FL139" s="69"/>
      <c r="FM139" s="69"/>
      <c r="FN139" s="69"/>
      <c r="FO139" s="69"/>
      <c r="FP139" s="69"/>
      <c r="FQ139" s="69"/>
      <c r="FR139" s="69"/>
      <c r="FS139" s="69"/>
      <c r="FT139" s="69"/>
      <c r="FU139" s="69"/>
      <c r="FV139" s="69"/>
      <c r="FW139" s="69"/>
      <c r="FX139" s="69"/>
      <c r="FY139" s="69"/>
      <c r="FZ139" s="69"/>
      <c r="GA139" s="69"/>
      <c r="GB139" s="69"/>
      <c r="GC139" s="69"/>
      <c r="GD139" s="69"/>
      <c r="GE139" s="69"/>
      <c r="GF139" s="69"/>
      <c r="GG139" s="69"/>
      <c r="GH139" s="69"/>
      <c r="GI139" s="69"/>
      <c r="GJ139" s="69"/>
      <c r="GK139" s="69"/>
      <c r="GL139" s="69"/>
      <c r="GM139" s="69"/>
      <c r="GN139" s="69"/>
      <c r="GO139" s="69"/>
      <c r="GP139" s="69"/>
      <c r="GQ139" s="69"/>
      <c r="GR139" s="69"/>
      <c r="GS139" s="69"/>
      <c r="GT139" s="69"/>
      <c r="GU139" s="69"/>
      <c r="GV139" s="69"/>
      <c r="GW139" s="69"/>
      <c r="GX139" s="69"/>
      <c r="GY139" s="69"/>
      <c r="GZ139" s="69"/>
      <c r="HA139" s="69"/>
      <c r="HB139" s="69"/>
      <c r="HC139" s="69"/>
      <c r="HD139" s="69"/>
      <c r="HE139" s="69"/>
      <c r="HF139" s="69"/>
      <c r="HG139" s="69"/>
      <c r="HH139" s="69"/>
      <c r="HI139" s="69"/>
      <c r="HJ139" s="69"/>
      <c r="HK139" s="69"/>
      <c r="HL139" s="69"/>
      <c r="HM139" s="69"/>
      <c r="HN139" s="69"/>
      <c r="HO139" s="69"/>
      <c r="HP139" s="69"/>
      <c r="HQ139" s="69"/>
      <c r="HR139" s="69"/>
      <c r="HS139" s="69"/>
      <c r="HT139" s="69"/>
      <c r="HU139" s="69"/>
      <c r="HV139" s="69"/>
      <c r="HW139" s="69"/>
      <c r="HX139" s="69"/>
      <c r="HY139" s="69"/>
      <c r="HZ139" s="69"/>
      <c r="IA139" s="69"/>
      <c r="IB139" s="69"/>
      <c r="IC139" s="69"/>
      <c r="ID139" s="69"/>
      <c r="IE139" s="69"/>
    </row>
    <row r="140" spans="1:239" ht="15.75" x14ac:dyDescent="0.25">
      <c r="A140" s="69"/>
      <c r="B140" s="69"/>
      <c r="C140" s="69"/>
      <c r="D140" s="69"/>
      <c r="E140" s="70"/>
      <c r="F140" s="69"/>
      <c r="G140" s="69"/>
      <c r="H140" s="71"/>
      <c r="I140" s="71"/>
      <c r="J140" s="69"/>
      <c r="K140" s="69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71"/>
      <c r="BC140" s="71"/>
      <c r="BD140" s="71"/>
      <c r="BE140" s="71"/>
      <c r="BF140" s="71"/>
      <c r="BG140" s="71"/>
      <c r="BH140" s="69"/>
      <c r="BI140" s="69"/>
      <c r="BJ140" s="71"/>
      <c r="BK140" s="71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71"/>
      <c r="DI140" s="71"/>
      <c r="DJ140" s="69"/>
      <c r="DK140" s="69"/>
      <c r="DL140" s="71"/>
      <c r="DM140" s="71"/>
      <c r="DN140" s="71"/>
      <c r="DO140" s="71"/>
      <c r="DP140" s="71"/>
      <c r="DQ140" s="71"/>
      <c r="DR140" s="71"/>
      <c r="DS140" s="71"/>
      <c r="DT140" s="71"/>
      <c r="DU140" s="71"/>
      <c r="DV140" s="71"/>
      <c r="DW140" s="71"/>
      <c r="DX140" s="71"/>
      <c r="DY140" s="71"/>
      <c r="DZ140" s="71"/>
      <c r="EA140" s="71"/>
      <c r="EB140" s="71"/>
      <c r="EC140" s="71"/>
      <c r="ED140" s="71"/>
      <c r="EE140" s="71"/>
      <c r="EF140" s="71"/>
      <c r="EG140" s="71"/>
      <c r="EH140" s="71"/>
      <c r="EI140" s="71"/>
      <c r="EJ140" s="71"/>
      <c r="EK140" s="71"/>
      <c r="EL140" s="69"/>
      <c r="EM140" s="69"/>
      <c r="EN140" s="69"/>
      <c r="EO140" s="69"/>
      <c r="EP140" s="69"/>
      <c r="EQ140" s="69"/>
      <c r="ER140" s="69"/>
      <c r="ES140" s="69"/>
      <c r="ET140" s="69"/>
      <c r="EU140" s="69"/>
      <c r="EV140" s="69"/>
      <c r="EW140" s="69"/>
      <c r="EX140" s="69"/>
      <c r="EY140" s="69"/>
      <c r="EZ140" s="71"/>
      <c r="FA140" s="71"/>
      <c r="FB140" s="71"/>
      <c r="FC140" s="71"/>
      <c r="FD140" s="71"/>
      <c r="FE140" s="71"/>
      <c r="FF140" s="71"/>
      <c r="FG140" s="69"/>
      <c r="FH140" s="69"/>
      <c r="FI140" s="69"/>
      <c r="FJ140" s="69"/>
      <c r="FK140" s="69"/>
      <c r="FL140" s="69"/>
      <c r="FM140" s="69"/>
      <c r="FN140" s="69"/>
      <c r="FO140" s="69"/>
      <c r="FP140" s="69"/>
      <c r="FQ140" s="69"/>
      <c r="FR140" s="69"/>
      <c r="FS140" s="69"/>
      <c r="FT140" s="69"/>
      <c r="FU140" s="69"/>
      <c r="FV140" s="69"/>
      <c r="FW140" s="69"/>
      <c r="FX140" s="69"/>
      <c r="FY140" s="69"/>
      <c r="FZ140" s="69"/>
      <c r="GA140" s="69"/>
      <c r="GB140" s="69"/>
      <c r="GC140" s="69"/>
      <c r="GD140" s="69"/>
      <c r="GE140" s="69"/>
      <c r="GF140" s="69"/>
      <c r="GG140" s="69"/>
      <c r="GH140" s="69"/>
      <c r="GI140" s="69"/>
      <c r="GJ140" s="69"/>
      <c r="GK140" s="69"/>
      <c r="GL140" s="69"/>
      <c r="GM140" s="69"/>
      <c r="GN140" s="69"/>
      <c r="GO140" s="69"/>
      <c r="GP140" s="69"/>
      <c r="GQ140" s="69"/>
      <c r="GR140" s="69"/>
      <c r="GS140" s="69"/>
      <c r="GT140" s="69"/>
      <c r="GU140" s="69"/>
      <c r="GV140" s="69"/>
      <c r="GW140" s="69"/>
      <c r="GX140" s="69"/>
      <c r="GY140" s="69"/>
      <c r="GZ140" s="69"/>
      <c r="HA140" s="69"/>
      <c r="HB140" s="69"/>
      <c r="HC140" s="69"/>
      <c r="HD140" s="69"/>
      <c r="HE140" s="69"/>
      <c r="HF140" s="69"/>
      <c r="HG140" s="69"/>
      <c r="HH140" s="69"/>
      <c r="HI140" s="69"/>
      <c r="HJ140" s="69"/>
      <c r="HK140" s="69"/>
      <c r="HL140" s="69"/>
      <c r="HM140" s="69"/>
      <c r="HN140" s="69"/>
      <c r="HO140" s="69"/>
      <c r="HP140" s="69"/>
      <c r="HQ140" s="69"/>
      <c r="HR140" s="69"/>
      <c r="HS140" s="69"/>
      <c r="HT140" s="69"/>
      <c r="HU140" s="69"/>
      <c r="HV140" s="69"/>
      <c r="HW140" s="69"/>
      <c r="HX140" s="69"/>
      <c r="HY140" s="69"/>
      <c r="HZ140" s="69"/>
      <c r="IA140" s="69"/>
      <c r="IB140" s="69"/>
      <c r="IC140" s="69"/>
      <c r="ID140" s="69"/>
      <c r="IE140" s="69"/>
    </row>
    <row r="141" spans="1:239" ht="15.75" x14ac:dyDescent="0.25">
      <c r="A141" s="69"/>
      <c r="B141" s="69"/>
      <c r="C141" s="69"/>
      <c r="D141" s="69"/>
      <c r="E141" s="70"/>
      <c r="F141" s="69"/>
      <c r="G141" s="69"/>
      <c r="H141" s="71"/>
      <c r="I141" s="71"/>
      <c r="J141" s="69"/>
      <c r="K141" s="69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71"/>
      <c r="BC141" s="71"/>
      <c r="BD141" s="71"/>
      <c r="BE141" s="71"/>
      <c r="BF141" s="71"/>
      <c r="BG141" s="71"/>
      <c r="BH141" s="69"/>
      <c r="BI141" s="69"/>
      <c r="BJ141" s="71"/>
      <c r="BK141" s="71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71"/>
      <c r="DI141" s="71"/>
      <c r="DJ141" s="69"/>
      <c r="DK141" s="69"/>
      <c r="DL141" s="71"/>
      <c r="DM141" s="71"/>
      <c r="DN141" s="71"/>
      <c r="DO141" s="71"/>
      <c r="DP141" s="71"/>
      <c r="DQ141" s="71"/>
      <c r="DR141" s="71"/>
      <c r="DS141" s="71"/>
      <c r="DT141" s="71"/>
      <c r="DU141" s="71"/>
      <c r="DV141" s="71"/>
      <c r="DW141" s="71"/>
      <c r="DX141" s="71"/>
      <c r="DY141" s="71"/>
      <c r="DZ141" s="71"/>
      <c r="EA141" s="71"/>
      <c r="EB141" s="71"/>
      <c r="EC141" s="71"/>
      <c r="ED141" s="71"/>
      <c r="EE141" s="71"/>
      <c r="EF141" s="71"/>
      <c r="EG141" s="71"/>
      <c r="EH141" s="71"/>
      <c r="EI141" s="71"/>
      <c r="EJ141" s="71"/>
      <c r="EK141" s="71"/>
      <c r="EL141" s="69"/>
      <c r="EM141" s="69"/>
      <c r="EN141" s="69"/>
      <c r="EO141" s="69"/>
      <c r="EP141" s="69"/>
      <c r="EQ141" s="69"/>
      <c r="ER141" s="69"/>
      <c r="ES141" s="69"/>
      <c r="ET141" s="69"/>
      <c r="EU141" s="69"/>
      <c r="EV141" s="69"/>
      <c r="EW141" s="69"/>
      <c r="EX141" s="69"/>
      <c r="EY141" s="69"/>
      <c r="EZ141" s="71"/>
      <c r="FA141" s="71"/>
      <c r="FB141" s="71"/>
      <c r="FC141" s="71"/>
      <c r="FD141" s="71"/>
      <c r="FE141" s="71"/>
      <c r="FF141" s="71"/>
      <c r="FG141" s="69"/>
      <c r="FH141" s="69"/>
      <c r="FI141" s="69"/>
      <c r="FJ141" s="69"/>
      <c r="FK141" s="69"/>
      <c r="FL141" s="69"/>
      <c r="FM141" s="69"/>
      <c r="FN141" s="69"/>
      <c r="FO141" s="69"/>
      <c r="FP141" s="69"/>
      <c r="FQ141" s="69"/>
      <c r="FR141" s="69"/>
      <c r="FS141" s="69"/>
      <c r="FT141" s="69"/>
      <c r="FU141" s="69"/>
      <c r="FV141" s="69"/>
      <c r="FW141" s="69"/>
      <c r="FX141" s="69"/>
      <c r="FY141" s="69"/>
      <c r="FZ141" s="69"/>
      <c r="GA141" s="69"/>
      <c r="GB141" s="69"/>
      <c r="GC141" s="69"/>
      <c r="GD141" s="69"/>
      <c r="GE141" s="69"/>
      <c r="GF141" s="69"/>
      <c r="GG141" s="69"/>
      <c r="GH141" s="69"/>
      <c r="GI141" s="69"/>
      <c r="GJ141" s="69"/>
      <c r="GK141" s="69"/>
      <c r="GL141" s="69"/>
      <c r="GM141" s="69"/>
      <c r="GN141" s="69"/>
      <c r="GO141" s="69"/>
      <c r="GP141" s="69"/>
      <c r="GQ141" s="69"/>
      <c r="GR141" s="69"/>
      <c r="GS141" s="69"/>
      <c r="GT141" s="69"/>
      <c r="GU141" s="69"/>
      <c r="GV141" s="69"/>
      <c r="GW141" s="69"/>
      <c r="GX141" s="69"/>
      <c r="GY141" s="69"/>
      <c r="GZ141" s="69"/>
      <c r="HA141" s="69"/>
      <c r="HB141" s="69"/>
      <c r="HC141" s="69"/>
      <c r="HD141" s="69"/>
      <c r="HE141" s="69"/>
      <c r="HF141" s="69"/>
      <c r="HG141" s="69"/>
      <c r="HH141" s="69"/>
      <c r="HI141" s="69"/>
      <c r="HJ141" s="69"/>
      <c r="HK141" s="69"/>
      <c r="HL141" s="69"/>
      <c r="HM141" s="69"/>
      <c r="HN141" s="69"/>
      <c r="HO141" s="69"/>
      <c r="HP141" s="69"/>
      <c r="HQ141" s="69"/>
      <c r="HR141" s="69"/>
      <c r="HS141" s="69"/>
      <c r="HT141" s="69"/>
      <c r="HU141" s="69"/>
      <c r="HV141" s="69"/>
      <c r="HW141" s="69"/>
      <c r="HX141" s="69"/>
      <c r="HY141" s="69"/>
      <c r="HZ141" s="69"/>
      <c r="IA141" s="69"/>
      <c r="IB141" s="69"/>
      <c r="IC141" s="69"/>
      <c r="ID141" s="69"/>
      <c r="IE141" s="69"/>
    </row>
    <row r="142" spans="1:239" ht="15.75" x14ac:dyDescent="0.25">
      <c r="A142" s="69"/>
      <c r="B142" s="69"/>
      <c r="C142" s="69"/>
      <c r="D142" s="69"/>
      <c r="E142" s="70"/>
      <c r="F142" s="69"/>
      <c r="G142" s="69"/>
      <c r="H142" s="71"/>
      <c r="I142" s="71"/>
      <c r="J142" s="69"/>
      <c r="K142" s="69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71"/>
      <c r="BC142" s="71"/>
      <c r="BD142" s="71"/>
      <c r="BE142" s="71"/>
      <c r="BF142" s="69"/>
      <c r="BG142" s="69"/>
      <c r="BH142" s="69"/>
      <c r="BI142" s="69"/>
      <c r="BJ142" s="71"/>
      <c r="BK142" s="71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  <c r="DE142" s="69"/>
      <c r="DF142" s="69"/>
      <c r="DG142" s="69"/>
      <c r="DH142" s="71"/>
      <c r="DI142" s="71"/>
      <c r="DJ142" s="69"/>
      <c r="DK142" s="69"/>
      <c r="DL142" s="71"/>
      <c r="DM142" s="71"/>
      <c r="DN142" s="71"/>
      <c r="DO142" s="71"/>
      <c r="DP142" s="71"/>
      <c r="DQ142" s="71"/>
      <c r="DR142" s="71"/>
      <c r="DS142" s="71"/>
      <c r="DT142" s="71"/>
      <c r="DU142" s="71"/>
      <c r="DV142" s="71"/>
      <c r="DW142" s="71"/>
      <c r="DX142" s="71"/>
      <c r="DY142" s="71"/>
      <c r="DZ142" s="71"/>
      <c r="EA142" s="71"/>
      <c r="EB142" s="71"/>
      <c r="EC142" s="71"/>
      <c r="ED142" s="71"/>
      <c r="EE142" s="71"/>
      <c r="EF142" s="71"/>
      <c r="EG142" s="71"/>
      <c r="EH142" s="71"/>
      <c r="EI142" s="71"/>
      <c r="EJ142" s="69"/>
      <c r="EK142" s="69"/>
      <c r="EL142" s="69"/>
      <c r="EM142" s="69"/>
      <c r="EN142" s="69"/>
      <c r="EO142" s="69"/>
      <c r="EP142" s="69"/>
      <c r="EQ142" s="69"/>
      <c r="ER142" s="69"/>
      <c r="ES142" s="69"/>
      <c r="ET142" s="69"/>
      <c r="EU142" s="69"/>
      <c r="EV142" s="69"/>
      <c r="EW142" s="69"/>
      <c r="EX142" s="69"/>
      <c r="EY142" s="69"/>
      <c r="EZ142" s="71"/>
      <c r="FA142" s="71"/>
      <c r="FB142" s="71"/>
      <c r="FC142" s="71"/>
      <c r="FD142" s="69"/>
      <c r="FE142" s="69"/>
      <c r="FF142" s="69"/>
      <c r="FG142" s="69"/>
      <c r="FH142" s="69"/>
      <c r="FI142" s="69"/>
      <c r="FJ142" s="69"/>
      <c r="FK142" s="69"/>
      <c r="FL142" s="69"/>
      <c r="FM142" s="69"/>
      <c r="FN142" s="69"/>
      <c r="FO142" s="69"/>
      <c r="FP142" s="69"/>
      <c r="FQ142" s="69"/>
      <c r="FR142" s="69"/>
      <c r="FS142" s="69"/>
      <c r="FT142" s="69"/>
      <c r="FU142" s="69"/>
      <c r="FV142" s="69"/>
      <c r="FW142" s="69"/>
      <c r="FX142" s="69"/>
      <c r="FY142" s="69"/>
      <c r="FZ142" s="69"/>
      <c r="GA142" s="69"/>
      <c r="GB142" s="69"/>
      <c r="GC142" s="69"/>
      <c r="GD142" s="69"/>
      <c r="GE142" s="69"/>
      <c r="GF142" s="69"/>
      <c r="GG142" s="69"/>
      <c r="GH142" s="69"/>
      <c r="GI142" s="69"/>
      <c r="GJ142" s="69"/>
      <c r="GK142" s="69"/>
      <c r="GL142" s="69"/>
      <c r="GM142" s="69"/>
      <c r="GN142" s="69"/>
      <c r="GO142" s="69"/>
      <c r="GP142" s="69"/>
      <c r="GQ142" s="69"/>
      <c r="GR142" s="69"/>
      <c r="GS142" s="69"/>
      <c r="GT142" s="69"/>
      <c r="GU142" s="69"/>
      <c r="GV142" s="69"/>
      <c r="GW142" s="69"/>
      <c r="GX142" s="69"/>
      <c r="GY142" s="69"/>
      <c r="GZ142" s="69"/>
      <c r="HA142" s="69"/>
      <c r="HB142" s="69"/>
      <c r="HC142" s="69"/>
      <c r="HD142" s="69"/>
      <c r="HE142" s="69"/>
      <c r="HF142" s="69"/>
      <c r="HG142" s="69"/>
      <c r="HH142" s="69"/>
      <c r="HI142" s="69"/>
      <c r="HJ142" s="69"/>
      <c r="HK142" s="69"/>
      <c r="HL142" s="69"/>
      <c r="HM142" s="69"/>
      <c r="HN142" s="69"/>
      <c r="HO142" s="69"/>
      <c r="HP142" s="69"/>
      <c r="HQ142" s="69"/>
      <c r="HR142" s="69"/>
      <c r="HS142" s="69"/>
      <c r="HT142" s="69"/>
      <c r="HU142" s="69"/>
      <c r="HV142" s="69"/>
      <c r="HW142" s="69"/>
      <c r="HX142" s="69"/>
      <c r="HY142" s="69"/>
      <c r="HZ142" s="69"/>
      <c r="IA142" s="69"/>
      <c r="IB142" s="69"/>
      <c r="IC142" s="69"/>
      <c r="ID142" s="69"/>
      <c r="IE142" s="69"/>
    </row>
    <row r="143" spans="1:239" ht="15.75" x14ac:dyDescent="0.25">
      <c r="A143" s="69"/>
      <c r="B143" s="69"/>
      <c r="C143" s="69"/>
      <c r="D143" s="69"/>
      <c r="E143" s="70"/>
      <c r="F143" s="69"/>
      <c r="G143" s="69"/>
      <c r="H143" s="71"/>
      <c r="I143" s="71"/>
      <c r="J143" s="69"/>
      <c r="K143" s="69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71"/>
      <c r="BC143" s="71"/>
      <c r="BD143" s="71"/>
      <c r="BE143" s="71"/>
      <c r="BF143" s="69"/>
      <c r="BG143" s="69"/>
      <c r="BH143" s="69"/>
      <c r="BI143" s="69"/>
      <c r="BJ143" s="71"/>
      <c r="BK143" s="71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  <c r="DE143" s="69"/>
      <c r="DF143" s="69"/>
      <c r="DG143" s="69"/>
      <c r="DH143" s="71"/>
      <c r="DI143" s="71"/>
      <c r="DJ143" s="69"/>
      <c r="DK143" s="69"/>
      <c r="DL143" s="71"/>
      <c r="DM143" s="71"/>
      <c r="DN143" s="71"/>
      <c r="DO143" s="71"/>
      <c r="DP143" s="71"/>
      <c r="DQ143" s="71"/>
      <c r="DR143" s="71"/>
      <c r="DS143" s="71"/>
      <c r="DT143" s="71"/>
      <c r="DU143" s="71"/>
      <c r="DV143" s="71"/>
      <c r="DW143" s="71"/>
      <c r="DX143" s="71"/>
      <c r="DY143" s="71"/>
      <c r="DZ143" s="71"/>
      <c r="EA143" s="71"/>
      <c r="EB143" s="71"/>
      <c r="EC143" s="71"/>
      <c r="ED143" s="71"/>
      <c r="EE143" s="71"/>
      <c r="EF143" s="71"/>
      <c r="EG143" s="71"/>
      <c r="EH143" s="71"/>
      <c r="EI143" s="71"/>
      <c r="EJ143" s="69"/>
      <c r="EK143" s="69"/>
      <c r="EL143" s="69"/>
      <c r="EM143" s="69"/>
      <c r="EN143" s="69"/>
      <c r="EO143" s="69"/>
      <c r="EP143" s="69"/>
      <c r="EQ143" s="69"/>
      <c r="ER143" s="69"/>
      <c r="ES143" s="69"/>
      <c r="ET143" s="69"/>
      <c r="EU143" s="69"/>
      <c r="EV143" s="69"/>
      <c r="EW143" s="69"/>
      <c r="EX143" s="69"/>
      <c r="EY143" s="69"/>
      <c r="EZ143" s="71"/>
      <c r="FA143" s="71"/>
      <c r="FB143" s="71"/>
      <c r="FC143" s="71"/>
      <c r="FD143" s="69"/>
      <c r="FE143" s="69"/>
      <c r="FF143" s="69"/>
      <c r="FG143" s="69"/>
      <c r="FH143" s="69"/>
      <c r="FI143" s="69"/>
      <c r="FJ143" s="69"/>
      <c r="FK143" s="69"/>
      <c r="FL143" s="69"/>
      <c r="FM143" s="69"/>
      <c r="FN143" s="69"/>
      <c r="FO143" s="69"/>
      <c r="FP143" s="69"/>
      <c r="FQ143" s="69"/>
      <c r="FR143" s="69"/>
      <c r="FS143" s="69"/>
      <c r="FT143" s="69"/>
      <c r="FU143" s="69"/>
      <c r="FV143" s="69"/>
      <c r="FW143" s="69"/>
      <c r="FX143" s="69"/>
      <c r="FY143" s="69"/>
      <c r="FZ143" s="69"/>
      <c r="GA143" s="69"/>
      <c r="GB143" s="69"/>
      <c r="GC143" s="69"/>
      <c r="GD143" s="69"/>
      <c r="GE143" s="69"/>
      <c r="GF143" s="69"/>
      <c r="GG143" s="69"/>
      <c r="GH143" s="69"/>
      <c r="GI143" s="69"/>
      <c r="GJ143" s="69"/>
      <c r="GK143" s="69"/>
      <c r="GL143" s="69"/>
      <c r="GM143" s="69"/>
      <c r="GN143" s="69"/>
      <c r="GO143" s="69"/>
      <c r="GP143" s="69"/>
      <c r="GQ143" s="69"/>
      <c r="GR143" s="69"/>
      <c r="GS143" s="69"/>
      <c r="GT143" s="69"/>
      <c r="GU143" s="69"/>
      <c r="GV143" s="69"/>
      <c r="GW143" s="69"/>
      <c r="GX143" s="69"/>
      <c r="GY143" s="69"/>
      <c r="GZ143" s="69"/>
      <c r="HA143" s="69"/>
      <c r="HB143" s="69"/>
      <c r="HC143" s="69"/>
      <c r="HD143" s="69"/>
      <c r="HE143" s="69"/>
      <c r="HF143" s="69"/>
      <c r="HG143" s="69"/>
      <c r="HH143" s="69"/>
      <c r="HI143" s="69"/>
      <c r="HJ143" s="69"/>
      <c r="HK143" s="69"/>
      <c r="HL143" s="69"/>
      <c r="HM143" s="69"/>
      <c r="HN143" s="69"/>
      <c r="HO143" s="69"/>
      <c r="HP143" s="69"/>
      <c r="HQ143" s="69"/>
      <c r="HR143" s="69"/>
      <c r="HS143" s="69"/>
      <c r="HT143" s="69"/>
      <c r="HU143" s="69"/>
      <c r="HV143" s="69"/>
      <c r="HW143" s="69"/>
      <c r="HX143" s="69"/>
      <c r="HY143" s="69"/>
      <c r="HZ143" s="69"/>
      <c r="IA143" s="69"/>
      <c r="IB143" s="69"/>
      <c r="IC143" s="69"/>
      <c r="ID143" s="69"/>
      <c r="IE143" s="69"/>
    </row>
    <row r="144" spans="1:239" ht="15.75" x14ac:dyDescent="0.25">
      <c r="A144" s="69"/>
      <c r="B144" s="69"/>
      <c r="C144" s="69"/>
      <c r="D144" s="69"/>
      <c r="E144" s="70"/>
      <c r="F144" s="69"/>
      <c r="G144" s="69"/>
      <c r="H144" s="71"/>
      <c r="I144" s="71"/>
      <c r="J144" s="69"/>
      <c r="K144" s="69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71"/>
      <c r="BC144" s="71"/>
      <c r="BD144" s="71"/>
      <c r="BE144" s="71"/>
      <c r="BF144" s="71"/>
      <c r="BG144" s="71"/>
      <c r="BH144" s="69"/>
      <c r="BI144" s="69"/>
      <c r="BJ144" s="71"/>
      <c r="BK144" s="71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71"/>
      <c r="DI144" s="71"/>
      <c r="DJ144" s="69"/>
      <c r="DK144" s="69"/>
      <c r="DL144" s="71"/>
      <c r="DM144" s="71"/>
      <c r="DN144" s="71"/>
      <c r="DO144" s="71"/>
      <c r="DP144" s="71"/>
      <c r="DQ144" s="71"/>
      <c r="DR144" s="71"/>
      <c r="DS144" s="71"/>
      <c r="DT144" s="71"/>
      <c r="DU144" s="71"/>
      <c r="DV144" s="71"/>
      <c r="DW144" s="71"/>
      <c r="DX144" s="71"/>
      <c r="DY144" s="71"/>
      <c r="DZ144" s="71"/>
      <c r="EA144" s="71"/>
      <c r="EB144" s="71"/>
      <c r="EC144" s="71"/>
      <c r="ED144" s="71"/>
      <c r="EE144" s="71"/>
      <c r="EF144" s="71"/>
      <c r="EG144" s="71"/>
      <c r="EH144" s="71"/>
      <c r="EI144" s="71"/>
      <c r="EJ144" s="71"/>
      <c r="EK144" s="71"/>
      <c r="EL144" s="69"/>
      <c r="EM144" s="69"/>
      <c r="EN144" s="69"/>
      <c r="EO144" s="69"/>
      <c r="EP144" s="69"/>
      <c r="EQ144" s="69"/>
      <c r="ER144" s="69"/>
      <c r="ES144" s="69"/>
      <c r="ET144" s="69"/>
      <c r="EU144" s="69"/>
      <c r="EV144" s="69"/>
      <c r="EW144" s="69"/>
      <c r="EX144" s="69"/>
      <c r="EY144" s="69"/>
      <c r="EZ144" s="71"/>
      <c r="FA144" s="71"/>
      <c r="FB144" s="71"/>
      <c r="FC144" s="71"/>
      <c r="FD144" s="71"/>
      <c r="FE144" s="71"/>
      <c r="FF144" s="71"/>
      <c r="FG144" s="69"/>
      <c r="FH144" s="69"/>
      <c r="FI144" s="69"/>
      <c r="FJ144" s="69"/>
      <c r="FK144" s="69"/>
      <c r="FL144" s="69"/>
      <c r="FM144" s="69"/>
      <c r="FN144" s="69"/>
      <c r="FO144" s="69"/>
      <c r="FP144" s="69"/>
      <c r="FQ144" s="69"/>
      <c r="FR144" s="69"/>
      <c r="FS144" s="69"/>
      <c r="FT144" s="69"/>
      <c r="FU144" s="69"/>
      <c r="FV144" s="69"/>
      <c r="FW144" s="69"/>
      <c r="FX144" s="69"/>
      <c r="FY144" s="69"/>
      <c r="FZ144" s="69"/>
      <c r="GA144" s="69"/>
      <c r="GB144" s="69"/>
      <c r="GC144" s="69"/>
      <c r="GD144" s="69"/>
      <c r="GE144" s="69"/>
      <c r="GF144" s="69"/>
      <c r="GG144" s="69"/>
      <c r="GH144" s="69"/>
      <c r="GI144" s="69"/>
      <c r="GJ144" s="69"/>
      <c r="GK144" s="69"/>
      <c r="GL144" s="69"/>
      <c r="GM144" s="69"/>
      <c r="GN144" s="69"/>
      <c r="GO144" s="69"/>
      <c r="GP144" s="69"/>
      <c r="GQ144" s="69"/>
      <c r="GR144" s="69"/>
      <c r="GS144" s="69"/>
      <c r="GT144" s="69"/>
      <c r="GU144" s="69"/>
      <c r="GV144" s="69"/>
      <c r="GW144" s="69"/>
      <c r="GX144" s="69"/>
      <c r="GY144" s="69"/>
      <c r="GZ144" s="69"/>
      <c r="HA144" s="69"/>
      <c r="HB144" s="69"/>
      <c r="HC144" s="69"/>
      <c r="HD144" s="69"/>
      <c r="HE144" s="69"/>
      <c r="HF144" s="69"/>
      <c r="HG144" s="69"/>
      <c r="HH144" s="69"/>
      <c r="HI144" s="69"/>
      <c r="HJ144" s="69"/>
      <c r="HK144" s="69"/>
      <c r="HL144" s="69"/>
      <c r="HM144" s="69"/>
      <c r="HN144" s="69"/>
      <c r="HO144" s="69"/>
      <c r="HP144" s="69"/>
      <c r="HQ144" s="69"/>
      <c r="HR144" s="69"/>
      <c r="HS144" s="69"/>
      <c r="HT144" s="69"/>
      <c r="HU144" s="69"/>
      <c r="HV144" s="69"/>
      <c r="HW144" s="69"/>
      <c r="HX144" s="69"/>
      <c r="HY144" s="69"/>
      <c r="HZ144" s="69"/>
      <c r="IA144" s="69"/>
      <c r="IB144" s="69"/>
      <c r="IC144" s="69"/>
      <c r="ID144" s="69"/>
      <c r="IE144" s="69"/>
    </row>
    <row r="145" spans="1:239" ht="15.75" x14ac:dyDescent="0.25">
      <c r="A145" s="69"/>
      <c r="B145" s="69"/>
      <c r="C145" s="69"/>
      <c r="D145" s="69"/>
      <c r="E145" s="70"/>
      <c r="F145" s="69"/>
      <c r="G145" s="69"/>
      <c r="H145" s="71"/>
      <c r="I145" s="71"/>
      <c r="J145" s="69"/>
      <c r="K145" s="69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71"/>
      <c r="BC145" s="71"/>
      <c r="BD145" s="71"/>
      <c r="BE145" s="71"/>
      <c r="BF145" s="71"/>
      <c r="BG145" s="71"/>
      <c r="BH145" s="69"/>
      <c r="BI145" s="69"/>
      <c r="BJ145" s="71"/>
      <c r="BK145" s="71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71"/>
      <c r="DI145" s="71"/>
      <c r="DJ145" s="69"/>
      <c r="DK145" s="69"/>
      <c r="DL145" s="71"/>
      <c r="DM145" s="71"/>
      <c r="DN145" s="71"/>
      <c r="DO145" s="71"/>
      <c r="DP145" s="71"/>
      <c r="DQ145" s="71"/>
      <c r="DR145" s="71"/>
      <c r="DS145" s="71"/>
      <c r="DT145" s="71"/>
      <c r="DU145" s="71"/>
      <c r="DV145" s="71"/>
      <c r="DW145" s="71"/>
      <c r="DX145" s="71"/>
      <c r="DY145" s="71"/>
      <c r="DZ145" s="71"/>
      <c r="EA145" s="71"/>
      <c r="EB145" s="71"/>
      <c r="EC145" s="71"/>
      <c r="ED145" s="71"/>
      <c r="EE145" s="71"/>
      <c r="EF145" s="71"/>
      <c r="EG145" s="71"/>
      <c r="EH145" s="71"/>
      <c r="EI145" s="71"/>
      <c r="EJ145" s="71"/>
      <c r="EK145" s="71"/>
      <c r="EL145" s="69"/>
      <c r="EM145" s="69"/>
      <c r="EN145" s="69"/>
      <c r="EO145" s="69"/>
      <c r="EP145" s="69"/>
      <c r="EQ145" s="69"/>
      <c r="ER145" s="69"/>
      <c r="ES145" s="69"/>
      <c r="ET145" s="69"/>
      <c r="EU145" s="69"/>
      <c r="EV145" s="69"/>
      <c r="EW145" s="69"/>
      <c r="EX145" s="69"/>
      <c r="EY145" s="69"/>
      <c r="EZ145" s="71"/>
      <c r="FA145" s="71"/>
      <c r="FB145" s="71"/>
      <c r="FC145" s="71"/>
      <c r="FD145" s="71"/>
      <c r="FE145" s="71"/>
      <c r="FF145" s="71"/>
      <c r="FG145" s="69"/>
      <c r="FH145" s="69"/>
      <c r="FI145" s="69"/>
      <c r="FJ145" s="69"/>
      <c r="FK145" s="69"/>
      <c r="FL145" s="69"/>
      <c r="FM145" s="69"/>
      <c r="FN145" s="69"/>
      <c r="FO145" s="69"/>
      <c r="FP145" s="69"/>
      <c r="FQ145" s="69"/>
      <c r="FR145" s="69"/>
      <c r="FS145" s="69"/>
      <c r="FT145" s="69"/>
      <c r="FU145" s="69"/>
      <c r="FV145" s="69"/>
      <c r="FW145" s="69"/>
      <c r="FX145" s="69"/>
      <c r="FY145" s="69"/>
      <c r="FZ145" s="69"/>
      <c r="GA145" s="69"/>
      <c r="GB145" s="69"/>
      <c r="GC145" s="69"/>
      <c r="GD145" s="69"/>
      <c r="GE145" s="69"/>
      <c r="GF145" s="69"/>
      <c r="GG145" s="69"/>
      <c r="GH145" s="69"/>
      <c r="GI145" s="69"/>
      <c r="GJ145" s="69"/>
      <c r="GK145" s="69"/>
      <c r="GL145" s="69"/>
      <c r="GM145" s="69"/>
      <c r="GN145" s="69"/>
      <c r="GO145" s="69"/>
      <c r="GP145" s="69"/>
      <c r="GQ145" s="69"/>
      <c r="GR145" s="69"/>
      <c r="GS145" s="69"/>
      <c r="GT145" s="69"/>
      <c r="GU145" s="69"/>
      <c r="GV145" s="69"/>
      <c r="GW145" s="69"/>
      <c r="GX145" s="69"/>
      <c r="GY145" s="69"/>
      <c r="GZ145" s="69"/>
      <c r="HA145" s="69"/>
      <c r="HB145" s="69"/>
      <c r="HC145" s="69"/>
      <c r="HD145" s="69"/>
      <c r="HE145" s="69"/>
      <c r="HF145" s="69"/>
      <c r="HG145" s="69"/>
      <c r="HH145" s="69"/>
      <c r="HI145" s="69"/>
      <c r="HJ145" s="69"/>
      <c r="HK145" s="69"/>
      <c r="HL145" s="69"/>
      <c r="HM145" s="69"/>
      <c r="HN145" s="69"/>
      <c r="HO145" s="69"/>
      <c r="HP145" s="69"/>
      <c r="HQ145" s="69"/>
      <c r="HR145" s="69"/>
      <c r="HS145" s="69"/>
      <c r="HT145" s="69"/>
      <c r="HU145" s="69"/>
      <c r="HV145" s="69"/>
      <c r="HW145" s="69"/>
      <c r="HX145" s="69"/>
      <c r="HY145" s="69"/>
      <c r="HZ145" s="69"/>
      <c r="IA145" s="69"/>
      <c r="IB145" s="69"/>
      <c r="IC145" s="69"/>
      <c r="ID145" s="69"/>
      <c r="IE145" s="69"/>
    </row>
    <row r="146" spans="1:239" ht="15.75" x14ac:dyDescent="0.25">
      <c r="A146" s="69"/>
      <c r="B146" s="69"/>
      <c r="C146" s="69"/>
      <c r="D146" s="69"/>
      <c r="E146" s="70"/>
      <c r="F146" s="69"/>
      <c r="G146" s="69"/>
      <c r="H146" s="71"/>
      <c r="I146" s="71"/>
      <c r="J146" s="69"/>
      <c r="K146" s="69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71"/>
      <c r="BC146" s="71"/>
      <c r="BD146" s="71"/>
      <c r="BE146" s="71"/>
      <c r="BF146" s="71"/>
      <c r="BG146" s="71"/>
      <c r="BH146" s="69"/>
      <c r="BI146" s="69"/>
      <c r="BJ146" s="71"/>
      <c r="BK146" s="71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71"/>
      <c r="DI146" s="71"/>
      <c r="DJ146" s="69"/>
      <c r="DK146" s="69"/>
      <c r="DL146" s="71"/>
      <c r="DM146" s="71"/>
      <c r="DN146" s="71"/>
      <c r="DO146" s="71"/>
      <c r="DP146" s="71"/>
      <c r="DQ146" s="71"/>
      <c r="DR146" s="71"/>
      <c r="DS146" s="71"/>
      <c r="DT146" s="71"/>
      <c r="DU146" s="71"/>
      <c r="DV146" s="71"/>
      <c r="DW146" s="71"/>
      <c r="DX146" s="71"/>
      <c r="DY146" s="71"/>
      <c r="DZ146" s="71"/>
      <c r="EA146" s="71"/>
      <c r="EB146" s="71"/>
      <c r="EC146" s="71"/>
      <c r="ED146" s="71"/>
      <c r="EE146" s="71"/>
      <c r="EF146" s="71"/>
      <c r="EG146" s="71"/>
      <c r="EH146" s="71"/>
      <c r="EI146" s="71"/>
      <c r="EJ146" s="71"/>
      <c r="EK146" s="71"/>
      <c r="EL146" s="69"/>
      <c r="EM146" s="69"/>
      <c r="EN146" s="69"/>
      <c r="EO146" s="69"/>
      <c r="EP146" s="69"/>
      <c r="EQ146" s="69"/>
      <c r="ER146" s="69"/>
      <c r="ES146" s="69"/>
      <c r="ET146" s="69"/>
      <c r="EU146" s="69"/>
      <c r="EV146" s="69"/>
      <c r="EW146" s="69"/>
      <c r="EX146" s="69"/>
      <c r="EY146" s="69"/>
      <c r="EZ146" s="71"/>
      <c r="FA146" s="71"/>
      <c r="FB146" s="71"/>
      <c r="FC146" s="71"/>
      <c r="FD146" s="71"/>
      <c r="FE146" s="71"/>
      <c r="FF146" s="71"/>
      <c r="FG146" s="69"/>
      <c r="FH146" s="69"/>
      <c r="FI146" s="69"/>
      <c r="FJ146" s="69"/>
      <c r="FK146" s="69"/>
      <c r="FL146" s="69"/>
      <c r="FM146" s="69"/>
      <c r="FN146" s="69"/>
      <c r="FO146" s="69"/>
      <c r="FP146" s="69"/>
      <c r="FQ146" s="69"/>
      <c r="FR146" s="69"/>
      <c r="FS146" s="69"/>
      <c r="FT146" s="69"/>
      <c r="FU146" s="69"/>
      <c r="FV146" s="69"/>
      <c r="FW146" s="69"/>
      <c r="FX146" s="69"/>
      <c r="FY146" s="69"/>
      <c r="FZ146" s="69"/>
      <c r="GA146" s="69"/>
      <c r="GB146" s="69"/>
      <c r="GC146" s="69"/>
      <c r="GD146" s="69"/>
      <c r="GE146" s="69"/>
      <c r="GF146" s="69"/>
      <c r="GG146" s="69"/>
      <c r="GH146" s="69"/>
      <c r="GI146" s="69"/>
      <c r="GJ146" s="69"/>
      <c r="GK146" s="69"/>
      <c r="GL146" s="69"/>
      <c r="GM146" s="69"/>
      <c r="GN146" s="69"/>
      <c r="GO146" s="69"/>
      <c r="GP146" s="69"/>
      <c r="GQ146" s="69"/>
      <c r="GR146" s="69"/>
      <c r="GS146" s="69"/>
      <c r="GT146" s="69"/>
      <c r="GU146" s="69"/>
      <c r="GV146" s="69"/>
      <c r="GW146" s="69"/>
      <c r="GX146" s="69"/>
      <c r="GY146" s="69"/>
      <c r="GZ146" s="69"/>
      <c r="HA146" s="69"/>
      <c r="HB146" s="69"/>
      <c r="HC146" s="69"/>
      <c r="HD146" s="69"/>
      <c r="HE146" s="69"/>
      <c r="HF146" s="69"/>
      <c r="HG146" s="69"/>
      <c r="HH146" s="69"/>
      <c r="HI146" s="69"/>
      <c r="HJ146" s="69"/>
      <c r="HK146" s="69"/>
      <c r="HL146" s="69"/>
      <c r="HM146" s="69"/>
      <c r="HN146" s="69"/>
      <c r="HO146" s="69"/>
      <c r="HP146" s="69"/>
      <c r="HQ146" s="69"/>
      <c r="HR146" s="69"/>
      <c r="HS146" s="69"/>
      <c r="HT146" s="69"/>
      <c r="HU146" s="69"/>
      <c r="HV146" s="69"/>
      <c r="HW146" s="69"/>
      <c r="HX146" s="69"/>
      <c r="HY146" s="69"/>
      <c r="HZ146" s="69"/>
      <c r="IA146" s="69"/>
      <c r="IB146" s="69"/>
      <c r="IC146" s="69"/>
      <c r="ID146" s="69"/>
      <c r="IE146" s="69"/>
    </row>
    <row r="147" spans="1:239" ht="15.75" x14ac:dyDescent="0.25">
      <c r="A147" s="69"/>
      <c r="B147" s="69"/>
      <c r="C147" s="69"/>
      <c r="D147" s="69"/>
      <c r="E147" s="70"/>
      <c r="F147" s="69"/>
      <c r="G147" s="69"/>
      <c r="H147" s="71"/>
      <c r="I147" s="71"/>
      <c r="J147" s="69"/>
      <c r="K147" s="69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71"/>
      <c r="BC147" s="71"/>
      <c r="BD147" s="71"/>
      <c r="BE147" s="71"/>
      <c r="BF147" s="71"/>
      <c r="BG147" s="71"/>
      <c r="BH147" s="69"/>
      <c r="BI147" s="69"/>
      <c r="BJ147" s="71"/>
      <c r="BK147" s="71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71"/>
      <c r="DI147" s="71"/>
      <c r="DJ147" s="69"/>
      <c r="DK147" s="69"/>
      <c r="DL147" s="71"/>
      <c r="DM147" s="71"/>
      <c r="DN147" s="71"/>
      <c r="DO147" s="71"/>
      <c r="DP147" s="71"/>
      <c r="DQ147" s="71"/>
      <c r="DR147" s="71"/>
      <c r="DS147" s="71"/>
      <c r="DT147" s="71"/>
      <c r="DU147" s="71"/>
      <c r="DV147" s="71"/>
      <c r="DW147" s="71"/>
      <c r="DX147" s="71"/>
      <c r="DY147" s="71"/>
      <c r="DZ147" s="71"/>
      <c r="EA147" s="71"/>
      <c r="EB147" s="71"/>
      <c r="EC147" s="71"/>
      <c r="ED147" s="71"/>
      <c r="EE147" s="71"/>
      <c r="EF147" s="71"/>
      <c r="EG147" s="71"/>
      <c r="EH147" s="71"/>
      <c r="EI147" s="71"/>
      <c r="EJ147" s="71"/>
      <c r="EK147" s="71"/>
      <c r="EL147" s="69"/>
      <c r="EM147" s="69"/>
      <c r="EN147" s="69"/>
      <c r="EO147" s="69"/>
      <c r="EP147" s="69"/>
      <c r="EQ147" s="69"/>
      <c r="ER147" s="69"/>
      <c r="ES147" s="69"/>
      <c r="ET147" s="69"/>
      <c r="EU147" s="69"/>
      <c r="EV147" s="69"/>
      <c r="EW147" s="69"/>
      <c r="EX147" s="69"/>
      <c r="EY147" s="69"/>
      <c r="EZ147" s="71"/>
      <c r="FA147" s="71"/>
      <c r="FB147" s="71"/>
      <c r="FC147" s="71"/>
      <c r="FD147" s="71"/>
      <c r="FE147" s="71"/>
      <c r="FF147" s="71"/>
      <c r="FG147" s="69"/>
      <c r="FH147" s="69"/>
      <c r="FI147" s="69"/>
      <c r="FJ147" s="69"/>
      <c r="FK147" s="69"/>
      <c r="FL147" s="69"/>
      <c r="FM147" s="69"/>
      <c r="FN147" s="69"/>
      <c r="FO147" s="69"/>
      <c r="FP147" s="69"/>
      <c r="FQ147" s="69"/>
      <c r="FR147" s="69"/>
      <c r="FS147" s="69"/>
      <c r="FT147" s="69"/>
      <c r="FU147" s="69"/>
      <c r="FV147" s="69"/>
      <c r="FW147" s="69"/>
      <c r="FX147" s="69"/>
      <c r="FY147" s="69"/>
      <c r="FZ147" s="69"/>
      <c r="GA147" s="69"/>
      <c r="GB147" s="69"/>
      <c r="GC147" s="69"/>
      <c r="GD147" s="69"/>
      <c r="GE147" s="69"/>
      <c r="GF147" s="69"/>
      <c r="GG147" s="69"/>
      <c r="GH147" s="69"/>
      <c r="GI147" s="69"/>
      <c r="GJ147" s="69"/>
      <c r="GK147" s="69"/>
      <c r="GL147" s="69"/>
      <c r="GM147" s="69"/>
      <c r="GN147" s="69"/>
      <c r="GO147" s="69"/>
      <c r="GP147" s="69"/>
      <c r="GQ147" s="69"/>
      <c r="GR147" s="69"/>
      <c r="GS147" s="69"/>
      <c r="GT147" s="69"/>
      <c r="GU147" s="69"/>
      <c r="GV147" s="69"/>
      <c r="GW147" s="69"/>
      <c r="GX147" s="69"/>
      <c r="GY147" s="69"/>
      <c r="GZ147" s="69"/>
      <c r="HA147" s="69"/>
      <c r="HB147" s="69"/>
      <c r="HC147" s="69"/>
      <c r="HD147" s="69"/>
      <c r="HE147" s="69"/>
      <c r="HF147" s="69"/>
      <c r="HG147" s="69"/>
      <c r="HH147" s="69"/>
      <c r="HI147" s="69"/>
      <c r="HJ147" s="69"/>
      <c r="HK147" s="69"/>
      <c r="HL147" s="69"/>
      <c r="HM147" s="69"/>
      <c r="HN147" s="69"/>
      <c r="HO147" s="69"/>
      <c r="HP147" s="69"/>
      <c r="HQ147" s="69"/>
      <c r="HR147" s="69"/>
      <c r="HS147" s="69"/>
      <c r="HT147" s="69"/>
      <c r="HU147" s="69"/>
      <c r="HV147" s="69"/>
      <c r="HW147" s="69"/>
      <c r="HX147" s="69"/>
      <c r="HY147" s="69"/>
      <c r="HZ147" s="69"/>
      <c r="IA147" s="69"/>
      <c r="IB147" s="69"/>
      <c r="IC147" s="69"/>
      <c r="ID147" s="69"/>
      <c r="IE147" s="69"/>
    </row>
    <row r="148" spans="1:239" ht="15.75" x14ac:dyDescent="0.25">
      <c r="A148" s="69"/>
      <c r="B148" s="69"/>
      <c r="C148" s="69"/>
      <c r="D148" s="69"/>
      <c r="E148" s="70"/>
      <c r="F148" s="69"/>
      <c r="G148" s="69"/>
      <c r="H148" s="71"/>
      <c r="I148" s="71"/>
      <c r="J148" s="69"/>
      <c r="K148" s="69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71"/>
      <c r="BC148" s="71"/>
      <c r="BD148" s="71"/>
      <c r="BE148" s="71"/>
      <c r="BF148" s="69"/>
      <c r="BG148" s="69"/>
      <c r="BH148" s="69"/>
      <c r="BI148" s="69"/>
      <c r="BJ148" s="71"/>
      <c r="BK148" s="71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71"/>
      <c r="DI148" s="71"/>
      <c r="DJ148" s="69"/>
      <c r="DK148" s="69"/>
      <c r="DL148" s="71"/>
      <c r="DM148" s="71"/>
      <c r="DN148" s="71"/>
      <c r="DO148" s="71"/>
      <c r="DP148" s="71"/>
      <c r="DQ148" s="71"/>
      <c r="DR148" s="71"/>
      <c r="DS148" s="71"/>
      <c r="DT148" s="71"/>
      <c r="DU148" s="71"/>
      <c r="DV148" s="71"/>
      <c r="DW148" s="71"/>
      <c r="DX148" s="71"/>
      <c r="DY148" s="71"/>
      <c r="DZ148" s="71"/>
      <c r="EA148" s="71"/>
      <c r="EB148" s="71"/>
      <c r="EC148" s="71"/>
      <c r="ED148" s="71"/>
      <c r="EE148" s="71"/>
      <c r="EF148" s="71"/>
      <c r="EG148" s="71"/>
      <c r="EH148" s="71"/>
      <c r="EI148" s="71"/>
      <c r="EJ148" s="69"/>
      <c r="EK148" s="69"/>
      <c r="EL148" s="69"/>
      <c r="EM148" s="69"/>
      <c r="EN148" s="69"/>
      <c r="EO148" s="69"/>
      <c r="EP148" s="69"/>
      <c r="EQ148" s="69"/>
      <c r="ER148" s="69"/>
      <c r="ES148" s="69"/>
      <c r="ET148" s="69"/>
      <c r="EU148" s="69"/>
      <c r="EV148" s="69"/>
      <c r="EW148" s="69"/>
      <c r="EX148" s="69"/>
      <c r="EY148" s="69"/>
      <c r="EZ148" s="71"/>
      <c r="FA148" s="71"/>
      <c r="FB148" s="71"/>
      <c r="FC148" s="71"/>
      <c r="FD148" s="69"/>
      <c r="FE148" s="69"/>
      <c r="FF148" s="69"/>
      <c r="FG148" s="69"/>
      <c r="FH148" s="69"/>
      <c r="FI148" s="69"/>
      <c r="FJ148" s="69"/>
      <c r="FK148" s="69"/>
      <c r="FL148" s="69"/>
      <c r="FM148" s="69"/>
      <c r="FN148" s="69"/>
      <c r="FO148" s="69"/>
      <c r="FP148" s="69"/>
      <c r="FQ148" s="69"/>
      <c r="FR148" s="69"/>
      <c r="FS148" s="69"/>
      <c r="FT148" s="69"/>
      <c r="FU148" s="69"/>
      <c r="FV148" s="69"/>
      <c r="FW148" s="69"/>
      <c r="FX148" s="69"/>
      <c r="FY148" s="69"/>
      <c r="FZ148" s="69"/>
      <c r="GA148" s="69"/>
      <c r="GB148" s="69"/>
      <c r="GC148" s="69"/>
      <c r="GD148" s="69"/>
      <c r="GE148" s="69"/>
      <c r="GF148" s="69"/>
      <c r="GG148" s="69"/>
      <c r="GH148" s="69"/>
      <c r="GI148" s="69"/>
      <c r="GJ148" s="69"/>
      <c r="GK148" s="69"/>
      <c r="GL148" s="69"/>
      <c r="GM148" s="69"/>
      <c r="GN148" s="69"/>
      <c r="GO148" s="69"/>
      <c r="GP148" s="69"/>
      <c r="GQ148" s="69"/>
      <c r="GR148" s="69"/>
      <c r="GS148" s="69"/>
      <c r="GT148" s="69"/>
      <c r="GU148" s="69"/>
      <c r="GV148" s="69"/>
      <c r="GW148" s="69"/>
      <c r="GX148" s="69"/>
      <c r="GY148" s="69"/>
      <c r="GZ148" s="69"/>
      <c r="HA148" s="69"/>
      <c r="HB148" s="69"/>
      <c r="HC148" s="69"/>
      <c r="HD148" s="69"/>
      <c r="HE148" s="69"/>
      <c r="HF148" s="69"/>
      <c r="HG148" s="69"/>
      <c r="HH148" s="69"/>
      <c r="HI148" s="69"/>
      <c r="HJ148" s="69"/>
      <c r="HK148" s="69"/>
      <c r="HL148" s="69"/>
      <c r="HM148" s="69"/>
      <c r="HN148" s="69"/>
      <c r="HO148" s="69"/>
      <c r="HP148" s="69"/>
      <c r="HQ148" s="69"/>
      <c r="HR148" s="69"/>
      <c r="HS148" s="69"/>
      <c r="HT148" s="69"/>
      <c r="HU148" s="69"/>
      <c r="HV148" s="69"/>
      <c r="HW148" s="69"/>
      <c r="HX148" s="69"/>
      <c r="HY148" s="69"/>
      <c r="HZ148" s="69"/>
      <c r="IA148" s="69"/>
      <c r="IB148" s="69"/>
      <c r="IC148" s="69"/>
      <c r="ID148" s="69"/>
      <c r="IE148" s="69"/>
    </row>
    <row r="149" spans="1:239" ht="15.75" x14ac:dyDescent="0.25">
      <c r="A149" s="69"/>
      <c r="B149" s="69"/>
      <c r="C149" s="69"/>
      <c r="D149" s="69"/>
      <c r="E149" s="70"/>
      <c r="F149" s="69"/>
      <c r="G149" s="69"/>
      <c r="H149" s="71"/>
      <c r="I149" s="71"/>
      <c r="J149" s="69"/>
      <c r="K149" s="69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71"/>
      <c r="BC149" s="71"/>
      <c r="BD149" s="71"/>
      <c r="BE149" s="71"/>
      <c r="BF149" s="71"/>
      <c r="BG149" s="71"/>
      <c r="BH149" s="69"/>
      <c r="BI149" s="69"/>
      <c r="BJ149" s="71"/>
      <c r="BK149" s="71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71"/>
      <c r="DI149" s="71"/>
      <c r="DJ149" s="69"/>
      <c r="DK149" s="69"/>
      <c r="DL149" s="71"/>
      <c r="DM149" s="71"/>
      <c r="DN149" s="71"/>
      <c r="DO149" s="71"/>
      <c r="DP149" s="71"/>
      <c r="DQ149" s="71"/>
      <c r="DR149" s="71"/>
      <c r="DS149" s="71"/>
      <c r="DT149" s="71"/>
      <c r="DU149" s="71"/>
      <c r="DV149" s="71"/>
      <c r="DW149" s="71"/>
      <c r="DX149" s="71"/>
      <c r="DY149" s="71"/>
      <c r="DZ149" s="71"/>
      <c r="EA149" s="71"/>
      <c r="EB149" s="71"/>
      <c r="EC149" s="71"/>
      <c r="ED149" s="71"/>
      <c r="EE149" s="71"/>
      <c r="EF149" s="71"/>
      <c r="EG149" s="71"/>
      <c r="EH149" s="71"/>
      <c r="EI149" s="71"/>
      <c r="EJ149" s="69"/>
      <c r="EK149" s="69"/>
      <c r="EL149" s="69"/>
      <c r="EM149" s="69"/>
      <c r="EN149" s="69"/>
      <c r="EO149" s="69"/>
      <c r="EP149" s="69"/>
      <c r="EQ149" s="69"/>
      <c r="ER149" s="69"/>
      <c r="ES149" s="69"/>
      <c r="ET149" s="69"/>
      <c r="EU149" s="69"/>
      <c r="EV149" s="69"/>
      <c r="EW149" s="69"/>
      <c r="EX149" s="69"/>
      <c r="EY149" s="69"/>
      <c r="EZ149" s="71"/>
      <c r="FA149" s="71"/>
      <c r="FB149" s="71"/>
      <c r="FC149" s="71"/>
      <c r="FD149" s="71"/>
      <c r="FE149" s="71"/>
      <c r="FF149" s="71"/>
      <c r="FG149" s="69"/>
      <c r="FH149" s="69"/>
      <c r="FI149" s="69"/>
      <c r="FJ149" s="69"/>
      <c r="FK149" s="69"/>
      <c r="FL149" s="69"/>
      <c r="FM149" s="69"/>
      <c r="FN149" s="69"/>
      <c r="FO149" s="69"/>
      <c r="FP149" s="69"/>
      <c r="FQ149" s="69"/>
      <c r="FR149" s="69"/>
      <c r="FS149" s="69"/>
      <c r="FT149" s="69"/>
      <c r="FU149" s="69"/>
      <c r="FV149" s="69"/>
      <c r="FW149" s="69"/>
      <c r="FX149" s="69"/>
      <c r="FY149" s="69"/>
      <c r="FZ149" s="69"/>
      <c r="GA149" s="69"/>
      <c r="GB149" s="69"/>
      <c r="GC149" s="69"/>
      <c r="GD149" s="69"/>
      <c r="GE149" s="69"/>
      <c r="GF149" s="69"/>
      <c r="GG149" s="69"/>
      <c r="GH149" s="69"/>
      <c r="GI149" s="69"/>
      <c r="GJ149" s="69"/>
      <c r="GK149" s="69"/>
      <c r="GL149" s="69"/>
      <c r="GM149" s="69"/>
      <c r="GN149" s="69"/>
      <c r="GO149" s="69"/>
      <c r="GP149" s="69"/>
      <c r="GQ149" s="69"/>
      <c r="GR149" s="69"/>
      <c r="GS149" s="69"/>
      <c r="GT149" s="69"/>
      <c r="GU149" s="69"/>
      <c r="GV149" s="69"/>
      <c r="GW149" s="69"/>
      <c r="GX149" s="69"/>
      <c r="GY149" s="69"/>
      <c r="GZ149" s="69"/>
      <c r="HA149" s="69"/>
      <c r="HB149" s="69"/>
      <c r="HC149" s="69"/>
      <c r="HD149" s="69"/>
      <c r="HE149" s="69"/>
      <c r="HF149" s="69"/>
      <c r="HG149" s="69"/>
      <c r="HH149" s="69"/>
      <c r="HI149" s="69"/>
      <c r="HJ149" s="69"/>
      <c r="HK149" s="69"/>
      <c r="HL149" s="69"/>
      <c r="HM149" s="69"/>
      <c r="HN149" s="69"/>
      <c r="HO149" s="69"/>
      <c r="HP149" s="69"/>
      <c r="HQ149" s="69"/>
      <c r="HR149" s="69"/>
      <c r="HS149" s="69"/>
      <c r="HT149" s="69"/>
      <c r="HU149" s="69"/>
      <c r="HV149" s="69"/>
      <c r="HW149" s="69"/>
      <c r="HX149" s="69"/>
      <c r="HY149" s="69"/>
      <c r="HZ149" s="69"/>
      <c r="IA149" s="69"/>
      <c r="IB149" s="69"/>
      <c r="IC149" s="69"/>
      <c r="ID149" s="69"/>
      <c r="IE149" s="69"/>
    </row>
    <row r="150" spans="1:239" ht="15.75" x14ac:dyDescent="0.25">
      <c r="A150" s="69"/>
      <c r="B150" s="69"/>
      <c r="C150" s="69"/>
      <c r="D150" s="69"/>
      <c r="E150" s="70"/>
      <c r="F150" s="69"/>
      <c r="G150" s="69"/>
      <c r="H150" s="71"/>
      <c r="I150" s="71"/>
      <c r="J150" s="69"/>
      <c r="K150" s="69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71"/>
      <c r="BC150" s="71"/>
      <c r="BD150" s="71"/>
      <c r="BE150" s="71"/>
      <c r="BF150" s="71"/>
      <c r="BG150" s="71"/>
      <c r="BH150" s="69"/>
      <c r="BI150" s="69"/>
      <c r="BJ150" s="71"/>
      <c r="BK150" s="71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  <c r="DE150" s="69"/>
      <c r="DF150" s="69"/>
      <c r="DG150" s="69"/>
      <c r="DH150" s="71"/>
      <c r="DI150" s="71"/>
      <c r="DJ150" s="69"/>
      <c r="DK150" s="69"/>
      <c r="DL150" s="71"/>
      <c r="DM150" s="71"/>
      <c r="DN150" s="71"/>
      <c r="DO150" s="71"/>
      <c r="DP150" s="71"/>
      <c r="DQ150" s="71"/>
      <c r="DR150" s="71"/>
      <c r="DS150" s="71"/>
      <c r="DT150" s="71"/>
      <c r="DU150" s="71"/>
      <c r="DV150" s="71"/>
      <c r="DW150" s="71"/>
      <c r="DX150" s="71"/>
      <c r="DY150" s="71"/>
      <c r="DZ150" s="71"/>
      <c r="EA150" s="71"/>
      <c r="EB150" s="71"/>
      <c r="EC150" s="71"/>
      <c r="ED150" s="71"/>
      <c r="EE150" s="71"/>
      <c r="EF150" s="71"/>
      <c r="EG150" s="71"/>
      <c r="EH150" s="71"/>
      <c r="EI150" s="71"/>
      <c r="EJ150" s="69"/>
      <c r="EK150" s="69"/>
      <c r="EL150" s="69"/>
      <c r="EM150" s="69"/>
      <c r="EN150" s="69"/>
      <c r="EO150" s="69"/>
      <c r="EP150" s="69"/>
      <c r="EQ150" s="69"/>
      <c r="ER150" s="69"/>
      <c r="ES150" s="69"/>
      <c r="ET150" s="69"/>
      <c r="EU150" s="69"/>
      <c r="EV150" s="69"/>
      <c r="EW150" s="69"/>
      <c r="EX150" s="69"/>
      <c r="EY150" s="69"/>
      <c r="EZ150" s="71"/>
      <c r="FA150" s="71"/>
      <c r="FB150" s="71"/>
      <c r="FC150" s="71"/>
      <c r="FD150" s="71"/>
      <c r="FE150" s="71"/>
      <c r="FF150" s="71"/>
      <c r="FG150" s="69"/>
      <c r="FH150" s="69"/>
      <c r="FI150" s="69"/>
      <c r="FJ150" s="69"/>
      <c r="FK150" s="69"/>
      <c r="FL150" s="69"/>
      <c r="FM150" s="69"/>
      <c r="FN150" s="69"/>
      <c r="FO150" s="69"/>
      <c r="FP150" s="69"/>
      <c r="FQ150" s="69"/>
      <c r="FR150" s="69"/>
      <c r="FS150" s="69"/>
      <c r="FT150" s="69"/>
      <c r="FU150" s="69"/>
      <c r="FV150" s="69"/>
      <c r="FW150" s="69"/>
      <c r="FX150" s="69"/>
      <c r="FY150" s="69"/>
      <c r="FZ150" s="69"/>
      <c r="GA150" s="69"/>
      <c r="GB150" s="69"/>
      <c r="GC150" s="69"/>
      <c r="GD150" s="69"/>
      <c r="GE150" s="69"/>
      <c r="GF150" s="69"/>
      <c r="GG150" s="69"/>
      <c r="GH150" s="69"/>
      <c r="GI150" s="69"/>
      <c r="GJ150" s="69"/>
      <c r="GK150" s="69"/>
      <c r="GL150" s="69"/>
      <c r="GM150" s="69"/>
      <c r="GN150" s="69"/>
      <c r="GO150" s="69"/>
      <c r="GP150" s="69"/>
      <c r="GQ150" s="69"/>
      <c r="GR150" s="69"/>
      <c r="GS150" s="69"/>
      <c r="GT150" s="69"/>
      <c r="GU150" s="69"/>
      <c r="GV150" s="69"/>
      <c r="GW150" s="69"/>
      <c r="GX150" s="69"/>
      <c r="GY150" s="69"/>
      <c r="GZ150" s="69"/>
      <c r="HA150" s="69"/>
      <c r="HB150" s="69"/>
      <c r="HC150" s="69"/>
      <c r="HD150" s="69"/>
      <c r="HE150" s="69"/>
      <c r="HF150" s="69"/>
      <c r="HG150" s="69"/>
      <c r="HH150" s="69"/>
      <c r="HI150" s="69"/>
      <c r="HJ150" s="69"/>
      <c r="HK150" s="69"/>
      <c r="HL150" s="69"/>
      <c r="HM150" s="69"/>
      <c r="HN150" s="69"/>
      <c r="HO150" s="69"/>
      <c r="HP150" s="69"/>
      <c r="HQ150" s="69"/>
      <c r="HR150" s="69"/>
      <c r="HS150" s="69"/>
      <c r="HT150" s="69"/>
      <c r="HU150" s="69"/>
      <c r="HV150" s="69"/>
      <c r="HW150" s="69"/>
      <c r="HX150" s="69"/>
      <c r="HY150" s="69"/>
      <c r="HZ150" s="69"/>
      <c r="IA150" s="69"/>
      <c r="IB150" s="69"/>
      <c r="IC150" s="69"/>
      <c r="ID150" s="69"/>
      <c r="IE150" s="69"/>
    </row>
    <row r="151" spans="1:239" ht="15.75" x14ac:dyDescent="0.25">
      <c r="A151" s="69"/>
      <c r="B151" s="69"/>
      <c r="C151" s="69"/>
      <c r="D151" s="69"/>
      <c r="E151" s="70"/>
      <c r="F151" s="69"/>
      <c r="G151" s="69"/>
      <c r="H151" s="71"/>
      <c r="I151" s="71"/>
      <c r="J151" s="69"/>
      <c r="K151" s="69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71"/>
      <c r="BC151" s="71"/>
      <c r="BD151" s="71"/>
      <c r="BE151" s="71"/>
      <c r="BF151" s="69"/>
      <c r="BG151" s="69"/>
      <c r="BH151" s="69"/>
      <c r="BI151" s="69"/>
      <c r="BJ151" s="71"/>
      <c r="BK151" s="71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  <c r="DE151" s="69"/>
      <c r="DF151" s="69"/>
      <c r="DG151" s="69"/>
      <c r="DH151" s="71"/>
      <c r="DI151" s="71"/>
      <c r="DJ151" s="69"/>
      <c r="DK151" s="69"/>
      <c r="DL151" s="71"/>
      <c r="DM151" s="71"/>
      <c r="DN151" s="71"/>
      <c r="DO151" s="71"/>
      <c r="DP151" s="71"/>
      <c r="DQ151" s="71"/>
      <c r="DR151" s="71"/>
      <c r="DS151" s="71"/>
      <c r="DT151" s="71"/>
      <c r="DU151" s="71"/>
      <c r="DV151" s="71"/>
      <c r="DW151" s="71"/>
      <c r="DX151" s="71"/>
      <c r="DY151" s="71"/>
      <c r="DZ151" s="71"/>
      <c r="EA151" s="71"/>
      <c r="EB151" s="71"/>
      <c r="EC151" s="71"/>
      <c r="ED151" s="71"/>
      <c r="EE151" s="71"/>
      <c r="EF151" s="71"/>
      <c r="EG151" s="71"/>
      <c r="EH151" s="71"/>
      <c r="EI151" s="71"/>
      <c r="EJ151" s="69"/>
      <c r="EK151" s="69"/>
      <c r="EL151" s="69"/>
      <c r="EM151" s="69"/>
      <c r="EN151" s="69"/>
      <c r="EO151" s="69"/>
      <c r="EP151" s="69"/>
      <c r="EQ151" s="69"/>
      <c r="ER151" s="69"/>
      <c r="ES151" s="69"/>
      <c r="ET151" s="69"/>
      <c r="EU151" s="69"/>
      <c r="EV151" s="69"/>
      <c r="EW151" s="69"/>
      <c r="EX151" s="69"/>
      <c r="EY151" s="69"/>
      <c r="EZ151" s="71"/>
      <c r="FA151" s="71"/>
      <c r="FB151" s="71"/>
      <c r="FC151" s="71"/>
      <c r="FD151" s="69"/>
      <c r="FE151" s="69"/>
      <c r="FF151" s="69"/>
      <c r="FG151" s="69"/>
      <c r="FH151" s="69"/>
      <c r="FI151" s="69"/>
      <c r="FJ151" s="69"/>
      <c r="FK151" s="69"/>
      <c r="FL151" s="69"/>
      <c r="FM151" s="69"/>
      <c r="FN151" s="69"/>
      <c r="FO151" s="69"/>
      <c r="FP151" s="69"/>
      <c r="FQ151" s="69"/>
      <c r="FR151" s="69"/>
      <c r="FS151" s="69"/>
      <c r="FT151" s="69"/>
      <c r="FU151" s="69"/>
      <c r="FV151" s="69"/>
      <c r="FW151" s="69"/>
      <c r="FX151" s="69"/>
      <c r="FY151" s="69"/>
      <c r="FZ151" s="69"/>
      <c r="GA151" s="69"/>
      <c r="GB151" s="69"/>
      <c r="GC151" s="69"/>
      <c r="GD151" s="69"/>
      <c r="GE151" s="69"/>
      <c r="GF151" s="69"/>
      <c r="GG151" s="69"/>
      <c r="GH151" s="69"/>
      <c r="GI151" s="69"/>
      <c r="GJ151" s="69"/>
      <c r="GK151" s="69"/>
      <c r="GL151" s="69"/>
      <c r="GM151" s="69"/>
      <c r="GN151" s="69"/>
      <c r="GO151" s="69"/>
      <c r="GP151" s="69"/>
      <c r="GQ151" s="69"/>
      <c r="GR151" s="69"/>
      <c r="GS151" s="69"/>
      <c r="GT151" s="69"/>
      <c r="GU151" s="69"/>
      <c r="GV151" s="69"/>
      <c r="GW151" s="69"/>
      <c r="GX151" s="69"/>
      <c r="GY151" s="69"/>
      <c r="GZ151" s="69"/>
      <c r="HA151" s="69"/>
      <c r="HB151" s="69"/>
      <c r="HC151" s="69"/>
      <c r="HD151" s="69"/>
      <c r="HE151" s="69"/>
      <c r="HF151" s="69"/>
      <c r="HG151" s="69"/>
      <c r="HH151" s="69"/>
      <c r="HI151" s="69"/>
      <c r="HJ151" s="69"/>
      <c r="HK151" s="69"/>
      <c r="HL151" s="69"/>
      <c r="HM151" s="69"/>
      <c r="HN151" s="69"/>
      <c r="HO151" s="69"/>
      <c r="HP151" s="69"/>
      <c r="HQ151" s="69"/>
      <c r="HR151" s="69"/>
      <c r="HS151" s="69"/>
      <c r="HT151" s="69"/>
      <c r="HU151" s="69"/>
      <c r="HV151" s="69"/>
      <c r="HW151" s="69"/>
      <c r="HX151" s="69"/>
      <c r="HY151" s="69"/>
      <c r="HZ151" s="69"/>
      <c r="IA151" s="69"/>
      <c r="IB151" s="69"/>
      <c r="IC151" s="69"/>
      <c r="ID151" s="69"/>
      <c r="IE151" s="69"/>
    </row>
    <row r="152" spans="1:239" ht="15.75" x14ac:dyDescent="0.25">
      <c r="A152" s="69"/>
      <c r="B152" s="69"/>
      <c r="C152" s="69"/>
      <c r="D152" s="69"/>
      <c r="E152" s="70"/>
      <c r="F152" s="69"/>
      <c r="G152" s="69"/>
      <c r="H152" s="71"/>
      <c r="I152" s="71"/>
      <c r="J152" s="69"/>
      <c r="K152" s="69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71"/>
      <c r="BC152" s="71"/>
      <c r="BD152" s="71"/>
      <c r="BE152" s="71"/>
      <c r="BF152" s="71"/>
      <c r="BG152" s="71"/>
      <c r="BH152" s="69"/>
      <c r="BI152" s="69"/>
      <c r="BJ152" s="71"/>
      <c r="BK152" s="71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71"/>
      <c r="DI152" s="71"/>
      <c r="DJ152" s="69"/>
      <c r="DK152" s="69"/>
      <c r="DL152" s="71"/>
      <c r="DM152" s="71"/>
      <c r="DN152" s="71"/>
      <c r="DO152" s="71"/>
      <c r="DP152" s="71"/>
      <c r="DQ152" s="71"/>
      <c r="DR152" s="71"/>
      <c r="DS152" s="71"/>
      <c r="DT152" s="71"/>
      <c r="DU152" s="71"/>
      <c r="DV152" s="71"/>
      <c r="DW152" s="71"/>
      <c r="DX152" s="71"/>
      <c r="DY152" s="71"/>
      <c r="DZ152" s="71"/>
      <c r="EA152" s="71"/>
      <c r="EB152" s="71"/>
      <c r="EC152" s="71"/>
      <c r="ED152" s="71"/>
      <c r="EE152" s="71"/>
      <c r="EF152" s="71"/>
      <c r="EG152" s="71"/>
      <c r="EH152" s="71"/>
      <c r="EI152" s="71"/>
      <c r="EJ152" s="71"/>
      <c r="EK152" s="71"/>
      <c r="EL152" s="69"/>
      <c r="EM152" s="69"/>
      <c r="EN152" s="69"/>
      <c r="EO152" s="69"/>
      <c r="EP152" s="69"/>
      <c r="EQ152" s="69"/>
      <c r="ER152" s="69"/>
      <c r="ES152" s="69"/>
      <c r="ET152" s="69"/>
      <c r="EU152" s="69"/>
      <c r="EV152" s="69"/>
      <c r="EW152" s="69"/>
      <c r="EX152" s="69"/>
      <c r="EY152" s="69"/>
      <c r="EZ152" s="71"/>
      <c r="FA152" s="71"/>
      <c r="FB152" s="71"/>
      <c r="FC152" s="71"/>
      <c r="FD152" s="71"/>
      <c r="FE152" s="71"/>
      <c r="FF152" s="71"/>
      <c r="FG152" s="69"/>
      <c r="FH152" s="69"/>
      <c r="FI152" s="69"/>
      <c r="FJ152" s="69"/>
      <c r="FK152" s="69"/>
      <c r="FL152" s="69"/>
      <c r="FM152" s="69"/>
      <c r="FN152" s="69"/>
      <c r="FO152" s="69"/>
      <c r="FP152" s="69"/>
      <c r="FQ152" s="69"/>
      <c r="FR152" s="69"/>
      <c r="FS152" s="69"/>
      <c r="FT152" s="69"/>
      <c r="FU152" s="69"/>
      <c r="FV152" s="69"/>
      <c r="FW152" s="69"/>
      <c r="FX152" s="69"/>
      <c r="FY152" s="69"/>
      <c r="FZ152" s="69"/>
      <c r="GA152" s="69"/>
      <c r="GB152" s="69"/>
      <c r="GC152" s="69"/>
      <c r="GD152" s="69"/>
      <c r="GE152" s="69"/>
      <c r="GF152" s="69"/>
      <c r="GG152" s="69"/>
      <c r="GH152" s="69"/>
      <c r="GI152" s="69"/>
      <c r="GJ152" s="69"/>
      <c r="GK152" s="69"/>
      <c r="GL152" s="69"/>
      <c r="GM152" s="69"/>
      <c r="GN152" s="69"/>
      <c r="GO152" s="69"/>
      <c r="GP152" s="69"/>
      <c r="GQ152" s="69"/>
      <c r="GR152" s="69"/>
      <c r="GS152" s="69"/>
      <c r="GT152" s="69"/>
      <c r="GU152" s="69"/>
      <c r="GV152" s="69"/>
      <c r="GW152" s="69"/>
      <c r="GX152" s="69"/>
      <c r="GY152" s="69"/>
      <c r="GZ152" s="69"/>
      <c r="HA152" s="69"/>
      <c r="HB152" s="69"/>
      <c r="HC152" s="69"/>
      <c r="HD152" s="69"/>
      <c r="HE152" s="69"/>
      <c r="HF152" s="69"/>
      <c r="HG152" s="69"/>
      <c r="HH152" s="69"/>
      <c r="HI152" s="69"/>
      <c r="HJ152" s="69"/>
      <c r="HK152" s="69"/>
      <c r="HL152" s="69"/>
      <c r="HM152" s="69"/>
      <c r="HN152" s="69"/>
      <c r="HO152" s="69"/>
      <c r="HP152" s="69"/>
      <c r="HQ152" s="69"/>
      <c r="HR152" s="69"/>
      <c r="HS152" s="69"/>
      <c r="HT152" s="69"/>
      <c r="HU152" s="69"/>
      <c r="HV152" s="69"/>
      <c r="HW152" s="69"/>
      <c r="HX152" s="69"/>
      <c r="HY152" s="69"/>
      <c r="HZ152" s="69"/>
      <c r="IA152" s="69"/>
      <c r="IB152" s="69"/>
      <c r="IC152" s="69"/>
      <c r="ID152" s="69"/>
      <c r="IE152" s="69"/>
    </row>
    <row r="153" spans="1:239" ht="15.75" x14ac:dyDescent="0.25">
      <c r="A153" s="69"/>
      <c r="B153" s="69"/>
      <c r="C153" s="69"/>
      <c r="D153" s="69"/>
      <c r="E153" s="70"/>
      <c r="F153" s="69"/>
      <c r="G153" s="69"/>
      <c r="H153" s="71"/>
      <c r="I153" s="71"/>
      <c r="J153" s="69"/>
      <c r="K153" s="69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71"/>
      <c r="BC153" s="71"/>
      <c r="BD153" s="71"/>
      <c r="BE153" s="71"/>
      <c r="BF153" s="71"/>
      <c r="BG153" s="71"/>
      <c r="BH153" s="69"/>
      <c r="BI153" s="69"/>
      <c r="BJ153" s="71"/>
      <c r="BK153" s="71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  <c r="DE153" s="69"/>
      <c r="DF153" s="69"/>
      <c r="DG153" s="69"/>
      <c r="DH153" s="71"/>
      <c r="DI153" s="71"/>
      <c r="DJ153" s="69"/>
      <c r="DK153" s="69"/>
      <c r="DL153" s="71"/>
      <c r="DM153" s="71"/>
      <c r="DN153" s="71"/>
      <c r="DO153" s="71"/>
      <c r="DP153" s="71"/>
      <c r="DQ153" s="71"/>
      <c r="DR153" s="71"/>
      <c r="DS153" s="71"/>
      <c r="DT153" s="71"/>
      <c r="DU153" s="71"/>
      <c r="DV153" s="71"/>
      <c r="DW153" s="71"/>
      <c r="DX153" s="71"/>
      <c r="DY153" s="71"/>
      <c r="DZ153" s="71"/>
      <c r="EA153" s="71"/>
      <c r="EB153" s="71"/>
      <c r="EC153" s="71"/>
      <c r="ED153" s="71"/>
      <c r="EE153" s="71"/>
      <c r="EF153" s="71"/>
      <c r="EG153" s="71"/>
      <c r="EH153" s="71"/>
      <c r="EI153" s="71"/>
      <c r="EJ153" s="71"/>
      <c r="EK153" s="71"/>
      <c r="EL153" s="69"/>
      <c r="EM153" s="69"/>
      <c r="EN153" s="69"/>
      <c r="EO153" s="69"/>
      <c r="EP153" s="69"/>
      <c r="EQ153" s="69"/>
      <c r="ER153" s="69"/>
      <c r="ES153" s="69"/>
      <c r="ET153" s="69"/>
      <c r="EU153" s="69"/>
      <c r="EV153" s="69"/>
      <c r="EW153" s="69"/>
      <c r="EX153" s="69"/>
      <c r="EY153" s="69"/>
      <c r="EZ153" s="71"/>
      <c r="FA153" s="71"/>
      <c r="FB153" s="71"/>
      <c r="FC153" s="71"/>
      <c r="FD153" s="71"/>
      <c r="FE153" s="71"/>
      <c r="FF153" s="71"/>
      <c r="FG153" s="69"/>
      <c r="FH153" s="69"/>
      <c r="FI153" s="69"/>
      <c r="FJ153" s="69"/>
      <c r="FK153" s="69"/>
      <c r="FL153" s="69"/>
      <c r="FM153" s="69"/>
      <c r="FN153" s="69"/>
      <c r="FO153" s="69"/>
      <c r="FP153" s="69"/>
      <c r="FQ153" s="69"/>
      <c r="FR153" s="69"/>
      <c r="FS153" s="69"/>
      <c r="FT153" s="69"/>
      <c r="FU153" s="69"/>
      <c r="FV153" s="69"/>
      <c r="FW153" s="69"/>
      <c r="FX153" s="69"/>
      <c r="FY153" s="69"/>
      <c r="FZ153" s="69"/>
      <c r="GA153" s="69"/>
      <c r="GB153" s="69"/>
      <c r="GC153" s="69"/>
      <c r="GD153" s="69"/>
      <c r="GE153" s="69"/>
      <c r="GF153" s="69"/>
      <c r="GG153" s="69"/>
      <c r="GH153" s="69"/>
      <c r="GI153" s="69"/>
      <c r="GJ153" s="69"/>
      <c r="GK153" s="69"/>
      <c r="GL153" s="69"/>
      <c r="GM153" s="69"/>
      <c r="GN153" s="69"/>
      <c r="GO153" s="69"/>
      <c r="GP153" s="69"/>
      <c r="GQ153" s="69"/>
      <c r="GR153" s="69"/>
      <c r="GS153" s="69"/>
      <c r="GT153" s="69"/>
      <c r="GU153" s="69"/>
      <c r="GV153" s="69"/>
      <c r="GW153" s="69"/>
      <c r="GX153" s="69"/>
      <c r="GY153" s="69"/>
      <c r="GZ153" s="69"/>
      <c r="HA153" s="69"/>
      <c r="HB153" s="69"/>
      <c r="HC153" s="69"/>
      <c r="HD153" s="69"/>
      <c r="HE153" s="69"/>
      <c r="HF153" s="69"/>
      <c r="HG153" s="69"/>
      <c r="HH153" s="69"/>
      <c r="HI153" s="69"/>
      <c r="HJ153" s="69"/>
      <c r="HK153" s="69"/>
      <c r="HL153" s="69"/>
      <c r="HM153" s="69"/>
      <c r="HN153" s="69"/>
      <c r="HO153" s="69"/>
      <c r="HP153" s="69"/>
      <c r="HQ153" s="69"/>
      <c r="HR153" s="69"/>
      <c r="HS153" s="69"/>
      <c r="HT153" s="69"/>
      <c r="HU153" s="69"/>
      <c r="HV153" s="69"/>
      <c r="HW153" s="69"/>
      <c r="HX153" s="69"/>
      <c r="HY153" s="69"/>
      <c r="HZ153" s="69"/>
      <c r="IA153" s="69"/>
      <c r="IB153" s="69"/>
      <c r="IC153" s="69"/>
      <c r="ID153" s="69"/>
      <c r="IE153" s="69"/>
    </row>
    <row r="154" spans="1:239" ht="15.75" x14ac:dyDescent="0.25">
      <c r="A154" s="69"/>
      <c r="B154" s="69"/>
      <c r="C154" s="69"/>
      <c r="D154" s="69"/>
      <c r="E154" s="70"/>
      <c r="F154" s="69"/>
      <c r="G154" s="69"/>
      <c r="H154" s="71"/>
      <c r="I154" s="71"/>
      <c r="J154" s="69"/>
      <c r="K154" s="69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71"/>
      <c r="BC154" s="71"/>
      <c r="BD154" s="71"/>
      <c r="BE154" s="71"/>
      <c r="BF154" s="71"/>
      <c r="BG154" s="71"/>
      <c r="BH154" s="69"/>
      <c r="BI154" s="69"/>
      <c r="BJ154" s="71"/>
      <c r="BK154" s="71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  <c r="DE154" s="69"/>
      <c r="DF154" s="69"/>
      <c r="DG154" s="69"/>
      <c r="DH154" s="71"/>
      <c r="DI154" s="71"/>
      <c r="DJ154" s="69"/>
      <c r="DK154" s="69"/>
      <c r="DL154" s="71"/>
      <c r="DM154" s="71"/>
      <c r="DN154" s="71"/>
      <c r="DO154" s="71"/>
      <c r="DP154" s="71"/>
      <c r="DQ154" s="71"/>
      <c r="DR154" s="71"/>
      <c r="DS154" s="71"/>
      <c r="DT154" s="71"/>
      <c r="DU154" s="71"/>
      <c r="DV154" s="71"/>
      <c r="DW154" s="71"/>
      <c r="DX154" s="71"/>
      <c r="DY154" s="71"/>
      <c r="DZ154" s="71"/>
      <c r="EA154" s="71"/>
      <c r="EB154" s="71"/>
      <c r="EC154" s="71"/>
      <c r="ED154" s="71"/>
      <c r="EE154" s="71"/>
      <c r="EF154" s="71"/>
      <c r="EG154" s="71"/>
      <c r="EH154" s="71"/>
      <c r="EI154" s="71"/>
      <c r="EJ154" s="71"/>
      <c r="EK154" s="71"/>
      <c r="EL154" s="69"/>
      <c r="EM154" s="69"/>
      <c r="EN154" s="69"/>
      <c r="EO154" s="69"/>
      <c r="EP154" s="69"/>
      <c r="EQ154" s="69"/>
      <c r="ER154" s="69"/>
      <c r="ES154" s="69"/>
      <c r="ET154" s="69"/>
      <c r="EU154" s="69"/>
      <c r="EV154" s="69"/>
      <c r="EW154" s="69"/>
      <c r="EX154" s="69"/>
      <c r="EY154" s="69"/>
      <c r="EZ154" s="71"/>
      <c r="FA154" s="71"/>
      <c r="FB154" s="71"/>
      <c r="FC154" s="71"/>
      <c r="FD154" s="71"/>
      <c r="FE154" s="71"/>
      <c r="FF154" s="71"/>
      <c r="FG154" s="69"/>
      <c r="FH154" s="69"/>
      <c r="FI154" s="69"/>
      <c r="FJ154" s="69"/>
      <c r="FK154" s="69"/>
      <c r="FL154" s="69"/>
      <c r="FM154" s="69"/>
      <c r="FN154" s="69"/>
      <c r="FO154" s="69"/>
      <c r="FP154" s="69"/>
      <c r="FQ154" s="69"/>
      <c r="FR154" s="69"/>
      <c r="FS154" s="69"/>
      <c r="FT154" s="69"/>
      <c r="FU154" s="69"/>
      <c r="FV154" s="69"/>
      <c r="FW154" s="69"/>
      <c r="FX154" s="69"/>
      <c r="FY154" s="69"/>
      <c r="FZ154" s="69"/>
      <c r="GA154" s="69"/>
      <c r="GB154" s="69"/>
      <c r="GC154" s="69"/>
      <c r="GD154" s="69"/>
      <c r="GE154" s="69"/>
      <c r="GF154" s="69"/>
      <c r="GG154" s="69"/>
      <c r="GH154" s="69"/>
      <c r="GI154" s="69"/>
      <c r="GJ154" s="69"/>
      <c r="GK154" s="69"/>
      <c r="GL154" s="69"/>
      <c r="GM154" s="69"/>
      <c r="GN154" s="69"/>
      <c r="GO154" s="69"/>
      <c r="GP154" s="69"/>
      <c r="GQ154" s="69"/>
      <c r="GR154" s="69"/>
      <c r="GS154" s="69"/>
      <c r="GT154" s="69"/>
      <c r="GU154" s="69"/>
      <c r="GV154" s="69"/>
      <c r="GW154" s="69"/>
      <c r="GX154" s="69"/>
      <c r="GY154" s="69"/>
      <c r="GZ154" s="69"/>
      <c r="HA154" s="69"/>
      <c r="HB154" s="69"/>
      <c r="HC154" s="69"/>
      <c r="HD154" s="69"/>
      <c r="HE154" s="69"/>
      <c r="HF154" s="69"/>
      <c r="HG154" s="69"/>
      <c r="HH154" s="69"/>
      <c r="HI154" s="69"/>
      <c r="HJ154" s="69"/>
      <c r="HK154" s="69"/>
      <c r="HL154" s="69"/>
      <c r="HM154" s="69"/>
      <c r="HN154" s="69"/>
      <c r="HO154" s="69"/>
      <c r="HP154" s="69"/>
      <c r="HQ154" s="69"/>
      <c r="HR154" s="69"/>
      <c r="HS154" s="69"/>
      <c r="HT154" s="69"/>
      <c r="HU154" s="69"/>
      <c r="HV154" s="69"/>
      <c r="HW154" s="69"/>
      <c r="HX154" s="69"/>
      <c r="HY154" s="69"/>
      <c r="HZ154" s="69"/>
      <c r="IA154" s="69"/>
      <c r="IB154" s="69"/>
      <c r="IC154" s="69"/>
      <c r="ID154" s="69"/>
      <c r="IE154" s="69"/>
    </row>
    <row r="155" spans="1:239" ht="15.75" x14ac:dyDescent="0.25">
      <c r="A155" s="69"/>
      <c r="B155" s="69"/>
      <c r="C155" s="69"/>
      <c r="D155" s="69"/>
      <c r="E155" s="70"/>
      <c r="F155" s="69"/>
      <c r="G155" s="69"/>
      <c r="H155" s="71"/>
      <c r="I155" s="71"/>
      <c r="J155" s="69"/>
      <c r="K155" s="69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71"/>
      <c r="BC155" s="71"/>
      <c r="BD155" s="71"/>
      <c r="BE155" s="71"/>
      <c r="BF155" s="71"/>
      <c r="BG155" s="71"/>
      <c r="BH155" s="69"/>
      <c r="BI155" s="69"/>
      <c r="BJ155" s="71"/>
      <c r="BK155" s="71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  <c r="DE155" s="69"/>
      <c r="DF155" s="69"/>
      <c r="DG155" s="69"/>
      <c r="DH155" s="71"/>
      <c r="DI155" s="71"/>
      <c r="DJ155" s="69"/>
      <c r="DK155" s="69"/>
      <c r="DL155" s="71"/>
      <c r="DM155" s="71"/>
      <c r="DN155" s="71"/>
      <c r="DO155" s="71"/>
      <c r="DP155" s="71"/>
      <c r="DQ155" s="71"/>
      <c r="DR155" s="71"/>
      <c r="DS155" s="71"/>
      <c r="DT155" s="71"/>
      <c r="DU155" s="71"/>
      <c r="DV155" s="71"/>
      <c r="DW155" s="71"/>
      <c r="DX155" s="71"/>
      <c r="DY155" s="71"/>
      <c r="DZ155" s="71"/>
      <c r="EA155" s="71"/>
      <c r="EB155" s="71"/>
      <c r="EC155" s="71"/>
      <c r="ED155" s="71"/>
      <c r="EE155" s="71"/>
      <c r="EF155" s="71"/>
      <c r="EG155" s="71"/>
      <c r="EH155" s="71"/>
      <c r="EI155" s="71"/>
      <c r="EJ155" s="69"/>
      <c r="EK155" s="69"/>
      <c r="EL155" s="69"/>
      <c r="EM155" s="69"/>
      <c r="EN155" s="69"/>
      <c r="EO155" s="69"/>
      <c r="EP155" s="69"/>
      <c r="EQ155" s="69"/>
      <c r="ER155" s="69"/>
      <c r="ES155" s="69"/>
      <c r="ET155" s="69"/>
      <c r="EU155" s="69"/>
      <c r="EV155" s="69"/>
      <c r="EW155" s="69"/>
      <c r="EX155" s="69"/>
      <c r="EY155" s="69"/>
      <c r="EZ155" s="71"/>
      <c r="FA155" s="71"/>
      <c r="FB155" s="71"/>
      <c r="FC155" s="71"/>
      <c r="FD155" s="71"/>
      <c r="FE155" s="71"/>
      <c r="FF155" s="71"/>
      <c r="FG155" s="69"/>
      <c r="FH155" s="69"/>
      <c r="FI155" s="69"/>
      <c r="FJ155" s="69"/>
      <c r="FK155" s="69"/>
      <c r="FL155" s="69"/>
      <c r="FM155" s="69"/>
      <c r="FN155" s="69"/>
      <c r="FO155" s="69"/>
      <c r="FP155" s="69"/>
      <c r="FQ155" s="69"/>
      <c r="FR155" s="69"/>
      <c r="FS155" s="69"/>
      <c r="FT155" s="69"/>
      <c r="FU155" s="69"/>
      <c r="FV155" s="69"/>
      <c r="FW155" s="69"/>
      <c r="FX155" s="69"/>
      <c r="FY155" s="69"/>
      <c r="FZ155" s="69"/>
      <c r="GA155" s="69"/>
      <c r="GB155" s="69"/>
      <c r="GC155" s="69"/>
      <c r="GD155" s="69"/>
      <c r="GE155" s="69"/>
      <c r="GF155" s="69"/>
      <c r="GG155" s="69"/>
      <c r="GH155" s="69"/>
      <c r="GI155" s="69"/>
      <c r="GJ155" s="69"/>
      <c r="GK155" s="69"/>
      <c r="GL155" s="69"/>
      <c r="GM155" s="69"/>
      <c r="GN155" s="69"/>
      <c r="GO155" s="69"/>
      <c r="GP155" s="69"/>
      <c r="GQ155" s="69"/>
      <c r="GR155" s="69"/>
      <c r="GS155" s="69"/>
      <c r="GT155" s="69"/>
      <c r="GU155" s="69"/>
      <c r="GV155" s="69"/>
      <c r="GW155" s="69"/>
      <c r="GX155" s="69"/>
      <c r="GY155" s="69"/>
      <c r="GZ155" s="69"/>
      <c r="HA155" s="69"/>
      <c r="HB155" s="69"/>
      <c r="HC155" s="69"/>
      <c r="HD155" s="69"/>
      <c r="HE155" s="69"/>
      <c r="HF155" s="69"/>
      <c r="HG155" s="69"/>
      <c r="HH155" s="69"/>
      <c r="HI155" s="69"/>
      <c r="HJ155" s="69"/>
      <c r="HK155" s="69"/>
      <c r="HL155" s="69"/>
      <c r="HM155" s="69"/>
      <c r="HN155" s="69"/>
      <c r="HO155" s="69"/>
      <c r="HP155" s="69"/>
      <c r="HQ155" s="69"/>
      <c r="HR155" s="69"/>
      <c r="HS155" s="69"/>
      <c r="HT155" s="69"/>
      <c r="HU155" s="69"/>
      <c r="HV155" s="69"/>
      <c r="HW155" s="69"/>
      <c r="HX155" s="69"/>
      <c r="HY155" s="69"/>
      <c r="HZ155" s="69"/>
      <c r="IA155" s="69"/>
      <c r="IB155" s="69"/>
      <c r="IC155" s="69"/>
      <c r="ID155" s="69"/>
      <c r="IE155" s="69"/>
    </row>
    <row r="156" spans="1:239" ht="15.75" x14ac:dyDescent="0.25">
      <c r="A156" s="69"/>
      <c r="B156" s="69"/>
      <c r="C156" s="69"/>
      <c r="D156" s="69"/>
      <c r="E156" s="70"/>
      <c r="F156" s="69"/>
      <c r="G156" s="69"/>
      <c r="H156" s="71"/>
      <c r="I156" s="71"/>
      <c r="J156" s="69"/>
      <c r="K156" s="69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71"/>
      <c r="BC156" s="71"/>
      <c r="BD156" s="71"/>
      <c r="BE156" s="71"/>
      <c r="BF156" s="71"/>
      <c r="BG156" s="71"/>
      <c r="BH156" s="69"/>
      <c r="BI156" s="69"/>
      <c r="BJ156" s="71"/>
      <c r="BK156" s="71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  <c r="DE156" s="69"/>
      <c r="DF156" s="69"/>
      <c r="DG156" s="69"/>
      <c r="DH156" s="71"/>
      <c r="DI156" s="71"/>
      <c r="DJ156" s="69"/>
      <c r="DK156" s="69"/>
      <c r="DL156" s="71"/>
      <c r="DM156" s="71"/>
      <c r="DN156" s="71"/>
      <c r="DO156" s="71"/>
      <c r="DP156" s="71"/>
      <c r="DQ156" s="71"/>
      <c r="DR156" s="71"/>
      <c r="DS156" s="71"/>
      <c r="DT156" s="71"/>
      <c r="DU156" s="71"/>
      <c r="DV156" s="71"/>
      <c r="DW156" s="71"/>
      <c r="DX156" s="71"/>
      <c r="DY156" s="71"/>
      <c r="DZ156" s="71"/>
      <c r="EA156" s="71"/>
      <c r="EB156" s="71"/>
      <c r="EC156" s="71"/>
      <c r="ED156" s="71"/>
      <c r="EE156" s="71"/>
      <c r="EF156" s="71"/>
      <c r="EG156" s="71"/>
      <c r="EH156" s="71"/>
      <c r="EI156" s="71"/>
      <c r="EJ156" s="69"/>
      <c r="EK156" s="69"/>
      <c r="EL156" s="69"/>
      <c r="EM156" s="69"/>
      <c r="EN156" s="69"/>
      <c r="EO156" s="69"/>
      <c r="EP156" s="69"/>
      <c r="EQ156" s="69"/>
      <c r="ER156" s="69"/>
      <c r="ES156" s="69"/>
      <c r="ET156" s="69"/>
      <c r="EU156" s="69"/>
      <c r="EV156" s="69"/>
      <c r="EW156" s="69"/>
      <c r="EX156" s="69"/>
      <c r="EY156" s="69"/>
      <c r="EZ156" s="71"/>
      <c r="FA156" s="71"/>
      <c r="FB156" s="71"/>
      <c r="FC156" s="71"/>
      <c r="FD156" s="71"/>
      <c r="FE156" s="71"/>
      <c r="FF156" s="71"/>
      <c r="FG156" s="69"/>
      <c r="FH156" s="69"/>
      <c r="FI156" s="69"/>
      <c r="FJ156" s="69"/>
      <c r="FK156" s="69"/>
      <c r="FL156" s="69"/>
      <c r="FM156" s="69"/>
      <c r="FN156" s="69"/>
      <c r="FO156" s="69"/>
      <c r="FP156" s="69"/>
      <c r="FQ156" s="69"/>
      <c r="FR156" s="69"/>
      <c r="FS156" s="69"/>
      <c r="FT156" s="69"/>
      <c r="FU156" s="69"/>
      <c r="FV156" s="69"/>
      <c r="FW156" s="69"/>
      <c r="FX156" s="69"/>
      <c r="FY156" s="69"/>
      <c r="FZ156" s="69"/>
      <c r="GA156" s="69"/>
      <c r="GB156" s="69"/>
      <c r="GC156" s="69"/>
      <c r="GD156" s="69"/>
      <c r="GE156" s="69"/>
      <c r="GF156" s="69"/>
      <c r="GG156" s="69"/>
      <c r="GH156" s="69"/>
      <c r="GI156" s="69"/>
      <c r="GJ156" s="69"/>
      <c r="GK156" s="69"/>
      <c r="GL156" s="69"/>
      <c r="GM156" s="69"/>
      <c r="GN156" s="69"/>
      <c r="GO156" s="69"/>
      <c r="GP156" s="69"/>
      <c r="GQ156" s="69"/>
      <c r="GR156" s="69"/>
      <c r="GS156" s="69"/>
      <c r="GT156" s="69"/>
      <c r="GU156" s="69"/>
      <c r="GV156" s="69"/>
      <c r="GW156" s="69"/>
      <c r="GX156" s="69"/>
      <c r="GY156" s="69"/>
      <c r="GZ156" s="69"/>
      <c r="HA156" s="69"/>
      <c r="HB156" s="69"/>
      <c r="HC156" s="69"/>
      <c r="HD156" s="69"/>
      <c r="HE156" s="69"/>
      <c r="HF156" s="69"/>
      <c r="HG156" s="69"/>
      <c r="HH156" s="69"/>
      <c r="HI156" s="69"/>
      <c r="HJ156" s="69"/>
      <c r="HK156" s="69"/>
      <c r="HL156" s="69"/>
      <c r="HM156" s="69"/>
      <c r="HN156" s="69"/>
      <c r="HO156" s="69"/>
      <c r="HP156" s="69"/>
      <c r="HQ156" s="69"/>
      <c r="HR156" s="69"/>
      <c r="HS156" s="69"/>
      <c r="HT156" s="69"/>
      <c r="HU156" s="69"/>
      <c r="HV156" s="69"/>
      <c r="HW156" s="69"/>
      <c r="HX156" s="69"/>
      <c r="HY156" s="69"/>
      <c r="HZ156" s="69"/>
      <c r="IA156" s="69"/>
      <c r="IB156" s="69"/>
      <c r="IC156" s="69"/>
      <c r="ID156" s="69"/>
      <c r="IE156" s="69"/>
    </row>
    <row r="157" spans="1:239" ht="15.75" x14ac:dyDescent="0.25">
      <c r="A157" s="69"/>
      <c r="B157" s="69"/>
      <c r="C157" s="69"/>
      <c r="D157" s="69"/>
      <c r="E157" s="70"/>
      <c r="F157" s="69"/>
      <c r="G157" s="69"/>
      <c r="H157" s="71"/>
      <c r="I157" s="71"/>
      <c r="J157" s="69"/>
      <c r="K157" s="69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71"/>
      <c r="BC157" s="71"/>
      <c r="BD157" s="71"/>
      <c r="BE157" s="71"/>
      <c r="BF157" s="71"/>
      <c r="BG157" s="71"/>
      <c r="BH157" s="69"/>
      <c r="BI157" s="69"/>
      <c r="BJ157" s="71"/>
      <c r="BK157" s="71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  <c r="DE157" s="69"/>
      <c r="DF157" s="69"/>
      <c r="DG157" s="69"/>
      <c r="DH157" s="71"/>
      <c r="DI157" s="71"/>
      <c r="DJ157" s="69"/>
      <c r="DK157" s="69"/>
      <c r="DL157" s="71"/>
      <c r="DM157" s="71"/>
      <c r="DN157" s="71"/>
      <c r="DO157" s="71"/>
      <c r="DP157" s="71"/>
      <c r="DQ157" s="71"/>
      <c r="DR157" s="71"/>
      <c r="DS157" s="71"/>
      <c r="DT157" s="71"/>
      <c r="DU157" s="71"/>
      <c r="DV157" s="71"/>
      <c r="DW157" s="71"/>
      <c r="DX157" s="71"/>
      <c r="DY157" s="71"/>
      <c r="DZ157" s="71"/>
      <c r="EA157" s="71"/>
      <c r="EB157" s="71"/>
      <c r="EC157" s="71"/>
      <c r="ED157" s="71"/>
      <c r="EE157" s="71"/>
      <c r="EF157" s="71"/>
      <c r="EG157" s="71"/>
      <c r="EH157" s="71"/>
      <c r="EI157" s="71"/>
      <c r="EJ157" s="71"/>
      <c r="EK157" s="71"/>
      <c r="EL157" s="69"/>
      <c r="EM157" s="69"/>
      <c r="EN157" s="69"/>
      <c r="EO157" s="69"/>
      <c r="EP157" s="69"/>
      <c r="EQ157" s="69"/>
      <c r="ER157" s="69"/>
      <c r="ES157" s="69"/>
      <c r="ET157" s="69"/>
      <c r="EU157" s="69"/>
      <c r="EV157" s="69"/>
      <c r="EW157" s="69"/>
      <c r="EX157" s="69"/>
      <c r="EY157" s="69"/>
      <c r="EZ157" s="71"/>
      <c r="FA157" s="71"/>
      <c r="FB157" s="71"/>
      <c r="FC157" s="71"/>
      <c r="FD157" s="71"/>
      <c r="FE157" s="71"/>
      <c r="FF157" s="71"/>
      <c r="FG157" s="69"/>
      <c r="FH157" s="69"/>
      <c r="FI157" s="69"/>
      <c r="FJ157" s="69"/>
      <c r="FK157" s="69"/>
      <c r="FL157" s="69"/>
      <c r="FM157" s="69"/>
      <c r="FN157" s="69"/>
      <c r="FO157" s="69"/>
      <c r="FP157" s="69"/>
      <c r="FQ157" s="69"/>
      <c r="FR157" s="69"/>
      <c r="FS157" s="69"/>
      <c r="FT157" s="69"/>
      <c r="FU157" s="69"/>
      <c r="FV157" s="69"/>
      <c r="FW157" s="69"/>
      <c r="FX157" s="69"/>
      <c r="FY157" s="69"/>
      <c r="FZ157" s="69"/>
      <c r="GA157" s="69"/>
      <c r="GB157" s="69"/>
      <c r="GC157" s="69"/>
      <c r="GD157" s="69"/>
      <c r="GE157" s="69"/>
      <c r="GF157" s="69"/>
      <c r="GG157" s="69"/>
      <c r="GH157" s="69"/>
      <c r="GI157" s="69"/>
      <c r="GJ157" s="69"/>
      <c r="GK157" s="69"/>
      <c r="GL157" s="69"/>
      <c r="GM157" s="69"/>
      <c r="GN157" s="69"/>
      <c r="GO157" s="69"/>
      <c r="GP157" s="69"/>
      <c r="GQ157" s="69"/>
      <c r="GR157" s="69"/>
      <c r="GS157" s="69"/>
      <c r="GT157" s="69"/>
      <c r="GU157" s="69"/>
      <c r="GV157" s="69"/>
      <c r="GW157" s="69"/>
      <c r="GX157" s="69"/>
      <c r="GY157" s="69"/>
      <c r="GZ157" s="69"/>
      <c r="HA157" s="69"/>
      <c r="HB157" s="69"/>
      <c r="HC157" s="69"/>
      <c r="HD157" s="69"/>
      <c r="HE157" s="69"/>
      <c r="HF157" s="69"/>
      <c r="HG157" s="69"/>
      <c r="HH157" s="69"/>
      <c r="HI157" s="69"/>
      <c r="HJ157" s="69"/>
      <c r="HK157" s="69"/>
      <c r="HL157" s="69"/>
      <c r="HM157" s="69"/>
      <c r="HN157" s="69"/>
      <c r="HO157" s="69"/>
      <c r="HP157" s="69"/>
      <c r="HQ157" s="69"/>
      <c r="HR157" s="69"/>
      <c r="HS157" s="69"/>
      <c r="HT157" s="69"/>
      <c r="HU157" s="69"/>
      <c r="HV157" s="69"/>
      <c r="HW157" s="69"/>
      <c r="HX157" s="69"/>
      <c r="HY157" s="69"/>
      <c r="HZ157" s="69"/>
      <c r="IA157" s="69"/>
      <c r="IB157" s="69"/>
      <c r="IC157" s="69"/>
      <c r="ID157" s="69"/>
      <c r="IE157" s="69"/>
    </row>
    <row r="158" spans="1:239" ht="15.75" x14ac:dyDescent="0.25">
      <c r="A158" s="69"/>
      <c r="B158" s="69"/>
      <c r="C158" s="69"/>
      <c r="D158" s="69"/>
      <c r="E158" s="70"/>
      <c r="F158" s="69"/>
      <c r="G158" s="69"/>
      <c r="H158" s="71"/>
      <c r="I158" s="71"/>
      <c r="J158" s="69"/>
      <c r="K158" s="69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71"/>
      <c r="BC158" s="71"/>
      <c r="BD158" s="71"/>
      <c r="BE158" s="71"/>
      <c r="BF158" s="71"/>
      <c r="BG158" s="71"/>
      <c r="BH158" s="69"/>
      <c r="BI158" s="69"/>
      <c r="BJ158" s="71"/>
      <c r="BK158" s="71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  <c r="DE158" s="69"/>
      <c r="DF158" s="69"/>
      <c r="DG158" s="69"/>
      <c r="DH158" s="71"/>
      <c r="DI158" s="71"/>
      <c r="DJ158" s="69"/>
      <c r="DK158" s="69"/>
      <c r="DL158" s="71"/>
      <c r="DM158" s="71"/>
      <c r="DN158" s="71"/>
      <c r="DO158" s="71"/>
      <c r="DP158" s="71"/>
      <c r="DQ158" s="71"/>
      <c r="DR158" s="71"/>
      <c r="DS158" s="71"/>
      <c r="DT158" s="71"/>
      <c r="DU158" s="71"/>
      <c r="DV158" s="71"/>
      <c r="DW158" s="71"/>
      <c r="DX158" s="71"/>
      <c r="DY158" s="71"/>
      <c r="DZ158" s="71"/>
      <c r="EA158" s="71"/>
      <c r="EB158" s="71"/>
      <c r="EC158" s="71"/>
      <c r="ED158" s="71"/>
      <c r="EE158" s="71"/>
      <c r="EF158" s="71"/>
      <c r="EG158" s="71"/>
      <c r="EH158" s="71"/>
      <c r="EI158" s="71"/>
      <c r="EJ158" s="71"/>
      <c r="EK158" s="71"/>
      <c r="EL158" s="69"/>
      <c r="EM158" s="69"/>
      <c r="EN158" s="69"/>
      <c r="EO158" s="69"/>
      <c r="EP158" s="69"/>
      <c r="EQ158" s="69"/>
      <c r="ER158" s="69"/>
      <c r="ES158" s="69"/>
      <c r="ET158" s="69"/>
      <c r="EU158" s="69"/>
      <c r="EV158" s="69"/>
      <c r="EW158" s="69"/>
      <c r="EX158" s="69"/>
      <c r="EY158" s="69"/>
      <c r="EZ158" s="71"/>
      <c r="FA158" s="71"/>
      <c r="FB158" s="71"/>
      <c r="FC158" s="71"/>
      <c r="FD158" s="71"/>
      <c r="FE158" s="71"/>
      <c r="FF158" s="71"/>
      <c r="FG158" s="69"/>
      <c r="FH158" s="69"/>
      <c r="FI158" s="69"/>
      <c r="FJ158" s="69"/>
      <c r="FK158" s="69"/>
      <c r="FL158" s="69"/>
      <c r="FM158" s="69"/>
      <c r="FN158" s="69"/>
      <c r="FO158" s="69"/>
      <c r="FP158" s="69"/>
      <c r="FQ158" s="69"/>
      <c r="FR158" s="69"/>
      <c r="FS158" s="69"/>
      <c r="FT158" s="69"/>
      <c r="FU158" s="69"/>
      <c r="FV158" s="69"/>
      <c r="FW158" s="69"/>
      <c r="FX158" s="69"/>
      <c r="FY158" s="69"/>
      <c r="FZ158" s="69"/>
      <c r="GA158" s="69"/>
      <c r="GB158" s="69"/>
      <c r="GC158" s="69"/>
      <c r="GD158" s="69"/>
      <c r="GE158" s="69"/>
      <c r="GF158" s="69"/>
      <c r="GG158" s="69"/>
      <c r="GH158" s="69"/>
      <c r="GI158" s="69"/>
      <c r="GJ158" s="69"/>
      <c r="GK158" s="69"/>
      <c r="GL158" s="69"/>
      <c r="GM158" s="69"/>
      <c r="GN158" s="69"/>
      <c r="GO158" s="69"/>
      <c r="GP158" s="69"/>
      <c r="GQ158" s="69"/>
      <c r="GR158" s="69"/>
      <c r="GS158" s="69"/>
      <c r="GT158" s="69"/>
      <c r="GU158" s="69"/>
      <c r="GV158" s="69"/>
      <c r="GW158" s="69"/>
      <c r="GX158" s="69"/>
      <c r="GY158" s="69"/>
      <c r="GZ158" s="69"/>
      <c r="HA158" s="69"/>
      <c r="HB158" s="69"/>
      <c r="HC158" s="69"/>
      <c r="HD158" s="69"/>
      <c r="HE158" s="69"/>
      <c r="HF158" s="69"/>
      <c r="HG158" s="69"/>
      <c r="HH158" s="69"/>
      <c r="HI158" s="69"/>
      <c r="HJ158" s="69"/>
      <c r="HK158" s="69"/>
      <c r="HL158" s="69"/>
      <c r="HM158" s="69"/>
      <c r="HN158" s="69"/>
      <c r="HO158" s="69"/>
      <c r="HP158" s="69"/>
      <c r="HQ158" s="69"/>
      <c r="HR158" s="69"/>
      <c r="HS158" s="69"/>
      <c r="HT158" s="69"/>
      <c r="HU158" s="69"/>
      <c r="HV158" s="69"/>
      <c r="HW158" s="69"/>
      <c r="HX158" s="69"/>
      <c r="HY158" s="69"/>
      <c r="HZ158" s="69"/>
      <c r="IA158" s="69"/>
      <c r="IB158" s="69"/>
      <c r="IC158" s="69"/>
      <c r="ID158" s="69"/>
      <c r="IE158" s="69"/>
    </row>
    <row r="159" spans="1:239" ht="15.75" x14ac:dyDescent="0.25">
      <c r="A159" s="69"/>
      <c r="B159" s="69"/>
      <c r="C159" s="69"/>
      <c r="D159" s="69"/>
      <c r="E159" s="70"/>
      <c r="F159" s="69"/>
      <c r="G159" s="69"/>
      <c r="H159" s="71"/>
      <c r="I159" s="71"/>
      <c r="J159" s="69"/>
      <c r="K159" s="69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71"/>
      <c r="BC159" s="71"/>
      <c r="BD159" s="71"/>
      <c r="BE159" s="71"/>
      <c r="BF159" s="71"/>
      <c r="BG159" s="71"/>
      <c r="BH159" s="69"/>
      <c r="BI159" s="69"/>
      <c r="BJ159" s="71"/>
      <c r="BK159" s="71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71"/>
      <c r="DI159" s="71"/>
      <c r="DJ159" s="69"/>
      <c r="DK159" s="69"/>
      <c r="DL159" s="71"/>
      <c r="DM159" s="71"/>
      <c r="DN159" s="71"/>
      <c r="DO159" s="71"/>
      <c r="DP159" s="71"/>
      <c r="DQ159" s="71"/>
      <c r="DR159" s="71"/>
      <c r="DS159" s="71"/>
      <c r="DT159" s="71"/>
      <c r="DU159" s="71"/>
      <c r="DV159" s="71"/>
      <c r="DW159" s="71"/>
      <c r="DX159" s="71"/>
      <c r="DY159" s="71"/>
      <c r="DZ159" s="71"/>
      <c r="EA159" s="71"/>
      <c r="EB159" s="71"/>
      <c r="EC159" s="71"/>
      <c r="ED159" s="71"/>
      <c r="EE159" s="71"/>
      <c r="EF159" s="71"/>
      <c r="EG159" s="71"/>
      <c r="EH159" s="71"/>
      <c r="EI159" s="71"/>
      <c r="EJ159" s="71"/>
      <c r="EK159" s="71"/>
      <c r="EL159" s="69"/>
      <c r="EM159" s="69"/>
      <c r="EN159" s="69"/>
      <c r="EO159" s="69"/>
      <c r="EP159" s="69"/>
      <c r="EQ159" s="69"/>
      <c r="ER159" s="69"/>
      <c r="ES159" s="69"/>
      <c r="ET159" s="69"/>
      <c r="EU159" s="69"/>
      <c r="EV159" s="69"/>
      <c r="EW159" s="69"/>
      <c r="EX159" s="69"/>
      <c r="EY159" s="69"/>
      <c r="EZ159" s="71"/>
      <c r="FA159" s="71"/>
      <c r="FB159" s="71"/>
      <c r="FC159" s="71"/>
      <c r="FD159" s="71"/>
      <c r="FE159" s="71"/>
      <c r="FF159" s="71"/>
      <c r="FG159" s="69"/>
      <c r="FH159" s="69"/>
      <c r="FI159" s="69"/>
      <c r="FJ159" s="69"/>
      <c r="FK159" s="69"/>
      <c r="FL159" s="69"/>
      <c r="FM159" s="69"/>
      <c r="FN159" s="69"/>
      <c r="FO159" s="69"/>
      <c r="FP159" s="69"/>
      <c r="FQ159" s="69"/>
      <c r="FR159" s="69"/>
      <c r="FS159" s="69"/>
      <c r="FT159" s="69"/>
      <c r="FU159" s="69"/>
      <c r="FV159" s="69"/>
      <c r="FW159" s="69"/>
      <c r="FX159" s="69"/>
      <c r="FY159" s="69"/>
      <c r="FZ159" s="69"/>
      <c r="GA159" s="69"/>
      <c r="GB159" s="69"/>
      <c r="GC159" s="69"/>
      <c r="GD159" s="69"/>
      <c r="GE159" s="69"/>
      <c r="GF159" s="69"/>
      <c r="GG159" s="69"/>
      <c r="GH159" s="69"/>
      <c r="GI159" s="69"/>
      <c r="GJ159" s="69"/>
      <c r="GK159" s="69"/>
      <c r="GL159" s="69"/>
      <c r="GM159" s="69"/>
      <c r="GN159" s="69"/>
      <c r="GO159" s="69"/>
      <c r="GP159" s="69"/>
      <c r="GQ159" s="69"/>
      <c r="GR159" s="69"/>
      <c r="GS159" s="69"/>
      <c r="GT159" s="69"/>
      <c r="GU159" s="69"/>
      <c r="GV159" s="69"/>
      <c r="GW159" s="69"/>
      <c r="GX159" s="69"/>
      <c r="GY159" s="69"/>
      <c r="GZ159" s="69"/>
      <c r="HA159" s="69"/>
      <c r="HB159" s="69"/>
      <c r="HC159" s="69"/>
      <c r="HD159" s="69"/>
      <c r="HE159" s="69"/>
      <c r="HF159" s="69"/>
      <c r="HG159" s="69"/>
      <c r="HH159" s="69"/>
      <c r="HI159" s="69"/>
      <c r="HJ159" s="69"/>
      <c r="HK159" s="69"/>
      <c r="HL159" s="69"/>
      <c r="HM159" s="69"/>
      <c r="HN159" s="69"/>
      <c r="HO159" s="69"/>
      <c r="HP159" s="69"/>
      <c r="HQ159" s="69"/>
      <c r="HR159" s="69"/>
      <c r="HS159" s="69"/>
      <c r="HT159" s="69"/>
      <c r="HU159" s="69"/>
      <c r="HV159" s="69"/>
      <c r="HW159" s="69"/>
      <c r="HX159" s="69"/>
      <c r="HY159" s="69"/>
      <c r="HZ159" s="69"/>
      <c r="IA159" s="69"/>
      <c r="IB159" s="69"/>
      <c r="IC159" s="69"/>
      <c r="ID159" s="69"/>
      <c r="IE159" s="69"/>
    </row>
    <row r="160" spans="1:239" ht="15.75" x14ac:dyDescent="0.25">
      <c r="A160" s="69"/>
      <c r="B160" s="69"/>
      <c r="C160" s="69"/>
      <c r="D160" s="69"/>
      <c r="E160" s="70"/>
      <c r="F160" s="69"/>
      <c r="G160" s="69"/>
      <c r="H160" s="71"/>
      <c r="I160" s="71"/>
      <c r="J160" s="69"/>
      <c r="K160" s="69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71"/>
      <c r="BC160" s="71"/>
      <c r="BD160" s="71"/>
      <c r="BE160" s="71"/>
      <c r="BF160" s="71"/>
      <c r="BG160" s="71"/>
      <c r="BH160" s="69"/>
      <c r="BI160" s="69"/>
      <c r="BJ160" s="71"/>
      <c r="BK160" s="71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  <c r="DE160" s="69"/>
      <c r="DF160" s="69"/>
      <c r="DG160" s="69"/>
      <c r="DH160" s="71"/>
      <c r="DI160" s="71"/>
      <c r="DJ160" s="69"/>
      <c r="DK160" s="69"/>
      <c r="DL160" s="71"/>
      <c r="DM160" s="71"/>
      <c r="DN160" s="71"/>
      <c r="DO160" s="71"/>
      <c r="DP160" s="71"/>
      <c r="DQ160" s="71"/>
      <c r="DR160" s="71"/>
      <c r="DS160" s="71"/>
      <c r="DT160" s="71"/>
      <c r="DU160" s="71"/>
      <c r="DV160" s="71"/>
      <c r="DW160" s="71"/>
      <c r="DX160" s="71"/>
      <c r="DY160" s="71"/>
      <c r="DZ160" s="71"/>
      <c r="EA160" s="71"/>
      <c r="EB160" s="71"/>
      <c r="EC160" s="71"/>
      <c r="ED160" s="71"/>
      <c r="EE160" s="71"/>
      <c r="EF160" s="71"/>
      <c r="EG160" s="71"/>
      <c r="EH160" s="71"/>
      <c r="EI160" s="71"/>
      <c r="EJ160" s="71"/>
      <c r="EK160" s="71"/>
      <c r="EL160" s="69"/>
      <c r="EM160" s="69"/>
      <c r="EN160" s="69"/>
      <c r="EO160" s="69"/>
      <c r="EP160" s="69"/>
      <c r="EQ160" s="69"/>
      <c r="ER160" s="69"/>
      <c r="ES160" s="69"/>
      <c r="ET160" s="69"/>
      <c r="EU160" s="69"/>
      <c r="EV160" s="69"/>
      <c r="EW160" s="69"/>
      <c r="EX160" s="69"/>
      <c r="EY160" s="69"/>
      <c r="EZ160" s="71"/>
      <c r="FA160" s="71"/>
      <c r="FB160" s="71"/>
      <c r="FC160" s="71"/>
      <c r="FD160" s="71"/>
      <c r="FE160" s="71"/>
      <c r="FF160" s="71"/>
      <c r="FG160" s="69"/>
      <c r="FH160" s="69"/>
      <c r="FI160" s="69"/>
      <c r="FJ160" s="69"/>
      <c r="FK160" s="69"/>
      <c r="FL160" s="69"/>
      <c r="FM160" s="69"/>
      <c r="FN160" s="69"/>
      <c r="FO160" s="69"/>
      <c r="FP160" s="69"/>
      <c r="FQ160" s="69"/>
      <c r="FR160" s="69"/>
      <c r="FS160" s="69"/>
      <c r="FT160" s="69"/>
      <c r="FU160" s="69"/>
      <c r="FV160" s="69"/>
      <c r="FW160" s="69"/>
      <c r="FX160" s="69"/>
      <c r="FY160" s="69"/>
      <c r="FZ160" s="69"/>
      <c r="GA160" s="69"/>
      <c r="GB160" s="69"/>
      <c r="GC160" s="69"/>
      <c r="GD160" s="69"/>
      <c r="GE160" s="69"/>
      <c r="GF160" s="69"/>
      <c r="GG160" s="69"/>
      <c r="GH160" s="69"/>
      <c r="GI160" s="69"/>
      <c r="GJ160" s="69"/>
      <c r="GK160" s="69"/>
      <c r="GL160" s="69"/>
      <c r="GM160" s="69"/>
      <c r="GN160" s="69"/>
      <c r="GO160" s="69"/>
      <c r="GP160" s="69"/>
      <c r="GQ160" s="69"/>
      <c r="GR160" s="69"/>
      <c r="GS160" s="69"/>
      <c r="GT160" s="69"/>
      <c r="GU160" s="69"/>
      <c r="GV160" s="69"/>
      <c r="GW160" s="69"/>
      <c r="GX160" s="69"/>
      <c r="GY160" s="69"/>
      <c r="GZ160" s="69"/>
      <c r="HA160" s="69"/>
      <c r="HB160" s="69"/>
      <c r="HC160" s="69"/>
      <c r="HD160" s="69"/>
      <c r="HE160" s="69"/>
      <c r="HF160" s="69"/>
      <c r="HG160" s="69"/>
      <c r="HH160" s="69"/>
      <c r="HI160" s="69"/>
      <c r="HJ160" s="69"/>
      <c r="HK160" s="69"/>
      <c r="HL160" s="69"/>
      <c r="HM160" s="69"/>
      <c r="HN160" s="69"/>
      <c r="HO160" s="69"/>
      <c r="HP160" s="69"/>
      <c r="HQ160" s="69"/>
      <c r="HR160" s="69"/>
      <c r="HS160" s="69"/>
      <c r="HT160" s="69"/>
      <c r="HU160" s="69"/>
      <c r="HV160" s="69"/>
      <c r="HW160" s="69"/>
      <c r="HX160" s="69"/>
      <c r="HY160" s="69"/>
      <c r="HZ160" s="69"/>
      <c r="IA160" s="69"/>
      <c r="IB160" s="69"/>
      <c r="IC160" s="69"/>
      <c r="ID160" s="69"/>
      <c r="IE160" s="69"/>
    </row>
    <row r="161" spans="1:239" ht="15.75" x14ac:dyDescent="0.25">
      <c r="A161" s="69"/>
      <c r="B161" s="69"/>
      <c r="C161" s="69"/>
      <c r="D161" s="69"/>
      <c r="E161" s="70"/>
      <c r="F161" s="69"/>
      <c r="G161" s="69"/>
      <c r="H161" s="71"/>
      <c r="I161" s="71"/>
      <c r="J161" s="69"/>
      <c r="K161" s="69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71"/>
      <c r="BC161" s="71"/>
      <c r="BD161" s="71"/>
      <c r="BE161" s="71"/>
      <c r="BF161" s="71"/>
      <c r="BG161" s="71"/>
      <c r="BH161" s="69"/>
      <c r="BI161" s="69"/>
      <c r="BJ161" s="71"/>
      <c r="BK161" s="71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  <c r="DE161" s="69"/>
      <c r="DF161" s="69"/>
      <c r="DG161" s="69"/>
      <c r="DH161" s="71"/>
      <c r="DI161" s="71"/>
      <c r="DJ161" s="69"/>
      <c r="DK161" s="69"/>
      <c r="DL161" s="71"/>
      <c r="DM161" s="71"/>
      <c r="DN161" s="71"/>
      <c r="DO161" s="71"/>
      <c r="DP161" s="71"/>
      <c r="DQ161" s="71"/>
      <c r="DR161" s="71"/>
      <c r="DS161" s="71"/>
      <c r="DT161" s="71"/>
      <c r="DU161" s="71"/>
      <c r="DV161" s="71"/>
      <c r="DW161" s="71"/>
      <c r="DX161" s="71"/>
      <c r="DY161" s="71"/>
      <c r="DZ161" s="71"/>
      <c r="EA161" s="71"/>
      <c r="EB161" s="71"/>
      <c r="EC161" s="71"/>
      <c r="ED161" s="71"/>
      <c r="EE161" s="71"/>
      <c r="EF161" s="71"/>
      <c r="EG161" s="71"/>
      <c r="EH161" s="71"/>
      <c r="EI161" s="71"/>
      <c r="EJ161" s="69"/>
      <c r="EK161" s="69"/>
      <c r="EL161" s="69"/>
      <c r="EM161" s="69"/>
      <c r="EN161" s="69"/>
      <c r="EO161" s="69"/>
      <c r="EP161" s="69"/>
      <c r="EQ161" s="69"/>
      <c r="ER161" s="69"/>
      <c r="ES161" s="69"/>
      <c r="ET161" s="69"/>
      <c r="EU161" s="69"/>
      <c r="EV161" s="69"/>
      <c r="EW161" s="69"/>
      <c r="EX161" s="69"/>
      <c r="EY161" s="69"/>
      <c r="EZ161" s="71"/>
      <c r="FA161" s="71"/>
      <c r="FB161" s="71"/>
      <c r="FC161" s="71"/>
      <c r="FD161" s="71"/>
      <c r="FE161" s="71"/>
      <c r="FF161" s="71"/>
      <c r="FG161" s="69"/>
      <c r="FH161" s="69"/>
      <c r="FI161" s="69"/>
      <c r="FJ161" s="69"/>
      <c r="FK161" s="69"/>
      <c r="FL161" s="69"/>
      <c r="FM161" s="69"/>
      <c r="FN161" s="69"/>
      <c r="FO161" s="69"/>
      <c r="FP161" s="69"/>
      <c r="FQ161" s="69"/>
      <c r="FR161" s="69"/>
      <c r="FS161" s="69"/>
      <c r="FT161" s="69"/>
      <c r="FU161" s="69"/>
      <c r="FV161" s="69"/>
      <c r="FW161" s="69"/>
      <c r="FX161" s="69"/>
      <c r="FY161" s="69"/>
      <c r="FZ161" s="69"/>
      <c r="GA161" s="69"/>
      <c r="GB161" s="69"/>
      <c r="GC161" s="69"/>
      <c r="GD161" s="69"/>
      <c r="GE161" s="69"/>
      <c r="GF161" s="69"/>
      <c r="GG161" s="69"/>
      <c r="GH161" s="69"/>
      <c r="GI161" s="69"/>
      <c r="GJ161" s="69"/>
      <c r="GK161" s="69"/>
      <c r="GL161" s="69"/>
      <c r="GM161" s="69"/>
      <c r="GN161" s="69"/>
      <c r="GO161" s="69"/>
      <c r="GP161" s="69"/>
      <c r="GQ161" s="69"/>
      <c r="GR161" s="69"/>
      <c r="GS161" s="69"/>
      <c r="GT161" s="69"/>
      <c r="GU161" s="69"/>
      <c r="GV161" s="69"/>
      <c r="GW161" s="69"/>
      <c r="GX161" s="69"/>
      <c r="GY161" s="69"/>
      <c r="GZ161" s="69"/>
      <c r="HA161" s="69"/>
      <c r="HB161" s="69"/>
      <c r="HC161" s="69"/>
      <c r="HD161" s="69"/>
      <c r="HE161" s="69"/>
      <c r="HF161" s="69"/>
      <c r="HG161" s="69"/>
      <c r="HH161" s="69"/>
      <c r="HI161" s="69"/>
      <c r="HJ161" s="69"/>
      <c r="HK161" s="69"/>
      <c r="HL161" s="69"/>
      <c r="HM161" s="69"/>
      <c r="HN161" s="69"/>
      <c r="HO161" s="69"/>
      <c r="HP161" s="69"/>
      <c r="HQ161" s="69"/>
      <c r="HR161" s="69"/>
      <c r="HS161" s="69"/>
      <c r="HT161" s="69"/>
      <c r="HU161" s="69"/>
      <c r="HV161" s="69"/>
      <c r="HW161" s="69"/>
      <c r="HX161" s="69"/>
      <c r="HY161" s="69"/>
      <c r="HZ161" s="69"/>
      <c r="IA161" s="69"/>
      <c r="IB161" s="69"/>
      <c r="IC161" s="69"/>
      <c r="ID161" s="69"/>
      <c r="IE161" s="69"/>
    </row>
    <row r="162" spans="1:239" ht="15.75" x14ac:dyDescent="0.25">
      <c r="A162" s="69"/>
      <c r="B162" s="69"/>
      <c r="C162" s="69"/>
      <c r="D162" s="69"/>
      <c r="E162" s="70"/>
      <c r="F162" s="69"/>
      <c r="G162" s="69"/>
      <c r="H162" s="71"/>
      <c r="I162" s="71"/>
      <c r="J162" s="69"/>
      <c r="K162" s="69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71"/>
      <c r="BC162" s="71"/>
      <c r="BD162" s="71"/>
      <c r="BE162" s="71"/>
      <c r="BF162" s="71"/>
      <c r="BG162" s="71"/>
      <c r="BH162" s="69"/>
      <c r="BI162" s="69"/>
      <c r="BJ162" s="71"/>
      <c r="BK162" s="71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71"/>
      <c r="DI162" s="71"/>
      <c r="DJ162" s="69"/>
      <c r="DK162" s="69"/>
      <c r="DL162" s="71"/>
      <c r="DM162" s="71"/>
      <c r="DN162" s="71"/>
      <c r="DO162" s="71"/>
      <c r="DP162" s="71"/>
      <c r="DQ162" s="71"/>
      <c r="DR162" s="71"/>
      <c r="DS162" s="71"/>
      <c r="DT162" s="71"/>
      <c r="DU162" s="71"/>
      <c r="DV162" s="71"/>
      <c r="DW162" s="71"/>
      <c r="DX162" s="71"/>
      <c r="DY162" s="71"/>
      <c r="DZ162" s="71"/>
      <c r="EA162" s="71"/>
      <c r="EB162" s="71"/>
      <c r="EC162" s="71"/>
      <c r="ED162" s="71"/>
      <c r="EE162" s="71"/>
      <c r="EF162" s="71"/>
      <c r="EG162" s="71"/>
      <c r="EH162" s="71"/>
      <c r="EI162" s="71"/>
      <c r="EJ162" s="71"/>
      <c r="EK162" s="71"/>
      <c r="EL162" s="69"/>
      <c r="EM162" s="69"/>
      <c r="EN162" s="69"/>
      <c r="EO162" s="69"/>
      <c r="EP162" s="69"/>
      <c r="EQ162" s="69"/>
      <c r="ER162" s="69"/>
      <c r="ES162" s="69"/>
      <c r="ET162" s="69"/>
      <c r="EU162" s="69"/>
      <c r="EV162" s="69"/>
      <c r="EW162" s="69"/>
      <c r="EX162" s="69"/>
      <c r="EY162" s="69"/>
      <c r="EZ162" s="71"/>
      <c r="FA162" s="71"/>
      <c r="FB162" s="71"/>
      <c r="FC162" s="71"/>
      <c r="FD162" s="71"/>
      <c r="FE162" s="71"/>
      <c r="FF162" s="71"/>
      <c r="FG162" s="69"/>
      <c r="FH162" s="69"/>
      <c r="FI162" s="69"/>
      <c r="FJ162" s="69"/>
      <c r="FK162" s="69"/>
      <c r="FL162" s="69"/>
      <c r="FM162" s="69"/>
      <c r="FN162" s="69"/>
      <c r="FO162" s="69"/>
      <c r="FP162" s="69"/>
      <c r="FQ162" s="69"/>
      <c r="FR162" s="69"/>
      <c r="FS162" s="69"/>
      <c r="FT162" s="69"/>
      <c r="FU162" s="69"/>
      <c r="FV162" s="69"/>
      <c r="FW162" s="69"/>
      <c r="FX162" s="69"/>
      <c r="FY162" s="69"/>
      <c r="FZ162" s="69"/>
      <c r="GA162" s="69"/>
      <c r="GB162" s="69"/>
      <c r="GC162" s="69"/>
      <c r="GD162" s="69"/>
      <c r="GE162" s="69"/>
      <c r="GF162" s="69"/>
      <c r="GG162" s="69"/>
      <c r="GH162" s="69"/>
      <c r="GI162" s="69"/>
      <c r="GJ162" s="69"/>
      <c r="GK162" s="69"/>
      <c r="GL162" s="69"/>
      <c r="GM162" s="69"/>
      <c r="GN162" s="69"/>
      <c r="GO162" s="69"/>
      <c r="GP162" s="69"/>
      <c r="GQ162" s="69"/>
      <c r="GR162" s="69"/>
      <c r="GS162" s="69"/>
      <c r="GT162" s="69"/>
      <c r="GU162" s="69"/>
      <c r="GV162" s="69"/>
      <c r="GW162" s="69"/>
      <c r="GX162" s="69"/>
      <c r="GY162" s="69"/>
      <c r="GZ162" s="69"/>
      <c r="HA162" s="69"/>
      <c r="HB162" s="69"/>
      <c r="HC162" s="69"/>
      <c r="HD162" s="69"/>
      <c r="HE162" s="69"/>
      <c r="HF162" s="69"/>
      <c r="HG162" s="69"/>
      <c r="HH162" s="69"/>
      <c r="HI162" s="69"/>
      <c r="HJ162" s="69"/>
      <c r="HK162" s="69"/>
      <c r="HL162" s="69"/>
      <c r="HM162" s="69"/>
      <c r="HN162" s="69"/>
      <c r="HO162" s="69"/>
      <c r="HP162" s="69"/>
      <c r="HQ162" s="69"/>
      <c r="HR162" s="69"/>
      <c r="HS162" s="69"/>
      <c r="HT162" s="69"/>
      <c r="HU162" s="69"/>
      <c r="HV162" s="69"/>
      <c r="HW162" s="69"/>
      <c r="HX162" s="69"/>
      <c r="HY162" s="69"/>
      <c r="HZ162" s="69"/>
      <c r="IA162" s="69"/>
      <c r="IB162" s="69"/>
      <c r="IC162" s="69"/>
      <c r="ID162" s="69"/>
      <c r="IE162" s="69"/>
    </row>
    <row r="163" spans="1:239" ht="15.75" x14ac:dyDescent="0.25">
      <c r="A163" s="69"/>
      <c r="B163" s="69"/>
      <c r="C163" s="69"/>
      <c r="D163" s="69"/>
      <c r="E163" s="70"/>
      <c r="F163" s="69"/>
      <c r="G163" s="69"/>
      <c r="H163" s="71"/>
      <c r="I163" s="71"/>
      <c r="J163" s="69"/>
      <c r="K163" s="69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71"/>
      <c r="BC163" s="71"/>
      <c r="BD163" s="71"/>
      <c r="BE163" s="71"/>
      <c r="BF163" s="71"/>
      <c r="BG163" s="71"/>
      <c r="BH163" s="69"/>
      <c r="BI163" s="69"/>
      <c r="BJ163" s="71"/>
      <c r="BK163" s="71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71"/>
      <c r="DI163" s="71"/>
      <c r="DJ163" s="69"/>
      <c r="DK163" s="69"/>
      <c r="DL163" s="71"/>
      <c r="DM163" s="71"/>
      <c r="DN163" s="71"/>
      <c r="DO163" s="71"/>
      <c r="DP163" s="71"/>
      <c r="DQ163" s="71"/>
      <c r="DR163" s="71"/>
      <c r="DS163" s="71"/>
      <c r="DT163" s="71"/>
      <c r="DU163" s="71"/>
      <c r="DV163" s="71"/>
      <c r="DW163" s="71"/>
      <c r="DX163" s="71"/>
      <c r="DY163" s="71"/>
      <c r="DZ163" s="71"/>
      <c r="EA163" s="71"/>
      <c r="EB163" s="71"/>
      <c r="EC163" s="71"/>
      <c r="ED163" s="71"/>
      <c r="EE163" s="71"/>
      <c r="EF163" s="71"/>
      <c r="EG163" s="71"/>
      <c r="EH163" s="71"/>
      <c r="EI163" s="71"/>
      <c r="EJ163" s="71"/>
      <c r="EK163" s="71"/>
      <c r="EL163" s="69"/>
      <c r="EM163" s="69"/>
      <c r="EN163" s="69"/>
      <c r="EO163" s="69"/>
      <c r="EP163" s="69"/>
      <c r="EQ163" s="69"/>
      <c r="ER163" s="69"/>
      <c r="ES163" s="69"/>
      <c r="ET163" s="69"/>
      <c r="EU163" s="69"/>
      <c r="EV163" s="69"/>
      <c r="EW163" s="69"/>
      <c r="EX163" s="69"/>
      <c r="EY163" s="69"/>
      <c r="EZ163" s="71"/>
      <c r="FA163" s="71"/>
      <c r="FB163" s="71"/>
      <c r="FC163" s="71"/>
      <c r="FD163" s="71"/>
      <c r="FE163" s="71"/>
      <c r="FF163" s="71"/>
      <c r="FG163" s="69"/>
      <c r="FH163" s="69"/>
      <c r="FI163" s="69"/>
      <c r="FJ163" s="69"/>
      <c r="FK163" s="69"/>
      <c r="FL163" s="69"/>
      <c r="FM163" s="69"/>
      <c r="FN163" s="69"/>
      <c r="FO163" s="69"/>
      <c r="FP163" s="69"/>
      <c r="FQ163" s="69"/>
      <c r="FR163" s="69"/>
      <c r="FS163" s="69"/>
      <c r="FT163" s="69"/>
      <c r="FU163" s="69"/>
      <c r="FV163" s="69"/>
      <c r="FW163" s="69"/>
      <c r="FX163" s="69"/>
      <c r="FY163" s="69"/>
      <c r="FZ163" s="69"/>
      <c r="GA163" s="69"/>
      <c r="GB163" s="69"/>
      <c r="GC163" s="69"/>
      <c r="GD163" s="69"/>
      <c r="GE163" s="69"/>
      <c r="GF163" s="69"/>
      <c r="GG163" s="69"/>
      <c r="GH163" s="69"/>
      <c r="GI163" s="69"/>
      <c r="GJ163" s="69"/>
      <c r="GK163" s="69"/>
      <c r="GL163" s="69"/>
      <c r="GM163" s="69"/>
      <c r="GN163" s="69"/>
      <c r="GO163" s="69"/>
      <c r="GP163" s="69"/>
      <c r="GQ163" s="69"/>
      <c r="GR163" s="69"/>
      <c r="GS163" s="69"/>
      <c r="GT163" s="69"/>
      <c r="GU163" s="69"/>
      <c r="GV163" s="69"/>
      <c r="GW163" s="69"/>
      <c r="GX163" s="69"/>
      <c r="GY163" s="69"/>
      <c r="GZ163" s="69"/>
      <c r="HA163" s="69"/>
      <c r="HB163" s="69"/>
      <c r="HC163" s="69"/>
      <c r="HD163" s="69"/>
      <c r="HE163" s="69"/>
      <c r="HF163" s="69"/>
      <c r="HG163" s="69"/>
      <c r="HH163" s="69"/>
      <c r="HI163" s="69"/>
      <c r="HJ163" s="69"/>
      <c r="HK163" s="69"/>
      <c r="HL163" s="69"/>
      <c r="HM163" s="69"/>
      <c r="HN163" s="69"/>
      <c r="HO163" s="69"/>
      <c r="HP163" s="69"/>
      <c r="HQ163" s="69"/>
      <c r="HR163" s="69"/>
      <c r="HS163" s="69"/>
      <c r="HT163" s="69"/>
      <c r="HU163" s="69"/>
      <c r="HV163" s="69"/>
      <c r="HW163" s="69"/>
      <c r="HX163" s="69"/>
      <c r="HY163" s="69"/>
      <c r="HZ163" s="69"/>
      <c r="IA163" s="69"/>
      <c r="IB163" s="69"/>
      <c r="IC163" s="69"/>
      <c r="ID163" s="69"/>
      <c r="IE163" s="69"/>
    </row>
    <row r="164" spans="1:239" ht="15.75" x14ac:dyDescent="0.25">
      <c r="A164" s="69"/>
      <c r="B164" s="69"/>
      <c r="C164" s="69"/>
      <c r="D164" s="69"/>
      <c r="E164" s="70"/>
      <c r="F164" s="69"/>
      <c r="G164" s="69"/>
      <c r="H164" s="71"/>
      <c r="I164" s="71"/>
      <c r="J164" s="69"/>
      <c r="K164" s="69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71"/>
      <c r="BC164" s="71"/>
      <c r="BD164" s="71"/>
      <c r="BE164" s="71"/>
      <c r="BF164" s="71"/>
      <c r="BG164" s="71"/>
      <c r="BH164" s="69"/>
      <c r="BI164" s="69"/>
      <c r="BJ164" s="71"/>
      <c r="BK164" s="71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71"/>
      <c r="DI164" s="71"/>
      <c r="DJ164" s="69"/>
      <c r="DK164" s="69"/>
      <c r="DL164" s="71"/>
      <c r="DM164" s="71"/>
      <c r="DN164" s="71"/>
      <c r="DO164" s="71"/>
      <c r="DP164" s="71"/>
      <c r="DQ164" s="71"/>
      <c r="DR164" s="71"/>
      <c r="DS164" s="71"/>
      <c r="DT164" s="71"/>
      <c r="DU164" s="71"/>
      <c r="DV164" s="71"/>
      <c r="DW164" s="71"/>
      <c r="DX164" s="71"/>
      <c r="DY164" s="71"/>
      <c r="DZ164" s="71"/>
      <c r="EA164" s="71"/>
      <c r="EB164" s="71"/>
      <c r="EC164" s="71"/>
      <c r="ED164" s="71"/>
      <c r="EE164" s="71"/>
      <c r="EF164" s="71"/>
      <c r="EG164" s="71"/>
      <c r="EH164" s="71"/>
      <c r="EI164" s="71"/>
      <c r="EJ164" s="71"/>
      <c r="EK164" s="71"/>
      <c r="EL164" s="69"/>
      <c r="EM164" s="69"/>
      <c r="EN164" s="69"/>
      <c r="EO164" s="69"/>
      <c r="EP164" s="69"/>
      <c r="EQ164" s="69"/>
      <c r="ER164" s="69"/>
      <c r="ES164" s="69"/>
      <c r="ET164" s="69"/>
      <c r="EU164" s="69"/>
      <c r="EV164" s="69"/>
      <c r="EW164" s="69"/>
      <c r="EX164" s="69"/>
      <c r="EY164" s="69"/>
      <c r="EZ164" s="71"/>
      <c r="FA164" s="71"/>
      <c r="FB164" s="71"/>
      <c r="FC164" s="71"/>
      <c r="FD164" s="71"/>
      <c r="FE164" s="71"/>
      <c r="FF164" s="71"/>
      <c r="FG164" s="69"/>
      <c r="FH164" s="69"/>
      <c r="FI164" s="69"/>
      <c r="FJ164" s="69"/>
      <c r="FK164" s="69"/>
      <c r="FL164" s="69"/>
      <c r="FM164" s="69"/>
      <c r="FN164" s="69"/>
      <c r="FO164" s="69"/>
      <c r="FP164" s="69"/>
      <c r="FQ164" s="69"/>
      <c r="FR164" s="69"/>
      <c r="FS164" s="69"/>
      <c r="FT164" s="69"/>
      <c r="FU164" s="69"/>
      <c r="FV164" s="69"/>
      <c r="FW164" s="69"/>
      <c r="FX164" s="69"/>
      <c r="FY164" s="69"/>
      <c r="FZ164" s="69"/>
      <c r="GA164" s="69"/>
      <c r="GB164" s="69"/>
      <c r="GC164" s="69"/>
      <c r="GD164" s="69"/>
      <c r="GE164" s="69"/>
      <c r="GF164" s="69"/>
      <c r="GG164" s="69"/>
      <c r="GH164" s="69"/>
      <c r="GI164" s="69"/>
      <c r="GJ164" s="69"/>
      <c r="GK164" s="69"/>
      <c r="GL164" s="69"/>
      <c r="GM164" s="69"/>
      <c r="GN164" s="69"/>
      <c r="GO164" s="69"/>
      <c r="GP164" s="69"/>
      <c r="GQ164" s="69"/>
      <c r="GR164" s="69"/>
      <c r="GS164" s="69"/>
      <c r="GT164" s="69"/>
      <c r="GU164" s="69"/>
      <c r="GV164" s="69"/>
      <c r="GW164" s="69"/>
      <c r="GX164" s="69"/>
      <c r="GY164" s="69"/>
      <c r="GZ164" s="69"/>
      <c r="HA164" s="69"/>
      <c r="HB164" s="69"/>
      <c r="HC164" s="69"/>
      <c r="HD164" s="69"/>
      <c r="HE164" s="69"/>
      <c r="HF164" s="69"/>
      <c r="HG164" s="69"/>
      <c r="HH164" s="69"/>
      <c r="HI164" s="69"/>
      <c r="HJ164" s="69"/>
      <c r="HK164" s="69"/>
      <c r="HL164" s="69"/>
      <c r="HM164" s="69"/>
      <c r="HN164" s="69"/>
      <c r="HO164" s="69"/>
      <c r="HP164" s="69"/>
      <c r="HQ164" s="69"/>
      <c r="HR164" s="69"/>
      <c r="HS164" s="69"/>
      <c r="HT164" s="69"/>
      <c r="HU164" s="69"/>
      <c r="HV164" s="69"/>
      <c r="HW164" s="69"/>
      <c r="HX164" s="69"/>
      <c r="HY164" s="69"/>
      <c r="HZ164" s="69"/>
      <c r="IA164" s="69"/>
      <c r="IB164" s="69"/>
      <c r="IC164" s="69"/>
      <c r="ID164" s="69"/>
      <c r="IE164" s="69"/>
    </row>
    <row r="165" spans="1:239" ht="15.75" x14ac:dyDescent="0.25">
      <c r="A165" s="69"/>
      <c r="B165" s="69"/>
      <c r="C165" s="69"/>
      <c r="D165" s="69"/>
      <c r="E165" s="70"/>
      <c r="F165" s="69"/>
      <c r="G165" s="69"/>
      <c r="H165" s="71"/>
      <c r="I165" s="71"/>
      <c r="J165" s="69"/>
      <c r="K165" s="69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71"/>
      <c r="BC165" s="71"/>
      <c r="BD165" s="71"/>
      <c r="BE165" s="71"/>
      <c r="BF165" s="71"/>
      <c r="BG165" s="71"/>
      <c r="BH165" s="69"/>
      <c r="BI165" s="69"/>
      <c r="BJ165" s="71"/>
      <c r="BK165" s="71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71"/>
      <c r="DI165" s="71"/>
      <c r="DJ165" s="69"/>
      <c r="DK165" s="69"/>
      <c r="DL165" s="71"/>
      <c r="DM165" s="71"/>
      <c r="DN165" s="71"/>
      <c r="DO165" s="71"/>
      <c r="DP165" s="71"/>
      <c r="DQ165" s="71"/>
      <c r="DR165" s="71"/>
      <c r="DS165" s="71"/>
      <c r="DT165" s="71"/>
      <c r="DU165" s="71"/>
      <c r="DV165" s="71"/>
      <c r="DW165" s="71"/>
      <c r="DX165" s="71"/>
      <c r="DY165" s="71"/>
      <c r="DZ165" s="71"/>
      <c r="EA165" s="71"/>
      <c r="EB165" s="71"/>
      <c r="EC165" s="71"/>
      <c r="ED165" s="71"/>
      <c r="EE165" s="71"/>
      <c r="EF165" s="71"/>
      <c r="EG165" s="71"/>
      <c r="EH165" s="71"/>
      <c r="EI165" s="71"/>
      <c r="EJ165" s="71"/>
      <c r="EK165" s="71"/>
      <c r="EL165" s="69"/>
      <c r="EM165" s="69"/>
      <c r="EN165" s="69"/>
      <c r="EO165" s="69"/>
      <c r="EP165" s="69"/>
      <c r="EQ165" s="69"/>
      <c r="ER165" s="69"/>
      <c r="ES165" s="69"/>
      <c r="ET165" s="69"/>
      <c r="EU165" s="69"/>
      <c r="EV165" s="69"/>
      <c r="EW165" s="69"/>
      <c r="EX165" s="69"/>
      <c r="EY165" s="69"/>
      <c r="EZ165" s="71"/>
      <c r="FA165" s="71"/>
      <c r="FB165" s="71"/>
      <c r="FC165" s="71"/>
      <c r="FD165" s="71"/>
      <c r="FE165" s="71"/>
      <c r="FF165" s="71"/>
      <c r="FG165" s="69"/>
      <c r="FH165" s="69"/>
      <c r="FI165" s="69"/>
      <c r="FJ165" s="69"/>
      <c r="FK165" s="69"/>
      <c r="FL165" s="69"/>
      <c r="FM165" s="69"/>
      <c r="FN165" s="69"/>
      <c r="FO165" s="69"/>
      <c r="FP165" s="69"/>
      <c r="FQ165" s="69"/>
      <c r="FR165" s="69"/>
      <c r="FS165" s="69"/>
      <c r="FT165" s="69"/>
      <c r="FU165" s="69"/>
      <c r="FV165" s="69"/>
      <c r="FW165" s="69"/>
      <c r="FX165" s="69"/>
      <c r="FY165" s="69"/>
      <c r="FZ165" s="69"/>
      <c r="GA165" s="69"/>
      <c r="GB165" s="69"/>
      <c r="GC165" s="69"/>
      <c r="GD165" s="69"/>
      <c r="GE165" s="69"/>
      <c r="GF165" s="69"/>
      <c r="GG165" s="69"/>
      <c r="GH165" s="69"/>
      <c r="GI165" s="69"/>
      <c r="GJ165" s="69"/>
      <c r="GK165" s="69"/>
      <c r="GL165" s="69"/>
      <c r="GM165" s="69"/>
      <c r="GN165" s="69"/>
      <c r="GO165" s="69"/>
      <c r="GP165" s="69"/>
      <c r="GQ165" s="69"/>
      <c r="GR165" s="69"/>
      <c r="GS165" s="69"/>
      <c r="GT165" s="69"/>
      <c r="GU165" s="69"/>
      <c r="GV165" s="69"/>
      <c r="GW165" s="69"/>
      <c r="GX165" s="69"/>
      <c r="GY165" s="69"/>
      <c r="GZ165" s="69"/>
      <c r="HA165" s="69"/>
      <c r="HB165" s="69"/>
      <c r="HC165" s="69"/>
      <c r="HD165" s="69"/>
      <c r="HE165" s="69"/>
      <c r="HF165" s="69"/>
      <c r="HG165" s="69"/>
      <c r="HH165" s="69"/>
      <c r="HI165" s="69"/>
      <c r="HJ165" s="69"/>
      <c r="HK165" s="69"/>
      <c r="HL165" s="69"/>
      <c r="HM165" s="69"/>
      <c r="HN165" s="69"/>
      <c r="HO165" s="69"/>
      <c r="HP165" s="69"/>
      <c r="HQ165" s="69"/>
      <c r="HR165" s="69"/>
      <c r="HS165" s="69"/>
      <c r="HT165" s="69"/>
      <c r="HU165" s="69"/>
      <c r="HV165" s="69"/>
      <c r="HW165" s="69"/>
      <c r="HX165" s="69"/>
      <c r="HY165" s="69"/>
      <c r="HZ165" s="69"/>
      <c r="IA165" s="69"/>
      <c r="IB165" s="69"/>
      <c r="IC165" s="69"/>
      <c r="ID165" s="69"/>
      <c r="IE165" s="69"/>
    </row>
    <row r="166" spans="1:239" ht="15.75" x14ac:dyDescent="0.25">
      <c r="A166" s="69"/>
      <c r="B166" s="69"/>
      <c r="C166" s="69"/>
      <c r="D166" s="69"/>
      <c r="E166" s="70"/>
      <c r="F166" s="69"/>
      <c r="G166" s="69"/>
      <c r="H166" s="71"/>
      <c r="I166" s="71"/>
      <c r="J166" s="69"/>
      <c r="K166" s="69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71"/>
      <c r="BC166" s="71"/>
      <c r="BD166" s="71"/>
      <c r="BE166" s="71"/>
      <c r="BF166" s="71"/>
      <c r="BG166" s="71"/>
      <c r="BH166" s="69"/>
      <c r="BI166" s="69"/>
      <c r="BJ166" s="71"/>
      <c r="BK166" s="71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71"/>
      <c r="DI166" s="71"/>
      <c r="DJ166" s="69"/>
      <c r="DK166" s="69"/>
      <c r="DL166" s="71"/>
      <c r="DM166" s="71"/>
      <c r="DN166" s="71"/>
      <c r="DO166" s="71"/>
      <c r="DP166" s="71"/>
      <c r="DQ166" s="71"/>
      <c r="DR166" s="71"/>
      <c r="DS166" s="71"/>
      <c r="DT166" s="71"/>
      <c r="DU166" s="71"/>
      <c r="DV166" s="71"/>
      <c r="DW166" s="71"/>
      <c r="DX166" s="71"/>
      <c r="DY166" s="71"/>
      <c r="DZ166" s="71"/>
      <c r="EA166" s="71"/>
      <c r="EB166" s="71"/>
      <c r="EC166" s="71"/>
      <c r="ED166" s="71"/>
      <c r="EE166" s="71"/>
      <c r="EF166" s="71"/>
      <c r="EG166" s="71"/>
      <c r="EH166" s="71"/>
      <c r="EI166" s="71"/>
      <c r="EJ166" s="71"/>
      <c r="EK166" s="71"/>
      <c r="EL166" s="69"/>
      <c r="EM166" s="69"/>
      <c r="EN166" s="69"/>
      <c r="EO166" s="69"/>
      <c r="EP166" s="69"/>
      <c r="EQ166" s="69"/>
      <c r="ER166" s="69"/>
      <c r="ES166" s="69"/>
      <c r="ET166" s="69"/>
      <c r="EU166" s="69"/>
      <c r="EV166" s="69"/>
      <c r="EW166" s="69"/>
      <c r="EX166" s="69"/>
      <c r="EY166" s="69"/>
      <c r="EZ166" s="71"/>
      <c r="FA166" s="71"/>
      <c r="FB166" s="71"/>
      <c r="FC166" s="71"/>
      <c r="FD166" s="71"/>
      <c r="FE166" s="71"/>
      <c r="FF166" s="71"/>
      <c r="FG166" s="69"/>
      <c r="FH166" s="69"/>
      <c r="FI166" s="69"/>
      <c r="FJ166" s="69"/>
      <c r="FK166" s="69"/>
      <c r="FL166" s="69"/>
      <c r="FM166" s="69"/>
      <c r="FN166" s="69"/>
      <c r="FO166" s="69"/>
      <c r="FP166" s="69"/>
      <c r="FQ166" s="69"/>
      <c r="FR166" s="69"/>
      <c r="FS166" s="69"/>
      <c r="FT166" s="69"/>
      <c r="FU166" s="69"/>
      <c r="FV166" s="69"/>
      <c r="FW166" s="69"/>
      <c r="FX166" s="69"/>
      <c r="FY166" s="69"/>
      <c r="FZ166" s="69"/>
      <c r="GA166" s="69"/>
      <c r="GB166" s="69"/>
      <c r="GC166" s="69"/>
      <c r="GD166" s="69"/>
      <c r="GE166" s="69"/>
      <c r="GF166" s="69"/>
      <c r="GG166" s="69"/>
      <c r="GH166" s="69"/>
      <c r="GI166" s="69"/>
      <c r="GJ166" s="69"/>
      <c r="GK166" s="69"/>
      <c r="GL166" s="69"/>
      <c r="GM166" s="69"/>
      <c r="GN166" s="69"/>
      <c r="GO166" s="69"/>
      <c r="GP166" s="69"/>
      <c r="GQ166" s="69"/>
      <c r="GR166" s="69"/>
      <c r="GS166" s="69"/>
      <c r="GT166" s="69"/>
      <c r="GU166" s="69"/>
      <c r="GV166" s="69"/>
      <c r="GW166" s="69"/>
      <c r="GX166" s="69"/>
      <c r="GY166" s="69"/>
      <c r="GZ166" s="69"/>
      <c r="HA166" s="69"/>
      <c r="HB166" s="69"/>
      <c r="HC166" s="69"/>
      <c r="HD166" s="69"/>
      <c r="HE166" s="69"/>
      <c r="HF166" s="69"/>
      <c r="HG166" s="69"/>
      <c r="HH166" s="69"/>
      <c r="HI166" s="69"/>
      <c r="HJ166" s="69"/>
      <c r="HK166" s="69"/>
      <c r="HL166" s="69"/>
      <c r="HM166" s="69"/>
      <c r="HN166" s="69"/>
      <c r="HO166" s="69"/>
      <c r="HP166" s="69"/>
      <c r="HQ166" s="69"/>
      <c r="HR166" s="69"/>
      <c r="HS166" s="69"/>
      <c r="HT166" s="69"/>
      <c r="HU166" s="69"/>
      <c r="HV166" s="69"/>
      <c r="HW166" s="69"/>
      <c r="HX166" s="69"/>
      <c r="HY166" s="69"/>
      <c r="HZ166" s="69"/>
      <c r="IA166" s="69"/>
      <c r="IB166" s="69"/>
      <c r="IC166" s="69"/>
      <c r="ID166" s="69"/>
      <c r="IE166" s="69"/>
    </row>
    <row r="167" spans="1:239" ht="15.75" x14ac:dyDescent="0.25">
      <c r="A167" s="69"/>
      <c r="B167" s="69"/>
      <c r="C167" s="69"/>
      <c r="D167" s="69"/>
      <c r="E167" s="70"/>
      <c r="F167" s="69"/>
      <c r="G167" s="69"/>
      <c r="H167" s="71"/>
      <c r="I167" s="71"/>
      <c r="J167" s="69"/>
      <c r="K167" s="69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71"/>
      <c r="BC167" s="71"/>
      <c r="BD167" s="71"/>
      <c r="BE167" s="71"/>
      <c r="BF167" s="71"/>
      <c r="BG167" s="71"/>
      <c r="BH167" s="69"/>
      <c r="BI167" s="69"/>
      <c r="BJ167" s="71"/>
      <c r="BK167" s="71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71"/>
      <c r="DI167" s="71"/>
      <c r="DJ167" s="69"/>
      <c r="DK167" s="69"/>
      <c r="DL167" s="71"/>
      <c r="DM167" s="71"/>
      <c r="DN167" s="71"/>
      <c r="DO167" s="71"/>
      <c r="DP167" s="71"/>
      <c r="DQ167" s="71"/>
      <c r="DR167" s="71"/>
      <c r="DS167" s="71"/>
      <c r="DT167" s="71"/>
      <c r="DU167" s="71"/>
      <c r="DV167" s="71"/>
      <c r="DW167" s="71"/>
      <c r="DX167" s="71"/>
      <c r="DY167" s="71"/>
      <c r="DZ167" s="71"/>
      <c r="EA167" s="71"/>
      <c r="EB167" s="71"/>
      <c r="EC167" s="71"/>
      <c r="ED167" s="71"/>
      <c r="EE167" s="71"/>
      <c r="EF167" s="71"/>
      <c r="EG167" s="71"/>
      <c r="EH167" s="71"/>
      <c r="EI167" s="71"/>
      <c r="EJ167" s="71"/>
      <c r="EK167" s="71"/>
      <c r="EL167" s="69"/>
      <c r="EM167" s="69"/>
      <c r="EN167" s="69"/>
      <c r="EO167" s="69"/>
      <c r="EP167" s="69"/>
      <c r="EQ167" s="69"/>
      <c r="ER167" s="69"/>
      <c r="ES167" s="69"/>
      <c r="ET167" s="69"/>
      <c r="EU167" s="69"/>
      <c r="EV167" s="69"/>
      <c r="EW167" s="69"/>
      <c r="EX167" s="69"/>
      <c r="EY167" s="69"/>
      <c r="EZ167" s="71"/>
      <c r="FA167" s="71"/>
      <c r="FB167" s="71"/>
      <c r="FC167" s="71"/>
      <c r="FD167" s="71"/>
      <c r="FE167" s="71"/>
      <c r="FF167" s="71"/>
      <c r="FG167" s="69"/>
      <c r="FH167" s="69"/>
      <c r="FI167" s="69"/>
      <c r="FJ167" s="69"/>
      <c r="FK167" s="69"/>
      <c r="FL167" s="69"/>
      <c r="FM167" s="69"/>
      <c r="FN167" s="69"/>
      <c r="FO167" s="69"/>
      <c r="FP167" s="69"/>
      <c r="FQ167" s="69"/>
      <c r="FR167" s="69"/>
      <c r="FS167" s="69"/>
      <c r="FT167" s="69"/>
      <c r="FU167" s="69"/>
      <c r="FV167" s="69"/>
      <c r="FW167" s="69"/>
      <c r="FX167" s="69"/>
      <c r="FY167" s="69"/>
      <c r="FZ167" s="69"/>
      <c r="GA167" s="69"/>
      <c r="GB167" s="69"/>
      <c r="GC167" s="69"/>
      <c r="GD167" s="69"/>
      <c r="GE167" s="69"/>
      <c r="GF167" s="69"/>
      <c r="GG167" s="69"/>
      <c r="GH167" s="69"/>
      <c r="GI167" s="69"/>
      <c r="GJ167" s="69"/>
      <c r="GK167" s="69"/>
      <c r="GL167" s="69"/>
      <c r="GM167" s="69"/>
      <c r="GN167" s="69"/>
      <c r="GO167" s="69"/>
      <c r="GP167" s="69"/>
      <c r="GQ167" s="69"/>
      <c r="GR167" s="69"/>
      <c r="GS167" s="69"/>
      <c r="GT167" s="69"/>
      <c r="GU167" s="69"/>
      <c r="GV167" s="69"/>
      <c r="GW167" s="69"/>
      <c r="GX167" s="69"/>
      <c r="GY167" s="69"/>
      <c r="GZ167" s="69"/>
      <c r="HA167" s="69"/>
      <c r="HB167" s="69"/>
      <c r="HC167" s="69"/>
      <c r="HD167" s="69"/>
      <c r="HE167" s="69"/>
      <c r="HF167" s="69"/>
      <c r="HG167" s="69"/>
      <c r="HH167" s="69"/>
      <c r="HI167" s="69"/>
      <c r="HJ167" s="69"/>
      <c r="HK167" s="69"/>
      <c r="HL167" s="69"/>
      <c r="HM167" s="69"/>
      <c r="HN167" s="69"/>
      <c r="HO167" s="69"/>
      <c r="HP167" s="69"/>
      <c r="HQ167" s="69"/>
      <c r="HR167" s="69"/>
      <c r="HS167" s="69"/>
      <c r="HT167" s="69"/>
      <c r="HU167" s="69"/>
      <c r="HV167" s="69"/>
      <c r="HW167" s="69"/>
      <c r="HX167" s="69"/>
      <c r="HY167" s="69"/>
      <c r="HZ167" s="69"/>
      <c r="IA167" s="69"/>
      <c r="IB167" s="69"/>
      <c r="IC167" s="69"/>
      <c r="ID167" s="69"/>
      <c r="IE167" s="69"/>
    </row>
    <row r="168" spans="1:239" ht="15.75" x14ac:dyDescent="0.25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  <c r="DS168" s="69"/>
      <c r="DT168" s="69"/>
      <c r="DU168" s="69"/>
      <c r="DV168" s="69"/>
      <c r="DW168" s="69"/>
      <c r="DX168" s="69"/>
      <c r="DY168" s="69"/>
      <c r="DZ168" s="69"/>
      <c r="EA168" s="69"/>
      <c r="EB168" s="69"/>
      <c r="EC168" s="69"/>
      <c r="ED168" s="69"/>
      <c r="EE168" s="69"/>
      <c r="EF168" s="69"/>
      <c r="EG168" s="69"/>
      <c r="EH168" s="69"/>
      <c r="EI168" s="69"/>
      <c r="EJ168" s="69"/>
      <c r="EK168" s="69"/>
      <c r="EL168" s="69"/>
      <c r="EM168" s="69"/>
      <c r="EN168" s="69"/>
      <c r="EO168" s="69"/>
      <c r="EP168" s="69"/>
      <c r="EQ168" s="69"/>
      <c r="ER168" s="69"/>
      <c r="ES168" s="69"/>
      <c r="ET168" s="69"/>
      <c r="EU168" s="69"/>
      <c r="EV168" s="69"/>
      <c r="EW168" s="69"/>
      <c r="EX168" s="69"/>
      <c r="EY168" s="69"/>
      <c r="EZ168" s="69"/>
      <c r="FA168" s="69"/>
      <c r="FB168" s="69"/>
      <c r="FC168" s="69"/>
      <c r="FD168" s="69"/>
      <c r="FE168" s="69"/>
      <c r="FF168" s="69"/>
      <c r="FG168" s="69"/>
      <c r="FH168" s="69"/>
      <c r="FI168" s="69"/>
      <c r="FJ168" s="69"/>
      <c r="FK168" s="69"/>
      <c r="FL168" s="69"/>
      <c r="FM168" s="69"/>
      <c r="FN168" s="69"/>
      <c r="FO168" s="69"/>
      <c r="FP168" s="69"/>
      <c r="FQ168" s="69"/>
      <c r="FR168" s="69"/>
      <c r="FS168" s="69"/>
      <c r="FT168" s="69"/>
      <c r="FU168" s="69"/>
      <c r="FV168" s="69"/>
      <c r="FW168" s="69"/>
      <c r="FX168" s="69"/>
      <c r="FY168" s="69"/>
      <c r="FZ168" s="69"/>
      <c r="GA168" s="69"/>
      <c r="GB168" s="69"/>
      <c r="GC168" s="69"/>
      <c r="GD168" s="69"/>
      <c r="GE168" s="69"/>
      <c r="GF168" s="69"/>
      <c r="GG168" s="69"/>
      <c r="GH168" s="69"/>
      <c r="GI168" s="69"/>
      <c r="GJ168" s="69"/>
      <c r="GK168" s="69"/>
      <c r="GL168" s="69"/>
      <c r="GM168" s="69"/>
      <c r="GN168" s="69"/>
      <c r="GO168" s="69"/>
      <c r="GP168" s="69"/>
      <c r="GQ168" s="69"/>
      <c r="GR168" s="69"/>
      <c r="GS168" s="69"/>
      <c r="GT168" s="69"/>
      <c r="GU168" s="69"/>
      <c r="GV168" s="69"/>
      <c r="GW168" s="69"/>
      <c r="GX168" s="69"/>
      <c r="GY168" s="69"/>
      <c r="GZ168" s="69"/>
      <c r="HA168" s="69"/>
      <c r="HB168" s="69"/>
      <c r="HC168" s="69"/>
      <c r="HD168" s="69"/>
      <c r="HE168" s="69"/>
      <c r="HF168" s="69"/>
      <c r="HG168" s="69"/>
      <c r="HH168" s="69"/>
      <c r="HI168" s="69"/>
      <c r="HJ168" s="69"/>
      <c r="HK168" s="69"/>
      <c r="HL168" s="69"/>
      <c r="HM168" s="69"/>
      <c r="HN168" s="69"/>
      <c r="HO168" s="69"/>
      <c r="HP168" s="69"/>
      <c r="HQ168" s="69"/>
      <c r="HR168" s="69"/>
      <c r="HS168" s="69"/>
      <c r="HT168" s="69"/>
      <c r="HU168" s="69"/>
      <c r="HV168" s="69"/>
      <c r="HW168" s="69"/>
      <c r="HX168" s="69"/>
      <c r="HY168" s="69"/>
      <c r="HZ168" s="69"/>
      <c r="IA168" s="69"/>
      <c r="IB168" s="69"/>
      <c r="IC168" s="69"/>
      <c r="ID168" s="69"/>
      <c r="IE168" s="69"/>
    </row>
    <row r="169" spans="1:239" ht="15.75" x14ac:dyDescent="0.25">
      <c r="A169" s="69"/>
      <c r="B169" s="69"/>
      <c r="C169" s="69"/>
      <c r="D169" s="69"/>
      <c r="E169" s="70"/>
      <c r="F169" s="69"/>
      <c r="G169" s="69"/>
      <c r="H169" s="71"/>
      <c r="I169" s="71"/>
      <c r="J169" s="69"/>
      <c r="K169" s="69"/>
      <c r="L169" s="71"/>
      <c r="M169" s="71"/>
      <c r="N169" s="71"/>
      <c r="O169" s="71"/>
      <c r="P169" s="69"/>
      <c r="Q169" s="69"/>
      <c r="R169" s="71"/>
      <c r="S169" s="71"/>
      <c r="T169" s="71"/>
      <c r="U169" s="71"/>
      <c r="V169" s="71"/>
      <c r="W169" s="71"/>
      <c r="X169" s="71"/>
      <c r="Y169" s="71"/>
      <c r="Z169" s="69"/>
      <c r="AA169" s="69"/>
      <c r="AB169" s="69"/>
      <c r="AC169" s="69"/>
      <c r="AD169" s="71"/>
      <c r="AE169" s="71"/>
      <c r="AF169" s="69"/>
      <c r="AG169" s="69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69"/>
      <c r="AW169" s="69"/>
      <c r="AX169" s="71"/>
      <c r="AY169" s="71"/>
      <c r="AZ169" s="69"/>
      <c r="BA169" s="69"/>
      <c r="BB169" s="71"/>
      <c r="BC169" s="71"/>
      <c r="BD169" s="71"/>
      <c r="BE169" s="71"/>
      <c r="BF169" s="71"/>
      <c r="BG169" s="71"/>
      <c r="BH169" s="69"/>
      <c r="BI169" s="69"/>
      <c r="BJ169" s="71"/>
      <c r="BK169" s="71"/>
      <c r="BL169" s="69"/>
      <c r="BM169" s="69"/>
      <c r="BN169" s="69"/>
      <c r="BO169" s="69"/>
      <c r="BP169" s="69"/>
      <c r="BQ169" s="69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71"/>
      <c r="DI169" s="71"/>
      <c r="DJ169" s="69"/>
      <c r="DK169" s="69"/>
      <c r="DL169" s="71"/>
      <c r="DM169" s="71"/>
      <c r="DN169" s="69"/>
      <c r="DO169" s="69"/>
      <c r="DP169" s="71"/>
      <c r="DQ169" s="71"/>
      <c r="DR169" s="71"/>
      <c r="DS169" s="71"/>
      <c r="DT169" s="71"/>
      <c r="DU169" s="71"/>
      <c r="DV169" s="71"/>
      <c r="DW169" s="71"/>
      <c r="DX169" s="69"/>
      <c r="DY169" s="69"/>
      <c r="DZ169" s="69"/>
      <c r="EA169" s="69"/>
      <c r="EB169" s="71"/>
      <c r="EC169" s="71"/>
      <c r="ED169" s="69"/>
      <c r="EE169" s="69"/>
      <c r="EF169" s="71"/>
      <c r="EG169" s="71"/>
      <c r="EH169" s="71"/>
      <c r="EI169" s="71"/>
      <c r="EJ169" s="71"/>
      <c r="EK169" s="71"/>
      <c r="EL169" s="71"/>
      <c r="EM169" s="71"/>
      <c r="EN169" s="71"/>
      <c r="EO169" s="71"/>
      <c r="EP169" s="71"/>
      <c r="EQ169" s="71"/>
      <c r="ER169" s="71"/>
      <c r="ES169" s="71"/>
      <c r="ET169" s="69"/>
      <c r="EU169" s="69"/>
      <c r="EV169" s="71"/>
      <c r="EW169" s="71"/>
      <c r="EX169" s="69"/>
      <c r="EY169" s="69"/>
      <c r="EZ169" s="71"/>
      <c r="FA169" s="71"/>
      <c r="FB169" s="71"/>
      <c r="FC169" s="71"/>
      <c r="FD169" s="71"/>
      <c r="FE169" s="71"/>
      <c r="FF169" s="71"/>
      <c r="FG169" s="71"/>
      <c r="FH169" s="71"/>
      <c r="FI169" s="71"/>
      <c r="FJ169" s="71"/>
      <c r="FK169" s="71"/>
      <c r="FL169" s="71"/>
      <c r="FM169" s="71"/>
      <c r="FN169" s="71"/>
      <c r="FO169" s="71"/>
      <c r="FP169" s="71"/>
      <c r="FQ169" s="71"/>
      <c r="FR169" s="71"/>
      <c r="FS169" s="71"/>
      <c r="FT169" s="71"/>
      <c r="FU169" s="71"/>
      <c r="FV169" s="71"/>
      <c r="FW169" s="71"/>
      <c r="FX169" s="71"/>
      <c r="FY169" s="71"/>
      <c r="FZ169" s="71"/>
      <c r="GA169" s="71"/>
      <c r="GB169" s="71"/>
      <c r="GC169" s="71"/>
      <c r="GD169" s="71"/>
      <c r="GE169" s="71"/>
      <c r="GF169" s="71"/>
      <c r="GG169" s="69"/>
      <c r="GH169" s="69"/>
      <c r="GI169" s="69"/>
      <c r="GJ169" s="69"/>
      <c r="GK169" s="69"/>
      <c r="GL169" s="69"/>
      <c r="GM169" s="69"/>
      <c r="GN169" s="69"/>
      <c r="GO169" s="69"/>
      <c r="GP169" s="69"/>
      <c r="GQ169" s="69"/>
      <c r="GR169" s="69"/>
      <c r="GS169" s="69"/>
      <c r="GT169" s="69"/>
      <c r="GU169" s="69"/>
      <c r="GV169" s="69"/>
      <c r="GW169" s="69"/>
      <c r="GX169" s="69"/>
      <c r="GY169" s="69"/>
      <c r="GZ169" s="69"/>
      <c r="HA169" s="69"/>
      <c r="HB169" s="69"/>
      <c r="HC169" s="69"/>
      <c r="HD169" s="69"/>
      <c r="HE169" s="69"/>
      <c r="HF169" s="69"/>
      <c r="HG169" s="69"/>
      <c r="HH169" s="69"/>
      <c r="HI169" s="69"/>
      <c r="HJ169" s="69"/>
      <c r="HK169" s="69"/>
      <c r="HL169" s="69"/>
      <c r="HM169" s="69"/>
      <c r="HN169" s="69"/>
      <c r="HO169" s="69"/>
      <c r="HP169" s="69"/>
      <c r="HQ169" s="69"/>
      <c r="HR169" s="69"/>
      <c r="HS169" s="69"/>
      <c r="HT169" s="69"/>
      <c r="HU169" s="69"/>
      <c r="HV169" s="69"/>
      <c r="HW169" s="69"/>
      <c r="HX169" s="69"/>
      <c r="HY169" s="69"/>
      <c r="HZ169" s="69"/>
      <c r="IA169" s="69"/>
      <c r="IB169" s="69"/>
      <c r="IC169" s="69"/>
      <c r="ID169" s="69"/>
      <c r="IE169" s="69"/>
    </row>
    <row r="170" spans="1:239" ht="15.75" x14ac:dyDescent="0.25">
      <c r="A170" s="69"/>
      <c r="B170" s="69"/>
      <c r="C170" s="69"/>
      <c r="D170" s="69"/>
      <c r="E170" s="70"/>
      <c r="F170" s="69"/>
      <c r="G170" s="69"/>
      <c r="H170" s="71"/>
      <c r="I170" s="71"/>
      <c r="J170" s="69"/>
      <c r="K170" s="69"/>
      <c r="L170" s="71"/>
      <c r="M170" s="71"/>
      <c r="N170" s="71"/>
      <c r="O170" s="71"/>
      <c r="P170" s="69"/>
      <c r="Q170" s="69"/>
      <c r="R170" s="71"/>
      <c r="S170" s="71"/>
      <c r="T170" s="71"/>
      <c r="U170" s="71"/>
      <c r="V170" s="71"/>
      <c r="W170" s="71"/>
      <c r="X170" s="71"/>
      <c r="Y170" s="71"/>
      <c r="Z170" s="69"/>
      <c r="AA170" s="69"/>
      <c r="AB170" s="69"/>
      <c r="AC170" s="69"/>
      <c r="AD170" s="71"/>
      <c r="AE170" s="71"/>
      <c r="AF170" s="69"/>
      <c r="AG170" s="69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69"/>
      <c r="AW170" s="69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69"/>
      <c r="BI170" s="69"/>
      <c r="BJ170" s="71"/>
      <c r="BK170" s="71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71"/>
      <c r="DI170" s="71"/>
      <c r="DJ170" s="69"/>
      <c r="DK170" s="69"/>
      <c r="DL170" s="71"/>
      <c r="DM170" s="71"/>
      <c r="DN170" s="69"/>
      <c r="DO170" s="69"/>
      <c r="DP170" s="71"/>
      <c r="DQ170" s="71"/>
      <c r="DR170" s="71"/>
      <c r="DS170" s="71"/>
      <c r="DT170" s="71"/>
      <c r="DU170" s="71"/>
      <c r="DV170" s="71"/>
      <c r="DW170" s="71"/>
      <c r="DX170" s="69"/>
      <c r="DY170" s="69"/>
      <c r="DZ170" s="69"/>
      <c r="EA170" s="69"/>
      <c r="EB170" s="71"/>
      <c r="EC170" s="71"/>
      <c r="ED170" s="69"/>
      <c r="EE170" s="69"/>
      <c r="EF170" s="71"/>
      <c r="EG170" s="71"/>
      <c r="EH170" s="71"/>
      <c r="EI170" s="71"/>
      <c r="EJ170" s="71"/>
      <c r="EK170" s="71"/>
      <c r="EL170" s="71"/>
      <c r="EM170" s="71"/>
      <c r="EN170" s="71"/>
      <c r="EO170" s="71"/>
      <c r="EP170" s="71"/>
      <c r="EQ170" s="71"/>
      <c r="ER170" s="71"/>
      <c r="ES170" s="71"/>
      <c r="ET170" s="69"/>
      <c r="EU170" s="69"/>
      <c r="EV170" s="71"/>
      <c r="EW170" s="71"/>
      <c r="EX170" s="71"/>
      <c r="EY170" s="71"/>
      <c r="EZ170" s="71"/>
      <c r="FA170" s="71"/>
      <c r="FB170" s="71"/>
      <c r="FC170" s="71"/>
      <c r="FD170" s="71"/>
      <c r="FE170" s="71"/>
      <c r="FF170" s="71"/>
      <c r="FG170" s="71"/>
      <c r="FH170" s="71"/>
      <c r="FI170" s="71"/>
      <c r="FJ170" s="71"/>
      <c r="FK170" s="71"/>
      <c r="FL170" s="71"/>
      <c r="FM170" s="71"/>
      <c r="FN170" s="71"/>
      <c r="FO170" s="71"/>
      <c r="FP170" s="71"/>
      <c r="FQ170" s="71"/>
      <c r="FR170" s="71"/>
      <c r="FS170" s="71"/>
      <c r="FT170" s="71"/>
      <c r="FU170" s="71"/>
      <c r="FV170" s="71"/>
      <c r="FW170" s="71"/>
      <c r="FX170" s="71"/>
      <c r="FY170" s="71"/>
      <c r="FZ170" s="71"/>
      <c r="GA170" s="71"/>
      <c r="GB170" s="71"/>
      <c r="GC170" s="71"/>
      <c r="GD170" s="71"/>
      <c r="GE170" s="71"/>
      <c r="GF170" s="71"/>
      <c r="GG170" s="69"/>
      <c r="GH170" s="69"/>
      <c r="GI170" s="69"/>
      <c r="GJ170" s="69"/>
      <c r="GK170" s="69"/>
      <c r="GL170" s="69"/>
      <c r="GM170" s="69"/>
      <c r="GN170" s="69"/>
      <c r="GO170" s="69"/>
      <c r="GP170" s="69"/>
      <c r="GQ170" s="69"/>
      <c r="GR170" s="69"/>
      <c r="GS170" s="69"/>
      <c r="GT170" s="69"/>
      <c r="GU170" s="69"/>
      <c r="GV170" s="69"/>
      <c r="GW170" s="69"/>
      <c r="GX170" s="69"/>
      <c r="GY170" s="69"/>
      <c r="GZ170" s="69"/>
      <c r="HA170" s="69"/>
      <c r="HB170" s="69"/>
      <c r="HC170" s="69"/>
      <c r="HD170" s="69"/>
      <c r="HE170" s="69"/>
      <c r="HF170" s="69"/>
      <c r="HG170" s="69"/>
      <c r="HH170" s="69"/>
      <c r="HI170" s="69"/>
      <c r="HJ170" s="69"/>
      <c r="HK170" s="69"/>
      <c r="HL170" s="69"/>
      <c r="HM170" s="69"/>
      <c r="HN170" s="69"/>
      <c r="HO170" s="69"/>
      <c r="HP170" s="69"/>
      <c r="HQ170" s="69"/>
      <c r="HR170" s="69"/>
      <c r="HS170" s="69"/>
      <c r="HT170" s="69"/>
      <c r="HU170" s="69"/>
      <c r="HV170" s="69"/>
      <c r="HW170" s="69"/>
      <c r="HX170" s="69"/>
      <c r="HY170" s="69"/>
      <c r="HZ170" s="69"/>
      <c r="IA170" s="69"/>
      <c r="IB170" s="69"/>
      <c r="IC170" s="69"/>
      <c r="ID170" s="69"/>
      <c r="IE170" s="69"/>
    </row>
    <row r="171" spans="1:239" ht="15.75" x14ac:dyDescent="0.25">
      <c r="A171" s="69"/>
      <c r="B171" s="69"/>
      <c r="C171" s="69"/>
      <c r="D171" s="69"/>
      <c r="E171" s="70"/>
      <c r="F171" s="69"/>
      <c r="G171" s="69"/>
      <c r="H171" s="71"/>
      <c r="I171" s="71"/>
      <c r="J171" s="69"/>
      <c r="K171" s="69"/>
      <c r="L171" s="71"/>
      <c r="M171" s="71"/>
      <c r="N171" s="71"/>
      <c r="O171" s="71"/>
      <c r="P171" s="69"/>
      <c r="Q171" s="69"/>
      <c r="R171" s="71"/>
      <c r="S171" s="71"/>
      <c r="T171" s="71"/>
      <c r="U171" s="71"/>
      <c r="V171" s="71"/>
      <c r="W171" s="71"/>
      <c r="X171" s="71"/>
      <c r="Y171" s="71"/>
      <c r="Z171" s="69"/>
      <c r="AA171" s="69"/>
      <c r="AB171" s="69"/>
      <c r="AC171" s="69"/>
      <c r="AD171" s="71"/>
      <c r="AE171" s="71"/>
      <c r="AF171" s="69"/>
      <c r="AG171" s="69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69"/>
      <c r="AW171" s="69"/>
      <c r="AX171" s="71"/>
      <c r="AY171" s="71"/>
      <c r="AZ171" s="69"/>
      <c r="BA171" s="69"/>
      <c r="BB171" s="71"/>
      <c r="BC171" s="71"/>
      <c r="BD171" s="71"/>
      <c r="BE171" s="71"/>
      <c r="BF171" s="71"/>
      <c r="BG171" s="71"/>
      <c r="BH171" s="69"/>
      <c r="BI171" s="69"/>
      <c r="BJ171" s="71"/>
      <c r="BK171" s="71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71"/>
      <c r="DI171" s="71"/>
      <c r="DJ171" s="69"/>
      <c r="DK171" s="69"/>
      <c r="DL171" s="71"/>
      <c r="DM171" s="71"/>
      <c r="DN171" s="69"/>
      <c r="DO171" s="69"/>
      <c r="DP171" s="71"/>
      <c r="DQ171" s="71"/>
      <c r="DR171" s="71"/>
      <c r="DS171" s="71"/>
      <c r="DT171" s="71"/>
      <c r="DU171" s="71"/>
      <c r="DV171" s="71"/>
      <c r="DW171" s="71"/>
      <c r="DX171" s="69"/>
      <c r="DY171" s="69"/>
      <c r="DZ171" s="69"/>
      <c r="EA171" s="69"/>
      <c r="EB171" s="71"/>
      <c r="EC171" s="71"/>
      <c r="ED171" s="69"/>
      <c r="EE171" s="69"/>
      <c r="EF171" s="71"/>
      <c r="EG171" s="71"/>
      <c r="EH171" s="71"/>
      <c r="EI171" s="71"/>
      <c r="EJ171" s="71"/>
      <c r="EK171" s="71"/>
      <c r="EL171" s="71"/>
      <c r="EM171" s="71"/>
      <c r="EN171" s="71"/>
      <c r="EO171" s="71"/>
      <c r="EP171" s="71"/>
      <c r="EQ171" s="71"/>
      <c r="ER171" s="71"/>
      <c r="ES171" s="71"/>
      <c r="ET171" s="69"/>
      <c r="EU171" s="69"/>
      <c r="EV171" s="71"/>
      <c r="EW171" s="71"/>
      <c r="EX171" s="69"/>
      <c r="EY171" s="69"/>
      <c r="EZ171" s="71"/>
      <c r="FA171" s="71"/>
      <c r="FB171" s="71"/>
      <c r="FC171" s="71"/>
      <c r="FD171" s="71"/>
      <c r="FE171" s="71"/>
      <c r="FF171" s="71"/>
      <c r="FG171" s="71"/>
      <c r="FH171" s="71"/>
      <c r="FI171" s="71"/>
      <c r="FJ171" s="71"/>
      <c r="FK171" s="71"/>
      <c r="FL171" s="71"/>
      <c r="FM171" s="71"/>
      <c r="FN171" s="71"/>
      <c r="FO171" s="71"/>
      <c r="FP171" s="71"/>
      <c r="FQ171" s="71"/>
      <c r="FR171" s="71"/>
      <c r="FS171" s="71"/>
      <c r="FT171" s="71"/>
      <c r="FU171" s="71"/>
      <c r="FV171" s="71"/>
      <c r="FW171" s="71"/>
      <c r="FX171" s="71"/>
      <c r="FY171" s="71"/>
      <c r="FZ171" s="71"/>
      <c r="GA171" s="71"/>
      <c r="GB171" s="71"/>
      <c r="GC171" s="71"/>
      <c r="GD171" s="71"/>
      <c r="GE171" s="71"/>
      <c r="GF171" s="71"/>
      <c r="GG171" s="69"/>
      <c r="GH171" s="69"/>
      <c r="GI171" s="69"/>
      <c r="GJ171" s="69"/>
      <c r="GK171" s="69"/>
      <c r="GL171" s="69"/>
      <c r="GM171" s="69"/>
      <c r="GN171" s="69"/>
      <c r="GO171" s="69"/>
      <c r="GP171" s="69"/>
      <c r="GQ171" s="69"/>
      <c r="GR171" s="69"/>
      <c r="GS171" s="69"/>
      <c r="GT171" s="69"/>
      <c r="GU171" s="69"/>
      <c r="GV171" s="69"/>
      <c r="GW171" s="69"/>
      <c r="GX171" s="69"/>
      <c r="GY171" s="69"/>
      <c r="GZ171" s="69"/>
      <c r="HA171" s="69"/>
      <c r="HB171" s="69"/>
      <c r="HC171" s="69"/>
      <c r="HD171" s="69"/>
      <c r="HE171" s="69"/>
      <c r="HF171" s="69"/>
      <c r="HG171" s="69"/>
      <c r="HH171" s="69"/>
      <c r="HI171" s="69"/>
      <c r="HJ171" s="69"/>
      <c r="HK171" s="69"/>
      <c r="HL171" s="69"/>
      <c r="HM171" s="69"/>
      <c r="HN171" s="69"/>
      <c r="HO171" s="69"/>
      <c r="HP171" s="69"/>
      <c r="HQ171" s="69"/>
      <c r="HR171" s="69"/>
      <c r="HS171" s="69"/>
      <c r="HT171" s="69"/>
      <c r="HU171" s="69"/>
      <c r="HV171" s="69"/>
      <c r="HW171" s="69"/>
      <c r="HX171" s="69"/>
      <c r="HY171" s="69"/>
      <c r="HZ171" s="69"/>
      <c r="IA171" s="69"/>
      <c r="IB171" s="69"/>
      <c r="IC171" s="69"/>
      <c r="ID171" s="69"/>
      <c r="IE171" s="69"/>
    </row>
    <row r="172" spans="1:239" ht="15.75" x14ac:dyDescent="0.25">
      <c r="A172" s="69"/>
      <c r="B172" s="69"/>
      <c r="C172" s="69"/>
      <c r="D172" s="69"/>
      <c r="E172" s="70"/>
      <c r="F172" s="69"/>
      <c r="G172" s="69"/>
      <c r="H172" s="71"/>
      <c r="I172" s="71"/>
      <c r="J172" s="69"/>
      <c r="K172" s="69"/>
      <c r="L172" s="71"/>
      <c r="M172" s="71"/>
      <c r="N172" s="71"/>
      <c r="O172" s="71"/>
      <c r="P172" s="69"/>
      <c r="Q172" s="69"/>
      <c r="R172" s="71"/>
      <c r="S172" s="71"/>
      <c r="T172" s="71"/>
      <c r="U172" s="71"/>
      <c r="V172" s="71"/>
      <c r="W172" s="71"/>
      <c r="X172" s="71"/>
      <c r="Y172" s="71"/>
      <c r="Z172" s="69"/>
      <c r="AA172" s="69"/>
      <c r="AB172" s="69"/>
      <c r="AC172" s="69"/>
      <c r="AD172" s="71"/>
      <c r="AE172" s="71"/>
      <c r="AF172" s="69"/>
      <c r="AG172" s="69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69"/>
      <c r="AW172" s="69"/>
      <c r="AX172" s="71"/>
      <c r="AY172" s="71"/>
      <c r="AZ172" s="69"/>
      <c r="BA172" s="69"/>
      <c r="BB172" s="71"/>
      <c r="BC172" s="71"/>
      <c r="BD172" s="71"/>
      <c r="BE172" s="71"/>
      <c r="BF172" s="71"/>
      <c r="BG172" s="71"/>
      <c r="BH172" s="69"/>
      <c r="BI172" s="69"/>
      <c r="BJ172" s="71"/>
      <c r="BK172" s="71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71"/>
      <c r="DI172" s="71"/>
      <c r="DJ172" s="69"/>
      <c r="DK172" s="69"/>
      <c r="DL172" s="71"/>
      <c r="DM172" s="71"/>
      <c r="DN172" s="69"/>
      <c r="DO172" s="69"/>
      <c r="DP172" s="71"/>
      <c r="DQ172" s="71"/>
      <c r="DR172" s="71"/>
      <c r="DS172" s="71"/>
      <c r="DT172" s="71"/>
      <c r="DU172" s="71"/>
      <c r="DV172" s="71"/>
      <c r="DW172" s="71"/>
      <c r="DX172" s="69"/>
      <c r="DY172" s="69"/>
      <c r="DZ172" s="69"/>
      <c r="EA172" s="69"/>
      <c r="EB172" s="71"/>
      <c r="EC172" s="71"/>
      <c r="ED172" s="69"/>
      <c r="EE172" s="69"/>
      <c r="EF172" s="71"/>
      <c r="EG172" s="71"/>
      <c r="EH172" s="69"/>
      <c r="EI172" s="69"/>
      <c r="EJ172" s="71"/>
      <c r="EK172" s="71"/>
      <c r="EL172" s="71"/>
      <c r="EM172" s="71"/>
      <c r="EN172" s="71"/>
      <c r="EO172" s="71"/>
      <c r="EP172" s="71"/>
      <c r="EQ172" s="71"/>
      <c r="ER172" s="71"/>
      <c r="ES172" s="71"/>
      <c r="ET172" s="69"/>
      <c r="EU172" s="69"/>
      <c r="EV172" s="69"/>
      <c r="EW172" s="69"/>
      <c r="EX172" s="69"/>
      <c r="EY172" s="69"/>
      <c r="EZ172" s="71"/>
      <c r="FA172" s="71"/>
      <c r="FB172" s="71"/>
      <c r="FC172" s="71"/>
      <c r="FD172" s="71"/>
      <c r="FE172" s="71"/>
      <c r="FF172" s="71"/>
      <c r="FG172" s="71"/>
      <c r="FH172" s="71"/>
      <c r="FI172" s="71"/>
      <c r="FJ172" s="71"/>
      <c r="FK172" s="71"/>
      <c r="FL172" s="71"/>
      <c r="FM172" s="71"/>
      <c r="FN172" s="71"/>
      <c r="FO172" s="71"/>
      <c r="FP172" s="71"/>
      <c r="FQ172" s="71"/>
      <c r="FR172" s="71"/>
      <c r="FS172" s="71"/>
      <c r="FT172" s="71"/>
      <c r="FU172" s="71"/>
      <c r="FV172" s="71"/>
      <c r="FW172" s="71"/>
      <c r="FX172" s="71"/>
      <c r="FY172" s="71"/>
      <c r="FZ172" s="71"/>
      <c r="GA172" s="71"/>
      <c r="GB172" s="71"/>
      <c r="GC172" s="71"/>
      <c r="GD172" s="71"/>
      <c r="GE172" s="71"/>
      <c r="GF172" s="71"/>
      <c r="GG172" s="69"/>
      <c r="GH172" s="69"/>
      <c r="GI172" s="69"/>
      <c r="GJ172" s="69"/>
      <c r="GK172" s="69"/>
      <c r="GL172" s="69"/>
      <c r="GM172" s="69"/>
      <c r="GN172" s="69"/>
      <c r="GO172" s="69"/>
      <c r="GP172" s="69"/>
      <c r="GQ172" s="69"/>
      <c r="GR172" s="69"/>
      <c r="GS172" s="69"/>
      <c r="GT172" s="69"/>
      <c r="GU172" s="69"/>
      <c r="GV172" s="69"/>
      <c r="GW172" s="69"/>
      <c r="GX172" s="69"/>
      <c r="GY172" s="69"/>
      <c r="GZ172" s="69"/>
      <c r="HA172" s="69"/>
      <c r="HB172" s="69"/>
      <c r="HC172" s="69"/>
      <c r="HD172" s="69"/>
      <c r="HE172" s="69"/>
      <c r="HF172" s="69"/>
      <c r="HG172" s="69"/>
      <c r="HH172" s="69"/>
      <c r="HI172" s="69"/>
      <c r="HJ172" s="69"/>
      <c r="HK172" s="69"/>
      <c r="HL172" s="69"/>
      <c r="HM172" s="69"/>
      <c r="HN172" s="69"/>
      <c r="HO172" s="69"/>
      <c r="HP172" s="69"/>
      <c r="HQ172" s="69"/>
      <c r="HR172" s="69"/>
      <c r="HS172" s="69"/>
      <c r="HT172" s="69"/>
      <c r="HU172" s="69"/>
      <c r="HV172" s="69"/>
      <c r="HW172" s="69"/>
      <c r="HX172" s="69"/>
      <c r="HY172" s="69"/>
      <c r="HZ172" s="69"/>
      <c r="IA172" s="69"/>
      <c r="IB172" s="69"/>
      <c r="IC172" s="69"/>
      <c r="ID172" s="69"/>
      <c r="IE172" s="69"/>
    </row>
    <row r="173" spans="1:239" ht="15.75" x14ac:dyDescent="0.25">
      <c r="A173" s="69"/>
      <c r="B173" s="69"/>
      <c r="C173" s="69"/>
      <c r="D173" s="69"/>
      <c r="E173" s="70"/>
      <c r="F173" s="69"/>
      <c r="G173" s="69"/>
      <c r="H173" s="71"/>
      <c r="I173" s="71"/>
      <c r="J173" s="69"/>
      <c r="K173" s="69"/>
      <c r="L173" s="71"/>
      <c r="M173" s="71"/>
      <c r="N173" s="71"/>
      <c r="O173" s="71"/>
      <c r="P173" s="69"/>
      <c r="Q173" s="69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69"/>
      <c r="AC173" s="69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69"/>
      <c r="AW173" s="69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69"/>
      <c r="BM173" s="69"/>
      <c r="BN173" s="69"/>
      <c r="BO173" s="69"/>
      <c r="BP173" s="69"/>
      <c r="BQ173" s="69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71"/>
      <c r="DI173" s="71"/>
      <c r="DJ173" s="69"/>
      <c r="DK173" s="69"/>
      <c r="DL173" s="71"/>
      <c r="DM173" s="71"/>
      <c r="DN173" s="69"/>
      <c r="DO173" s="69"/>
      <c r="DP173" s="71"/>
      <c r="DQ173" s="71"/>
      <c r="DR173" s="71"/>
      <c r="DS173" s="71"/>
      <c r="DT173" s="71"/>
      <c r="DU173" s="71"/>
      <c r="DV173" s="71"/>
      <c r="DW173" s="71"/>
      <c r="DX173" s="71"/>
      <c r="DY173" s="71"/>
      <c r="DZ173" s="69"/>
      <c r="EA173" s="69"/>
      <c r="EB173" s="71"/>
      <c r="EC173" s="71"/>
      <c r="ED173" s="71"/>
      <c r="EE173" s="71"/>
      <c r="EF173" s="71"/>
      <c r="EG173" s="71"/>
      <c r="EH173" s="71"/>
      <c r="EI173" s="71"/>
      <c r="EJ173" s="71"/>
      <c r="EK173" s="71"/>
      <c r="EL173" s="71"/>
      <c r="EM173" s="71"/>
      <c r="EN173" s="71"/>
      <c r="EO173" s="71"/>
      <c r="EP173" s="71"/>
      <c r="EQ173" s="71"/>
      <c r="ER173" s="71"/>
      <c r="ES173" s="71"/>
      <c r="ET173" s="69"/>
      <c r="EU173" s="69"/>
      <c r="EV173" s="71"/>
      <c r="EW173" s="71"/>
      <c r="EX173" s="71"/>
      <c r="EY173" s="71"/>
      <c r="EZ173" s="71"/>
      <c r="FA173" s="71"/>
      <c r="FB173" s="71"/>
      <c r="FC173" s="71"/>
      <c r="FD173" s="71"/>
      <c r="FE173" s="71"/>
      <c r="FF173" s="71"/>
      <c r="FG173" s="71"/>
      <c r="FH173" s="71"/>
      <c r="FI173" s="71"/>
      <c r="FJ173" s="71"/>
      <c r="FK173" s="71"/>
      <c r="FL173" s="71"/>
      <c r="FM173" s="71"/>
      <c r="FN173" s="71"/>
      <c r="FO173" s="71"/>
      <c r="FP173" s="71"/>
      <c r="FQ173" s="71"/>
      <c r="FR173" s="71"/>
      <c r="FS173" s="71"/>
      <c r="FT173" s="71"/>
      <c r="FU173" s="71"/>
      <c r="FV173" s="71"/>
      <c r="FW173" s="71"/>
      <c r="FX173" s="71"/>
      <c r="FY173" s="71"/>
      <c r="FZ173" s="71"/>
      <c r="GA173" s="71"/>
      <c r="GB173" s="71"/>
      <c r="GC173" s="71"/>
      <c r="GD173" s="71"/>
      <c r="GE173" s="71"/>
      <c r="GF173" s="71"/>
      <c r="GG173" s="69"/>
      <c r="GH173" s="69"/>
      <c r="GI173" s="69"/>
      <c r="GJ173" s="69"/>
      <c r="GK173" s="69"/>
      <c r="GL173" s="69"/>
      <c r="GM173" s="69"/>
      <c r="GN173" s="69"/>
      <c r="GO173" s="69"/>
      <c r="GP173" s="69"/>
      <c r="GQ173" s="69"/>
      <c r="GR173" s="69"/>
      <c r="GS173" s="69"/>
      <c r="GT173" s="69"/>
      <c r="GU173" s="69"/>
      <c r="GV173" s="69"/>
      <c r="GW173" s="69"/>
      <c r="GX173" s="69"/>
      <c r="GY173" s="69"/>
      <c r="GZ173" s="69"/>
      <c r="HA173" s="69"/>
      <c r="HB173" s="69"/>
      <c r="HC173" s="69"/>
      <c r="HD173" s="69"/>
      <c r="HE173" s="69"/>
      <c r="HF173" s="69"/>
      <c r="HG173" s="69"/>
      <c r="HH173" s="69"/>
      <c r="HI173" s="69"/>
      <c r="HJ173" s="69"/>
      <c r="HK173" s="69"/>
      <c r="HL173" s="69"/>
      <c r="HM173" s="69"/>
      <c r="HN173" s="69"/>
      <c r="HO173" s="69"/>
      <c r="HP173" s="69"/>
      <c r="HQ173" s="69"/>
      <c r="HR173" s="69"/>
      <c r="HS173" s="69"/>
      <c r="HT173" s="69"/>
      <c r="HU173" s="69"/>
      <c r="HV173" s="69"/>
      <c r="HW173" s="69"/>
      <c r="HX173" s="69"/>
      <c r="HY173" s="69"/>
      <c r="HZ173" s="69"/>
      <c r="IA173" s="69"/>
      <c r="IB173" s="69"/>
      <c r="IC173" s="69"/>
      <c r="ID173" s="69"/>
      <c r="IE173" s="69"/>
    </row>
    <row r="174" spans="1:239" ht="15.75" x14ac:dyDescent="0.25">
      <c r="A174" s="69"/>
      <c r="B174" s="69"/>
      <c r="C174" s="69"/>
      <c r="D174" s="69"/>
      <c r="E174" s="70"/>
      <c r="F174" s="69"/>
      <c r="G174" s="69"/>
      <c r="H174" s="71"/>
      <c r="I174" s="71"/>
      <c r="J174" s="69"/>
      <c r="K174" s="69"/>
      <c r="L174" s="71"/>
      <c r="M174" s="71"/>
      <c r="N174" s="71"/>
      <c r="O174" s="71"/>
      <c r="P174" s="69"/>
      <c r="Q174" s="69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69"/>
      <c r="AC174" s="69"/>
      <c r="AD174" s="71"/>
      <c r="AE174" s="71"/>
      <c r="AF174" s="69"/>
      <c r="AG174" s="69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69"/>
      <c r="AW174" s="69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71"/>
      <c r="DI174" s="71"/>
      <c r="DJ174" s="69"/>
      <c r="DK174" s="69"/>
      <c r="DL174" s="71"/>
      <c r="DM174" s="71"/>
      <c r="DN174" s="69"/>
      <c r="DO174" s="69"/>
      <c r="DP174" s="71"/>
      <c r="DQ174" s="71"/>
      <c r="DR174" s="71"/>
      <c r="DS174" s="71"/>
      <c r="DT174" s="71"/>
      <c r="DU174" s="71"/>
      <c r="DV174" s="71"/>
      <c r="DW174" s="71"/>
      <c r="DX174" s="71"/>
      <c r="DY174" s="71"/>
      <c r="DZ174" s="69"/>
      <c r="EA174" s="69"/>
      <c r="EB174" s="71"/>
      <c r="EC174" s="71"/>
      <c r="ED174" s="69"/>
      <c r="EE174" s="69"/>
      <c r="EF174" s="71"/>
      <c r="EG174" s="71"/>
      <c r="EH174" s="71"/>
      <c r="EI174" s="71"/>
      <c r="EJ174" s="71"/>
      <c r="EK174" s="71"/>
      <c r="EL174" s="71"/>
      <c r="EM174" s="71"/>
      <c r="EN174" s="71"/>
      <c r="EO174" s="71"/>
      <c r="EP174" s="71"/>
      <c r="EQ174" s="71"/>
      <c r="ER174" s="71"/>
      <c r="ES174" s="71"/>
      <c r="ET174" s="69"/>
      <c r="EU174" s="69"/>
      <c r="EV174" s="71"/>
      <c r="EW174" s="71"/>
      <c r="EX174" s="71"/>
      <c r="EY174" s="71"/>
      <c r="EZ174" s="71"/>
      <c r="FA174" s="71"/>
      <c r="FB174" s="71"/>
      <c r="FC174" s="71"/>
      <c r="FD174" s="71"/>
      <c r="FE174" s="71"/>
      <c r="FF174" s="69"/>
      <c r="FG174" s="69"/>
      <c r="FH174" s="69"/>
      <c r="FI174" s="69"/>
      <c r="FJ174" s="69"/>
      <c r="FK174" s="69"/>
      <c r="FL174" s="69"/>
      <c r="FM174" s="69"/>
      <c r="FN174" s="69"/>
      <c r="FO174" s="69"/>
      <c r="FP174" s="69"/>
      <c r="FQ174" s="69"/>
      <c r="FR174" s="69"/>
      <c r="FS174" s="69"/>
      <c r="FT174" s="69"/>
      <c r="FU174" s="69"/>
      <c r="FV174" s="69"/>
      <c r="FW174" s="69"/>
      <c r="FX174" s="69"/>
      <c r="FY174" s="69"/>
      <c r="FZ174" s="69"/>
      <c r="GA174" s="69"/>
      <c r="GB174" s="69"/>
      <c r="GC174" s="69"/>
      <c r="GD174" s="69"/>
      <c r="GE174" s="69"/>
      <c r="GF174" s="69"/>
      <c r="GG174" s="69"/>
      <c r="GH174" s="69"/>
      <c r="GI174" s="69"/>
      <c r="GJ174" s="69"/>
      <c r="GK174" s="69"/>
      <c r="GL174" s="69"/>
      <c r="GM174" s="69"/>
      <c r="GN174" s="69"/>
      <c r="GO174" s="69"/>
      <c r="GP174" s="69"/>
      <c r="GQ174" s="69"/>
      <c r="GR174" s="69"/>
      <c r="GS174" s="69"/>
      <c r="GT174" s="69"/>
      <c r="GU174" s="69"/>
      <c r="GV174" s="69"/>
      <c r="GW174" s="69"/>
      <c r="GX174" s="69"/>
      <c r="GY174" s="69"/>
      <c r="GZ174" s="69"/>
      <c r="HA174" s="69"/>
      <c r="HB174" s="69"/>
      <c r="HC174" s="69"/>
      <c r="HD174" s="69"/>
      <c r="HE174" s="69"/>
      <c r="HF174" s="69"/>
      <c r="HG174" s="69"/>
      <c r="HH174" s="69"/>
      <c r="HI174" s="69"/>
      <c r="HJ174" s="69"/>
      <c r="HK174" s="69"/>
      <c r="HL174" s="69"/>
      <c r="HM174" s="69"/>
      <c r="HN174" s="69"/>
      <c r="HO174" s="69"/>
      <c r="HP174" s="69"/>
      <c r="HQ174" s="69"/>
      <c r="HR174" s="69"/>
      <c r="HS174" s="69"/>
      <c r="HT174" s="69"/>
      <c r="HU174" s="69"/>
      <c r="HV174" s="69"/>
      <c r="HW174" s="69"/>
      <c r="HX174" s="69"/>
      <c r="HY174" s="69"/>
      <c r="HZ174" s="69"/>
      <c r="IA174" s="69"/>
      <c r="IB174" s="69"/>
      <c r="IC174" s="69"/>
      <c r="ID174" s="69"/>
      <c r="IE174" s="69"/>
    </row>
    <row r="175" spans="1:239" ht="15.75" x14ac:dyDescent="0.25">
      <c r="A175" s="69"/>
      <c r="B175" s="69"/>
      <c r="C175" s="69"/>
      <c r="D175" s="69"/>
      <c r="E175" s="70"/>
      <c r="F175" s="69"/>
      <c r="G175" s="69"/>
      <c r="H175" s="71"/>
      <c r="I175" s="71"/>
      <c r="J175" s="69"/>
      <c r="K175" s="69"/>
      <c r="L175" s="71"/>
      <c r="M175" s="71"/>
      <c r="N175" s="71"/>
      <c r="O175" s="71"/>
      <c r="P175" s="69"/>
      <c r="Q175" s="69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69"/>
      <c r="AC175" s="69"/>
      <c r="AD175" s="71"/>
      <c r="AE175" s="71"/>
      <c r="AF175" s="69"/>
      <c r="AG175" s="69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69"/>
      <c r="AW175" s="69"/>
      <c r="AX175" s="71"/>
      <c r="AY175" s="71"/>
      <c r="AZ175" s="69"/>
      <c r="BA175" s="69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71"/>
      <c r="DI175" s="71"/>
      <c r="DJ175" s="69"/>
      <c r="DK175" s="69"/>
      <c r="DL175" s="71"/>
      <c r="DM175" s="71"/>
      <c r="DN175" s="69"/>
      <c r="DO175" s="69"/>
      <c r="DP175" s="71"/>
      <c r="DQ175" s="71"/>
      <c r="DR175" s="71"/>
      <c r="DS175" s="71"/>
      <c r="DT175" s="71"/>
      <c r="DU175" s="71"/>
      <c r="DV175" s="71"/>
      <c r="DW175" s="71"/>
      <c r="DX175" s="71"/>
      <c r="DY175" s="71"/>
      <c r="DZ175" s="69"/>
      <c r="EA175" s="69"/>
      <c r="EB175" s="71"/>
      <c r="EC175" s="71"/>
      <c r="ED175" s="69"/>
      <c r="EE175" s="69"/>
      <c r="EF175" s="71"/>
      <c r="EG175" s="71"/>
      <c r="EH175" s="71"/>
      <c r="EI175" s="71"/>
      <c r="EJ175" s="71"/>
      <c r="EK175" s="71"/>
      <c r="EL175" s="71"/>
      <c r="EM175" s="71"/>
      <c r="EN175" s="71"/>
      <c r="EO175" s="71"/>
      <c r="EP175" s="71"/>
      <c r="EQ175" s="71"/>
      <c r="ER175" s="71"/>
      <c r="ES175" s="71"/>
      <c r="ET175" s="69"/>
      <c r="EU175" s="69"/>
      <c r="EV175" s="71"/>
      <c r="EW175" s="71"/>
      <c r="EX175" s="69"/>
      <c r="EY175" s="69"/>
      <c r="EZ175" s="71"/>
      <c r="FA175" s="71"/>
      <c r="FB175" s="71"/>
      <c r="FC175" s="71"/>
      <c r="FD175" s="71"/>
      <c r="FE175" s="71"/>
      <c r="FF175" s="71"/>
      <c r="FG175" s="71"/>
      <c r="FH175" s="71"/>
      <c r="FI175" s="71"/>
      <c r="FJ175" s="71"/>
      <c r="FK175" s="71"/>
      <c r="FL175" s="71"/>
      <c r="FM175" s="71"/>
      <c r="FN175" s="71"/>
      <c r="FO175" s="71"/>
      <c r="FP175" s="71"/>
      <c r="FQ175" s="71"/>
      <c r="FR175" s="71"/>
      <c r="FS175" s="71"/>
      <c r="FT175" s="71"/>
      <c r="FU175" s="71"/>
      <c r="FV175" s="71"/>
      <c r="FW175" s="71"/>
      <c r="FX175" s="71"/>
      <c r="FY175" s="71"/>
      <c r="FZ175" s="71"/>
      <c r="GA175" s="71"/>
      <c r="GB175" s="71"/>
      <c r="GC175" s="71"/>
      <c r="GD175" s="71"/>
      <c r="GE175" s="71"/>
      <c r="GF175" s="71"/>
      <c r="GG175" s="69"/>
      <c r="GH175" s="69"/>
      <c r="GI175" s="69"/>
      <c r="GJ175" s="69"/>
      <c r="GK175" s="69"/>
      <c r="GL175" s="69"/>
      <c r="GM175" s="69"/>
      <c r="GN175" s="69"/>
      <c r="GO175" s="69"/>
      <c r="GP175" s="69"/>
      <c r="GQ175" s="69"/>
      <c r="GR175" s="69"/>
      <c r="GS175" s="69"/>
      <c r="GT175" s="69"/>
      <c r="GU175" s="69"/>
      <c r="GV175" s="69"/>
      <c r="GW175" s="69"/>
      <c r="GX175" s="69"/>
      <c r="GY175" s="69"/>
      <c r="GZ175" s="69"/>
      <c r="HA175" s="69"/>
      <c r="HB175" s="69"/>
      <c r="HC175" s="69"/>
      <c r="HD175" s="69"/>
      <c r="HE175" s="69"/>
      <c r="HF175" s="69"/>
      <c r="HG175" s="69"/>
      <c r="HH175" s="69"/>
      <c r="HI175" s="69"/>
      <c r="HJ175" s="69"/>
      <c r="HK175" s="69"/>
      <c r="HL175" s="69"/>
      <c r="HM175" s="69"/>
      <c r="HN175" s="69"/>
      <c r="HO175" s="69"/>
      <c r="HP175" s="69"/>
      <c r="HQ175" s="69"/>
      <c r="HR175" s="69"/>
      <c r="HS175" s="69"/>
      <c r="HT175" s="69"/>
      <c r="HU175" s="69"/>
      <c r="HV175" s="69"/>
      <c r="HW175" s="69"/>
      <c r="HX175" s="69"/>
      <c r="HY175" s="69"/>
      <c r="HZ175" s="69"/>
      <c r="IA175" s="69"/>
      <c r="IB175" s="69"/>
      <c r="IC175" s="69"/>
      <c r="ID175" s="69"/>
      <c r="IE175" s="69"/>
    </row>
    <row r="176" spans="1:239" ht="15.75" x14ac:dyDescent="0.25">
      <c r="A176" s="69"/>
      <c r="B176" s="69"/>
      <c r="C176" s="69"/>
      <c r="D176" s="69"/>
      <c r="E176" s="70"/>
      <c r="F176" s="69"/>
      <c r="G176" s="69"/>
      <c r="H176" s="71"/>
      <c r="I176" s="71"/>
      <c r="J176" s="69"/>
      <c r="K176" s="69"/>
      <c r="L176" s="71"/>
      <c r="M176" s="71"/>
      <c r="N176" s="71"/>
      <c r="O176" s="71"/>
      <c r="P176" s="69"/>
      <c r="Q176" s="69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69"/>
      <c r="AC176" s="69"/>
      <c r="AD176" s="71"/>
      <c r="AE176" s="71"/>
      <c r="AF176" s="69"/>
      <c r="AG176" s="69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69"/>
      <c r="AW176" s="69"/>
      <c r="AX176" s="71"/>
      <c r="AY176" s="71"/>
      <c r="AZ176" s="69"/>
      <c r="BA176" s="69"/>
      <c r="BB176" s="71"/>
      <c r="BC176" s="71"/>
      <c r="BD176" s="71"/>
      <c r="BE176" s="71"/>
      <c r="BF176" s="71"/>
      <c r="BG176" s="71"/>
      <c r="BH176" s="69"/>
      <c r="BI176" s="69"/>
      <c r="BJ176" s="71"/>
      <c r="BK176" s="71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71"/>
      <c r="DI176" s="71"/>
      <c r="DJ176" s="69"/>
      <c r="DK176" s="69"/>
      <c r="DL176" s="71"/>
      <c r="DM176" s="71"/>
      <c r="DN176" s="69"/>
      <c r="DO176" s="69"/>
      <c r="DP176" s="71"/>
      <c r="DQ176" s="71"/>
      <c r="DR176" s="71"/>
      <c r="DS176" s="71"/>
      <c r="DT176" s="71"/>
      <c r="DU176" s="71"/>
      <c r="DV176" s="71"/>
      <c r="DW176" s="71"/>
      <c r="DX176" s="71"/>
      <c r="DY176" s="71"/>
      <c r="DZ176" s="69"/>
      <c r="EA176" s="69"/>
      <c r="EB176" s="71"/>
      <c r="EC176" s="71"/>
      <c r="ED176" s="69"/>
      <c r="EE176" s="69"/>
      <c r="EF176" s="71"/>
      <c r="EG176" s="71"/>
      <c r="EH176" s="71"/>
      <c r="EI176" s="71"/>
      <c r="EJ176" s="71"/>
      <c r="EK176" s="71"/>
      <c r="EL176" s="71"/>
      <c r="EM176" s="71"/>
      <c r="EN176" s="71"/>
      <c r="EO176" s="71"/>
      <c r="EP176" s="71"/>
      <c r="EQ176" s="71"/>
      <c r="ER176" s="71"/>
      <c r="ES176" s="71"/>
      <c r="ET176" s="69"/>
      <c r="EU176" s="69"/>
      <c r="EV176" s="71"/>
      <c r="EW176" s="71"/>
      <c r="EX176" s="69"/>
      <c r="EY176" s="69"/>
      <c r="EZ176" s="71"/>
      <c r="FA176" s="71"/>
      <c r="FB176" s="71"/>
      <c r="FC176" s="71"/>
      <c r="FD176" s="71"/>
      <c r="FE176" s="71"/>
      <c r="FF176" s="71"/>
      <c r="FG176" s="71"/>
      <c r="FH176" s="71"/>
      <c r="FI176" s="71"/>
      <c r="FJ176" s="71"/>
      <c r="FK176" s="71"/>
      <c r="FL176" s="71"/>
      <c r="FM176" s="71"/>
      <c r="FN176" s="71"/>
      <c r="FO176" s="71"/>
      <c r="FP176" s="71"/>
      <c r="FQ176" s="71"/>
      <c r="FR176" s="71"/>
      <c r="FS176" s="71"/>
      <c r="FT176" s="71"/>
      <c r="FU176" s="71"/>
      <c r="FV176" s="71"/>
      <c r="FW176" s="71"/>
      <c r="FX176" s="71"/>
      <c r="FY176" s="71"/>
      <c r="FZ176" s="71"/>
      <c r="GA176" s="71"/>
      <c r="GB176" s="71"/>
      <c r="GC176" s="71"/>
      <c r="GD176" s="71"/>
      <c r="GE176" s="71"/>
      <c r="GF176" s="71"/>
      <c r="GG176" s="69"/>
      <c r="GH176" s="69"/>
      <c r="GI176" s="69"/>
      <c r="GJ176" s="69"/>
      <c r="GK176" s="69"/>
      <c r="GL176" s="69"/>
      <c r="GM176" s="69"/>
      <c r="GN176" s="69"/>
      <c r="GO176" s="69"/>
      <c r="GP176" s="69"/>
      <c r="GQ176" s="69"/>
      <c r="GR176" s="69"/>
      <c r="GS176" s="69"/>
      <c r="GT176" s="69"/>
      <c r="GU176" s="69"/>
      <c r="GV176" s="69"/>
      <c r="GW176" s="69"/>
      <c r="GX176" s="69"/>
      <c r="GY176" s="69"/>
      <c r="GZ176" s="69"/>
      <c r="HA176" s="69"/>
      <c r="HB176" s="69"/>
      <c r="HC176" s="69"/>
      <c r="HD176" s="69"/>
      <c r="HE176" s="69"/>
      <c r="HF176" s="69"/>
      <c r="HG176" s="69"/>
      <c r="HH176" s="69"/>
      <c r="HI176" s="69"/>
      <c r="HJ176" s="69"/>
      <c r="HK176" s="69"/>
      <c r="HL176" s="69"/>
      <c r="HM176" s="69"/>
      <c r="HN176" s="69"/>
      <c r="HO176" s="69"/>
      <c r="HP176" s="69"/>
      <c r="HQ176" s="69"/>
      <c r="HR176" s="69"/>
      <c r="HS176" s="69"/>
      <c r="HT176" s="69"/>
      <c r="HU176" s="69"/>
      <c r="HV176" s="69"/>
      <c r="HW176" s="69"/>
      <c r="HX176" s="69"/>
      <c r="HY176" s="69"/>
      <c r="HZ176" s="69"/>
      <c r="IA176" s="69"/>
      <c r="IB176" s="69"/>
      <c r="IC176" s="69"/>
      <c r="ID176" s="69"/>
      <c r="IE176" s="69"/>
    </row>
    <row r="177" spans="1:239" ht="15.75" x14ac:dyDescent="0.25">
      <c r="A177" s="69"/>
      <c r="B177" s="69"/>
      <c r="C177" s="69"/>
      <c r="D177" s="69"/>
      <c r="E177" s="70"/>
      <c r="F177" s="69"/>
      <c r="G177" s="69"/>
      <c r="H177" s="71"/>
      <c r="I177" s="71"/>
      <c r="J177" s="69"/>
      <c r="K177" s="69"/>
      <c r="L177" s="71"/>
      <c r="M177" s="71"/>
      <c r="N177" s="71"/>
      <c r="O177" s="71"/>
      <c r="P177" s="69"/>
      <c r="Q177" s="69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69"/>
      <c r="AC177" s="69"/>
      <c r="AD177" s="71"/>
      <c r="AE177" s="71"/>
      <c r="AF177" s="69"/>
      <c r="AG177" s="69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69"/>
      <c r="AW177" s="69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69"/>
      <c r="BI177" s="69"/>
      <c r="BJ177" s="71"/>
      <c r="BK177" s="71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71"/>
      <c r="DI177" s="71"/>
      <c r="DJ177" s="69"/>
      <c r="DK177" s="69"/>
      <c r="DL177" s="71"/>
      <c r="DM177" s="71"/>
      <c r="DN177" s="69"/>
      <c r="DO177" s="69"/>
      <c r="DP177" s="71"/>
      <c r="DQ177" s="71"/>
      <c r="DR177" s="71"/>
      <c r="DS177" s="71"/>
      <c r="DT177" s="71"/>
      <c r="DU177" s="71"/>
      <c r="DV177" s="71"/>
      <c r="DW177" s="71"/>
      <c r="DX177" s="71"/>
      <c r="DY177" s="71"/>
      <c r="DZ177" s="69"/>
      <c r="EA177" s="69"/>
      <c r="EB177" s="71"/>
      <c r="EC177" s="71"/>
      <c r="ED177" s="69"/>
      <c r="EE177" s="69"/>
      <c r="EF177" s="71"/>
      <c r="EG177" s="71"/>
      <c r="EH177" s="71"/>
      <c r="EI177" s="71"/>
      <c r="EJ177" s="71"/>
      <c r="EK177" s="71"/>
      <c r="EL177" s="71"/>
      <c r="EM177" s="71"/>
      <c r="EN177" s="71"/>
      <c r="EO177" s="71"/>
      <c r="EP177" s="71"/>
      <c r="EQ177" s="71"/>
      <c r="ER177" s="71"/>
      <c r="ES177" s="71"/>
      <c r="ET177" s="69"/>
      <c r="EU177" s="69"/>
      <c r="EV177" s="71"/>
      <c r="EW177" s="71"/>
      <c r="EX177" s="71"/>
      <c r="EY177" s="71"/>
      <c r="EZ177" s="71"/>
      <c r="FA177" s="71"/>
      <c r="FB177" s="71"/>
      <c r="FC177" s="71"/>
      <c r="FD177" s="71"/>
      <c r="FE177" s="71"/>
      <c r="FF177" s="71"/>
      <c r="FG177" s="71"/>
      <c r="FH177" s="71"/>
      <c r="FI177" s="71"/>
      <c r="FJ177" s="71"/>
      <c r="FK177" s="71"/>
      <c r="FL177" s="71"/>
      <c r="FM177" s="71"/>
      <c r="FN177" s="71"/>
      <c r="FO177" s="71"/>
      <c r="FP177" s="71"/>
      <c r="FQ177" s="71"/>
      <c r="FR177" s="71"/>
      <c r="FS177" s="71"/>
      <c r="FT177" s="71"/>
      <c r="FU177" s="71"/>
      <c r="FV177" s="71"/>
      <c r="FW177" s="71"/>
      <c r="FX177" s="71"/>
      <c r="FY177" s="71"/>
      <c r="FZ177" s="71"/>
      <c r="GA177" s="71"/>
      <c r="GB177" s="71"/>
      <c r="GC177" s="71"/>
      <c r="GD177" s="71"/>
      <c r="GE177" s="71"/>
      <c r="GF177" s="71"/>
      <c r="GG177" s="69"/>
      <c r="GH177" s="69"/>
      <c r="GI177" s="69"/>
      <c r="GJ177" s="69"/>
      <c r="GK177" s="69"/>
      <c r="GL177" s="69"/>
      <c r="GM177" s="69"/>
      <c r="GN177" s="69"/>
      <c r="GO177" s="69"/>
      <c r="GP177" s="69"/>
      <c r="GQ177" s="69"/>
      <c r="GR177" s="69"/>
      <c r="GS177" s="69"/>
      <c r="GT177" s="69"/>
      <c r="GU177" s="69"/>
      <c r="GV177" s="69"/>
      <c r="GW177" s="69"/>
      <c r="GX177" s="69"/>
      <c r="GY177" s="69"/>
      <c r="GZ177" s="69"/>
      <c r="HA177" s="69"/>
      <c r="HB177" s="69"/>
      <c r="HC177" s="69"/>
      <c r="HD177" s="69"/>
      <c r="HE177" s="69"/>
      <c r="HF177" s="69"/>
      <c r="HG177" s="69"/>
      <c r="HH177" s="69"/>
      <c r="HI177" s="69"/>
      <c r="HJ177" s="69"/>
      <c r="HK177" s="69"/>
      <c r="HL177" s="69"/>
      <c r="HM177" s="69"/>
      <c r="HN177" s="69"/>
      <c r="HO177" s="69"/>
      <c r="HP177" s="69"/>
      <c r="HQ177" s="69"/>
      <c r="HR177" s="69"/>
      <c r="HS177" s="69"/>
      <c r="HT177" s="69"/>
      <c r="HU177" s="69"/>
      <c r="HV177" s="69"/>
      <c r="HW177" s="69"/>
      <c r="HX177" s="69"/>
      <c r="HY177" s="69"/>
      <c r="HZ177" s="69"/>
      <c r="IA177" s="69"/>
      <c r="IB177" s="69"/>
      <c r="IC177" s="69"/>
      <c r="ID177" s="69"/>
      <c r="IE177" s="69"/>
    </row>
    <row r="178" spans="1:239" ht="15.75" x14ac:dyDescent="0.25">
      <c r="A178" s="69"/>
      <c r="B178" s="69"/>
      <c r="C178" s="69"/>
      <c r="D178" s="69"/>
      <c r="E178" s="70"/>
      <c r="F178" s="69"/>
      <c r="G178" s="69"/>
      <c r="H178" s="71"/>
      <c r="I178" s="71"/>
      <c r="J178" s="69"/>
      <c r="K178" s="69"/>
      <c r="L178" s="71"/>
      <c r="M178" s="71"/>
      <c r="N178" s="71"/>
      <c r="O178" s="71"/>
      <c r="P178" s="69"/>
      <c r="Q178" s="69"/>
      <c r="R178" s="71"/>
      <c r="S178" s="71"/>
      <c r="T178" s="71"/>
      <c r="U178" s="71"/>
      <c r="V178" s="71"/>
      <c r="W178" s="71"/>
      <c r="X178" s="71"/>
      <c r="Y178" s="71"/>
      <c r="Z178" s="69"/>
      <c r="AA178" s="69"/>
      <c r="AB178" s="69"/>
      <c r="AC178" s="69"/>
      <c r="AD178" s="71"/>
      <c r="AE178" s="71"/>
      <c r="AF178" s="69"/>
      <c r="AG178" s="69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69"/>
      <c r="AW178" s="69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69"/>
      <c r="BI178" s="69"/>
      <c r="BJ178" s="71"/>
      <c r="BK178" s="71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71"/>
      <c r="DI178" s="71"/>
      <c r="DJ178" s="69"/>
      <c r="DK178" s="69"/>
      <c r="DL178" s="71"/>
      <c r="DM178" s="71"/>
      <c r="DN178" s="69"/>
      <c r="DO178" s="69"/>
      <c r="DP178" s="71"/>
      <c r="DQ178" s="71"/>
      <c r="DR178" s="71"/>
      <c r="DS178" s="71"/>
      <c r="DT178" s="71"/>
      <c r="DU178" s="71"/>
      <c r="DV178" s="71"/>
      <c r="DW178" s="71"/>
      <c r="DX178" s="69"/>
      <c r="DY178" s="69"/>
      <c r="DZ178" s="69"/>
      <c r="EA178" s="69"/>
      <c r="EB178" s="71"/>
      <c r="EC178" s="71"/>
      <c r="ED178" s="69"/>
      <c r="EE178" s="69"/>
      <c r="EF178" s="71"/>
      <c r="EG178" s="71"/>
      <c r="EH178" s="71"/>
      <c r="EI178" s="71"/>
      <c r="EJ178" s="71"/>
      <c r="EK178" s="71"/>
      <c r="EL178" s="71"/>
      <c r="EM178" s="71"/>
      <c r="EN178" s="71"/>
      <c r="EO178" s="71"/>
      <c r="EP178" s="71"/>
      <c r="EQ178" s="71"/>
      <c r="ER178" s="71"/>
      <c r="ES178" s="71"/>
      <c r="ET178" s="69"/>
      <c r="EU178" s="69"/>
      <c r="EV178" s="71"/>
      <c r="EW178" s="71"/>
      <c r="EX178" s="71"/>
      <c r="EY178" s="71"/>
      <c r="EZ178" s="71"/>
      <c r="FA178" s="71"/>
      <c r="FB178" s="71"/>
      <c r="FC178" s="71"/>
      <c r="FD178" s="71"/>
      <c r="FE178" s="71"/>
      <c r="FF178" s="71"/>
      <c r="FG178" s="71"/>
      <c r="FH178" s="71"/>
      <c r="FI178" s="71"/>
      <c r="FJ178" s="71"/>
      <c r="FK178" s="71"/>
      <c r="FL178" s="71"/>
      <c r="FM178" s="71"/>
      <c r="FN178" s="71"/>
      <c r="FO178" s="71"/>
      <c r="FP178" s="71"/>
      <c r="FQ178" s="71"/>
      <c r="FR178" s="71"/>
      <c r="FS178" s="71"/>
      <c r="FT178" s="71"/>
      <c r="FU178" s="71"/>
      <c r="FV178" s="71"/>
      <c r="FW178" s="71"/>
      <c r="FX178" s="71"/>
      <c r="FY178" s="71"/>
      <c r="FZ178" s="71"/>
      <c r="GA178" s="71"/>
      <c r="GB178" s="71"/>
      <c r="GC178" s="71"/>
      <c r="GD178" s="71"/>
      <c r="GE178" s="71"/>
      <c r="GF178" s="71"/>
      <c r="GG178" s="69"/>
      <c r="GH178" s="69"/>
      <c r="GI178" s="69"/>
      <c r="GJ178" s="69"/>
      <c r="GK178" s="69"/>
      <c r="GL178" s="69"/>
      <c r="GM178" s="69"/>
      <c r="GN178" s="69"/>
      <c r="GO178" s="69"/>
      <c r="GP178" s="69"/>
      <c r="GQ178" s="69"/>
      <c r="GR178" s="69"/>
      <c r="GS178" s="69"/>
      <c r="GT178" s="69"/>
      <c r="GU178" s="69"/>
      <c r="GV178" s="69"/>
      <c r="GW178" s="69"/>
      <c r="GX178" s="69"/>
      <c r="GY178" s="69"/>
      <c r="GZ178" s="69"/>
      <c r="HA178" s="69"/>
      <c r="HB178" s="69"/>
      <c r="HC178" s="69"/>
      <c r="HD178" s="69"/>
      <c r="HE178" s="69"/>
      <c r="HF178" s="69"/>
      <c r="HG178" s="69"/>
      <c r="HH178" s="69"/>
      <c r="HI178" s="69"/>
      <c r="HJ178" s="69"/>
      <c r="HK178" s="69"/>
      <c r="HL178" s="69"/>
      <c r="HM178" s="69"/>
      <c r="HN178" s="69"/>
      <c r="HO178" s="69"/>
      <c r="HP178" s="69"/>
      <c r="HQ178" s="69"/>
      <c r="HR178" s="69"/>
      <c r="HS178" s="69"/>
      <c r="HT178" s="69"/>
      <c r="HU178" s="69"/>
      <c r="HV178" s="69"/>
      <c r="HW178" s="69"/>
      <c r="HX178" s="69"/>
      <c r="HY178" s="69"/>
      <c r="HZ178" s="69"/>
      <c r="IA178" s="69"/>
      <c r="IB178" s="69"/>
      <c r="IC178" s="69"/>
      <c r="ID178" s="69"/>
      <c r="IE178" s="69"/>
    </row>
    <row r="179" spans="1:239" ht="15.75" x14ac:dyDescent="0.25">
      <c r="A179" s="69"/>
      <c r="B179" s="69"/>
      <c r="C179" s="69"/>
      <c r="D179" s="69"/>
      <c r="E179" s="70"/>
      <c r="F179" s="69"/>
      <c r="G179" s="69"/>
      <c r="H179" s="71"/>
      <c r="I179" s="71"/>
      <c r="J179" s="69"/>
      <c r="K179" s="69"/>
      <c r="L179" s="71"/>
      <c r="M179" s="71"/>
      <c r="N179" s="71"/>
      <c r="O179" s="71"/>
      <c r="P179" s="69"/>
      <c r="Q179" s="69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69"/>
      <c r="AC179" s="69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69"/>
      <c r="AW179" s="69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69"/>
      <c r="BI179" s="69"/>
      <c r="BJ179" s="71"/>
      <c r="BK179" s="71"/>
      <c r="BL179" s="69"/>
      <c r="BM179" s="69"/>
      <c r="BN179" s="69"/>
      <c r="BO179" s="69"/>
      <c r="BP179" s="69"/>
      <c r="BQ179" s="69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71"/>
      <c r="DI179" s="71"/>
      <c r="DJ179" s="69"/>
      <c r="DK179" s="69"/>
      <c r="DL179" s="71"/>
      <c r="DM179" s="71"/>
      <c r="DN179" s="69"/>
      <c r="DO179" s="69"/>
      <c r="DP179" s="71"/>
      <c r="DQ179" s="71"/>
      <c r="DR179" s="71"/>
      <c r="DS179" s="71"/>
      <c r="DT179" s="71"/>
      <c r="DU179" s="71"/>
      <c r="DV179" s="71"/>
      <c r="DW179" s="71"/>
      <c r="DX179" s="71"/>
      <c r="DY179" s="71"/>
      <c r="DZ179" s="69"/>
      <c r="EA179" s="69"/>
      <c r="EB179" s="71"/>
      <c r="EC179" s="71"/>
      <c r="ED179" s="71"/>
      <c r="EE179" s="71"/>
      <c r="EF179" s="71"/>
      <c r="EG179" s="71"/>
      <c r="EH179" s="71"/>
      <c r="EI179" s="71"/>
      <c r="EJ179" s="71"/>
      <c r="EK179" s="71"/>
      <c r="EL179" s="71"/>
      <c r="EM179" s="71"/>
      <c r="EN179" s="71"/>
      <c r="EO179" s="71"/>
      <c r="EP179" s="71"/>
      <c r="EQ179" s="71"/>
      <c r="ER179" s="71"/>
      <c r="ES179" s="71"/>
      <c r="ET179" s="69"/>
      <c r="EU179" s="69"/>
      <c r="EV179" s="71"/>
      <c r="EW179" s="71"/>
      <c r="EX179" s="71"/>
      <c r="EY179" s="71"/>
      <c r="EZ179" s="71"/>
      <c r="FA179" s="71"/>
      <c r="FB179" s="71"/>
      <c r="FC179" s="71"/>
      <c r="FD179" s="71"/>
      <c r="FE179" s="71"/>
      <c r="FF179" s="71"/>
      <c r="FG179" s="71"/>
      <c r="FH179" s="71"/>
      <c r="FI179" s="71"/>
      <c r="FJ179" s="71"/>
      <c r="FK179" s="71"/>
      <c r="FL179" s="71"/>
      <c r="FM179" s="71"/>
      <c r="FN179" s="71"/>
      <c r="FO179" s="71"/>
      <c r="FP179" s="71"/>
      <c r="FQ179" s="71"/>
      <c r="FR179" s="71"/>
      <c r="FS179" s="71"/>
      <c r="FT179" s="71"/>
      <c r="FU179" s="71"/>
      <c r="FV179" s="71"/>
      <c r="FW179" s="71"/>
      <c r="FX179" s="71"/>
      <c r="FY179" s="71"/>
      <c r="FZ179" s="71"/>
      <c r="GA179" s="71"/>
      <c r="GB179" s="71"/>
      <c r="GC179" s="71"/>
      <c r="GD179" s="71"/>
      <c r="GE179" s="71"/>
      <c r="GF179" s="71"/>
      <c r="GG179" s="69"/>
      <c r="GH179" s="69"/>
      <c r="GI179" s="69"/>
      <c r="GJ179" s="69"/>
      <c r="GK179" s="69"/>
      <c r="GL179" s="69"/>
      <c r="GM179" s="69"/>
      <c r="GN179" s="69"/>
      <c r="GO179" s="69"/>
      <c r="GP179" s="69"/>
      <c r="GQ179" s="69"/>
      <c r="GR179" s="69"/>
      <c r="GS179" s="69"/>
      <c r="GT179" s="69"/>
      <c r="GU179" s="69"/>
      <c r="GV179" s="69"/>
      <c r="GW179" s="69"/>
      <c r="GX179" s="69"/>
      <c r="GY179" s="69"/>
      <c r="GZ179" s="69"/>
      <c r="HA179" s="69"/>
      <c r="HB179" s="69"/>
      <c r="HC179" s="69"/>
      <c r="HD179" s="69"/>
      <c r="HE179" s="69"/>
      <c r="HF179" s="69"/>
      <c r="HG179" s="69"/>
      <c r="HH179" s="69"/>
      <c r="HI179" s="69"/>
      <c r="HJ179" s="69"/>
      <c r="HK179" s="69"/>
      <c r="HL179" s="69"/>
      <c r="HM179" s="69"/>
      <c r="HN179" s="69"/>
      <c r="HO179" s="69"/>
      <c r="HP179" s="69"/>
      <c r="HQ179" s="69"/>
      <c r="HR179" s="69"/>
      <c r="HS179" s="69"/>
      <c r="HT179" s="69"/>
      <c r="HU179" s="69"/>
      <c r="HV179" s="69"/>
      <c r="HW179" s="69"/>
      <c r="HX179" s="69"/>
      <c r="HY179" s="69"/>
      <c r="HZ179" s="69"/>
      <c r="IA179" s="69"/>
      <c r="IB179" s="69"/>
      <c r="IC179" s="69"/>
      <c r="ID179" s="69"/>
      <c r="IE179" s="69"/>
    </row>
    <row r="180" spans="1:239" ht="15.75" x14ac:dyDescent="0.25">
      <c r="A180" s="69"/>
      <c r="B180" s="69"/>
      <c r="C180" s="69"/>
      <c r="D180" s="69"/>
      <c r="E180" s="70"/>
      <c r="F180" s="69"/>
      <c r="G180" s="69"/>
      <c r="H180" s="71"/>
      <c r="I180" s="71"/>
      <c r="J180" s="69"/>
      <c r="K180" s="69"/>
      <c r="L180" s="71"/>
      <c r="M180" s="71"/>
      <c r="N180" s="71"/>
      <c r="O180" s="71"/>
      <c r="P180" s="69"/>
      <c r="Q180" s="69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69"/>
      <c r="AC180" s="69"/>
      <c r="AD180" s="71"/>
      <c r="AE180" s="71"/>
      <c r="AF180" s="69"/>
      <c r="AG180" s="69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69"/>
      <c r="AW180" s="69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69"/>
      <c r="BI180" s="69"/>
      <c r="BJ180" s="71"/>
      <c r="BK180" s="71"/>
      <c r="BL180" s="69"/>
      <c r="BM180" s="69"/>
      <c r="BN180" s="69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71"/>
      <c r="DI180" s="71"/>
      <c r="DJ180" s="69"/>
      <c r="DK180" s="69"/>
      <c r="DL180" s="71"/>
      <c r="DM180" s="71"/>
      <c r="DN180" s="69"/>
      <c r="DO180" s="69"/>
      <c r="DP180" s="71"/>
      <c r="DQ180" s="71"/>
      <c r="DR180" s="71"/>
      <c r="DS180" s="71"/>
      <c r="DT180" s="71"/>
      <c r="DU180" s="71"/>
      <c r="DV180" s="71"/>
      <c r="DW180" s="71"/>
      <c r="DX180" s="71"/>
      <c r="DY180" s="71"/>
      <c r="DZ180" s="69"/>
      <c r="EA180" s="69"/>
      <c r="EB180" s="71"/>
      <c r="EC180" s="71"/>
      <c r="ED180" s="69"/>
      <c r="EE180" s="69"/>
      <c r="EF180" s="71"/>
      <c r="EG180" s="71"/>
      <c r="EH180" s="71"/>
      <c r="EI180" s="71"/>
      <c r="EJ180" s="71"/>
      <c r="EK180" s="71"/>
      <c r="EL180" s="71"/>
      <c r="EM180" s="71"/>
      <c r="EN180" s="71"/>
      <c r="EO180" s="71"/>
      <c r="EP180" s="71"/>
      <c r="EQ180" s="71"/>
      <c r="ER180" s="71"/>
      <c r="ES180" s="71"/>
      <c r="ET180" s="69"/>
      <c r="EU180" s="69"/>
      <c r="EV180" s="71"/>
      <c r="EW180" s="71"/>
      <c r="EX180" s="71"/>
      <c r="EY180" s="71"/>
      <c r="EZ180" s="71"/>
      <c r="FA180" s="71"/>
      <c r="FB180" s="71"/>
      <c r="FC180" s="71"/>
      <c r="FD180" s="71"/>
      <c r="FE180" s="71"/>
      <c r="FF180" s="71"/>
      <c r="FG180" s="71"/>
      <c r="FH180" s="71"/>
      <c r="FI180" s="71"/>
      <c r="FJ180" s="71"/>
      <c r="FK180" s="71"/>
      <c r="FL180" s="71"/>
      <c r="FM180" s="71"/>
      <c r="FN180" s="71"/>
      <c r="FO180" s="71"/>
      <c r="FP180" s="71"/>
      <c r="FQ180" s="71"/>
      <c r="FR180" s="71"/>
      <c r="FS180" s="71"/>
      <c r="FT180" s="71"/>
      <c r="FU180" s="71"/>
      <c r="FV180" s="71"/>
      <c r="FW180" s="71"/>
      <c r="FX180" s="71"/>
      <c r="FY180" s="71"/>
      <c r="FZ180" s="71"/>
      <c r="GA180" s="71"/>
      <c r="GB180" s="71"/>
      <c r="GC180" s="71"/>
      <c r="GD180" s="71"/>
      <c r="GE180" s="71"/>
      <c r="GF180" s="71"/>
      <c r="GG180" s="69"/>
      <c r="GH180" s="69"/>
      <c r="GI180" s="69"/>
      <c r="GJ180" s="69"/>
      <c r="GK180" s="69"/>
      <c r="GL180" s="69"/>
      <c r="GM180" s="69"/>
      <c r="GN180" s="69"/>
      <c r="GO180" s="69"/>
      <c r="GP180" s="69"/>
      <c r="GQ180" s="69"/>
      <c r="GR180" s="69"/>
      <c r="GS180" s="69"/>
      <c r="GT180" s="69"/>
      <c r="GU180" s="69"/>
      <c r="GV180" s="69"/>
      <c r="GW180" s="69"/>
      <c r="GX180" s="69"/>
      <c r="GY180" s="69"/>
      <c r="GZ180" s="69"/>
      <c r="HA180" s="69"/>
      <c r="HB180" s="69"/>
      <c r="HC180" s="69"/>
      <c r="HD180" s="69"/>
      <c r="HE180" s="69"/>
      <c r="HF180" s="69"/>
      <c r="HG180" s="69"/>
      <c r="HH180" s="69"/>
      <c r="HI180" s="69"/>
      <c r="HJ180" s="69"/>
      <c r="HK180" s="69"/>
      <c r="HL180" s="69"/>
      <c r="HM180" s="69"/>
      <c r="HN180" s="69"/>
      <c r="HO180" s="69"/>
      <c r="HP180" s="69"/>
      <c r="HQ180" s="69"/>
      <c r="HR180" s="69"/>
      <c r="HS180" s="69"/>
      <c r="HT180" s="69"/>
      <c r="HU180" s="69"/>
      <c r="HV180" s="69"/>
      <c r="HW180" s="69"/>
      <c r="HX180" s="69"/>
      <c r="HY180" s="69"/>
      <c r="HZ180" s="69"/>
      <c r="IA180" s="69"/>
      <c r="IB180" s="69"/>
      <c r="IC180" s="69"/>
      <c r="ID180" s="69"/>
      <c r="IE180" s="69"/>
    </row>
    <row r="181" spans="1:239" ht="15.75" x14ac:dyDescent="0.25">
      <c r="A181" s="69"/>
      <c r="B181" s="69"/>
      <c r="C181" s="69"/>
      <c r="D181" s="69"/>
      <c r="E181" s="70"/>
      <c r="F181" s="69"/>
      <c r="G181" s="69"/>
      <c r="H181" s="71"/>
      <c r="I181" s="71"/>
      <c r="J181" s="69"/>
      <c r="K181" s="69"/>
      <c r="L181" s="71"/>
      <c r="M181" s="71"/>
      <c r="N181" s="71"/>
      <c r="O181" s="71"/>
      <c r="P181" s="69"/>
      <c r="Q181" s="69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69"/>
      <c r="AC181" s="69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69"/>
      <c r="AW181" s="69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69"/>
      <c r="BI181" s="69"/>
      <c r="BJ181" s="71"/>
      <c r="BK181" s="71"/>
      <c r="BL181" s="69"/>
      <c r="BM181" s="69"/>
      <c r="BN181" s="69"/>
      <c r="BO181" s="69"/>
      <c r="BP181" s="69"/>
      <c r="BQ181" s="69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71"/>
      <c r="DI181" s="71"/>
      <c r="DJ181" s="69"/>
      <c r="DK181" s="69"/>
      <c r="DL181" s="71"/>
      <c r="DM181" s="71"/>
      <c r="DN181" s="69"/>
      <c r="DO181" s="69"/>
      <c r="DP181" s="71"/>
      <c r="DQ181" s="71"/>
      <c r="DR181" s="71"/>
      <c r="DS181" s="71"/>
      <c r="DT181" s="71"/>
      <c r="DU181" s="71"/>
      <c r="DV181" s="71"/>
      <c r="DW181" s="71"/>
      <c r="DX181" s="71"/>
      <c r="DY181" s="71"/>
      <c r="DZ181" s="69"/>
      <c r="EA181" s="69"/>
      <c r="EB181" s="71"/>
      <c r="EC181" s="71"/>
      <c r="ED181" s="71"/>
      <c r="EE181" s="71"/>
      <c r="EF181" s="71"/>
      <c r="EG181" s="71"/>
      <c r="EH181" s="71"/>
      <c r="EI181" s="71"/>
      <c r="EJ181" s="71"/>
      <c r="EK181" s="71"/>
      <c r="EL181" s="71"/>
      <c r="EM181" s="71"/>
      <c r="EN181" s="71"/>
      <c r="EO181" s="71"/>
      <c r="EP181" s="71"/>
      <c r="EQ181" s="71"/>
      <c r="ER181" s="71"/>
      <c r="ES181" s="71"/>
      <c r="ET181" s="69"/>
      <c r="EU181" s="69"/>
      <c r="EV181" s="71"/>
      <c r="EW181" s="71"/>
      <c r="EX181" s="71"/>
      <c r="EY181" s="71"/>
      <c r="EZ181" s="71"/>
      <c r="FA181" s="71"/>
      <c r="FB181" s="71"/>
      <c r="FC181" s="71"/>
      <c r="FD181" s="71"/>
      <c r="FE181" s="71"/>
      <c r="FF181" s="71"/>
      <c r="FG181" s="71"/>
      <c r="FH181" s="71"/>
      <c r="FI181" s="71"/>
      <c r="FJ181" s="71"/>
      <c r="FK181" s="71"/>
      <c r="FL181" s="71"/>
      <c r="FM181" s="71"/>
      <c r="FN181" s="71"/>
      <c r="FO181" s="71"/>
      <c r="FP181" s="71"/>
      <c r="FQ181" s="71"/>
      <c r="FR181" s="71"/>
      <c r="FS181" s="71"/>
      <c r="FT181" s="71"/>
      <c r="FU181" s="71"/>
      <c r="FV181" s="71"/>
      <c r="FW181" s="71"/>
      <c r="FX181" s="71"/>
      <c r="FY181" s="71"/>
      <c r="FZ181" s="71"/>
      <c r="GA181" s="71"/>
      <c r="GB181" s="71"/>
      <c r="GC181" s="71"/>
      <c r="GD181" s="71"/>
      <c r="GE181" s="71"/>
      <c r="GF181" s="71"/>
      <c r="GG181" s="69"/>
      <c r="GH181" s="69"/>
      <c r="GI181" s="69"/>
      <c r="GJ181" s="69"/>
      <c r="GK181" s="69"/>
      <c r="GL181" s="69"/>
      <c r="GM181" s="69"/>
      <c r="GN181" s="69"/>
      <c r="GO181" s="69"/>
      <c r="GP181" s="69"/>
      <c r="GQ181" s="69"/>
      <c r="GR181" s="69"/>
      <c r="GS181" s="69"/>
      <c r="GT181" s="69"/>
      <c r="GU181" s="69"/>
      <c r="GV181" s="69"/>
      <c r="GW181" s="69"/>
      <c r="GX181" s="69"/>
      <c r="GY181" s="69"/>
      <c r="GZ181" s="69"/>
      <c r="HA181" s="69"/>
      <c r="HB181" s="69"/>
      <c r="HC181" s="69"/>
      <c r="HD181" s="69"/>
      <c r="HE181" s="69"/>
      <c r="HF181" s="69"/>
      <c r="HG181" s="69"/>
      <c r="HH181" s="69"/>
      <c r="HI181" s="69"/>
      <c r="HJ181" s="69"/>
      <c r="HK181" s="69"/>
      <c r="HL181" s="69"/>
      <c r="HM181" s="69"/>
      <c r="HN181" s="69"/>
      <c r="HO181" s="69"/>
      <c r="HP181" s="69"/>
      <c r="HQ181" s="69"/>
      <c r="HR181" s="69"/>
      <c r="HS181" s="69"/>
      <c r="HT181" s="69"/>
      <c r="HU181" s="69"/>
      <c r="HV181" s="69"/>
      <c r="HW181" s="69"/>
      <c r="HX181" s="69"/>
      <c r="HY181" s="69"/>
      <c r="HZ181" s="69"/>
      <c r="IA181" s="69"/>
      <c r="IB181" s="69"/>
      <c r="IC181" s="69"/>
      <c r="ID181" s="69"/>
      <c r="IE181" s="69"/>
    </row>
    <row r="182" spans="1:239" ht="15.75" x14ac:dyDescent="0.25">
      <c r="A182" s="69"/>
      <c r="B182" s="69"/>
      <c r="C182" s="69"/>
      <c r="D182" s="69"/>
      <c r="E182" s="70"/>
      <c r="F182" s="69"/>
      <c r="G182" s="69"/>
      <c r="H182" s="71"/>
      <c r="I182" s="71"/>
      <c r="J182" s="69"/>
      <c r="K182" s="69"/>
      <c r="L182" s="71"/>
      <c r="M182" s="71"/>
      <c r="N182" s="71"/>
      <c r="O182" s="71"/>
      <c r="P182" s="69"/>
      <c r="Q182" s="69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69"/>
      <c r="AW182" s="69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69"/>
      <c r="BI182" s="69"/>
      <c r="BJ182" s="71"/>
      <c r="BK182" s="71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71"/>
      <c r="DI182" s="71"/>
      <c r="DJ182" s="69"/>
      <c r="DK182" s="69"/>
      <c r="DL182" s="71"/>
      <c r="DM182" s="71"/>
      <c r="DN182" s="69"/>
      <c r="DO182" s="69"/>
      <c r="DP182" s="71"/>
      <c r="DQ182" s="71"/>
      <c r="DR182" s="71"/>
      <c r="DS182" s="71"/>
      <c r="DT182" s="71"/>
      <c r="DU182" s="71"/>
      <c r="DV182" s="71"/>
      <c r="DW182" s="71"/>
      <c r="DX182" s="71"/>
      <c r="DY182" s="71"/>
      <c r="DZ182" s="71"/>
      <c r="EA182" s="71"/>
      <c r="EB182" s="71"/>
      <c r="EC182" s="71"/>
      <c r="ED182" s="71"/>
      <c r="EE182" s="71"/>
      <c r="EF182" s="71"/>
      <c r="EG182" s="71"/>
      <c r="EH182" s="71"/>
      <c r="EI182" s="71"/>
      <c r="EJ182" s="71"/>
      <c r="EK182" s="71"/>
      <c r="EL182" s="71"/>
      <c r="EM182" s="71"/>
      <c r="EN182" s="71"/>
      <c r="EO182" s="71"/>
      <c r="EP182" s="71"/>
      <c r="EQ182" s="71"/>
      <c r="ER182" s="71"/>
      <c r="ES182" s="71"/>
      <c r="ET182" s="69"/>
      <c r="EU182" s="69"/>
      <c r="EV182" s="71"/>
      <c r="EW182" s="71"/>
      <c r="EX182" s="71"/>
      <c r="EY182" s="71"/>
      <c r="EZ182" s="71"/>
      <c r="FA182" s="71"/>
      <c r="FB182" s="71"/>
      <c r="FC182" s="71"/>
      <c r="FD182" s="71"/>
      <c r="FE182" s="71"/>
      <c r="FF182" s="71"/>
      <c r="FG182" s="71"/>
      <c r="FH182" s="71"/>
      <c r="FI182" s="71"/>
      <c r="FJ182" s="71"/>
      <c r="FK182" s="71"/>
      <c r="FL182" s="71"/>
      <c r="FM182" s="71"/>
      <c r="FN182" s="71"/>
      <c r="FO182" s="71"/>
      <c r="FP182" s="71"/>
      <c r="FQ182" s="71"/>
      <c r="FR182" s="71"/>
      <c r="FS182" s="71"/>
      <c r="FT182" s="71"/>
      <c r="FU182" s="71"/>
      <c r="FV182" s="71"/>
      <c r="FW182" s="71"/>
      <c r="FX182" s="71"/>
      <c r="FY182" s="71"/>
      <c r="FZ182" s="71"/>
      <c r="GA182" s="71"/>
      <c r="GB182" s="71"/>
      <c r="GC182" s="71"/>
      <c r="GD182" s="71"/>
      <c r="GE182" s="71"/>
      <c r="GF182" s="71"/>
      <c r="GG182" s="69"/>
      <c r="GH182" s="69"/>
      <c r="GI182" s="69"/>
      <c r="GJ182" s="69"/>
      <c r="GK182" s="69"/>
      <c r="GL182" s="69"/>
      <c r="GM182" s="69"/>
      <c r="GN182" s="69"/>
      <c r="GO182" s="69"/>
      <c r="GP182" s="69"/>
      <c r="GQ182" s="69"/>
      <c r="GR182" s="69"/>
      <c r="GS182" s="69"/>
      <c r="GT182" s="69"/>
      <c r="GU182" s="69"/>
      <c r="GV182" s="69"/>
      <c r="GW182" s="69"/>
      <c r="GX182" s="69"/>
      <c r="GY182" s="69"/>
      <c r="GZ182" s="69"/>
      <c r="HA182" s="69"/>
      <c r="HB182" s="69"/>
      <c r="HC182" s="69"/>
      <c r="HD182" s="69"/>
      <c r="HE182" s="69"/>
      <c r="HF182" s="69"/>
      <c r="HG182" s="69"/>
      <c r="HH182" s="69"/>
      <c r="HI182" s="69"/>
      <c r="HJ182" s="69"/>
      <c r="HK182" s="69"/>
      <c r="HL182" s="69"/>
      <c r="HM182" s="69"/>
      <c r="HN182" s="69"/>
      <c r="HO182" s="69"/>
      <c r="HP182" s="69"/>
      <c r="HQ182" s="69"/>
      <c r="HR182" s="69"/>
      <c r="HS182" s="69"/>
      <c r="HT182" s="69"/>
      <c r="HU182" s="69"/>
      <c r="HV182" s="69"/>
      <c r="HW182" s="69"/>
      <c r="HX182" s="69"/>
      <c r="HY182" s="69"/>
      <c r="HZ182" s="69"/>
      <c r="IA182" s="69"/>
      <c r="IB182" s="69"/>
      <c r="IC182" s="69"/>
      <c r="ID182" s="69"/>
      <c r="IE182" s="69"/>
    </row>
    <row r="183" spans="1:239" ht="15.75" x14ac:dyDescent="0.25">
      <c r="A183" s="69"/>
      <c r="B183" s="69"/>
      <c r="C183" s="69"/>
      <c r="D183" s="69"/>
      <c r="E183" s="70"/>
      <c r="F183" s="69"/>
      <c r="G183" s="69"/>
      <c r="H183" s="71"/>
      <c r="I183" s="71"/>
      <c r="J183" s="69"/>
      <c r="K183" s="69"/>
      <c r="L183" s="71"/>
      <c r="M183" s="71"/>
      <c r="N183" s="71"/>
      <c r="O183" s="71"/>
      <c r="P183" s="69"/>
      <c r="Q183" s="69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69"/>
      <c r="AC183" s="69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69"/>
      <c r="AW183" s="69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69"/>
      <c r="BI183" s="69"/>
      <c r="BJ183" s="71"/>
      <c r="BK183" s="71"/>
      <c r="BL183" s="69"/>
      <c r="BM183" s="69"/>
      <c r="BN183" s="69"/>
      <c r="BO183" s="69"/>
      <c r="BP183" s="69"/>
      <c r="BQ183" s="69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71"/>
      <c r="DI183" s="71"/>
      <c r="DJ183" s="69"/>
      <c r="DK183" s="69"/>
      <c r="DL183" s="71"/>
      <c r="DM183" s="71"/>
      <c r="DN183" s="69"/>
      <c r="DO183" s="69"/>
      <c r="DP183" s="71"/>
      <c r="DQ183" s="71"/>
      <c r="DR183" s="71"/>
      <c r="DS183" s="71"/>
      <c r="DT183" s="71"/>
      <c r="DU183" s="71"/>
      <c r="DV183" s="71"/>
      <c r="DW183" s="71"/>
      <c r="DX183" s="71"/>
      <c r="DY183" s="71"/>
      <c r="DZ183" s="69"/>
      <c r="EA183" s="69"/>
      <c r="EB183" s="71"/>
      <c r="EC183" s="71"/>
      <c r="ED183" s="71"/>
      <c r="EE183" s="71"/>
      <c r="EF183" s="71"/>
      <c r="EG183" s="71"/>
      <c r="EH183" s="71"/>
      <c r="EI183" s="71"/>
      <c r="EJ183" s="71"/>
      <c r="EK183" s="71"/>
      <c r="EL183" s="71"/>
      <c r="EM183" s="71"/>
      <c r="EN183" s="71"/>
      <c r="EO183" s="71"/>
      <c r="EP183" s="71"/>
      <c r="EQ183" s="71"/>
      <c r="ER183" s="71"/>
      <c r="ES183" s="71"/>
      <c r="ET183" s="69"/>
      <c r="EU183" s="69"/>
      <c r="EV183" s="71"/>
      <c r="EW183" s="71"/>
      <c r="EX183" s="71"/>
      <c r="EY183" s="71"/>
      <c r="EZ183" s="71"/>
      <c r="FA183" s="71"/>
      <c r="FB183" s="71"/>
      <c r="FC183" s="71"/>
      <c r="FD183" s="71"/>
      <c r="FE183" s="71"/>
      <c r="FF183" s="71"/>
      <c r="FG183" s="71"/>
      <c r="FH183" s="71"/>
      <c r="FI183" s="71"/>
      <c r="FJ183" s="71"/>
      <c r="FK183" s="71"/>
      <c r="FL183" s="71"/>
      <c r="FM183" s="71"/>
      <c r="FN183" s="71"/>
      <c r="FO183" s="71"/>
      <c r="FP183" s="71"/>
      <c r="FQ183" s="71"/>
      <c r="FR183" s="71"/>
      <c r="FS183" s="71"/>
      <c r="FT183" s="71"/>
      <c r="FU183" s="71"/>
      <c r="FV183" s="71"/>
      <c r="FW183" s="71"/>
      <c r="FX183" s="71"/>
      <c r="FY183" s="71"/>
      <c r="FZ183" s="71"/>
      <c r="GA183" s="71"/>
      <c r="GB183" s="71"/>
      <c r="GC183" s="71"/>
      <c r="GD183" s="71"/>
      <c r="GE183" s="71"/>
      <c r="GF183" s="71"/>
      <c r="GG183" s="69"/>
      <c r="GH183" s="69"/>
      <c r="GI183" s="69"/>
      <c r="GJ183" s="69"/>
      <c r="GK183" s="69"/>
      <c r="GL183" s="69"/>
      <c r="GM183" s="69"/>
      <c r="GN183" s="69"/>
      <c r="GO183" s="69"/>
      <c r="GP183" s="69"/>
      <c r="GQ183" s="69"/>
      <c r="GR183" s="69"/>
      <c r="GS183" s="69"/>
      <c r="GT183" s="69"/>
      <c r="GU183" s="69"/>
      <c r="GV183" s="69"/>
      <c r="GW183" s="69"/>
      <c r="GX183" s="69"/>
      <c r="GY183" s="69"/>
      <c r="GZ183" s="69"/>
      <c r="HA183" s="69"/>
      <c r="HB183" s="69"/>
      <c r="HC183" s="69"/>
      <c r="HD183" s="69"/>
      <c r="HE183" s="69"/>
      <c r="HF183" s="69"/>
      <c r="HG183" s="69"/>
      <c r="HH183" s="69"/>
      <c r="HI183" s="69"/>
      <c r="HJ183" s="69"/>
      <c r="HK183" s="69"/>
      <c r="HL183" s="69"/>
      <c r="HM183" s="69"/>
      <c r="HN183" s="69"/>
      <c r="HO183" s="69"/>
      <c r="HP183" s="69"/>
      <c r="HQ183" s="69"/>
      <c r="HR183" s="69"/>
      <c r="HS183" s="69"/>
      <c r="HT183" s="69"/>
      <c r="HU183" s="69"/>
      <c r="HV183" s="69"/>
      <c r="HW183" s="69"/>
      <c r="HX183" s="69"/>
      <c r="HY183" s="69"/>
      <c r="HZ183" s="69"/>
      <c r="IA183" s="69"/>
      <c r="IB183" s="69"/>
      <c r="IC183" s="69"/>
      <c r="ID183" s="69"/>
      <c r="IE183" s="69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Z54"/>
  <sheetViews>
    <sheetView workbookViewId="0">
      <selection activeCell="E49" sqref="E49"/>
    </sheetView>
  </sheetViews>
  <sheetFormatPr defaultColWidth="8.7109375" defaultRowHeight="12.75" x14ac:dyDescent="0.2"/>
  <cols>
    <col min="2" max="2" width="11" customWidth="1"/>
    <col min="4" max="4" width="9.42578125" customWidth="1"/>
  </cols>
  <sheetData>
    <row r="2" spans="1:26" x14ac:dyDescent="0.2">
      <c r="B2" s="4" t="s">
        <v>124</v>
      </c>
      <c r="C2" s="4"/>
      <c r="D2" s="101" t="s">
        <v>164</v>
      </c>
    </row>
    <row r="3" spans="1:26" x14ac:dyDescent="0.2">
      <c r="Q3" s="3" t="s">
        <v>120</v>
      </c>
      <c r="U3" s="3" t="s">
        <v>30</v>
      </c>
      <c r="Y3" s="51" t="s">
        <v>29</v>
      </c>
    </row>
    <row r="4" spans="1:26" x14ac:dyDescent="0.2">
      <c r="B4" s="4" t="s">
        <v>36</v>
      </c>
      <c r="P4" s="29" t="s">
        <v>24</v>
      </c>
      <c r="Q4" s="29" t="s">
        <v>23</v>
      </c>
      <c r="R4" s="34" t="s">
        <v>31</v>
      </c>
      <c r="T4" s="29" t="s">
        <v>24</v>
      </c>
      <c r="U4" s="29" t="s">
        <v>23</v>
      </c>
      <c r="V4" s="34" t="s">
        <v>31</v>
      </c>
      <c r="X4" s="29" t="s">
        <v>24</v>
      </c>
      <c r="Y4" s="29" t="s">
        <v>23</v>
      </c>
      <c r="Z4" s="34" t="s">
        <v>31</v>
      </c>
    </row>
    <row r="5" spans="1:26" x14ac:dyDescent="0.2">
      <c r="A5" s="4">
        <v>1</v>
      </c>
      <c r="B5" t="s">
        <v>146</v>
      </c>
      <c r="P5" s="34" t="str">
        <f ca="1">IF(OFFSET('Chlorine ICP data'!A4,0,$C$24-1,1,1)&lt;&gt;"", OFFSET('Chlorine ICP data'!A4,0,$C$24-1,1,1),"")</f>
        <v/>
      </c>
      <c r="Q5" s="34" t="str">
        <f ca="1">IF(OFFSET('Chlorine ICP data'!A4,0,$D$24-1,1,1)&lt;&gt;"",OFFSET('Chlorine ICP data'!A4,0,$D$24-1,1,1),"")</f>
        <v/>
      </c>
      <c r="R5" s="34" t="str">
        <f ca="1">IF(Q5&lt;&gt;"",P5/Q5,"")</f>
        <v/>
      </c>
      <c r="T5" s="34" t="str">
        <f ca="1">IF(OFFSET('Chlorine ICP data'!A41,0,$C$24-1,1,1)&lt;&gt;"", OFFSET('Chlorine ICP data'!A41,0,$C$24-1,1,1),"")</f>
        <v/>
      </c>
      <c r="U5" s="34" t="str">
        <f ca="1">IF(OFFSET('Chlorine ICP data'!A41,0,$D$24-1,1,1)&lt;&gt;"",OFFSET('Chlorine ICP data'!A41,0,$D$24-1,1,1),"")</f>
        <v/>
      </c>
      <c r="V5" s="34" t="str">
        <f t="shared" ref="V5:V18" ca="1" si="0">IF(U5&lt;&gt;"",T5/U5,"")</f>
        <v/>
      </c>
      <c r="X5" s="34">
        <f ca="1">IF(OFFSET('Durango ICP data'!A2,0,$C$24-1,1,1)&lt;&gt;"", OFFSET('Durango ICP data'!A2,0,$C$24-1,1,1), "")</f>
        <v>783</v>
      </c>
      <c r="Y5" s="34">
        <f ca="1">IF(OFFSET('Durango ICP data'!A2,0,$D$24-1,1,1)&lt;&gt;"", OFFSET('Durango ICP data'!A2,0,$D$24-1,1,1), "")</f>
        <v>107500</v>
      </c>
      <c r="Z5" s="34">
        <f ca="1">IF(Y5&lt;&gt;"",X5/Y5,"")</f>
        <v>7.2837209302325581E-3</v>
      </c>
    </row>
    <row r="6" spans="1:26" x14ac:dyDescent="0.2">
      <c r="A6" s="4">
        <v>2</v>
      </c>
      <c r="B6" t="s">
        <v>140</v>
      </c>
      <c r="P6" s="34" t="str">
        <f ca="1">IF(OFFSET('Chlorine ICP data'!A5,0,$C$24-1,1,1)&lt;&gt;"", OFFSET('Chlorine ICP data'!A5,0,$C$24-1,1,1),"")</f>
        <v/>
      </c>
      <c r="Q6" s="34" t="str">
        <f ca="1">IF(OFFSET('Chlorine ICP data'!A5,0,$D$24-1,1,1)&lt;&gt;"",OFFSET('Chlorine ICP data'!A5,0,$D$24-1,1,1),"")</f>
        <v/>
      </c>
      <c r="R6" s="34" t="str">
        <f t="shared" ref="R6:R16" ca="1" si="1">IF(Q6&lt;&gt;"",P6/Q6,"")</f>
        <v/>
      </c>
      <c r="T6" s="34" t="str">
        <f ca="1">IF(OFFSET('Chlorine ICP data'!A42,0,$C$24-1,1,1)&lt;&gt;"", OFFSET('Chlorine ICP data'!A42,0,$C$24-1,1,1),"")</f>
        <v/>
      </c>
      <c r="U6" s="34" t="str">
        <f ca="1">IF(OFFSET('Chlorine ICP data'!A42,0,$D$24-1,1,1)&lt;&gt;"",OFFSET('Chlorine ICP data'!A42,0,$D$24-1,1,1),"")</f>
        <v/>
      </c>
      <c r="V6" s="34" t="str">
        <f t="shared" ca="1" si="0"/>
        <v/>
      </c>
      <c r="X6" s="34">
        <f ca="1">IF(OFFSET('Durango ICP data'!A3,0,$C$24-1,1,1)&lt;&gt;"", OFFSET('Durango ICP data'!A3,0,$C$24-1,1,1), "")</f>
        <v>704</v>
      </c>
      <c r="Y6" s="34">
        <f ca="1">IF(OFFSET('Durango ICP data'!A3,0,$D$24-1,1,1)&lt;&gt;"", OFFSET('Durango ICP data'!A3,0,$D$24-1,1,1), "")</f>
        <v>104000</v>
      </c>
      <c r="Z6" s="34">
        <f t="shared" ref="Z6:Z35" ca="1" si="2">IF(Y6&lt;&gt;"",X6/Y6,"")</f>
        <v>6.7692307692307696E-3</v>
      </c>
    </row>
    <row r="7" spans="1:26" x14ac:dyDescent="0.2">
      <c r="A7" s="4">
        <v>3</v>
      </c>
      <c r="B7" t="s">
        <v>148</v>
      </c>
      <c r="P7" s="34" t="str">
        <f ca="1">IF(OFFSET('Chlorine ICP data'!A6,0,$C$24-1,1,1)&lt;&gt;"", OFFSET('Chlorine ICP data'!A6,0,$C$24-1,1,1),"")</f>
        <v/>
      </c>
      <c r="Q7" s="34" t="str">
        <f ca="1">IF(OFFSET('Chlorine ICP data'!A6,0,$D$24-1,1,1)&lt;&gt;"",OFFSET('Chlorine ICP data'!A6,0,$D$24-1,1,1),"")</f>
        <v/>
      </c>
      <c r="R7" s="34" t="str">
        <f t="shared" ca="1" si="1"/>
        <v/>
      </c>
      <c r="T7" s="34" t="str">
        <f ca="1">IF(OFFSET('Chlorine ICP data'!A43,0,$C$24-1,1,1)&lt;&gt;"", OFFSET('Chlorine ICP data'!A43,0,$C$24-1,1,1),"")</f>
        <v/>
      </c>
      <c r="U7" s="34" t="str">
        <f ca="1">IF(OFFSET('Chlorine ICP data'!A43,0,$D$24-1,1,1)&lt;&gt;"",OFFSET('Chlorine ICP data'!A43,0,$D$24-1,1,1),"")</f>
        <v/>
      </c>
      <c r="V7" s="34" t="str">
        <f t="shared" ca="1" si="0"/>
        <v/>
      </c>
      <c r="X7" s="34">
        <f ca="1">IF(OFFSET('Durango ICP data'!A4,0,$C$24-1,1,1)&lt;&gt;"", OFFSET('Durango ICP data'!A4,0,$C$24-1,1,1), "")</f>
        <v>731</v>
      </c>
      <c r="Y7" s="34">
        <f ca="1">IF(OFFSET('Durango ICP data'!A4,0,$D$24-1,1,1)&lt;&gt;"", OFFSET('Durango ICP data'!A4,0,$D$24-1,1,1), "")</f>
        <v>102300</v>
      </c>
      <c r="Z7" s="34">
        <f t="shared" ca="1" si="2"/>
        <v>7.1456500488758555E-3</v>
      </c>
    </row>
    <row r="8" spans="1:26" x14ac:dyDescent="0.2">
      <c r="A8" s="4">
        <v>4</v>
      </c>
      <c r="B8" t="s">
        <v>145</v>
      </c>
      <c r="P8" s="34" t="str">
        <f ca="1">IF(OFFSET('Chlorine ICP data'!A7,0,$C$24-1,1,1)&lt;&gt;"", OFFSET('Chlorine ICP data'!A7,0,$C$24-1,1,1),"")</f>
        <v/>
      </c>
      <c r="Q8" s="34" t="str">
        <f ca="1">IF(OFFSET('Chlorine ICP data'!A7,0,$D$24-1,1,1)&lt;&gt;"",OFFSET('Chlorine ICP data'!A7,0,$D$24-1,1,1),"")</f>
        <v/>
      </c>
      <c r="R8" s="34" t="str">
        <f t="shared" ca="1" si="1"/>
        <v/>
      </c>
      <c r="T8" s="34" t="str">
        <f ca="1">IF(OFFSET('Chlorine ICP data'!A44,0,$C$24-1,1,1)&lt;&gt;"", OFFSET('Chlorine ICP data'!A44,0,$C$24-1,1,1),"")</f>
        <v/>
      </c>
      <c r="U8" s="34" t="str">
        <f ca="1">IF(OFFSET('Chlorine ICP data'!A44,0,$D$24-1,1,1)&lt;&gt;"",OFFSET('Chlorine ICP data'!A44,0,$D$24-1,1,1),"")</f>
        <v/>
      </c>
      <c r="V8" s="34" t="str">
        <f t="shared" ca="1" si="0"/>
        <v/>
      </c>
      <c r="X8" s="34">
        <f ca="1">IF(OFFSET('Durango ICP data'!A5,0,$C$24-1,1,1)&lt;&gt;"", OFFSET('Durango ICP data'!A5,0,$C$24-1,1,1), "")</f>
        <v>690</v>
      </c>
      <c r="Y8" s="34">
        <f ca="1">IF(OFFSET('Durango ICP data'!A5,0,$D$24-1,1,1)&lt;&gt;"", OFFSET('Durango ICP data'!A5,0,$D$24-1,1,1), "")</f>
        <v>102800</v>
      </c>
      <c r="Z8" s="34">
        <f t="shared" ca="1" si="2"/>
        <v>6.7120622568093381E-3</v>
      </c>
    </row>
    <row r="9" spans="1:26" x14ac:dyDescent="0.2">
      <c r="A9" s="4">
        <v>5</v>
      </c>
      <c r="B9" s="90" t="s">
        <v>149</v>
      </c>
      <c r="P9" s="34" t="str">
        <f ca="1">IF(OFFSET('Chlorine ICP data'!A8,0,$C$24-1,1,1)&lt;&gt;"", OFFSET('Chlorine ICP data'!A8,0,$C$24-1,1,1),"")</f>
        <v/>
      </c>
      <c r="Q9" s="34" t="str">
        <f ca="1">IF(OFFSET('Chlorine ICP data'!A8,0,$D$24-1,1,1)&lt;&gt;"",OFFSET('Chlorine ICP data'!A8,0,$D$24-1,1,1),"")</f>
        <v/>
      </c>
      <c r="R9" s="34" t="str">
        <f t="shared" ca="1" si="1"/>
        <v/>
      </c>
      <c r="T9" s="34" t="str">
        <f ca="1">IF(OFFSET('Chlorine ICP data'!A45,0,$C$24-1,1,1)&lt;&gt;"", OFFSET('Chlorine ICP data'!A45,0,$C$24-1,1,1),"")</f>
        <v/>
      </c>
      <c r="U9" s="34" t="str">
        <f ca="1">IF(OFFSET('Chlorine ICP data'!A45,0,$D$24-1,1,1)&lt;&gt;"",OFFSET('Chlorine ICP data'!A45,0,$D$24-1,1,1),"")</f>
        <v/>
      </c>
      <c r="V9" s="34" t="str">
        <f t="shared" ca="1" si="0"/>
        <v/>
      </c>
      <c r="X9" s="34">
        <f ca="1">IF(OFFSET('Durango ICP data'!A6,0,$C$24-1,1,1)&lt;&gt;"", OFFSET('Durango ICP data'!A6,0,$C$24-1,1,1), "")</f>
        <v>762</v>
      </c>
      <c r="Y9" s="34">
        <f ca="1">IF(OFFSET('Durango ICP data'!A6,0,$D$24-1,1,1)&lt;&gt;"", OFFSET('Durango ICP data'!A6,0,$D$24-1,1,1), "")</f>
        <v>100700</v>
      </c>
      <c r="Z9" s="34">
        <f t="shared" ca="1" si="2"/>
        <v>7.5670307845084406E-3</v>
      </c>
    </row>
    <row r="10" spans="1:26" x14ac:dyDescent="0.2">
      <c r="A10" s="4">
        <v>6</v>
      </c>
      <c r="B10" t="s">
        <v>40</v>
      </c>
      <c r="P10" s="34" t="str">
        <f ca="1">IF(OFFSET('Chlorine ICP data'!A9,0,$C$24-1,1,1)&lt;&gt;"", OFFSET('Chlorine ICP data'!A9,0,$C$24-1,1,1),"")</f>
        <v/>
      </c>
      <c r="Q10" s="34" t="str">
        <f ca="1">IF(OFFSET('Chlorine ICP data'!A9,0,$D$24-1,1,1)&lt;&gt;"",OFFSET('Chlorine ICP data'!A9,0,$D$24-1,1,1),"")</f>
        <v/>
      </c>
      <c r="R10" s="34" t="str">
        <f t="shared" ca="1" si="1"/>
        <v/>
      </c>
      <c r="T10" s="34" t="str">
        <f ca="1">IF(OFFSET('Chlorine ICP data'!A46,0,$C$24-1,1,1)&lt;&gt;"", OFFSET('Chlorine ICP data'!A46,0,$C$24-1,1,1),"")</f>
        <v/>
      </c>
      <c r="U10" s="34" t="str">
        <f ca="1">IF(OFFSET('Chlorine ICP data'!A46,0,$D$24-1,1,1)&lt;&gt;"",OFFSET('Chlorine ICP data'!A46,0,$D$24-1,1,1),"")</f>
        <v/>
      </c>
      <c r="V10" s="34" t="str">
        <f t="shared" ca="1" si="0"/>
        <v/>
      </c>
      <c r="X10" s="34">
        <f ca="1">IF(OFFSET('Durango ICP data'!A7,0,$C$24-1,1,1)&lt;&gt;"", OFFSET('Durango ICP data'!A7,0,$C$24-1,1,1), "")</f>
        <v>762</v>
      </c>
      <c r="Y10" s="34">
        <f ca="1">IF(OFFSET('Durango ICP data'!A7,0,$D$24-1,1,1)&lt;&gt;"", OFFSET('Durango ICP data'!A7,0,$D$24-1,1,1), "")</f>
        <v>104600</v>
      </c>
      <c r="Z10" s="34">
        <f t="shared" ca="1" si="2"/>
        <v>7.2848948374760998E-3</v>
      </c>
    </row>
    <row r="11" spans="1:26" x14ac:dyDescent="0.2">
      <c r="A11" s="4">
        <v>7</v>
      </c>
      <c r="B11" t="s">
        <v>150</v>
      </c>
      <c r="P11" s="34" t="str">
        <f ca="1">IF(OFFSET('Chlorine ICP data'!A10,0,$C$24-1,1,1)&lt;&gt;"", OFFSET('Chlorine ICP data'!A10,0,$C$24-1,1,1),"")</f>
        <v/>
      </c>
      <c r="Q11" s="34" t="str">
        <f ca="1">IF(OFFSET('Chlorine ICP data'!A10,0,$D$24-1,1,1)&lt;&gt;"",OFFSET('Chlorine ICP data'!A10,0,$D$24-1,1,1),"")</f>
        <v/>
      </c>
      <c r="R11" s="34" t="str">
        <f t="shared" ca="1" si="1"/>
        <v/>
      </c>
      <c r="T11" s="34" t="str">
        <f ca="1">IF(OFFSET('Chlorine ICP data'!A47,0,$C$24-1,1,1)&lt;&gt;"", OFFSET('Chlorine ICP data'!A47,0,$C$24-1,1,1),"")</f>
        <v/>
      </c>
      <c r="U11" s="34" t="str">
        <f ca="1">IF(OFFSET('Chlorine ICP data'!A47,0,$D$24-1,1,1)&lt;&gt;"",OFFSET('Chlorine ICP data'!A47,0,$D$24-1,1,1),"")</f>
        <v/>
      </c>
      <c r="V11" s="34" t="str">
        <f t="shared" ca="1" si="0"/>
        <v/>
      </c>
      <c r="X11" s="34">
        <f ca="1">IF(OFFSET('Durango ICP data'!A8,0,$C$24-1,1,1)&lt;&gt;"", OFFSET('Durango ICP data'!A8,0,$C$24-1,1,1), "")</f>
        <v>704</v>
      </c>
      <c r="Y11" s="34">
        <f ca="1">IF(OFFSET('Durango ICP data'!A8,0,$D$24-1,1,1)&lt;&gt;"", OFFSET('Durango ICP data'!A8,0,$D$24-1,1,1), "")</f>
        <v>105100</v>
      </c>
      <c r="Z11" s="34">
        <f t="shared" ca="1" si="2"/>
        <v>6.698382492863939E-3</v>
      </c>
    </row>
    <row r="12" spans="1:26" x14ac:dyDescent="0.2">
      <c r="A12" s="4">
        <v>8</v>
      </c>
      <c r="B12" t="s">
        <v>151</v>
      </c>
      <c r="P12" s="34" t="str">
        <f ca="1">IF(OFFSET('Chlorine ICP data'!A11,0,$C$24-1,1,1)&lt;&gt;"", OFFSET('Chlorine ICP data'!A11,0,$C$24-1,1,1),"")</f>
        <v/>
      </c>
      <c r="Q12" s="34" t="str">
        <f ca="1">IF(OFFSET('Chlorine ICP data'!A11,0,$D$24-1,1,1)&lt;&gt;"",OFFSET('Chlorine ICP data'!A11,0,$D$24-1,1,1),"")</f>
        <v/>
      </c>
      <c r="R12" s="34" t="str">
        <f t="shared" ca="1" si="1"/>
        <v/>
      </c>
      <c r="T12" s="34" t="str">
        <f ca="1">IF(OFFSET('Chlorine ICP data'!A48,0,$C$24-1,1,1)&lt;&gt;"", OFFSET('Chlorine ICP data'!A48,0,$C$24-1,1,1),"")</f>
        <v/>
      </c>
      <c r="U12" s="34" t="str">
        <f ca="1">IF(OFFSET('Chlorine ICP data'!A48,0,$D$24-1,1,1)&lt;&gt;"",OFFSET('Chlorine ICP data'!A48,0,$D$24-1,1,1),"")</f>
        <v/>
      </c>
      <c r="V12" s="34" t="str">
        <f t="shared" ca="1" si="0"/>
        <v/>
      </c>
      <c r="X12" s="34">
        <f ca="1">IF(OFFSET('Durango ICP data'!A9,0,$C$24-1,1,1)&lt;&gt;"", OFFSET('Durango ICP data'!A9,0,$C$24-1,1,1), "")</f>
        <v>739</v>
      </c>
      <c r="Y12" s="34">
        <f ca="1">IF(OFFSET('Durango ICP data'!A9,0,$D$24-1,1,1)&lt;&gt;"", OFFSET('Durango ICP data'!A9,0,$D$24-1,1,1), "")</f>
        <v>100400</v>
      </c>
      <c r="Z12" s="34">
        <f t="shared" ca="1" si="2"/>
        <v>7.3605577689243029E-3</v>
      </c>
    </row>
    <row r="13" spans="1:26" x14ac:dyDescent="0.2">
      <c r="A13" s="4">
        <v>9</v>
      </c>
      <c r="B13" t="s">
        <v>141</v>
      </c>
      <c r="P13" s="34" t="str">
        <f ca="1">IF(OFFSET('Chlorine ICP data'!A12,0,$C$24-1,1,1)&lt;&gt;"", OFFSET('Chlorine ICP data'!A12,0,$C$24-1,1,1),"")</f>
        <v/>
      </c>
      <c r="Q13" s="34" t="str">
        <f ca="1">IF(OFFSET('Chlorine ICP data'!A12,0,$D$24-1,1,1)&lt;&gt;"",OFFSET('Chlorine ICP data'!A12,0,$D$24-1,1,1),"")</f>
        <v/>
      </c>
      <c r="R13" s="34" t="str">
        <f t="shared" ca="1" si="1"/>
        <v/>
      </c>
      <c r="T13" s="34" t="str">
        <f ca="1">IF(OFFSET('Chlorine ICP data'!A49,0,$C$24-1,1,1)&lt;&gt;"", OFFSET('Chlorine ICP data'!A49,0,$C$24-1,1,1),"")</f>
        <v/>
      </c>
      <c r="U13" s="34" t="str">
        <f ca="1">IF(OFFSET('Chlorine ICP data'!A49,0,$D$24-1,1,1)&lt;&gt;"",OFFSET('Chlorine ICP data'!A49,0,$D$24-1,1,1),"")</f>
        <v/>
      </c>
      <c r="V13" s="34" t="str">
        <f t="shared" ca="1" si="0"/>
        <v/>
      </c>
      <c r="X13" s="34">
        <f ca="1">IF(OFFSET('Durango ICP data'!A10,0,$C$24-1,1,1)&lt;&gt;"", OFFSET('Durango ICP data'!A10,0,$C$24-1,1,1), "")</f>
        <v>706</v>
      </c>
      <c r="Y13" s="34">
        <f ca="1">IF(OFFSET('Durango ICP data'!A10,0,$D$24-1,1,1)&lt;&gt;"", OFFSET('Durango ICP data'!A10,0,$D$24-1,1,1), "")</f>
        <v>98500</v>
      </c>
      <c r="Z13" s="34">
        <f t="shared" ca="1" si="2"/>
        <v>7.1675126903553302E-3</v>
      </c>
    </row>
    <row r="14" spans="1:26" x14ac:dyDescent="0.2">
      <c r="A14" s="4">
        <v>10</v>
      </c>
      <c r="B14" t="s">
        <v>142</v>
      </c>
      <c r="P14" s="34" t="str">
        <f ca="1">IF(OFFSET('Chlorine ICP data'!A13,0,$C$24-1,1,1)&lt;&gt;"", OFFSET('Chlorine ICP data'!A13,0,$C$24-1,1,1),"")</f>
        <v/>
      </c>
      <c r="Q14" s="34" t="str">
        <f ca="1">IF(OFFSET('Chlorine ICP data'!A13,0,$D$24-1,1,1)&lt;&gt;"",OFFSET('Chlorine ICP data'!A13,0,$D$24-1,1,1),"")</f>
        <v/>
      </c>
      <c r="R14" s="34" t="str">
        <f t="shared" ca="1" si="1"/>
        <v/>
      </c>
      <c r="T14" s="34" t="str">
        <f ca="1">IF(OFFSET('Chlorine ICP data'!A50,0,$C$24-1,1,1)&lt;&gt;"", OFFSET('Chlorine ICP data'!A50,0,$C$24-1,1,1),"")</f>
        <v/>
      </c>
      <c r="U14" s="34" t="str">
        <f ca="1">IF(OFFSET('Chlorine ICP data'!A50,0,$D$24-1,1,1)&lt;&gt;"",OFFSET('Chlorine ICP data'!A50,0,$D$24-1,1,1),"")</f>
        <v/>
      </c>
      <c r="V14" s="34" t="str">
        <f t="shared" ca="1" si="0"/>
        <v/>
      </c>
      <c r="X14" s="34">
        <f ca="1">IF(OFFSET('Durango ICP data'!A11,0,$C$24-1,1,1)&lt;&gt;"", OFFSET('Durango ICP data'!A11,0,$C$24-1,1,1), "")</f>
        <v>690</v>
      </c>
      <c r="Y14" s="34">
        <f ca="1">IF(OFFSET('Durango ICP data'!A11,0,$D$24-1,1,1)&lt;&gt;"", OFFSET('Durango ICP data'!A11,0,$D$24-1,1,1), "")</f>
        <v>100200</v>
      </c>
      <c r="Z14" s="34">
        <f t="shared" ca="1" si="2"/>
        <v>6.8862275449101795E-3</v>
      </c>
    </row>
    <row r="15" spans="1:26" x14ac:dyDescent="0.2">
      <c r="A15" s="4">
        <v>11</v>
      </c>
      <c r="B15" t="s">
        <v>143</v>
      </c>
      <c r="P15" s="34" t="str">
        <f ca="1">IF(OFFSET('Chlorine ICP data'!A14,0,$C$24-1,1,1)&lt;&gt;"", OFFSET('Chlorine ICP data'!A14,0,$C$24-1,1,1),"")</f>
        <v/>
      </c>
      <c r="Q15" s="34" t="str">
        <f ca="1">IF(OFFSET('Chlorine ICP data'!A14,0,$D$24-1,1,1)&lt;&gt;"",OFFSET('Chlorine ICP data'!A14,0,$D$24-1,1,1),"")</f>
        <v/>
      </c>
      <c r="R15" s="34" t="str">
        <f t="shared" ca="1" si="1"/>
        <v/>
      </c>
      <c r="T15" s="34" t="str">
        <f ca="1">IF(OFFSET('Chlorine ICP data'!A51,0,$C$24-1,1,1)&lt;&gt;"", OFFSET('Chlorine ICP data'!A51,0,$C$24-1,1,1),"")</f>
        <v/>
      </c>
      <c r="U15" s="34" t="str">
        <f ca="1">IF(OFFSET('Chlorine ICP data'!A51,0,$D$24-1,1,1)&lt;&gt;"",OFFSET('Chlorine ICP data'!A51,0,$D$24-1,1,1),"")</f>
        <v/>
      </c>
      <c r="V15" s="34" t="str">
        <f t="shared" ca="1" si="0"/>
        <v/>
      </c>
      <c r="X15" s="34">
        <f ca="1">IF(OFFSET('Durango ICP data'!A12,0,$C$24-1,1,1)&lt;&gt;"", OFFSET('Durango ICP data'!A12,0,$C$24-1,1,1), "")</f>
        <v>646</v>
      </c>
      <c r="Y15" s="34">
        <f ca="1">IF(OFFSET('Durango ICP data'!A12,0,$D$24-1,1,1)&lt;&gt;"", OFFSET('Durango ICP data'!A12,0,$D$24-1,1,1), "")</f>
        <v>102800</v>
      </c>
      <c r="Z15" s="34">
        <f t="shared" ca="1" si="2"/>
        <v>6.2840466926070036E-3</v>
      </c>
    </row>
    <row r="16" spans="1:26" x14ac:dyDescent="0.2">
      <c r="A16" s="4">
        <v>12</v>
      </c>
      <c r="B16" t="s">
        <v>144</v>
      </c>
      <c r="P16" s="34" t="str">
        <f ca="1">IF(OFFSET('Chlorine ICP data'!A15,0,$C$24-1,1,1)&lt;&gt;"", OFFSET('Chlorine ICP data'!A15,0,$C$24-1,1,1),"")</f>
        <v/>
      </c>
      <c r="Q16" s="34" t="str">
        <f ca="1">IF(OFFSET('Chlorine ICP data'!A15,0,$D$24-1,1,1)&lt;&gt;"",OFFSET('Chlorine ICP data'!A15,0,$D$24-1,1,1),"")</f>
        <v/>
      </c>
      <c r="R16" s="34" t="str">
        <f t="shared" ca="1" si="1"/>
        <v/>
      </c>
      <c r="T16" s="34" t="str">
        <f ca="1">IF(OFFSET('Chlorine ICP data'!A52,0,$C$24-1,1,1)&lt;&gt;"", OFFSET('Chlorine ICP data'!A52,0,$C$24-1,1,1),"")</f>
        <v/>
      </c>
      <c r="U16" s="34" t="str">
        <f ca="1">IF(OFFSET('Chlorine ICP data'!A52,0,$D$24-1,1,1)&lt;&gt;"",OFFSET('Chlorine ICP data'!A52,0,$D$24-1,1,1),"")</f>
        <v/>
      </c>
      <c r="V16" s="34" t="str">
        <f t="shared" ca="1" si="0"/>
        <v/>
      </c>
      <c r="X16" s="34">
        <f ca="1">IF(OFFSET('Durango ICP data'!A13,0,$C$24-1,1,1)&lt;&gt;"", OFFSET('Durango ICP data'!A13,0,$C$24-1,1,1), "")</f>
        <v>785</v>
      </c>
      <c r="Y16" s="34">
        <f ca="1">IF(OFFSET('Durango ICP data'!A13,0,$D$24-1,1,1)&lt;&gt;"", OFFSET('Durango ICP data'!A13,0,$D$24-1,1,1), "")</f>
        <v>104000</v>
      </c>
      <c r="Z16" s="34">
        <f t="shared" ca="1" si="2"/>
        <v>7.548076923076923E-3</v>
      </c>
    </row>
    <row r="17" spans="1:26" x14ac:dyDescent="0.2">
      <c r="A17" s="4">
        <v>13</v>
      </c>
      <c r="B17" t="s">
        <v>147</v>
      </c>
      <c r="P17" s="34" t="str">
        <f ca="1">IF(OFFSET('Chlorine ICP data'!A16,0,$C$24-1,1,1)&lt;&gt;"", OFFSET('Chlorine ICP data'!A16,0,$C$24-1,1,1),"")</f>
        <v/>
      </c>
      <c r="Q17" s="34" t="str">
        <f ca="1">IF(OFFSET('Chlorine ICP data'!A16,0,$D$24-1,1,1)&lt;&gt;"",OFFSET('Chlorine ICP data'!A16,0,$D$24-1,1,1),"")</f>
        <v/>
      </c>
      <c r="R17" s="34" t="str">
        <f t="shared" ref="R17:R40" ca="1" si="3">IF(Q17&lt;&gt;"",P17/Q17,"")</f>
        <v/>
      </c>
      <c r="T17" s="34" t="str">
        <f ca="1">IF(OFFSET('Chlorine ICP data'!A53,0,$C$24-1,1,1)&lt;&gt;"", OFFSET('Chlorine ICP data'!A53,0,$C$24-1,1,1),"")</f>
        <v/>
      </c>
      <c r="U17" s="34" t="str">
        <f ca="1">IF(OFFSET('Chlorine ICP data'!A53,0,$D$24-1,1,1)&lt;&gt;"",OFFSET('Chlorine ICP data'!A53,0,$D$24-1,1,1),"")</f>
        <v/>
      </c>
      <c r="V17" s="34" t="str">
        <f t="shared" ca="1" si="0"/>
        <v/>
      </c>
      <c r="X17" s="34">
        <f ca="1">IF(OFFSET('Durango ICP data'!A14,0,$C$24-1,1,1)&lt;&gt;"", OFFSET('Durango ICP data'!A14,0,$C$24-1,1,1), "")</f>
        <v>680</v>
      </c>
      <c r="Y17" s="34">
        <f ca="1">IF(OFFSET('Durango ICP data'!A14,0,$D$24-1,1,1)&lt;&gt;"", OFFSET('Durango ICP data'!A14,0,$D$24-1,1,1), "")</f>
        <v>96600</v>
      </c>
      <c r="Z17" s="34">
        <f t="shared" ca="1" si="2"/>
        <v>7.0393374741200831E-3</v>
      </c>
    </row>
    <row r="18" spans="1:26" x14ac:dyDescent="0.2">
      <c r="A18" s="4">
        <v>14</v>
      </c>
      <c r="B18" t="s">
        <v>152</v>
      </c>
      <c r="P18" s="34" t="str">
        <f ca="1">IF(OFFSET('Chlorine ICP data'!A17,0,$C$24-1,1,1)&lt;&gt;"", OFFSET('Chlorine ICP data'!A17,0,$C$24-1,1,1),"")</f>
        <v/>
      </c>
      <c r="Q18" s="34" t="str">
        <f ca="1">IF(OFFSET('Chlorine ICP data'!A17,0,$D$24-1,1,1)&lt;&gt;"",OFFSET('Chlorine ICP data'!A17,0,$D$24-1,1,1),"")</f>
        <v/>
      </c>
      <c r="R18" s="34" t="str">
        <f t="shared" ca="1" si="3"/>
        <v/>
      </c>
      <c r="T18" s="34" t="str">
        <f ca="1">IF(OFFSET('Chlorine ICP data'!A54,0,$C$24-1,1,1)&lt;&gt;"", OFFSET('Chlorine ICP data'!A54,0,$C$24-1,1,1),"")</f>
        <v/>
      </c>
      <c r="U18" s="34" t="str">
        <f ca="1">IF(OFFSET('Chlorine ICP data'!A54,0,$D$24-1,1,1)&lt;&gt;"",OFFSET('Chlorine ICP data'!A54,0,$D$24-1,1,1),"")</f>
        <v/>
      </c>
      <c r="V18" s="34" t="str">
        <f t="shared" ca="1" si="0"/>
        <v/>
      </c>
      <c r="X18" s="34">
        <f ca="1">IF(OFFSET('Durango ICP data'!A15,0,$C$24-1,1,1)&lt;&gt;"", OFFSET('Durango ICP data'!A15,0,$C$24-1,1,1), "")</f>
        <v>718</v>
      </c>
      <c r="Y18" s="34">
        <f ca="1">IF(OFFSET('Durango ICP data'!A15,0,$D$24-1,1,1)&lt;&gt;"", OFFSET('Durango ICP data'!A15,0,$D$24-1,1,1), "")</f>
        <v>97500</v>
      </c>
      <c r="Z18" s="34">
        <f t="shared" ca="1" si="2"/>
        <v>7.3641025641025641E-3</v>
      </c>
    </row>
    <row r="19" spans="1:26" ht="13.5" thickBot="1" x14ac:dyDescent="0.25">
      <c r="P19" s="34" t="str">
        <f ca="1">IF(OFFSET('Chlorine ICP data'!A18,0,$C$24-1,1,1)&lt;&gt;"", OFFSET('Chlorine ICP data'!A18,0,$C$24-1,1,1),"")</f>
        <v/>
      </c>
      <c r="Q19" s="34" t="str">
        <f ca="1">IF(OFFSET('Chlorine ICP data'!A18,0,$D$24-1,1,1)&lt;&gt;"",OFFSET('Chlorine ICP data'!A18,0,$D$24-1,1,1),"")</f>
        <v/>
      </c>
      <c r="R19" s="34" t="str">
        <f t="shared" ca="1" si="3"/>
        <v/>
      </c>
      <c r="T19" s="34" t="str">
        <f ca="1">IF(OFFSET('Chlorine ICP data'!A55,0,$C$24-1,1,1)&lt;&gt;"", OFFSET('Chlorine ICP data'!A55,0,$C$24-1,1,1),"")</f>
        <v/>
      </c>
      <c r="U19" s="34" t="str">
        <f ca="1">IF(OFFSET('Chlorine ICP data'!A55,0,$D$24-1,1,1)&lt;&gt;"",OFFSET('Chlorine ICP data'!A55,0,$D$24-1,1,1),"")</f>
        <v/>
      </c>
      <c r="V19" s="34" t="str">
        <f t="shared" ref="V19:V40" ca="1" si="4">IF(U19&lt;&gt;"",T19/U19,"")</f>
        <v/>
      </c>
      <c r="X19" s="34">
        <f ca="1">IF(OFFSET('Durango ICP data'!A16,0,$C$24-1,1,1)&lt;&gt;"", OFFSET('Durango ICP data'!A16,0,$C$24-1,1,1), "")</f>
        <v>755</v>
      </c>
      <c r="Y19" s="34">
        <f ca="1">IF(OFFSET('Durango ICP data'!A16,0,$D$24-1,1,1)&lt;&gt;"", OFFSET('Durango ICP data'!A16,0,$D$24-1,1,1), "")</f>
        <v>98300</v>
      </c>
      <c r="Z19" s="34">
        <f t="shared" ca="1" si="2"/>
        <v>7.6805696846388603E-3</v>
      </c>
    </row>
    <row r="20" spans="1:26" x14ac:dyDescent="0.2">
      <c r="B20" s="9"/>
      <c r="C20" s="10" t="s">
        <v>26</v>
      </c>
      <c r="D20" s="10"/>
      <c r="E20" s="10"/>
      <c r="F20" s="10"/>
      <c r="G20" s="10"/>
      <c r="H20" s="10"/>
      <c r="I20" s="11"/>
      <c r="P20" s="34" t="str">
        <f ca="1">IF(OFFSET('Chlorine ICP data'!A19,0,$C$24-1,1,1)&lt;&gt;"", OFFSET('Chlorine ICP data'!A19,0,$C$24-1,1,1),"")</f>
        <v/>
      </c>
      <c r="Q20" s="34" t="str">
        <f ca="1">IF(OFFSET('Chlorine ICP data'!A19,0,$D$24-1,1,1)&lt;&gt;"",OFFSET('Chlorine ICP data'!A19,0,$D$24-1,1,1),"")</f>
        <v/>
      </c>
      <c r="R20" s="34" t="str">
        <f t="shared" ca="1" si="3"/>
        <v/>
      </c>
      <c r="T20" s="34" t="str">
        <f ca="1">IF(OFFSET('Chlorine ICP data'!A56,0,$C$24-1,1,1)&lt;&gt;"", OFFSET('Chlorine ICP data'!A56,0,$C$24-1,1,1),"")</f>
        <v/>
      </c>
      <c r="U20" s="34" t="str">
        <f ca="1">IF(OFFSET('Chlorine ICP data'!A56,0,$D$24-1,1,1)&lt;&gt;"",OFFSET('Chlorine ICP data'!A56,0,$D$24-1,1,1),"")</f>
        <v/>
      </c>
      <c r="V20" s="34" t="str">
        <f t="shared" ca="1" si="4"/>
        <v/>
      </c>
      <c r="X20" s="34">
        <f ca="1">IF(OFFSET('Durango ICP data'!A17,0,$C$24-1,1,1)&lt;&gt;"", OFFSET('Durango ICP data'!A17,0,$C$24-1,1,1), "")</f>
        <v>790</v>
      </c>
      <c r="Y20" s="34">
        <f ca="1">IF(OFFSET('Durango ICP data'!A17,0,$D$24-1,1,1)&lt;&gt;"", OFFSET('Durango ICP data'!A17,0,$D$24-1,1,1), "")</f>
        <v>103700</v>
      </c>
      <c r="Z20" s="34">
        <f t="shared" ca="1" si="2"/>
        <v>7.6181292189006749E-3</v>
      </c>
    </row>
    <row r="21" spans="1:26" ht="13.5" thickBot="1" x14ac:dyDescent="0.25">
      <c r="B21" s="12"/>
      <c r="C21" s="13" t="s">
        <v>24</v>
      </c>
      <c r="D21" s="13" t="s">
        <v>23</v>
      </c>
      <c r="E21" s="13" t="s">
        <v>25</v>
      </c>
      <c r="F21" s="13" t="s">
        <v>21</v>
      </c>
      <c r="G21" s="13" t="s">
        <v>22</v>
      </c>
      <c r="H21" s="13" t="s">
        <v>17</v>
      </c>
      <c r="I21" s="14"/>
      <c r="P21" s="34" t="str">
        <f ca="1">IF(OFFSET('Chlorine ICP data'!A20,0,$C$24-1,1,1)&lt;&gt;"", OFFSET('Chlorine ICP data'!A20,0,$C$24-1,1,1),"")</f>
        <v/>
      </c>
      <c r="Q21" s="34" t="str">
        <f ca="1">IF(OFFSET('Chlorine ICP data'!A20,0,$D$24-1,1,1)&lt;&gt;"",OFFSET('Chlorine ICP data'!A20,0,$D$24-1,1,1),"")</f>
        <v/>
      </c>
      <c r="R21" s="34" t="str">
        <f t="shared" ca="1" si="3"/>
        <v/>
      </c>
      <c r="T21" s="34" t="str">
        <f ca="1">IF(OFFSET('Chlorine ICP data'!A57,0,$C$24-1,1,1)&lt;&gt;"", OFFSET('Chlorine ICP data'!A57,0,$C$24-1,1,1),"")</f>
        <v/>
      </c>
      <c r="U21" s="34" t="str">
        <f ca="1">IF(OFFSET('Chlorine ICP data'!A57,0,$D$24-1,1,1)&lt;&gt;"",OFFSET('Chlorine ICP data'!A57,0,$D$24-1,1,1),"")</f>
        <v/>
      </c>
      <c r="V21" s="34" t="str">
        <f t="shared" ca="1" si="4"/>
        <v/>
      </c>
      <c r="X21" s="34">
        <f ca="1">IF(OFFSET('Durango ICP data'!A18,0,$C$24-1,1,1)&lt;&gt;"", OFFSET('Durango ICP data'!A18,0,$C$24-1,1,1), "")</f>
        <v>772</v>
      </c>
      <c r="Y21" s="34">
        <f ca="1">IF(OFFSET('Durango ICP data'!A18,0,$D$24-1,1,1)&lt;&gt;"", OFFSET('Durango ICP data'!A18,0,$D$24-1,1,1), "")</f>
        <v>99860</v>
      </c>
      <c r="Z21" s="34">
        <f t="shared" ca="1" si="2"/>
        <v>7.7308231524133783E-3</v>
      </c>
    </row>
    <row r="22" spans="1:26" ht="13.5" thickBot="1" x14ac:dyDescent="0.25">
      <c r="B22" s="12"/>
      <c r="C22" s="7" t="s">
        <v>78</v>
      </c>
      <c r="D22" s="7" t="s">
        <v>79</v>
      </c>
      <c r="E22" s="7" t="s">
        <v>80</v>
      </c>
      <c r="F22" s="7" t="s">
        <v>318</v>
      </c>
      <c r="G22" s="8" t="s">
        <v>319</v>
      </c>
      <c r="H22" s="8" t="s">
        <v>320</v>
      </c>
      <c r="I22" s="14"/>
      <c r="P22" s="34" t="str">
        <f ca="1">IF(OFFSET('Chlorine ICP data'!A21,0,$C$24-1,1,1)&lt;&gt;"", OFFSET('Chlorine ICP data'!A21,0,$C$24-1,1,1),"")</f>
        <v/>
      </c>
      <c r="Q22" s="34" t="str">
        <f ca="1">IF(OFFSET('Chlorine ICP data'!A21,0,$D$24-1,1,1)&lt;&gt;"",OFFSET('Chlorine ICP data'!A21,0,$D$24-1,1,1),"")</f>
        <v/>
      </c>
      <c r="R22" s="34" t="str">
        <f t="shared" ca="1" si="3"/>
        <v/>
      </c>
      <c r="T22" s="34" t="str">
        <f ca="1">IF(OFFSET('Chlorine ICP data'!A58,0,$C$24-1,1,1)&lt;&gt;"", OFFSET('Chlorine ICP data'!A58,0,$C$24-1,1,1),"")</f>
        <v/>
      </c>
      <c r="U22" s="34" t="str">
        <f ca="1">IF(OFFSET('Chlorine ICP data'!A58,0,$D$24-1,1,1)&lt;&gt;"",OFFSET('Chlorine ICP data'!A58,0,$D$24-1,1,1),"")</f>
        <v/>
      </c>
      <c r="V22" s="34" t="str">
        <f t="shared" ca="1" si="4"/>
        <v/>
      </c>
      <c r="X22" s="34">
        <f ca="1">IF(OFFSET('Durango ICP data'!A19,0,$C$24-1,1,1)&lt;&gt;"", OFFSET('Durango ICP data'!A19,0,$C$24-1,1,1), "")</f>
        <v>727</v>
      </c>
      <c r="Y22" s="34">
        <f ca="1">IF(OFFSET('Durango ICP data'!A19,0,$D$24-1,1,1)&lt;&gt;"", OFFSET('Durango ICP data'!A19,0,$D$24-1,1,1), "")</f>
        <v>101100</v>
      </c>
      <c r="Z22" s="34">
        <f t="shared" ca="1" si="2"/>
        <v>7.1909000989119681E-3</v>
      </c>
    </row>
    <row r="23" spans="1:26" ht="13.5" thickBot="1" x14ac:dyDescent="0.25">
      <c r="B23" s="12"/>
      <c r="C23" s="13" t="s">
        <v>27</v>
      </c>
      <c r="D23" s="13"/>
      <c r="E23" s="13"/>
      <c r="F23" s="13"/>
      <c r="G23" s="13"/>
      <c r="H23" s="13"/>
      <c r="I23" s="14"/>
      <c r="P23" s="34" t="str">
        <f ca="1">IF(OFFSET('Chlorine ICP data'!A22,0,$C$24-1,1,1)&lt;&gt;"", OFFSET('Chlorine ICP data'!A22,0,$C$24-1,1,1),"")</f>
        <v/>
      </c>
      <c r="Q23" s="34" t="str">
        <f ca="1">IF(OFFSET('Chlorine ICP data'!A22,0,$D$24-1,1,1)&lt;&gt;"",OFFSET('Chlorine ICP data'!A22,0,$D$24-1,1,1),"")</f>
        <v/>
      </c>
      <c r="R23" s="34" t="str">
        <f t="shared" ca="1" si="3"/>
        <v/>
      </c>
      <c r="T23" s="34" t="str">
        <f ca="1">IF(OFFSET('Chlorine ICP data'!A59,0,$C$24-1,1,1)&lt;&gt;"", OFFSET('Chlorine ICP data'!A59,0,$C$24-1,1,1),"")</f>
        <v/>
      </c>
      <c r="U23" s="34" t="str">
        <f ca="1">IF(OFFSET('Chlorine ICP data'!A59,0,$D$24-1,1,1)&lt;&gt;"",OFFSET('Chlorine ICP data'!A59,0,$D$24-1,1,1),"")</f>
        <v/>
      </c>
      <c r="V23" s="34" t="str">
        <f t="shared" ca="1" si="4"/>
        <v/>
      </c>
      <c r="X23" s="34">
        <f ca="1">IF(OFFSET('Durango ICP data'!A20,0,$C$24-1,1,1)&lt;&gt;"", OFFSET('Durango ICP data'!A20,0,$C$24-1,1,1), "")</f>
        <v>656</v>
      </c>
      <c r="Y23" s="34">
        <f ca="1">IF(OFFSET('Durango ICP data'!A20,0,$D$24-1,1,1)&lt;&gt;"", OFFSET('Durango ICP data'!A20,0,$D$24-1,1,1), "")</f>
        <v>100700</v>
      </c>
      <c r="Z23" s="34">
        <f t="shared" ca="1" si="2"/>
        <v>6.5143992055610722E-3</v>
      </c>
    </row>
    <row r="24" spans="1:26" ht="13.5" thickBot="1" x14ac:dyDescent="0.25">
      <c r="B24" s="12"/>
      <c r="C24" s="5">
        <f t="shared" ref="C24:H24" ca="1" si="5">COLUMN(INDIRECT(C22&amp;"1"))</f>
        <v>114</v>
      </c>
      <c r="D24" s="5">
        <f t="shared" ca="1" si="5"/>
        <v>62</v>
      </c>
      <c r="E24" s="5">
        <f t="shared" ca="1" si="5"/>
        <v>110</v>
      </c>
      <c r="F24" s="5">
        <f t="shared" ca="1" si="5"/>
        <v>116</v>
      </c>
      <c r="G24" s="6">
        <f t="shared" ca="1" si="5"/>
        <v>162</v>
      </c>
      <c r="H24" s="6">
        <f t="shared" ca="1" si="5"/>
        <v>164</v>
      </c>
      <c r="I24" s="14"/>
      <c r="P24" s="34" t="str">
        <f ca="1">IF(OFFSET('Chlorine ICP data'!A23,0,$C$24-1,1,1)&lt;&gt;"", OFFSET('Chlorine ICP data'!A23,0,$C$24-1,1,1),"")</f>
        <v/>
      </c>
      <c r="Q24" s="34" t="str">
        <f ca="1">IF(OFFSET('Chlorine ICP data'!A23,0,$D$24-1,1,1)&lt;&gt;"",OFFSET('Chlorine ICP data'!A23,0,$D$24-1,1,1),"")</f>
        <v/>
      </c>
      <c r="R24" s="34" t="str">
        <f t="shared" ca="1" si="3"/>
        <v/>
      </c>
      <c r="T24" s="34" t="str">
        <f ca="1">IF(OFFSET('Chlorine ICP data'!A60,0,$C$24-1,1,1)&lt;&gt;"", OFFSET('Chlorine ICP data'!A60,0,$C$24-1,1,1),"")</f>
        <v/>
      </c>
      <c r="U24" s="34" t="str">
        <f ca="1">IF(OFFSET('Chlorine ICP data'!A60,0,$D$24-1,1,1)&lt;&gt;"",OFFSET('Chlorine ICP data'!A60,0,$D$24-1,1,1),"")</f>
        <v/>
      </c>
      <c r="V24" s="34" t="str">
        <f t="shared" ca="1" si="4"/>
        <v/>
      </c>
      <c r="X24" s="34">
        <f ca="1">IF(OFFSET('Durango ICP data'!A21,0,$C$24-1,1,1)&lt;&gt;"", OFFSET('Durango ICP data'!A21,0,$C$24-1,1,1), "")</f>
        <v>707</v>
      </c>
      <c r="Y24" s="34">
        <f ca="1">IF(OFFSET('Durango ICP data'!A21,0,$D$24-1,1,1)&lt;&gt;"", OFFSET('Durango ICP data'!A21,0,$D$24-1,1,1), "")</f>
        <v>101300</v>
      </c>
      <c r="Z24" s="34">
        <f t="shared" ca="1" si="2"/>
        <v>6.979269496544916E-3</v>
      </c>
    </row>
    <row r="25" spans="1:26" ht="13.5" thickBot="1" x14ac:dyDescent="0.25">
      <c r="B25" s="15"/>
      <c r="C25" s="16"/>
      <c r="D25" s="16"/>
      <c r="E25" s="16"/>
      <c r="F25" s="16"/>
      <c r="G25" s="16"/>
      <c r="H25" s="16"/>
      <c r="I25" s="17"/>
      <c r="P25" s="34" t="str">
        <f ca="1">IF(OFFSET('Chlorine ICP data'!A24,0,$C$24-1,1,1)&lt;&gt;"", OFFSET('Chlorine ICP data'!A24,0,$C$24-1,1,1),"")</f>
        <v/>
      </c>
      <c r="Q25" s="34" t="str">
        <f ca="1">IF(OFFSET('Chlorine ICP data'!A24,0,$D$24-1,1,1)&lt;&gt;"",OFFSET('Chlorine ICP data'!A24,0,$D$24-1,1,1),"")</f>
        <v/>
      </c>
      <c r="R25" s="34" t="str">
        <f t="shared" ca="1" si="3"/>
        <v/>
      </c>
      <c r="T25" s="34" t="str">
        <f ca="1">IF(OFFSET('Chlorine ICP data'!A61,0,$C$24-1,1,1)&lt;&gt;"", OFFSET('Chlorine ICP data'!A61,0,$C$24-1,1,1),"")</f>
        <v/>
      </c>
      <c r="U25" s="34" t="str">
        <f ca="1">IF(OFFSET('Chlorine ICP data'!A61,0,$D$24-1,1,1)&lt;&gt;"",OFFSET('Chlorine ICP data'!A61,0,$D$24-1,1,1),"")</f>
        <v/>
      </c>
      <c r="V25" s="34" t="str">
        <f t="shared" ca="1" si="4"/>
        <v/>
      </c>
      <c r="X25" s="34">
        <f ca="1">IF(OFFSET('Durango ICP data'!A22,0,$C$24-1,1,1)&lt;&gt;"", OFFSET('Durango ICP data'!A22,0,$C$24-1,1,1), "")</f>
        <v>512</v>
      </c>
      <c r="Y25" s="34">
        <f ca="1">IF(OFFSET('Durango ICP data'!A22,0,$D$24-1,1,1)&lt;&gt;"", OFFSET('Durango ICP data'!A22,0,$D$24-1,1,1), "")</f>
        <v>100800</v>
      </c>
      <c r="Z25" s="34">
        <f t="shared" ca="1" si="2"/>
        <v>5.0793650793650794E-3</v>
      </c>
    </row>
    <row r="26" spans="1:26" x14ac:dyDescent="0.2">
      <c r="P26" s="34" t="str">
        <f ca="1">IF(OFFSET('Chlorine ICP data'!A25,0,$C$24-1,1,1)&lt;&gt;"", OFFSET('Chlorine ICP data'!A25,0,$C$24-1,1,1),"")</f>
        <v/>
      </c>
      <c r="Q26" s="34" t="str">
        <f ca="1">IF(OFFSET('Chlorine ICP data'!A25,0,$D$24-1,1,1)&lt;&gt;"",OFFSET('Chlorine ICP data'!A25,0,$D$24-1,1,1),"")</f>
        <v/>
      </c>
      <c r="R26" s="34" t="str">
        <f t="shared" ca="1" si="3"/>
        <v/>
      </c>
      <c r="T26" s="34" t="str">
        <f ca="1">IF(OFFSET('Chlorine ICP data'!A62,0,$C$24-1,1,1)&lt;&gt;"", OFFSET('Chlorine ICP data'!A62,0,$C$24-1,1,1),"")</f>
        <v/>
      </c>
      <c r="U26" s="34" t="str">
        <f ca="1">IF(OFFSET('Chlorine ICP data'!A62,0,$D$24-1,1,1)&lt;&gt;"",OFFSET('Chlorine ICP data'!A62,0,$D$24-1,1,1),"")</f>
        <v/>
      </c>
      <c r="V26" s="34" t="str">
        <f t="shared" ca="1" si="4"/>
        <v/>
      </c>
      <c r="X26" s="34">
        <f ca="1">IF(OFFSET('Durango ICP data'!A23,0,$C$24-1,1,1)&lt;&gt;"", OFFSET('Durango ICP data'!A23,0,$C$24-1,1,1), "")</f>
        <v>679</v>
      </c>
      <c r="Y26" s="34">
        <f ca="1">IF(OFFSET('Durango ICP data'!A23,0,$D$24-1,1,1)&lt;&gt;"", OFFSET('Durango ICP data'!A23,0,$D$24-1,1,1), "")</f>
        <v>101000</v>
      </c>
      <c r="Z26" s="34">
        <f t="shared" ca="1" si="2"/>
        <v>6.7227722772277227E-3</v>
      </c>
    </row>
    <row r="27" spans="1:26" ht="13.5" thickBot="1" x14ac:dyDescent="0.25">
      <c r="P27" s="34" t="str">
        <f ca="1">IF(OFFSET('Chlorine ICP data'!A26,0,$C$24-1,1,1)&lt;&gt;"", OFFSET('Chlorine ICP data'!A26,0,$C$24-1,1,1),"")</f>
        <v/>
      </c>
      <c r="Q27" s="34" t="str">
        <f ca="1">IF(OFFSET('Chlorine ICP data'!A26,0,$D$24-1,1,1)&lt;&gt;"",OFFSET('Chlorine ICP data'!A26,0,$D$24-1,1,1),"")</f>
        <v/>
      </c>
      <c r="R27" s="34" t="str">
        <f t="shared" ca="1" si="3"/>
        <v/>
      </c>
      <c r="T27" s="34" t="str">
        <f ca="1">IF(OFFSET('Chlorine ICP data'!A63,0,$C$24-1,1,1)&lt;&gt;"", OFFSET('Chlorine ICP data'!A63,0,$C$24-1,1,1),"")</f>
        <v/>
      </c>
      <c r="U27" s="34" t="str">
        <f ca="1">IF(OFFSET('Chlorine ICP data'!A63,0,$D$24-1,1,1)&lt;&gt;"",OFFSET('Chlorine ICP data'!A63,0,$D$24-1,1,1),"")</f>
        <v/>
      </c>
      <c r="V27" s="34" t="str">
        <f t="shared" ca="1" si="4"/>
        <v/>
      </c>
      <c r="X27" s="34">
        <f ca="1">IF(OFFSET('Durango ICP data'!A24,0,$C$24-1,1,1)&lt;&gt;"", OFFSET('Durango ICP data'!A24,0,$C$24-1,1,1), "")</f>
        <v>728</v>
      </c>
      <c r="Y27" s="34">
        <f ca="1">IF(OFFSET('Durango ICP data'!A24,0,$D$24-1,1,1)&lt;&gt;"", OFFSET('Durango ICP data'!A24,0,$D$24-1,1,1), "")</f>
        <v>100100</v>
      </c>
      <c r="Z27" s="34">
        <f t="shared" ca="1" si="2"/>
        <v>7.2727272727272727E-3</v>
      </c>
    </row>
    <row r="28" spans="1:26" x14ac:dyDescent="0.2">
      <c r="B28" s="9"/>
      <c r="C28" s="10" t="s">
        <v>28</v>
      </c>
      <c r="D28" s="10"/>
      <c r="E28" s="10"/>
      <c r="F28" s="10"/>
      <c r="G28" s="10"/>
      <c r="H28" s="10"/>
      <c r="I28" s="11"/>
      <c r="P28" s="34" t="str">
        <f ca="1">IF(OFFSET('Chlorine ICP data'!A27,0,$C$24-1,1,1)&lt;&gt;"", OFFSET('Chlorine ICP data'!A27,0,$C$24-1,1,1),"")</f>
        <v/>
      </c>
      <c r="Q28" s="34" t="str">
        <f ca="1">IF(OFFSET('Chlorine ICP data'!A27,0,$D$24-1,1,1)&lt;&gt;"",OFFSET('Chlorine ICP data'!A27,0,$D$24-1,1,1),"")</f>
        <v/>
      </c>
      <c r="R28" s="34" t="str">
        <f t="shared" ca="1" si="3"/>
        <v/>
      </c>
      <c r="T28" s="34" t="str">
        <f ca="1">IF(OFFSET('Chlorine ICP data'!A64,0,$C$24-1,1,1)&lt;&gt;"", OFFSET('Chlorine ICP data'!A64,0,$C$24-1,1,1),"")</f>
        <v/>
      </c>
      <c r="U28" s="34" t="str">
        <f ca="1">IF(OFFSET('Chlorine ICP data'!A64,0,$D$24-1,1,1)&lt;&gt;"",OFFSET('Chlorine ICP data'!A64,0,$D$24-1,1,1),"")</f>
        <v/>
      </c>
      <c r="V28" s="34" t="str">
        <f t="shared" ca="1" si="4"/>
        <v/>
      </c>
      <c r="X28" s="34">
        <f ca="1">IF(OFFSET('Durango ICP data'!A25,0,$C$24-1,1,1)&lt;&gt;"", OFFSET('Durango ICP data'!A25,0,$C$24-1,1,1), "")</f>
        <v>655</v>
      </c>
      <c r="Y28" s="34">
        <f ca="1">IF(OFFSET('Durango ICP data'!A25,0,$D$24-1,1,1)&lt;&gt;"", OFFSET('Durango ICP data'!A25,0,$D$24-1,1,1), "")</f>
        <v>98100</v>
      </c>
      <c r="Z28" s="34">
        <f t="shared" ca="1" si="2"/>
        <v>6.6768603465851171E-3</v>
      </c>
    </row>
    <row r="29" spans="1:26" x14ac:dyDescent="0.2">
      <c r="B29" s="12"/>
      <c r="C29" s="13"/>
      <c r="D29" s="13"/>
      <c r="E29" s="13"/>
      <c r="F29" s="13"/>
      <c r="G29" s="13"/>
      <c r="H29" s="13"/>
      <c r="I29" s="14"/>
      <c r="P29" s="34" t="str">
        <f ca="1">IF(OFFSET('Chlorine ICP data'!A28,0,$C$24-1,1,1)&lt;&gt;"", OFFSET('Chlorine ICP data'!A28,0,$C$24-1,1,1),"")</f>
        <v/>
      </c>
      <c r="Q29" s="34" t="str">
        <f ca="1">IF(OFFSET('Chlorine ICP data'!A28,0,$D$24-1,1,1)&lt;&gt;"",OFFSET('Chlorine ICP data'!A28,0,$D$24-1,1,1),"")</f>
        <v/>
      </c>
      <c r="R29" s="34" t="str">
        <f t="shared" ca="1" si="3"/>
        <v/>
      </c>
      <c r="T29" s="34" t="str">
        <f ca="1">IF(OFFSET('Chlorine ICP data'!A65,0,$C$24-1,1,1)&lt;&gt;"", OFFSET('Chlorine ICP data'!A65,0,$C$24-1,1,1),"")</f>
        <v/>
      </c>
      <c r="U29" s="34" t="str">
        <f ca="1">IF(OFFSET('Chlorine ICP data'!A65,0,$D$24-1,1,1)&lt;&gt;"",OFFSET('Chlorine ICP data'!A65,0,$D$24-1,1,1),"")</f>
        <v/>
      </c>
      <c r="V29" s="34" t="str">
        <f t="shared" ca="1" si="4"/>
        <v/>
      </c>
      <c r="X29" s="34">
        <f ca="1">IF(OFFSET('Durango ICP data'!A26,0,$C$24-1,1,1)&lt;&gt;"", OFFSET('Durango ICP data'!A26,0,$C$24-1,1,1), "")</f>
        <v>698</v>
      </c>
      <c r="Y29" s="34">
        <f ca="1">IF(OFFSET('Durango ICP data'!A26,0,$D$24-1,1,1)&lt;&gt;"", OFFSET('Durango ICP data'!A26,0,$D$24-1,1,1), "")</f>
        <v>99400</v>
      </c>
      <c r="Z29" s="34">
        <f t="shared" ca="1" si="2"/>
        <v>7.0221327967806843E-3</v>
      </c>
    </row>
    <row r="30" spans="1:26" ht="15" thickBot="1" x14ac:dyDescent="0.25">
      <c r="B30" s="12"/>
      <c r="C30" s="13" t="s">
        <v>34</v>
      </c>
      <c r="D30" s="13"/>
      <c r="E30" s="13" t="s">
        <v>130</v>
      </c>
      <c r="F30" s="13" t="s">
        <v>156</v>
      </c>
      <c r="G30" s="13" t="s">
        <v>32</v>
      </c>
      <c r="H30" s="13" t="s">
        <v>156</v>
      </c>
      <c r="I30" s="14"/>
      <c r="P30" s="34" t="str">
        <f ca="1">IF(OFFSET('Chlorine ICP data'!A29,0,$C$24-1,1,1)&lt;&gt;"", OFFSET('Chlorine ICP data'!A29,0,$C$24-1,1,1),"")</f>
        <v/>
      </c>
      <c r="Q30" s="34" t="str">
        <f ca="1">IF(OFFSET('Chlorine ICP data'!A29,0,$D$24-1,1,1)&lt;&gt;"",OFFSET('Chlorine ICP data'!A29,0,$D$24-1,1,1),"")</f>
        <v/>
      </c>
      <c r="R30" s="34" t="str">
        <f t="shared" ca="1" si="3"/>
        <v/>
      </c>
      <c r="T30" s="34" t="str">
        <f ca="1">IF(OFFSET('Chlorine ICP data'!A66,0,$C$24-1,1,1)&lt;&gt;"", OFFSET('Chlorine ICP data'!A66,0,$C$24-1,1,1),"")</f>
        <v/>
      </c>
      <c r="U30" s="34" t="str">
        <f ca="1">IF(OFFSET('Chlorine ICP data'!A66,0,$D$24-1,1,1)&lt;&gt;"",OFFSET('Chlorine ICP data'!A66,0,$D$24-1,1,1),"")</f>
        <v/>
      </c>
      <c r="V30" s="34" t="str">
        <f t="shared" ca="1" si="4"/>
        <v/>
      </c>
      <c r="X30" s="34">
        <f ca="1">IF(OFFSET('Durango ICP data'!A27,0,$C$24-1,1,1)&lt;&gt;"", OFFSET('Durango ICP data'!A27,0,$C$24-1,1,1), "")</f>
        <v>709</v>
      </c>
      <c r="Y30" s="34">
        <f ca="1">IF(OFFSET('Durango ICP data'!A27,0,$D$24-1,1,1)&lt;&gt;"", OFFSET('Durango ICP data'!A27,0,$D$24-1,1,1), "")</f>
        <v>99000</v>
      </c>
      <c r="Z30" s="34">
        <f t="shared" ca="1" si="2"/>
        <v>7.1616161616161614E-3</v>
      </c>
    </row>
    <row r="31" spans="1:26" ht="13.5" thickBot="1" x14ac:dyDescent="0.25">
      <c r="B31" s="12"/>
      <c r="C31" s="20" t="s">
        <v>33</v>
      </c>
      <c r="D31" s="13" t="s">
        <v>120</v>
      </c>
      <c r="E31" s="19" t="e">
        <f ca="1">AVERAGE(R5:R40)</f>
        <v>#DIV/0!</v>
      </c>
      <c r="F31" s="19" t="e">
        <f ca="1">STDEV(R5:R40)*2</f>
        <v>#DIV/0!</v>
      </c>
      <c r="G31" s="20"/>
      <c r="H31" s="20"/>
      <c r="I31" s="14"/>
      <c r="P31" s="34" t="str">
        <f ca="1">IF(OFFSET('Chlorine ICP data'!A30,0,$C$24-1,1,1)&lt;&gt;"", OFFSET('Chlorine ICP data'!A30,0,$C$24-1,1,1),"")</f>
        <v/>
      </c>
      <c r="Q31" s="34" t="str">
        <f ca="1">IF(OFFSET('Chlorine ICP data'!A30,0,$D$24-1,1,1)&lt;&gt;"",OFFSET('Chlorine ICP data'!A30,0,$D$24-1,1,1),"")</f>
        <v/>
      </c>
      <c r="R31" s="34" t="str">
        <f t="shared" ca="1" si="3"/>
        <v/>
      </c>
      <c r="T31" s="34" t="str">
        <f ca="1">IF(OFFSET('Chlorine ICP data'!A67,0,$C$24-1,1,1)&lt;&gt;"", OFFSET('Chlorine ICP data'!A67,0,$C$24-1,1,1),"")</f>
        <v/>
      </c>
      <c r="U31" s="34" t="str">
        <f ca="1">IF(OFFSET('Chlorine ICP data'!A67,0,$D$24-1,1,1)&lt;&gt;"",OFFSET('Chlorine ICP data'!A67,0,$D$24-1,1,1),"")</f>
        <v/>
      </c>
      <c r="V31" s="34" t="str">
        <f t="shared" ca="1" si="4"/>
        <v/>
      </c>
      <c r="X31" s="34">
        <f ca="1">IF(OFFSET('Durango ICP data'!A28,0,$C$24-1,1,1)&lt;&gt;"", OFFSET('Durango ICP data'!A28,0,$C$24-1,1,1), "")</f>
        <v>700</v>
      </c>
      <c r="Y31" s="34">
        <f ca="1">IF(OFFSET('Durango ICP data'!A28,0,$D$24-1,1,1)&lt;&gt;"", OFFSET('Durango ICP data'!A28,0,$D$24-1,1,1), "")</f>
        <v>95200</v>
      </c>
      <c r="Z31" s="34">
        <f t="shared" ca="1" si="2"/>
        <v>7.3529411764705881E-3</v>
      </c>
    </row>
    <row r="32" spans="1:26" ht="13.5" thickBot="1" x14ac:dyDescent="0.25">
      <c r="B32" s="12"/>
      <c r="C32" s="20" t="s">
        <v>33</v>
      </c>
      <c r="D32" s="13" t="s">
        <v>29</v>
      </c>
      <c r="E32" s="19">
        <f ca="1">AVERAGE(Z5:Z54)</f>
        <v>7.1215112065550722E-3</v>
      </c>
      <c r="F32" s="19">
        <f ca="1">STDEV(Z5:Z54)*2</f>
        <v>1.2987273622415607E-3</v>
      </c>
      <c r="G32" s="20"/>
      <c r="H32" s="20"/>
      <c r="I32" s="14"/>
      <c r="P32" s="34" t="str">
        <f ca="1">IF(OFFSET('Chlorine ICP data'!A31,0,$C$24-1,1,1)&lt;&gt;"", OFFSET('Chlorine ICP data'!A31,0,$C$24-1,1,1),"")</f>
        <v/>
      </c>
      <c r="Q32" s="34" t="str">
        <f ca="1">IF(OFFSET('Chlorine ICP data'!A31,0,$D$24-1,1,1)&lt;&gt;"",OFFSET('Chlorine ICP data'!A31,0,$D$24-1,1,1),"")</f>
        <v/>
      </c>
      <c r="R32" s="34" t="str">
        <f t="shared" ca="1" si="3"/>
        <v/>
      </c>
      <c r="T32" s="34" t="str">
        <f ca="1">IF(OFFSET('Chlorine ICP data'!A68,0,$C$24-1,1,1)&lt;&gt;"", OFFSET('Chlorine ICP data'!A68,0,$C$24-1,1,1),"")</f>
        <v/>
      </c>
      <c r="U32" s="34" t="str">
        <f ca="1">IF(OFFSET('Chlorine ICP data'!A68,0,$D$24-1,1,1)&lt;&gt;"",OFFSET('Chlorine ICP data'!A68,0,$D$24-1,1,1),"")</f>
        <v/>
      </c>
      <c r="V32" s="34" t="str">
        <f t="shared" ca="1" si="4"/>
        <v/>
      </c>
      <c r="X32" s="34">
        <f ca="1">IF(OFFSET('Durango ICP data'!A29,0,$C$24-1,1,1)&lt;&gt;"", OFFSET('Durango ICP data'!A29,0,$C$24-1,1,1), "")</f>
        <v>650</v>
      </c>
      <c r="Y32" s="34">
        <f ca="1">IF(OFFSET('Durango ICP data'!A29,0,$D$24-1,1,1)&lt;&gt;"", OFFSET('Durango ICP data'!A29,0,$D$24-1,1,1), "")</f>
        <v>97500</v>
      </c>
      <c r="Z32" s="34">
        <f t="shared" ca="1" si="2"/>
        <v>6.6666666666666671E-3</v>
      </c>
    </row>
    <row r="33" spans="2:26" ht="13.5" thickBot="1" x14ac:dyDescent="0.25">
      <c r="B33" s="12"/>
      <c r="C33" s="20" t="s">
        <v>33</v>
      </c>
      <c r="D33" s="13" t="s">
        <v>30</v>
      </c>
      <c r="E33" s="19" t="e">
        <f ca="1">AVERAGE(V5:V54)</f>
        <v>#DIV/0!</v>
      </c>
      <c r="F33" s="19" t="e">
        <f ca="1">STDEV(V5:V54)*2</f>
        <v>#DIV/0!</v>
      </c>
      <c r="G33" s="20"/>
      <c r="H33" s="20"/>
      <c r="I33" s="14"/>
      <c r="P33" s="34" t="str">
        <f ca="1">IF(OFFSET('Chlorine ICP data'!A32,0,$C$24-1,1,1)&lt;&gt;"", OFFSET('Chlorine ICP data'!A32,0,$C$24-1,1,1),"")</f>
        <v/>
      </c>
      <c r="Q33" s="34" t="str">
        <f ca="1">IF(OFFSET('Chlorine ICP data'!A32,0,$D$24-1,1,1)&lt;&gt;"",OFFSET('Chlorine ICP data'!A32,0,$D$24-1,1,1),"")</f>
        <v/>
      </c>
      <c r="R33" s="34" t="str">
        <f t="shared" ca="1" si="3"/>
        <v/>
      </c>
      <c r="T33" s="34" t="str">
        <f ca="1">IF(OFFSET('Chlorine ICP data'!A69,0,$C$24-1,1,1)&lt;&gt;"", OFFSET('Chlorine ICP data'!A69,0,$C$24-1,1,1),"")</f>
        <v/>
      </c>
      <c r="U33" s="34" t="str">
        <f ca="1">IF(OFFSET('Chlorine ICP data'!A69,0,$D$24-1,1,1)&lt;&gt;"",OFFSET('Chlorine ICP data'!A69,0,$D$24-1,1,1),"")</f>
        <v/>
      </c>
      <c r="V33" s="34" t="str">
        <f t="shared" ca="1" si="4"/>
        <v/>
      </c>
      <c r="X33" s="34">
        <f ca="1">IF(OFFSET('Durango ICP data'!A30,0,$C$24-1,1,1)&lt;&gt;"", OFFSET('Durango ICP data'!A30,0,$C$24-1,1,1), "")</f>
        <v>665</v>
      </c>
      <c r="Y33" s="34">
        <f ca="1">IF(OFFSET('Durango ICP data'!A30,0,$D$24-1,1,1)&lt;&gt;"", OFFSET('Durango ICP data'!A30,0,$D$24-1,1,1), "")</f>
        <v>96100</v>
      </c>
      <c r="Z33" s="34">
        <f t="shared" ca="1" si="2"/>
        <v>6.9198751300728412E-3</v>
      </c>
    </row>
    <row r="34" spans="2:26" ht="13.5" thickBot="1" x14ac:dyDescent="0.25">
      <c r="B34" s="12"/>
      <c r="C34" s="13"/>
      <c r="D34" s="13"/>
      <c r="E34" s="13"/>
      <c r="F34" s="13"/>
      <c r="G34" s="13"/>
      <c r="H34" s="13"/>
      <c r="I34" s="14"/>
      <c r="P34" s="34" t="str">
        <f ca="1">IF(OFFSET('Chlorine ICP data'!A33,0,$C$24-1,1,1)&lt;&gt;"", OFFSET('Chlorine ICP data'!A33,0,$C$24-1,1,1),"")</f>
        <v/>
      </c>
      <c r="Q34" s="34" t="str">
        <f ca="1">IF(OFFSET('Chlorine ICP data'!A33,0,$D$24-1,1,1)&lt;&gt;"",OFFSET('Chlorine ICP data'!A33,0,$D$24-1,1,1),"")</f>
        <v/>
      </c>
      <c r="R34" s="34" t="str">
        <f t="shared" ca="1" si="3"/>
        <v/>
      </c>
      <c r="T34" s="34" t="str">
        <f ca="1">IF(OFFSET('Chlorine ICP data'!A70,0,$C$24-1,1,1)&lt;&gt;"", OFFSET('Chlorine ICP data'!A70,0,$C$24-1,1,1),"")</f>
        <v/>
      </c>
      <c r="U34" s="34" t="str">
        <f ca="1">IF(OFFSET('Chlorine ICP data'!A70,0,$D$24-1,1,1)&lt;&gt;"",OFFSET('Chlorine ICP data'!A70,0,$D$24-1,1,1),"")</f>
        <v/>
      </c>
      <c r="V34" s="34" t="str">
        <f t="shared" ca="1" si="4"/>
        <v/>
      </c>
      <c r="X34" s="34">
        <f ca="1">IF(OFFSET('Durango ICP data'!A31,0,$C$24-1,1,1)&lt;&gt;"", OFFSET('Durango ICP data'!A31,0,$C$24-1,1,1), "")</f>
        <v>677</v>
      </c>
      <c r="Y34" s="34">
        <f ca="1">IF(OFFSET('Durango ICP data'!A31,0,$D$24-1,1,1)&lt;&gt;"", OFFSET('Durango ICP data'!A31,0,$D$24-1,1,1), "")</f>
        <v>96900</v>
      </c>
      <c r="Z34" s="34">
        <f t="shared" ca="1" si="2"/>
        <v>6.9865841073271416E-3</v>
      </c>
    </row>
    <row r="35" spans="2:26" ht="13.5" thickBot="1" x14ac:dyDescent="0.25">
      <c r="B35" s="12"/>
      <c r="C35" s="13"/>
      <c r="D35" s="13" t="s">
        <v>35</v>
      </c>
      <c r="E35" s="19" t="e">
        <f>IF(C31="n",IF(C33="n","Select a 2nd standard",LINEST(E32:E33,G32:G33)),IF(C33="y",LINEST(E31:E33,G31:G33),LINEST(E31:E32,G31:G32)))</f>
        <v>#VALUE!</v>
      </c>
      <c r="F35" s="13"/>
      <c r="G35" s="13"/>
      <c r="H35" s="13"/>
      <c r="I35" s="14"/>
      <c r="P35" s="34" t="str">
        <f ca="1">IF(OFFSET('Chlorine ICP data'!A34,0,$C$24-1,1,1)&lt;&gt;"", OFFSET('Chlorine ICP data'!A34,0,$C$24-1,1,1),"")</f>
        <v/>
      </c>
      <c r="Q35" s="34" t="str">
        <f ca="1">IF(OFFSET('Chlorine ICP data'!A34,0,$D$24-1,1,1)&lt;&gt;"",OFFSET('Chlorine ICP data'!A34,0,$D$24-1,1,1),"")</f>
        <v/>
      </c>
      <c r="R35" s="34" t="str">
        <f t="shared" ca="1" si="3"/>
        <v/>
      </c>
      <c r="T35" s="34" t="str">
        <f ca="1">IF(OFFSET('Chlorine ICP data'!A71,0,$C$24-1,1,1)&lt;&gt;"", OFFSET('Chlorine ICP data'!A71,0,$C$24-1,1,1),"")</f>
        <v/>
      </c>
      <c r="U35" s="34" t="str">
        <f ca="1">IF(OFFSET('Chlorine ICP data'!A71,0,$D$24-1,1,1)&lt;&gt;"",OFFSET('Chlorine ICP data'!A71,0,$D$24-1,1,1),"")</f>
        <v/>
      </c>
      <c r="V35" s="34" t="str">
        <f t="shared" ca="1" si="4"/>
        <v/>
      </c>
      <c r="X35" s="34">
        <f ca="1">IF(OFFSET('Durango ICP data'!A32,0,$C$24-1,1,1)&lt;&gt;"", OFFSET('Durango ICP data'!A32,0,$C$24-1,1,1), "")</f>
        <v>797</v>
      </c>
      <c r="Y35" s="34">
        <f ca="1">IF(OFFSET('Durango ICP data'!A32,0,$D$24-1,1,1)&lt;&gt;"", OFFSET('Durango ICP data'!A32,0,$D$24-1,1,1), "")</f>
        <v>97000</v>
      </c>
      <c r="Z35" s="34">
        <f t="shared" ca="1" si="2"/>
        <v>8.2164948453608243E-3</v>
      </c>
    </row>
    <row r="36" spans="2:26" ht="13.5" thickBot="1" x14ac:dyDescent="0.25">
      <c r="B36" s="15"/>
      <c r="C36" s="16"/>
      <c r="D36" s="16"/>
      <c r="E36" s="16"/>
      <c r="F36" s="16"/>
      <c r="G36" s="16"/>
      <c r="H36" s="16"/>
      <c r="I36" s="17"/>
      <c r="P36" s="34" t="str">
        <f ca="1">IF(OFFSET('Chlorine ICP data'!A35,0,$C$24-1,1,1)&lt;&gt;"", OFFSET('Chlorine ICP data'!A35,0,$C$24-1,1,1),"")</f>
        <v/>
      </c>
      <c r="Q36" s="34" t="str">
        <f ca="1">IF(OFFSET('Chlorine ICP data'!A35,0,$D$24-1,1,1)&lt;&gt;"",OFFSET('Chlorine ICP data'!A35,0,$D$24-1,1,1),"")</f>
        <v/>
      </c>
      <c r="R36" s="34" t="str">
        <f t="shared" ca="1" si="3"/>
        <v/>
      </c>
      <c r="T36" s="34" t="str">
        <f ca="1">IF(OFFSET('Chlorine ICP data'!A72,0,$C$24-1,1,1)&lt;&gt;"", OFFSET('Chlorine ICP data'!A72,0,$C$24-1,1,1),"")</f>
        <v/>
      </c>
      <c r="U36" s="34" t="str">
        <f ca="1">IF(OFFSET('Chlorine ICP data'!A72,0,$D$24-1,1,1)&lt;&gt;"",OFFSET('Chlorine ICP data'!A72,0,$D$24-1,1,1),"")</f>
        <v/>
      </c>
      <c r="V36" s="34" t="str">
        <f t="shared" ca="1" si="4"/>
        <v/>
      </c>
      <c r="X36" s="34">
        <f ca="1">IF(OFFSET('Durango ICP data'!A33,0,$C$24-1,1,1)&lt;&gt;"", OFFSET('Durango ICP data'!A33,0,$C$24-1,1,1), "")</f>
        <v>798</v>
      </c>
      <c r="Y36" s="34">
        <f ca="1">IF(OFFSET('Durango ICP data'!A33,0,$D$24-1,1,1)&lt;&gt;"", OFFSET('Durango ICP data'!A33,0,$D$24-1,1,1), "")</f>
        <v>98900</v>
      </c>
      <c r="Z36" s="34">
        <f t="shared" ref="Z36:Z40" ca="1" si="6">IF(Y36&lt;&gt;"",X36/Y36,"")</f>
        <v>8.0687563195146611E-3</v>
      </c>
    </row>
    <row r="37" spans="2:26" x14ac:dyDescent="0.2">
      <c r="P37" s="34" t="str">
        <f ca="1">IF(OFFSET('Chlorine ICP data'!A36,0,$C$24-1,1,1)&lt;&gt;"", OFFSET('Chlorine ICP data'!A36,0,$C$24-1,1,1),"")</f>
        <v/>
      </c>
      <c r="Q37" s="34" t="str">
        <f ca="1">IF(OFFSET('Chlorine ICP data'!A36,0,$D$24-1,1,1)&lt;&gt;"",OFFSET('Chlorine ICP data'!A36,0,$D$24-1,1,1),"")</f>
        <v/>
      </c>
      <c r="R37" s="34" t="str">
        <f t="shared" ca="1" si="3"/>
        <v/>
      </c>
      <c r="T37" s="34" t="str">
        <f ca="1">IF(OFFSET('Chlorine ICP data'!A73,0,$C$24-1,1,1)&lt;&gt;"", OFFSET('Chlorine ICP data'!A73,0,$C$24-1,1,1),"")</f>
        <v/>
      </c>
      <c r="U37" s="34" t="str">
        <f ca="1">IF(OFFSET('Chlorine ICP data'!A73,0,$D$24-1,1,1)&lt;&gt;"",OFFSET('Chlorine ICP data'!A73,0,$D$24-1,1,1),"")</f>
        <v/>
      </c>
      <c r="V37" s="34" t="str">
        <f t="shared" ca="1" si="4"/>
        <v/>
      </c>
      <c r="X37" s="34">
        <f ca="1">IF(OFFSET('Durango ICP data'!A34,0,$C$24-1,1,1)&lt;&gt;"", OFFSET('Durango ICP data'!A34,0,$C$24-1,1,1), "")</f>
        <v>517</v>
      </c>
      <c r="Y37" s="34">
        <f ca="1">IF(OFFSET('Durango ICP data'!A34,0,$D$24-1,1,1)&lt;&gt;"", OFFSET('Durango ICP data'!A34,0,$D$24-1,1,1), "")</f>
        <v>93100</v>
      </c>
      <c r="Z37" s="34">
        <f t="shared" ca="1" si="6"/>
        <v>5.5531686358754025E-3</v>
      </c>
    </row>
    <row r="38" spans="2:26" x14ac:dyDescent="0.2">
      <c r="P38" s="34" t="str">
        <f ca="1">IF(OFFSET('Chlorine ICP data'!A37,0,$C$24-1,1,1)&lt;&gt;"", OFFSET('Chlorine ICP data'!A37,0,$C$24-1,1,1),"")</f>
        <v/>
      </c>
      <c r="Q38" s="34" t="str">
        <f ca="1">IF(OFFSET('Chlorine ICP data'!A37,0,$D$24-1,1,1)&lt;&gt;"",OFFSET('Chlorine ICP data'!A37,0,$D$24-1,1,1),"")</f>
        <v/>
      </c>
      <c r="R38" s="34" t="str">
        <f t="shared" ca="1" si="3"/>
        <v/>
      </c>
      <c r="T38" s="34" t="str">
        <f ca="1">IF(OFFSET('Chlorine ICP data'!A74,0,$C$24-1,1,1)&lt;&gt;"", OFFSET('Chlorine ICP data'!A74,0,$C$24-1,1,1),"")</f>
        <v/>
      </c>
      <c r="U38" s="34" t="str">
        <f ca="1">IF(OFFSET('Chlorine ICP data'!A74,0,$D$24-1,1,1)&lt;&gt;"",OFFSET('Chlorine ICP data'!A74,0,$D$24-1,1,1),"")</f>
        <v/>
      </c>
      <c r="V38" s="34" t="str">
        <f t="shared" ca="1" si="4"/>
        <v/>
      </c>
      <c r="X38" s="34">
        <f ca="1">IF(OFFSET('Durango ICP data'!A35,0,$C$24-1,1,1)&lt;&gt;"", OFFSET('Durango ICP data'!A35,0,$C$24-1,1,1), "")</f>
        <v>790</v>
      </c>
      <c r="Y38" s="34">
        <f ca="1">IF(OFFSET('Durango ICP data'!A35,0,$D$24-1,1,1)&lt;&gt;"", OFFSET('Durango ICP data'!A35,0,$D$24-1,1,1), "")</f>
        <v>100700</v>
      </c>
      <c r="Z38" s="34">
        <f t="shared" ca="1" si="6"/>
        <v>7.8450844091360484E-3</v>
      </c>
    </row>
    <row r="39" spans="2:26" ht="13.5" thickBot="1" x14ac:dyDescent="0.25">
      <c r="P39" s="34" t="str">
        <f ca="1">IF(OFFSET('Chlorine ICP data'!A38,0,$C$24-1,1,1)&lt;&gt;"", OFFSET('Chlorine ICP data'!A38,0,$C$24-1,1,1),"")</f>
        <v/>
      </c>
      <c r="Q39" s="34" t="str">
        <f ca="1">IF(OFFSET('Chlorine ICP data'!A38,0,$D$24-1,1,1)&lt;&gt;"",OFFSET('Chlorine ICP data'!A38,0,$D$24-1,1,1),"")</f>
        <v/>
      </c>
      <c r="R39" s="34" t="str">
        <f t="shared" ca="1" si="3"/>
        <v/>
      </c>
      <c r="T39" s="34" t="str">
        <f ca="1">IF(OFFSET('Chlorine ICP data'!A75,0,$C$24-1,1,1)&lt;&gt;"", OFFSET('Chlorine ICP data'!A75,0,$C$24-1,1,1),"")</f>
        <v/>
      </c>
      <c r="U39" s="34" t="str">
        <f ca="1">IF(OFFSET('Chlorine ICP data'!A75,0,$D$24-1,1,1)&lt;&gt;"",OFFSET('Chlorine ICP data'!A75,0,$D$24-1,1,1),"")</f>
        <v/>
      </c>
      <c r="V39" s="34" t="str">
        <f t="shared" ca="1" si="4"/>
        <v/>
      </c>
      <c r="X39" s="34">
        <f ca="1">IF(OFFSET('Durango ICP data'!A36,0,$C$24-1,1,1)&lt;&gt;"", OFFSET('Durango ICP data'!A36,0,$C$24-1,1,1), "")</f>
        <v>723</v>
      </c>
      <c r="Y39" s="34">
        <f ca="1">IF(OFFSET('Durango ICP data'!A36,0,$D$24-1,1,1)&lt;&gt;"", OFFSET('Durango ICP data'!A36,0,$D$24-1,1,1), "")</f>
        <v>93400</v>
      </c>
      <c r="Z39" s="34">
        <f t="shared" ca="1" si="6"/>
        <v>7.7408993576017129E-3</v>
      </c>
    </row>
    <row r="40" spans="2:26" ht="13.5" thickBot="1" x14ac:dyDescent="0.25">
      <c r="B40" s="9" t="s">
        <v>15</v>
      </c>
      <c r="C40" s="11"/>
      <c r="P40" s="34" t="str">
        <f ca="1">IF(OFFSET('Chlorine ICP data'!A39,0,$C$24-1,1,1)&lt;&gt;"", OFFSET('Chlorine ICP data'!A39,0,$C$24-1,1,1),"")</f>
        <v/>
      </c>
      <c r="Q40" s="34" t="str">
        <f ca="1">IF(OFFSET('Chlorine ICP data'!A39,0,$D$24-1,1,1)&lt;&gt;"",OFFSET('Chlorine ICP data'!A39,0,$D$24-1,1,1),"")</f>
        <v/>
      </c>
      <c r="R40" s="34" t="str">
        <f t="shared" ca="1" si="3"/>
        <v/>
      </c>
      <c r="T40" s="34" t="str">
        <f ca="1">IF(OFFSET('Chlorine ICP data'!A76,0,$C$24-1,1,1)&lt;&gt;"", OFFSET('Chlorine ICP data'!A76,0,$C$24-1,1,1),"")</f>
        <v/>
      </c>
      <c r="U40" s="34" t="str">
        <f ca="1">IF(OFFSET('Chlorine ICP data'!A76,0,$D$24-1,1,1)&lt;&gt;"",OFFSET('Chlorine ICP data'!A76,0,$D$24-1,1,1),"")</f>
        <v/>
      </c>
      <c r="V40" s="34" t="str">
        <f t="shared" ca="1" si="4"/>
        <v/>
      </c>
      <c r="X40" s="34">
        <f ca="1">IF(OFFSET('Durango ICP data'!A37,0,$C$24-1,1,1)&lt;&gt;"", OFFSET('Durango ICP data'!A37,0,$C$24-1,1,1), "")</f>
        <v>809</v>
      </c>
      <c r="Y40" s="34">
        <f ca="1">IF(OFFSET('Durango ICP data'!A37,0,$D$24-1,1,1)&lt;&gt;"", OFFSET('Durango ICP data'!A37,0,$D$24-1,1,1), "")</f>
        <v>97900</v>
      </c>
      <c r="Z40" s="34">
        <f t="shared" ca="1" si="6"/>
        <v>8.2635342185903987E-3</v>
      </c>
    </row>
    <row r="41" spans="2:26" ht="15" thickBot="1" x14ac:dyDescent="0.25">
      <c r="B41" s="12" t="s">
        <v>129</v>
      </c>
      <c r="C41" s="20">
        <v>0.63814017440337256</v>
      </c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2:26" ht="13.5" thickBot="1" x14ac:dyDescent="0.25">
      <c r="B42" s="12" t="s">
        <v>155</v>
      </c>
      <c r="C42" s="49">
        <v>4.8358669648896326E-2</v>
      </c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2:26" ht="13.5" thickBot="1" x14ac:dyDescent="0.25">
      <c r="B43" s="100" t="s">
        <v>123</v>
      </c>
      <c r="C43" s="50">
        <v>1.5512499999999999E-10</v>
      </c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2:26" x14ac:dyDescent="0.2">
      <c r="B44" s="28"/>
      <c r="C44" s="28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2:26" x14ac:dyDescent="0.2"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2:26" x14ac:dyDescent="0.2"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2:26" x14ac:dyDescent="0.2"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2:26" x14ac:dyDescent="0.2"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6:26" x14ac:dyDescent="0.2"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6:26" x14ac:dyDescent="0.2"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6:26" x14ac:dyDescent="0.2"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6:26" x14ac:dyDescent="0.2"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6:26" x14ac:dyDescent="0.2"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6:26" x14ac:dyDescent="0.2"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0"/>
  <sheetViews>
    <sheetView topLeftCell="A4" workbookViewId="0">
      <selection activeCell="E11" sqref="E11"/>
    </sheetView>
  </sheetViews>
  <sheetFormatPr defaultColWidth="8.7109375" defaultRowHeight="12.75" x14ac:dyDescent="0.2"/>
  <cols>
    <col min="8" max="8" width="12.28515625" bestFit="1" customWidth="1"/>
    <col min="20" max="20" width="11.42578125" customWidth="1"/>
  </cols>
  <sheetData>
    <row r="1" spans="1:47" ht="13.5" thickBot="1" x14ac:dyDescent="0.25"/>
    <row r="2" spans="1:47" ht="13.5" thickBot="1" x14ac:dyDescent="0.25">
      <c r="A2" s="9"/>
      <c r="B2" s="10"/>
      <c r="C2" s="10"/>
      <c r="D2" s="10" t="s">
        <v>1</v>
      </c>
      <c r="E2" s="10"/>
      <c r="F2" s="10"/>
      <c r="G2" s="10"/>
      <c r="H2" s="89">
        <f>100-COUNTBLANK(B11:B110)</f>
        <v>77</v>
      </c>
      <c r="I2" s="10"/>
      <c r="J2" s="10"/>
      <c r="K2" s="10"/>
      <c r="L2" s="11"/>
      <c r="M2" s="18"/>
      <c r="N2" s="18"/>
      <c r="O2" s="18"/>
      <c r="P2" s="18"/>
      <c r="Q2" s="18"/>
      <c r="R2" s="18"/>
      <c r="S2" s="18"/>
      <c r="T2" s="77"/>
      <c r="U2" s="18"/>
      <c r="V2" s="18"/>
      <c r="W2" s="18"/>
      <c r="X2" s="18"/>
      <c r="Y2" s="18"/>
    </row>
    <row r="3" spans="1:47" ht="13.5" thickBot="1" x14ac:dyDescent="0.25">
      <c r="A3" s="12"/>
      <c r="B3" s="13" t="s">
        <v>125</v>
      </c>
      <c r="C3" s="13"/>
      <c r="D3" s="13"/>
      <c r="E3" s="13"/>
      <c r="F3" s="13"/>
      <c r="G3" s="13"/>
      <c r="H3" s="74">
        <f>B6/G6</f>
        <v>133.52488238512512</v>
      </c>
      <c r="I3" s="75">
        <f>L7*H3</f>
        <v>11.127913231305824</v>
      </c>
      <c r="J3" s="13" t="s">
        <v>156</v>
      </c>
      <c r="K3" s="13"/>
      <c r="L3" s="14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47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4"/>
      <c r="M4" s="18"/>
      <c r="N4" s="18"/>
      <c r="O4" s="18"/>
      <c r="P4" s="18"/>
      <c r="Q4" s="18"/>
      <c r="R4" s="18"/>
      <c r="S4" s="77"/>
      <c r="T4" s="18"/>
      <c r="U4" s="18"/>
      <c r="V4" s="18"/>
      <c r="W4" s="18"/>
      <c r="X4" s="18"/>
      <c r="Y4" s="18"/>
    </row>
    <row r="5" spans="1:47" ht="15" thickBot="1" x14ac:dyDescent="0.25">
      <c r="A5" s="12"/>
      <c r="B5" s="108" t="s">
        <v>128</v>
      </c>
      <c r="C5" s="13"/>
      <c r="D5" s="13"/>
      <c r="E5" s="13"/>
      <c r="F5" s="13"/>
      <c r="G5" s="13" t="s">
        <v>39</v>
      </c>
      <c r="H5" s="13"/>
      <c r="I5" s="13"/>
      <c r="J5" s="13"/>
      <c r="K5" s="13"/>
      <c r="L5" s="14" t="s">
        <v>0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47" ht="13.5" thickBot="1" x14ac:dyDescent="0.25">
      <c r="A6" s="26" t="s">
        <v>38</v>
      </c>
      <c r="B6" s="19">
        <f>AVERAGE(B11:B96)</f>
        <v>4.5820109757790488E-3</v>
      </c>
      <c r="C6" s="73"/>
      <c r="D6" s="13"/>
      <c r="E6" s="13"/>
      <c r="F6" s="13" t="s">
        <v>38</v>
      </c>
      <c r="G6" s="52">
        <f>AVERAGE(H11:H109)</f>
        <v>3.4315783649695929E-5</v>
      </c>
      <c r="H6" s="13"/>
      <c r="I6" s="25"/>
      <c r="J6" s="13"/>
      <c r="K6" s="27" t="s">
        <v>38</v>
      </c>
      <c r="L6" s="21">
        <f>AVERAGE(L11:L109)</f>
        <v>0.9927784893697793</v>
      </c>
      <c r="M6" s="18"/>
      <c r="N6" s="31"/>
      <c r="O6" s="18"/>
      <c r="P6" s="76"/>
      <c r="Q6" s="32"/>
      <c r="R6" s="18"/>
      <c r="S6" s="18"/>
      <c r="T6" s="18"/>
      <c r="U6" s="18"/>
      <c r="V6" s="18"/>
      <c r="W6" s="18"/>
      <c r="X6" s="18"/>
      <c r="Y6" s="18"/>
    </row>
    <row r="7" spans="1:47" ht="13.5" thickBot="1" x14ac:dyDescent="0.25">
      <c r="A7" s="15"/>
      <c r="B7" s="16"/>
      <c r="C7" s="16"/>
      <c r="D7" s="16"/>
      <c r="E7" s="16"/>
      <c r="F7" s="16"/>
      <c r="G7" s="16"/>
      <c r="H7" s="16"/>
      <c r="I7" s="16"/>
      <c r="J7" s="16"/>
      <c r="K7" s="30" t="s">
        <v>156</v>
      </c>
      <c r="L7" s="22">
        <f>STDEV(L11:L109)*2</f>
        <v>8.3339622042951075E-2</v>
      </c>
      <c r="M7" s="18"/>
      <c r="N7" s="18"/>
      <c r="O7" s="18"/>
      <c r="P7" s="31"/>
      <c r="Q7" s="32"/>
      <c r="R7" s="18"/>
      <c r="S7" s="18"/>
      <c r="T7" s="78"/>
      <c r="U7" s="78"/>
      <c r="V7" s="78"/>
      <c r="W7" s="78"/>
      <c r="X7" s="78"/>
      <c r="Y7" s="78"/>
    </row>
    <row r="8" spans="1:47" s="23" customFormat="1" ht="13.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31"/>
      <c r="Q8" s="32"/>
      <c r="X8" s="33"/>
    </row>
    <row r="9" spans="1:47" ht="13.5" thickBot="1" x14ac:dyDescent="0.25">
      <c r="A9" t="s">
        <v>3</v>
      </c>
      <c r="D9" t="s">
        <v>2</v>
      </c>
      <c r="J9" t="s">
        <v>4</v>
      </c>
      <c r="N9" s="79" t="s">
        <v>119</v>
      </c>
      <c r="O9" s="80"/>
      <c r="P9" s="80"/>
      <c r="Q9" s="80"/>
      <c r="R9" s="80"/>
      <c r="S9" s="80"/>
      <c r="T9" s="81"/>
    </row>
    <row r="10" spans="1:47" ht="14.25" x14ac:dyDescent="0.2">
      <c r="A10" s="88" t="s">
        <v>37</v>
      </c>
      <c r="B10" s="88" t="s">
        <v>126</v>
      </c>
      <c r="E10" t="e">
        <f ca="1">IF(OFFSET('[1]Durango ICP data'!A1,0,[1]Instructions!G$24-1,1,1)&lt;&gt;0, OFFSET('[1]Durango ICP data'!A1,0,[1]Instructions!G$24-1,1,1),"")</f>
        <v>#VALUE!</v>
      </c>
      <c r="F10" t="e">
        <f ca="1">IF(OFFSET('[1]Durango ICP data'!A1,0,[1]Instructions!F$24-1,1,1)&lt;&gt;0,OFFSET('[1]Durango ICP data'!A1,0,[1]Instructions!F$24-1,1,1),"")</f>
        <v>#VALUE!</v>
      </c>
      <c r="G10" t="s">
        <v>18</v>
      </c>
      <c r="H10" s="2" t="s">
        <v>19</v>
      </c>
      <c r="I10" s="2"/>
      <c r="J10" s="107" t="s">
        <v>127</v>
      </c>
      <c r="L10" t="s">
        <v>0</v>
      </c>
      <c r="N10" s="3" t="s">
        <v>37</v>
      </c>
      <c r="O10" s="51" t="s">
        <v>126</v>
      </c>
      <c r="P10" s="3" t="s">
        <v>157</v>
      </c>
      <c r="R10" s="3"/>
      <c r="S10" s="3"/>
      <c r="T10" s="3"/>
      <c r="AJ10" t="s">
        <v>41</v>
      </c>
      <c r="AK10" s="2">
        <v>6.9828737787007447E-2</v>
      </c>
    </row>
    <row r="11" spans="1:47" x14ac:dyDescent="0.2">
      <c r="A11" s="83"/>
      <c r="B11" s="84">
        <v>4.7006060663996579E-3</v>
      </c>
      <c r="D11">
        <f>IF('Durango ICP data'!G2&lt;&gt;"",'Durango ICP data'!G2,"")</f>
        <v>49</v>
      </c>
      <c r="E11">
        <v>18.04</v>
      </c>
      <c r="F11">
        <v>497000</v>
      </c>
      <c r="G11">
        <f t="shared" ref="G11:G28" si="0">IF(F11&lt;&gt;"", E11/F11, "")</f>
        <v>3.6297786720321933E-5</v>
      </c>
      <c r="H11" s="2">
        <v>3.6297786720321933E-5</v>
      </c>
      <c r="I11" s="2"/>
      <c r="J11" s="2">
        <f>IF(H11&lt;&gt;"",H11*$H$3,"")</f>
        <v>4.8466577026713429E-3</v>
      </c>
      <c r="L11">
        <f t="shared" ref="L11:L42" si="1">IF(J11&lt;&gt;"",J11/B11,"")</f>
        <v>1.0310708096378625</v>
      </c>
      <c r="N11" t="s">
        <v>83</v>
      </c>
      <c r="U11" s="24"/>
      <c r="AJ11" t="s">
        <v>42</v>
      </c>
      <c r="AK11" s="2">
        <v>7.0813850566611755E-2</v>
      </c>
    </row>
    <row r="12" spans="1:47" x14ac:dyDescent="0.2">
      <c r="A12" s="83"/>
      <c r="B12" s="84">
        <v>4.7107977727567822E-3</v>
      </c>
      <c r="D12">
        <f>IF('Durango ICP data'!G3&lt;&gt;"",'Durango ICP data'!G3,"")</f>
        <v>48</v>
      </c>
      <c r="E12">
        <v>17.05</v>
      </c>
      <c r="F12">
        <v>480900</v>
      </c>
      <c r="G12">
        <f t="shared" si="0"/>
        <v>3.5454356415055106E-5</v>
      </c>
      <c r="H12" s="2">
        <v>3.5454356415055106E-5</v>
      </c>
      <c r="I12" s="2"/>
      <c r="J12" s="2">
        <f t="shared" ref="J12:J46" si="2">IF(H12&lt;&gt;"",H12*$H$3,"")</f>
        <v>4.7340387703605396E-3</v>
      </c>
      <c r="L12">
        <f t="shared" si="1"/>
        <v>1.0049335587568975</v>
      </c>
      <c r="N12" t="s">
        <v>84</v>
      </c>
      <c r="AJ12" t="s">
        <v>43</v>
      </c>
      <c r="AK12" s="2">
        <v>8.4777699645899915E-2</v>
      </c>
    </row>
    <row r="13" spans="1:47" ht="15.75" x14ac:dyDescent="0.25">
      <c r="A13" s="83"/>
      <c r="B13" s="84">
        <v>4.6732158555648868E-3</v>
      </c>
      <c r="D13">
        <f>IF('Durango ICP data'!G4&lt;&gt;"",'Durango ICP data'!G4,"")</f>
        <v>49</v>
      </c>
      <c r="E13">
        <v>17.079999999999998</v>
      </c>
      <c r="F13">
        <v>473500</v>
      </c>
      <c r="G13">
        <f t="shared" si="0"/>
        <v>3.6071805702217523E-5</v>
      </c>
      <c r="H13" s="2">
        <v>3.6071805702217523E-5</v>
      </c>
      <c r="I13" s="2"/>
      <c r="J13" s="2">
        <f t="shared" si="2"/>
        <v>4.8164836138076808E-3</v>
      </c>
      <c r="L13">
        <f t="shared" si="1"/>
        <v>1.0306572096540736</v>
      </c>
      <c r="N13" t="s">
        <v>85</v>
      </c>
      <c r="AJ13" t="s">
        <v>44</v>
      </c>
      <c r="AK13" s="2">
        <v>8.1972517303113807E-2</v>
      </c>
      <c r="AP13" s="71"/>
      <c r="AQ13" s="71"/>
      <c r="AR13" s="71"/>
      <c r="AS13" s="71"/>
      <c r="AU13" s="2"/>
    </row>
    <row r="14" spans="1:47" ht="15.75" x14ac:dyDescent="0.25">
      <c r="A14" s="83"/>
      <c r="B14" s="84">
        <v>4.727200050175278E-3</v>
      </c>
      <c r="D14">
        <f>IF('Durango ICP data'!G5&lt;&gt;"",'Durango ICP data'!G5,"")</f>
        <v>49</v>
      </c>
      <c r="E14">
        <v>17.2</v>
      </c>
      <c r="F14">
        <v>479300</v>
      </c>
      <c r="G14">
        <f t="shared" si="0"/>
        <v>3.5885666597120797E-5</v>
      </c>
      <c r="H14" s="2">
        <v>3.5885666597120797E-5</v>
      </c>
      <c r="I14" s="2"/>
      <c r="J14" s="2">
        <f t="shared" si="2"/>
        <v>4.7916294116923681E-3</v>
      </c>
      <c r="L14">
        <f t="shared" si="1"/>
        <v>1.0136294975531448</v>
      </c>
      <c r="N14" t="s">
        <v>86</v>
      </c>
      <c r="AJ14" t="s">
        <v>45</v>
      </c>
      <c r="AK14" s="2">
        <v>8.8988891936692585E-2</v>
      </c>
      <c r="AP14" s="71"/>
      <c r="AQ14" s="71"/>
      <c r="AR14" s="71"/>
      <c r="AS14" s="71"/>
      <c r="AU14" s="2"/>
    </row>
    <row r="15" spans="1:47" ht="15.75" x14ac:dyDescent="0.25">
      <c r="A15" s="83"/>
      <c r="B15" s="84">
        <v>4.6577690506173722E-3</v>
      </c>
      <c r="D15">
        <f>IF('Durango ICP data'!G6&lt;&gt;"",'Durango ICP data'!G6,"")</f>
        <v>49</v>
      </c>
      <c r="E15">
        <v>16.5</v>
      </c>
      <c r="F15">
        <v>470000</v>
      </c>
      <c r="G15">
        <f t="shared" si="0"/>
        <v>3.5106382978723407E-5</v>
      </c>
      <c r="H15" s="2">
        <v>3.5106382978723407E-5</v>
      </c>
      <c r="I15" s="2"/>
      <c r="J15" s="2">
        <f t="shared" si="2"/>
        <v>4.6875756582012013E-3</v>
      </c>
      <c r="L15">
        <f t="shared" si="1"/>
        <v>1.0063993313665645</v>
      </c>
      <c r="N15" t="s">
        <v>87</v>
      </c>
      <c r="AJ15" t="s">
        <v>46</v>
      </c>
      <c r="AK15" s="2">
        <v>7.7171245437451616E-2</v>
      </c>
      <c r="AP15" s="71"/>
      <c r="AQ15" s="71"/>
      <c r="AR15" s="71"/>
      <c r="AS15" s="71"/>
      <c r="AU15" s="2"/>
    </row>
    <row r="16" spans="1:47" ht="15.75" x14ac:dyDescent="0.25">
      <c r="A16" s="83"/>
      <c r="B16" s="84">
        <v>4.6719418922702479E-3</v>
      </c>
      <c r="D16">
        <f>IF('Durango ICP data'!G7&lt;&gt;"",'Durango ICP data'!G7,"")</f>
        <v>48</v>
      </c>
      <c r="E16">
        <v>16.8</v>
      </c>
      <c r="F16">
        <v>488000</v>
      </c>
      <c r="G16">
        <f t="shared" si="0"/>
        <v>3.4426229508196721E-5</v>
      </c>
      <c r="H16" s="2">
        <v>3.4426229508196721E-5</v>
      </c>
      <c r="I16" s="2"/>
      <c r="J16" s="2">
        <f t="shared" si="2"/>
        <v>4.5967582460452912E-3</v>
      </c>
      <c r="L16">
        <f t="shared" si="1"/>
        <v>0.98390740981831382</v>
      </c>
      <c r="N16" t="s">
        <v>88</v>
      </c>
      <c r="AJ16" t="s">
        <v>47</v>
      </c>
      <c r="AK16" s="2">
        <v>7.655474130661874E-2</v>
      </c>
      <c r="AP16" s="71"/>
      <c r="AQ16" s="71"/>
      <c r="AR16" s="71"/>
      <c r="AS16" s="71"/>
      <c r="AU16" s="2"/>
    </row>
    <row r="17" spans="1:47" ht="15.75" x14ac:dyDescent="0.25">
      <c r="A17" s="83"/>
      <c r="B17" s="84">
        <v>4.5242152318958964E-3</v>
      </c>
      <c r="D17">
        <f>IF('Durango ICP data'!G8&lt;&gt;"",'Durango ICP data'!G8,"")</f>
        <v>48</v>
      </c>
      <c r="E17">
        <v>16.95</v>
      </c>
      <c r="F17">
        <v>494000</v>
      </c>
      <c r="G17">
        <f t="shared" si="0"/>
        <v>3.4311740890688254E-5</v>
      </c>
      <c r="H17" s="2">
        <v>3.4311740890688254E-5</v>
      </c>
      <c r="I17" s="2"/>
      <c r="J17" s="2">
        <f t="shared" si="2"/>
        <v>4.581471166858038E-3</v>
      </c>
      <c r="L17">
        <f t="shared" si="1"/>
        <v>1.012655440121081</v>
      </c>
      <c r="N17" t="s">
        <v>89</v>
      </c>
      <c r="AJ17" t="s">
        <v>48</v>
      </c>
      <c r="AK17" s="2">
        <v>7.7470578698718817E-2</v>
      </c>
      <c r="AP17" s="71"/>
      <c r="AQ17" s="71"/>
      <c r="AR17" s="71"/>
      <c r="AS17" s="71"/>
      <c r="AU17" s="2"/>
    </row>
    <row r="18" spans="1:47" ht="15.75" x14ac:dyDescent="0.25">
      <c r="A18" s="83"/>
      <c r="B18" s="84">
        <v>4.440186736253569E-3</v>
      </c>
      <c r="D18">
        <f>IF('Durango ICP data'!G9&lt;&gt;"",'Durango ICP data'!G9,"")</f>
        <v>49</v>
      </c>
      <c r="E18">
        <v>16.79</v>
      </c>
      <c r="F18">
        <v>473000</v>
      </c>
      <c r="G18">
        <f t="shared" si="0"/>
        <v>3.5496828752642705E-5</v>
      </c>
      <c r="H18" s="2">
        <v>3.5496828752642705E-5</v>
      </c>
      <c r="I18" s="2"/>
      <c r="J18" s="2">
        <f t="shared" si="2"/>
        <v>4.7397098842415445E-3</v>
      </c>
      <c r="L18">
        <f t="shared" si="1"/>
        <v>1.0674573313645588</v>
      </c>
      <c r="N18" t="s">
        <v>90</v>
      </c>
      <c r="AJ18" t="s">
        <v>49</v>
      </c>
      <c r="AK18" s="2">
        <v>7.7243359650538815E-2</v>
      </c>
      <c r="AP18" s="71"/>
      <c r="AQ18" s="71"/>
      <c r="AR18" s="71"/>
      <c r="AS18" s="71"/>
      <c r="AU18" s="2"/>
    </row>
    <row r="19" spans="1:47" ht="15.75" x14ac:dyDescent="0.25">
      <c r="A19" s="83"/>
      <c r="B19" s="84">
        <v>4.4716111641880324E-3</v>
      </c>
      <c r="D19">
        <f>IF('Durango ICP data'!G10&lt;&gt;"",'Durango ICP data'!G10,"")</f>
        <v>48</v>
      </c>
      <c r="E19">
        <v>15.79</v>
      </c>
      <c r="F19">
        <v>464000</v>
      </c>
      <c r="G19">
        <f t="shared" si="0"/>
        <v>3.4030172413793099E-5</v>
      </c>
      <c r="H19" s="2">
        <v>3.4030172413793099E-5</v>
      </c>
      <c r="I19" s="2"/>
      <c r="J19" s="2">
        <f t="shared" si="2"/>
        <v>4.5438747690972536E-3</v>
      </c>
      <c r="L19">
        <f t="shared" si="1"/>
        <v>1.0161605296739487</v>
      </c>
      <c r="N19" t="s">
        <v>91</v>
      </c>
      <c r="AJ19" t="s">
        <v>50</v>
      </c>
      <c r="AK19" s="2">
        <v>7.7709447723982486E-2</v>
      </c>
      <c r="AP19" s="71"/>
      <c r="AQ19" s="71"/>
      <c r="AR19" s="71"/>
      <c r="AS19" s="71"/>
      <c r="AU19" s="2"/>
    </row>
    <row r="20" spans="1:47" ht="15.75" x14ac:dyDescent="0.25">
      <c r="A20" s="83"/>
      <c r="B20" s="84">
        <v>4.5428469450800122E-3</v>
      </c>
      <c r="D20">
        <f>IF('Durango ICP data'!G11&lt;&gt;"",'Durango ICP data'!G11,"")</f>
        <v>48</v>
      </c>
      <c r="E20">
        <v>16.7</v>
      </c>
      <c r="F20">
        <v>474900</v>
      </c>
      <c r="G20">
        <f t="shared" si="0"/>
        <v>3.5165297957464731E-5</v>
      </c>
      <c r="H20" s="2">
        <v>3.5165297957464731E-5</v>
      </c>
      <c r="I20" s="2"/>
      <c r="J20" s="2">
        <f t="shared" si="2"/>
        <v>4.695442273808359E-3</v>
      </c>
      <c r="L20">
        <f t="shared" si="1"/>
        <v>1.0335902421043726</v>
      </c>
      <c r="N20" t="s">
        <v>92</v>
      </c>
      <c r="AJ20" t="s">
        <v>51</v>
      </c>
      <c r="AK20" s="2">
        <v>8.2731021319456352E-2</v>
      </c>
      <c r="AP20" s="71"/>
      <c r="AQ20" s="71"/>
      <c r="AR20" s="71"/>
      <c r="AS20" s="71"/>
      <c r="AU20" s="2"/>
    </row>
    <row r="21" spans="1:47" ht="15.75" x14ac:dyDescent="0.25">
      <c r="A21" s="83"/>
      <c r="B21" s="84">
        <v>4.8290640319425711E-3</v>
      </c>
      <c r="D21">
        <f>IF('Durango ICP data'!G12&lt;&gt;"",'Durango ICP data'!G12,"")</f>
        <v>49</v>
      </c>
      <c r="E21">
        <v>16.79</v>
      </c>
      <c r="F21">
        <v>487000</v>
      </c>
      <c r="G21">
        <f t="shared" si="0"/>
        <v>3.4476386036960983E-5</v>
      </c>
      <c r="H21" s="2">
        <v>3.4476386036960983E-5</v>
      </c>
      <c r="I21" s="2"/>
      <c r="J21" s="2">
        <f t="shared" si="2"/>
        <v>4.6034553906493855E-3</v>
      </c>
      <c r="L21">
        <f t="shared" si="1"/>
        <v>0.95328108308341675</v>
      </c>
      <c r="N21" t="s">
        <v>93</v>
      </c>
      <c r="AJ21" t="s">
        <v>52</v>
      </c>
      <c r="AK21" s="2">
        <v>9.0623431900714493E-2</v>
      </c>
      <c r="AP21" s="71"/>
      <c r="AQ21" s="71"/>
      <c r="AR21" s="71"/>
      <c r="AS21" s="71"/>
      <c r="AU21" s="2"/>
    </row>
    <row r="22" spans="1:47" ht="15.75" x14ac:dyDescent="0.25">
      <c r="A22" s="83"/>
      <c r="B22" s="84">
        <v>4.7092053186384795E-3</v>
      </c>
      <c r="D22">
        <f>IF('Durango ICP data'!G13&lt;&gt;"",'Durango ICP data'!G13,"")</f>
        <v>49</v>
      </c>
      <c r="E22">
        <v>16.77</v>
      </c>
      <c r="F22">
        <v>493000</v>
      </c>
      <c r="G22">
        <f t="shared" si="0"/>
        <v>3.4016227180527382E-5</v>
      </c>
      <c r="H22" s="2">
        <v>3.4016227180527382E-5</v>
      </c>
      <c r="I22" s="2"/>
      <c r="J22" s="2">
        <f t="shared" si="2"/>
        <v>4.5420127334656153E-3</v>
      </c>
      <c r="L22">
        <f t="shared" si="1"/>
        <v>0.964496645641859</v>
      </c>
      <c r="N22" t="s">
        <v>94</v>
      </c>
      <c r="AJ22" t="s">
        <v>53</v>
      </c>
      <c r="AK22" s="2">
        <v>7.1765578779312653E-2</v>
      </c>
      <c r="AP22" s="71"/>
      <c r="AQ22" s="71"/>
      <c r="AR22" s="71"/>
      <c r="AS22" s="71"/>
      <c r="AU22" s="2"/>
    </row>
    <row r="23" spans="1:47" ht="15.75" x14ac:dyDescent="0.25">
      <c r="A23" s="83"/>
      <c r="B23" s="84">
        <v>4.6556988602635806E-3</v>
      </c>
      <c r="D23">
        <f>IF('Durango ICP data'!G14&lt;&gt;"",'Durango ICP data'!G14,"")</f>
        <v>48</v>
      </c>
      <c r="E23">
        <v>16.100000000000001</v>
      </c>
      <c r="F23">
        <v>462000</v>
      </c>
      <c r="G23">
        <f t="shared" si="0"/>
        <v>3.484848484848485E-5</v>
      </c>
      <c r="H23" s="2">
        <v>3.484848484848485E-5</v>
      </c>
      <c r="I23" s="2"/>
      <c r="J23" s="2">
        <f t="shared" si="2"/>
        <v>4.6531398406937548E-3</v>
      </c>
      <c r="L23">
        <f t="shared" si="1"/>
        <v>0.99945034684445189</v>
      </c>
      <c r="N23" t="s">
        <v>95</v>
      </c>
      <c r="AJ23" t="s">
        <v>54</v>
      </c>
      <c r="AK23" s="2">
        <v>7.7694636259034791E-2</v>
      </c>
      <c r="AP23" s="71"/>
      <c r="AQ23" s="71"/>
      <c r="AR23" s="71"/>
      <c r="AS23" s="71"/>
      <c r="AU23" s="2"/>
    </row>
    <row r="24" spans="1:47" ht="15.75" x14ac:dyDescent="0.25">
      <c r="A24" s="83"/>
      <c r="B24" s="84">
        <v>4.6698717019164572E-3</v>
      </c>
      <c r="D24">
        <f>IF('Durango ICP data'!G15&lt;&gt;"",'Durango ICP data'!G15,"")</f>
        <v>49</v>
      </c>
      <c r="E24">
        <v>16.059999999999999</v>
      </c>
      <c r="F24">
        <v>466000</v>
      </c>
      <c r="G24">
        <f t="shared" si="0"/>
        <v>3.4463519313304719E-5</v>
      </c>
      <c r="H24" s="2">
        <v>3.4463519313304719E-5</v>
      </c>
      <c r="I24" s="2"/>
      <c r="J24" s="2">
        <f t="shared" si="2"/>
        <v>4.6017373628865011E-3</v>
      </c>
      <c r="L24">
        <f t="shared" si="1"/>
        <v>0.98540980494132324</v>
      </c>
      <c r="N24" t="s">
        <v>96</v>
      </c>
      <c r="AJ24" t="s">
        <v>55</v>
      </c>
      <c r="AK24" s="2">
        <v>9.0524741143270693E-2</v>
      </c>
      <c r="AP24" s="71"/>
      <c r="AQ24" s="71"/>
      <c r="AR24" s="71"/>
      <c r="AS24" s="71"/>
      <c r="AU24" s="2"/>
    </row>
    <row r="25" spans="1:47" ht="15.75" x14ac:dyDescent="0.25">
      <c r="A25" s="83"/>
      <c r="B25" s="84">
        <v>4.6176922886401401E-3</v>
      </c>
      <c r="D25">
        <f>IF('Durango ICP data'!G16&lt;&gt;"",'Durango ICP data'!G16,"")</f>
        <v>48</v>
      </c>
      <c r="E25">
        <v>15.97</v>
      </c>
      <c r="F25">
        <v>470000</v>
      </c>
      <c r="G25">
        <f t="shared" si="0"/>
        <v>3.3978723404255321E-5</v>
      </c>
      <c r="H25" s="2">
        <v>3.3978723404255321E-5</v>
      </c>
      <c r="I25" s="2"/>
      <c r="J25" s="2">
        <f t="shared" si="2"/>
        <v>4.5370050461498897E-3</v>
      </c>
      <c r="L25">
        <f t="shared" si="1"/>
        <v>0.98252650080458004</v>
      </c>
      <c r="N25" t="s">
        <v>97</v>
      </c>
      <c r="AJ25" t="s">
        <v>56</v>
      </c>
      <c r="AK25" s="2">
        <v>6.699276772140747E-2</v>
      </c>
      <c r="AP25" s="71"/>
      <c r="AQ25" s="71"/>
      <c r="AR25" s="69"/>
      <c r="AS25" s="69"/>
      <c r="AU25" s="2"/>
    </row>
    <row r="26" spans="1:47" ht="15.75" x14ac:dyDescent="0.25">
      <c r="A26" s="83"/>
      <c r="B26" s="84">
        <v>4.3093931713371484E-3</v>
      </c>
      <c r="D26">
        <f>IF('Durango ICP data'!G17&lt;&gt;"",'Durango ICP data'!G17,"")</f>
        <v>48</v>
      </c>
      <c r="E26">
        <v>16.62</v>
      </c>
      <c r="F26">
        <v>500000</v>
      </c>
      <c r="G26">
        <f t="shared" si="0"/>
        <v>3.324E-5</v>
      </c>
      <c r="H26" s="2">
        <v>3.324E-5</v>
      </c>
      <c r="I26" s="2"/>
      <c r="J26" s="2">
        <f t="shared" si="2"/>
        <v>4.4383670904815592E-3</v>
      </c>
      <c r="L26">
        <f t="shared" si="1"/>
        <v>1.0299285569955066</v>
      </c>
      <c r="N26" t="s">
        <v>98</v>
      </c>
      <c r="AJ26" t="s">
        <v>57</v>
      </c>
      <c r="AK26" s="2">
        <v>7.7418191232419054E-2</v>
      </c>
      <c r="AP26" s="71"/>
      <c r="AQ26" s="71"/>
      <c r="AR26" s="71"/>
      <c r="AS26" s="71"/>
      <c r="AU26" s="2"/>
    </row>
    <row r="27" spans="1:47" ht="15.75" x14ac:dyDescent="0.25">
      <c r="A27" s="83"/>
      <c r="B27" s="84">
        <v>4.3355094188772762E-3</v>
      </c>
      <c r="D27">
        <f>IF('Durango ICP data'!G18&lt;&gt;"",'Durango ICP data'!G18,"")</f>
        <v>48</v>
      </c>
      <c r="E27">
        <v>16.27</v>
      </c>
      <c r="F27">
        <v>482000</v>
      </c>
      <c r="G27">
        <f t="shared" si="0"/>
        <v>3.3755186721991701E-5</v>
      </c>
      <c r="H27" s="2">
        <v>3.3755186721991701E-5</v>
      </c>
      <c r="I27" s="2"/>
      <c r="J27" s="2">
        <f t="shared" si="2"/>
        <v>4.5071573369418793E-3</v>
      </c>
      <c r="L27">
        <f t="shared" si="1"/>
        <v>1.0395911763718537</v>
      </c>
      <c r="N27" t="s">
        <v>99</v>
      </c>
      <c r="AJ27" t="s">
        <v>58</v>
      </c>
      <c r="AK27" s="2">
        <v>6.9959899452507246E-2</v>
      </c>
      <c r="AP27" s="71"/>
      <c r="AQ27" s="71"/>
      <c r="AR27" s="71"/>
      <c r="AS27" s="71"/>
      <c r="AU27" s="2"/>
    </row>
    <row r="28" spans="1:47" ht="15.75" x14ac:dyDescent="0.25">
      <c r="A28" s="83"/>
      <c r="B28" s="84">
        <v>4.5872233331766552E-3</v>
      </c>
      <c r="D28">
        <f>IF('Durango ICP data'!G19&lt;&gt;"",'Durango ICP data'!G19,"")</f>
        <v>49</v>
      </c>
      <c r="E28">
        <v>15.98</v>
      </c>
      <c r="F28">
        <v>488000</v>
      </c>
      <c r="G28">
        <f t="shared" si="0"/>
        <v>3.274590163934426E-5</v>
      </c>
      <c r="H28" s="2">
        <v>3.274590163934426E-5</v>
      </c>
      <c r="I28" s="2"/>
      <c r="J28" s="2">
        <f t="shared" si="2"/>
        <v>4.372392664988318E-3</v>
      </c>
      <c r="L28">
        <f t="shared" si="1"/>
        <v>0.95316760214515939</v>
      </c>
      <c r="N28" t="s">
        <v>100</v>
      </c>
      <c r="AJ28" t="s">
        <v>59</v>
      </c>
      <c r="AK28" s="2">
        <v>9.4022952047224745E-2</v>
      </c>
      <c r="AP28" s="71"/>
      <c r="AQ28" s="71"/>
      <c r="AR28" s="71"/>
      <c r="AS28" s="71"/>
      <c r="AU28" s="2"/>
    </row>
    <row r="29" spans="1:47" ht="15.75" x14ac:dyDescent="0.25">
      <c r="A29" s="83"/>
      <c r="B29" s="83">
        <v>4.58679867874511E-3</v>
      </c>
      <c r="D29">
        <f>IF('Durango ICP data'!G20&lt;&gt;"",'Durango ICP data'!G20,"")</f>
        <v>49</v>
      </c>
      <c r="E29">
        <v>16.260000000000002</v>
      </c>
      <c r="F29">
        <v>490000</v>
      </c>
      <c r="G29">
        <f t="shared" ref="G29:G44" si="3">IF(F29&lt;&gt;"", E29/F29, "")</f>
        <v>3.3183673469387758E-5</v>
      </c>
      <c r="H29" s="2">
        <v>3.3183673469387758E-5</v>
      </c>
      <c r="I29" s="2"/>
      <c r="J29" s="2">
        <f t="shared" si="2"/>
        <v>4.4308460971063971E-3</v>
      </c>
      <c r="L29">
        <f t="shared" si="1"/>
        <v>0.96599968898539501</v>
      </c>
      <c r="N29" t="s">
        <v>101</v>
      </c>
      <c r="AJ29" t="s">
        <v>60</v>
      </c>
      <c r="AK29" s="2">
        <v>7.4749796410201935E-2</v>
      </c>
      <c r="AP29" s="71"/>
      <c r="AQ29" s="71"/>
      <c r="AR29" s="71"/>
      <c r="AS29" s="71"/>
      <c r="AU29" s="2"/>
    </row>
    <row r="30" spans="1:47" ht="15.75" x14ac:dyDescent="0.25">
      <c r="A30" s="83"/>
      <c r="B30" s="83">
        <v>4.9314057499453548E-3</v>
      </c>
      <c r="D30">
        <f>IF('Durango ICP data'!G21&lt;&gt;"",'Durango ICP data'!G21,"")</f>
        <v>48</v>
      </c>
      <c r="E30">
        <v>15.99</v>
      </c>
      <c r="F30">
        <v>493000</v>
      </c>
      <c r="G30">
        <f t="shared" si="3"/>
        <v>3.2434077079107502E-5</v>
      </c>
      <c r="H30" s="2">
        <v>3.2434077079107502E-5</v>
      </c>
      <c r="I30" s="2"/>
      <c r="J30" s="2">
        <f t="shared" si="2"/>
        <v>4.3307563272579116E-3</v>
      </c>
      <c r="L30">
        <f t="shared" si="1"/>
        <v>0.87819914784053232</v>
      </c>
      <c r="N30" t="s">
        <v>102</v>
      </c>
      <c r="AJ30" t="s">
        <v>61</v>
      </c>
      <c r="AK30" s="2">
        <v>7.2412328518995026E-2</v>
      </c>
      <c r="AP30" s="71"/>
      <c r="AQ30" s="71"/>
      <c r="AR30" s="71"/>
      <c r="AS30" s="71"/>
      <c r="AU30" s="2"/>
    </row>
    <row r="31" spans="1:47" x14ac:dyDescent="0.2">
      <c r="A31" s="83"/>
      <c r="B31" s="83">
        <v>4.5992198208678536E-3</v>
      </c>
      <c r="D31">
        <f>IF('Durango ICP data'!G22&lt;&gt;"",'Durango ICP data'!G22,"")</f>
        <v>49</v>
      </c>
      <c r="E31">
        <v>16.22</v>
      </c>
      <c r="F31">
        <v>491000</v>
      </c>
      <c r="G31">
        <f t="shared" si="3"/>
        <v>3.3034623217922604E-5</v>
      </c>
      <c r="H31" s="2">
        <v>3.3034623217922604E-5</v>
      </c>
      <c r="I31" s="2"/>
      <c r="J31" s="2">
        <f t="shared" si="2"/>
        <v>4.4109441798100392E-3</v>
      </c>
      <c r="L31">
        <f t="shared" si="1"/>
        <v>0.95906356982469965</v>
      </c>
      <c r="N31" t="s">
        <v>103</v>
      </c>
      <c r="AJ31" t="s">
        <v>62</v>
      </c>
      <c r="AK31" s="2">
        <v>7.0901224511943611E-2</v>
      </c>
    </row>
    <row r="32" spans="1:47" x14ac:dyDescent="0.2">
      <c r="A32" s="83"/>
      <c r="B32" s="83">
        <v>4.6120656174221458E-3</v>
      </c>
      <c r="D32">
        <f>IF('Durango ICP data'!G23&lt;&gt;"",'Durango ICP data'!G23,"")</f>
        <v>48</v>
      </c>
      <c r="E32">
        <v>17.05</v>
      </c>
      <c r="F32">
        <v>494000</v>
      </c>
      <c r="G32">
        <f t="shared" si="3"/>
        <v>3.4514170040485831E-5</v>
      </c>
      <c r="H32" s="2">
        <v>3.4514170040485831E-5</v>
      </c>
      <c r="I32" s="2"/>
      <c r="J32" s="2">
        <f t="shared" si="2"/>
        <v>4.6085004952760794E-3</v>
      </c>
      <c r="L32">
        <f t="shared" si="1"/>
        <v>0.99922700099222372</v>
      </c>
      <c r="N32" t="s">
        <v>104</v>
      </c>
      <c r="AJ32" t="s">
        <v>63</v>
      </c>
      <c r="AK32" s="2">
        <v>6.0482147079346037E-2</v>
      </c>
    </row>
    <row r="33" spans="1:37" x14ac:dyDescent="0.2">
      <c r="A33" s="83"/>
      <c r="B33" s="83">
        <v>4.7443454728489801E-3</v>
      </c>
      <c r="D33">
        <f>IF('Durango ICP data'!G24&lt;&gt;"",'Durango ICP data'!G24,"")</f>
        <v>49</v>
      </c>
      <c r="E33">
        <v>17.37</v>
      </c>
      <c r="F33">
        <v>490300</v>
      </c>
      <c r="G33">
        <f t="shared" si="3"/>
        <v>3.5427289414644097E-5</v>
      </c>
      <c r="H33" s="2">
        <v>3.5427289414644097E-5</v>
      </c>
      <c r="I33" s="2"/>
      <c r="J33" s="2">
        <f t="shared" si="2"/>
        <v>4.7304246523141415E-3</v>
      </c>
      <c r="L33">
        <f t="shared" si="1"/>
        <v>0.99706580799933209</v>
      </c>
      <c r="N33" t="s">
        <v>105</v>
      </c>
      <c r="AJ33" t="s">
        <v>64</v>
      </c>
      <c r="AK33" s="2">
        <v>9.0837894123847296E-2</v>
      </c>
    </row>
    <row r="34" spans="1:37" x14ac:dyDescent="0.2">
      <c r="A34" s="83"/>
      <c r="B34" s="83">
        <v>4.6510276615165658E-3</v>
      </c>
      <c r="D34">
        <f>IF('Durango ICP data'!G25&lt;&gt;"",'Durango ICP data'!G25,"")</f>
        <v>48</v>
      </c>
      <c r="E34">
        <v>15.62</v>
      </c>
      <c r="F34">
        <v>481000</v>
      </c>
      <c r="G34">
        <f t="shared" si="3"/>
        <v>3.2474012474012472E-5</v>
      </c>
      <c r="H34" s="2">
        <v>3.2474012474012472E-5</v>
      </c>
      <c r="I34" s="2"/>
      <c r="J34" s="2">
        <f t="shared" si="2"/>
        <v>4.3360886961656018E-3</v>
      </c>
      <c r="L34">
        <f t="shared" si="1"/>
        <v>0.93228615517451652</v>
      </c>
      <c r="N34" t="s">
        <v>106</v>
      </c>
      <c r="AJ34" t="s">
        <v>65</v>
      </c>
      <c r="AK34" s="2">
        <v>8.1806704310671441E-2</v>
      </c>
    </row>
    <row r="35" spans="1:37" x14ac:dyDescent="0.2">
      <c r="A35" s="83"/>
      <c r="B35" s="83">
        <v>4.3161876422418977E-3</v>
      </c>
      <c r="D35">
        <f>IF('Durango ICP data'!G26&lt;&gt;"",'Durango ICP data'!G26,"")</f>
        <v>46</v>
      </c>
      <c r="E35">
        <v>16.63</v>
      </c>
      <c r="F35">
        <v>490000</v>
      </c>
      <c r="G35">
        <f t="shared" si="3"/>
        <v>3.3938775510204081E-5</v>
      </c>
      <c r="H35" s="2">
        <v>3.3938775510204081E-5</v>
      </c>
      <c r="I35" s="2"/>
      <c r="J35" s="2">
        <f t="shared" si="2"/>
        <v>4.531671008295165E-3</v>
      </c>
      <c r="L35">
        <f t="shared" si="1"/>
        <v>1.049924466662284</v>
      </c>
      <c r="N35" t="s">
        <v>107</v>
      </c>
      <c r="AJ35" t="s">
        <v>66</v>
      </c>
      <c r="AK35" s="2">
        <v>8.7178465765337179E-2</v>
      </c>
    </row>
    <row r="36" spans="1:37" x14ac:dyDescent="0.2">
      <c r="A36" s="83"/>
      <c r="B36" s="83">
        <v>4.5174738427950899E-3</v>
      </c>
      <c r="D36">
        <f>IF('Durango ICP data'!G27&lt;&gt;"",'Durango ICP data'!G27,"")</f>
        <v>48</v>
      </c>
      <c r="E36">
        <v>17.059999999999999</v>
      </c>
      <c r="F36">
        <v>488000</v>
      </c>
      <c r="G36">
        <f t="shared" si="3"/>
        <v>3.4959016393442622E-5</v>
      </c>
      <c r="H36" s="2">
        <v>3.4959016393442622E-5</v>
      </c>
      <c r="I36" s="2"/>
      <c r="J36" s="2">
        <f t="shared" si="2"/>
        <v>4.6678985522340876E-3</v>
      </c>
      <c r="L36">
        <f t="shared" si="1"/>
        <v>1.0332984129346781</v>
      </c>
      <c r="N36" t="s">
        <v>108</v>
      </c>
      <c r="AJ36" t="s">
        <v>67</v>
      </c>
      <c r="AK36" s="2">
        <v>9.4844139592647106E-2</v>
      </c>
    </row>
    <row r="37" spans="1:37" x14ac:dyDescent="0.2">
      <c r="A37" s="83"/>
      <c r="B37" s="83">
        <v>4.6298480217431687E-3</v>
      </c>
      <c r="D37">
        <f>IF('Durango ICP data'!G28&lt;&gt;"",'Durango ICP data'!G28,"")</f>
        <v>48</v>
      </c>
      <c r="E37">
        <v>16.7</v>
      </c>
      <c r="F37">
        <v>469000</v>
      </c>
      <c r="G37">
        <f t="shared" si="3"/>
        <v>3.5607675906183365E-5</v>
      </c>
      <c r="H37" s="2">
        <v>3.5607675906183365E-5</v>
      </c>
      <c r="I37" s="2"/>
      <c r="J37" s="2">
        <f t="shared" si="2"/>
        <v>4.7545107373807875E-3</v>
      </c>
      <c r="L37">
        <f t="shared" si="1"/>
        <v>1.026925876411529</v>
      </c>
      <c r="N37" t="s">
        <v>109</v>
      </c>
      <c r="AJ37" t="s">
        <v>68</v>
      </c>
      <c r="AK37" s="2">
        <v>9.2122157384195671E-2</v>
      </c>
    </row>
    <row r="38" spans="1:37" x14ac:dyDescent="0.2">
      <c r="A38" s="83"/>
      <c r="B38" s="83">
        <v>4.6825051712549763E-3</v>
      </c>
      <c r="D38">
        <f>IF('Durango ICP data'!G29&lt;&gt;"",'Durango ICP data'!G29,"")</f>
        <v>48</v>
      </c>
      <c r="E38">
        <v>15.95</v>
      </c>
      <c r="F38">
        <v>485000</v>
      </c>
      <c r="G38">
        <f t="shared" si="3"/>
        <v>3.2886597938144327E-5</v>
      </c>
      <c r="H38" s="2">
        <v>3.2886597938144327E-5</v>
      </c>
      <c r="I38" s="2"/>
      <c r="J38" s="2">
        <f t="shared" si="2"/>
        <v>4.3911791217376194E-3</v>
      </c>
      <c r="L38">
        <f t="shared" si="1"/>
        <v>0.93778414783057729</v>
      </c>
      <c r="N38" t="s">
        <v>110</v>
      </c>
      <c r="AJ38" t="s">
        <v>69</v>
      </c>
      <c r="AK38" s="2">
        <v>7.4616445102746357E-2</v>
      </c>
    </row>
    <row r="39" spans="1:37" x14ac:dyDescent="0.2">
      <c r="A39" s="83"/>
      <c r="B39" s="83">
        <v>4.7656843580342074E-3</v>
      </c>
      <c r="D39">
        <f>IF('Durango ICP data'!G30&lt;&gt;"",'Durango ICP data'!G30,"")</f>
        <v>48</v>
      </c>
      <c r="E39">
        <v>16.260000000000002</v>
      </c>
      <c r="F39">
        <v>479000</v>
      </c>
      <c r="G39">
        <f t="shared" si="3"/>
        <v>3.3945720250521924E-5</v>
      </c>
      <c r="H39" s="2">
        <v>3.3945720250521924E-5</v>
      </c>
      <c r="I39" s="2"/>
      <c r="J39" s="2">
        <f t="shared" si="2"/>
        <v>4.5325983039292998E-3</v>
      </c>
      <c r="L39">
        <f t="shared" si="1"/>
        <v>0.95109074865355681</v>
      </c>
      <c r="N39" t="s">
        <v>111</v>
      </c>
      <c r="AJ39" t="s">
        <v>70</v>
      </c>
      <c r="AK39" s="2">
        <v>9.3617036631802278E-2</v>
      </c>
    </row>
    <row r="40" spans="1:37" x14ac:dyDescent="0.2">
      <c r="A40" s="83"/>
      <c r="B40" s="83">
        <v>4.3897059407034403E-3</v>
      </c>
      <c r="D40">
        <f>IF('Durango ICP data'!G31&lt;&gt;"",'Durango ICP data'!G31,"")</f>
        <v>49</v>
      </c>
      <c r="E40">
        <v>16.440000000000001</v>
      </c>
      <c r="F40">
        <v>483000</v>
      </c>
      <c r="G40">
        <f t="shared" si="3"/>
        <v>3.4037267080745343E-5</v>
      </c>
      <c r="H40" s="2">
        <v>3.4037267080745343E-5</v>
      </c>
      <c r="I40" s="2"/>
      <c r="J40" s="2">
        <f t="shared" si="2"/>
        <v>4.5448220836676132E-3</v>
      </c>
      <c r="L40">
        <f t="shared" si="1"/>
        <v>1.0353363403060469</v>
      </c>
      <c r="N40" t="s">
        <v>112</v>
      </c>
      <c r="AJ40" t="s">
        <v>71</v>
      </c>
      <c r="AK40" s="2">
        <v>7.8302989303035933E-2</v>
      </c>
    </row>
    <row r="41" spans="1:37" x14ac:dyDescent="0.2">
      <c r="A41" s="83"/>
      <c r="B41" s="83">
        <v>4.6347846295098994E-3</v>
      </c>
      <c r="D41">
        <f>IF('Durango ICP data'!G32&lt;&gt;"",'Durango ICP data'!G32,"")</f>
        <v>48</v>
      </c>
      <c r="E41">
        <v>16.93</v>
      </c>
      <c r="F41">
        <v>487000</v>
      </c>
      <c r="G41">
        <f t="shared" si="3"/>
        <v>3.4763860369609859E-5</v>
      </c>
      <c r="H41" s="2">
        <v>3.4763860369609859E-5</v>
      </c>
      <c r="I41" s="2"/>
      <c r="J41" s="2">
        <f t="shared" si="2"/>
        <v>4.6418403671050689E-3</v>
      </c>
      <c r="L41">
        <f t="shared" si="1"/>
        <v>1.001522344220753</v>
      </c>
      <c r="N41" t="s">
        <v>113</v>
      </c>
      <c r="AJ41" t="s">
        <v>72</v>
      </c>
      <c r="AK41" s="2">
        <v>7.9528664515101544E-2</v>
      </c>
    </row>
    <row r="42" spans="1:37" x14ac:dyDescent="0.2">
      <c r="A42" s="83"/>
      <c r="B42" s="83">
        <v>4.6874417790217044E-3</v>
      </c>
      <c r="D42">
        <f>IF('Durango ICP data'!G33&lt;&gt;"",'Durango ICP data'!G33,"")</f>
        <v>49</v>
      </c>
      <c r="E42">
        <v>16.84</v>
      </c>
      <c r="F42">
        <v>496000</v>
      </c>
      <c r="G42">
        <f t="shared" si="3"/>
        <v>3.3951612903225806E-5</v>
      </c>
      <c r="H42" s="2">
        <v>3.3951612903225806E-5</v>
      </c>
      <c r="I42" s="2"/>
      <c r="J42" s="2">
        <f t="shared" si="2"/>
        <v>4.5333851196885221E-3</v>
      </c>
      <c r="L42">
        <f t="shared" si="1"/>
        <v>0.96713417113303646</v>
      </c>
      <c r="N42" t="s">
        <v>114</v>
      </c>
      <c r="AJ42" t="s">
        <v>73</v>
      </c>
      <c r="AK42" s="2">
        <v>7.4189768501497666E-2</v>
      </c>
    </row>
    <row r="43" spans="1:37" x14ac:dyDescent="0.2">
      <c r="A43" s="83"/>
      <c r="B43" s="83">
        <v>4.7135580265618348E-3</v>
      </c>
      <c r="D43">
        <f>IF('Durango ICP data'!G34&lt;&gt;"",'Durango ICP data'!G34,"")</f>
        <v>48</v>
      </c>
      <c r="E43">
        <v>15.08</v>
      </c>
      <c r="F43">
        <v>468000</v>
      </c>
      <c r="G43">
        <f t="shared" si="3"/>
        <v>3.2222222222222222E-5</v>
      </c>
      <c r="H43" s="2">
        <v>3.2222222222222222E-5</v>
      </c>
      <c r="I43" s="2"/>
      <c r="J43" s="2">
        <f t="shared" si="2"/>
        <v>4.3024684324095876E-3</v>
      </c>
      <c r="L43">
        <f t="shared" ref="L43:L46" si="4">IF(J43&lt;&gt;"",J43/B43,"")</f>
        <v>0.91278571477519199</v>
      </c>
      <c r="N43" t="s">
        <v>115</v>
      </c>
      <c r="AJ43" t="s">
        <v>74</v>
      </c>
      <c r="AK43" s="2">
        <v>6.2608387790816233E-2</v>
      </c>
    </row>
    <row r="44" spans="1:37" x14ac:dyDescent="0.2">
      <c r="A44" s="83"/>
      <c r="B44" s="83">
        <v>4.8325674310028318E-3</v>
      </c>
      <c r="D44">
        <f>IF('Durango ICP data'!G35&lt;&gt;"",'Durango ICP data'!G35,"")</f>
        <v>49</v>
      </c>
      <c r="E44">
        <v>17.559999999999999</v>
      </c>
      <c r="F44">
        <v>509000</v>
      </c>
      <c r="G44">
        <f t="shared" si="3"/>
        <v>3.449901768172888E-5</v>
      </c>
      <c r="H44" s="2">
        <v>3.449901768172888E-5</v>
      </c>
      <c r="I44" s="2"/>
      <c r="J44" s="2">
        <f t="shared" si="2"/>
        <v>4.6064772783552003E-3</v>
      </c>
      <c r="L44">
        <f t="shared" si="4"/>
        <v>0.95321531341763099</v>
      </c>
      <c r="N44" t="s">
        <v>116</v>
      </c>
      <c r="AJ44" t="s">
        <v>75</v>
      </c>
      <c r="AK44" s="2">
        <v>9.5613550955779683E-2</v>
      </c>
    </row>
    <row r="45" spans="1:37" x14ac:dyDescent="0.2">
      <c r="A45" s="83"/>
      <c r="B45" s="83">
        <v>4.5746960274460251E-3</v>
      </c>
      <c r="D45">
        <f>IF('Durango ICP data'!G36&lt;&gt;"",'Durango ICP data'!G36,"")</f>
        <v>49</v>
      </c>
      <c r="E45">
        <v>16.350000000000001</v>
      </c>
      <c r="F45">
        <v>472600</v>
      </c>
      <c r="G45">
        <f t="shared" ref="G45:G80" si="5">IF(F45&lt;&gt;"", E45/F45, "")</f>
        <v>3.4595852729581042E-5</v>
      </c>
      <c r="H45" s="2">
        <v>3.4595852729581042E-5</v>
      </c>
      <c r="I45" s="2"/>
      <c r="J45" s="2">
        <f t="shared" si="2"/>
        <v>4.6194071667304184E-3</v>
      </c>
      <c r="L45">
        <f t="shared" si="4"/>
        <v>1.0097735759963389</v>
      </c>
      <c r="N45" t="s">
        <v>117</v>
      </c>
      <c r="AJ45" t="s">
        <v>76</v>
      </c>
      <c r="AK45" s="2">
        <v>7.1024864044787847E-2</v>
      </c>
    </row>
    <row r="46" spans="1:37" x14ac:dyDescent="0.2">
      <c r="A46" s="83"/>
      <c r="B46" s="83">
        <v>4.5928500043946512E-3</v>
      </c>
      <c r="D46">
        <f>IF('Durango ICP data'!G37&lt;&gt;"",'Durango ICP data'!G37,"")</f>
        <v>46</v>
      </c>
      <c r="E46">
        <v>17.41</v>
      </c>
      <c r="F46">
        <v>495700</v>
      </c>
      <c r="G46">
        <f t="shared" si="5"/>
        <v>3.5122049626790396E-5</v>
      </c>
      <c r="H46" s="2">
        <v>3.5122049626790396E-5</v>
      </c>
      <c r="I46" s="2"/>
      <c r="J46" s="2">
        <f t="shared" si="2"/>
        <v>4.6896675455417158E-3</v>
      </c>
      <c r="L46">
        <f t="shared" si="4"/>
        <v>1.0210800572747696</v>
      </c>
      <c r="N46" t="s">
        <v>118</v>
      </c>
      <c r="AJ46" t="s">
        <v>77</v>
      </c>
      <c r="AK46" s="2">
        <v>7.66807896713744E-2</v>
      </c>
    </row>
    <row r="47" spans="1:37" x14ac:dyDescent="0.2">
      <c r="A47" s="83"/>
      <c r="B47" s="83">
        <v>4.8153689265251869E-3</v>
      </c>
      <c r="G47" t="str">
        <f t="shared" si="5"/>
        <v/>
      </c>
      <c r="H47" s="2"/>
      <c r="I47" s="2"/>
      <c r="J47" s="2"/>
      <c r="AK47" s="2"/>
    </row>
    <row r="48" spans="1:37" x14ac:dyDescent="0.2">
      <c r="A48" s="83"/>
      <c r="B48" s="83">
        <v>4.6490636347706624E-3</v>
      </c>
      <c r="G48" t="str">
        <f t="shared" si="5"/>
        <v/>
      </c>
      <c r="H48" s="2"/>
      <c r="I48" s="2"/>
      <c r="J48" s="2"/>
      <c r="AK48" s="2"/>
    </row>
    <row r="49" spans="1:37" x14ac:dyDescent="0.2">
      <c r="A49" s="83"/>
      <c r="B49" s="83">
        <v>4.4787772077203867E-3</v>
      </c>
      <c r="G49" t="str">
        <f t="shared" si="5"/>
        <v/>
      </c>
      <c r="H49" s="2"/>
      <c r="I49" s="2"/>
      <c r="J49" s="2"/>
      <c r="AK49" s="2"/>
    </row>
    <row r="50" spans="1:37" x14ac:dyDescent="0.2">
      <c r="A50" s="83"/>
      <c r="B50" s="83">
        <v>4.255408976726759E-3</v>
      </c>
      <c r="G50" t="str">
        <f t="shared" si="5"/>
        <v/>
      </c>
      <c r="H50" s="2"/>
      <c r="I50" s="2"/>
      <c r="J50" s="2"/>
      <c r="AK50" s="2"/>
    </row>
    <row r="51" spans="1:37" x14ac:dyDescent="0.2">
      <c r="A51" s="83"/>
      <c r="B51" s="83">
        <v>4.3385881635059909E-3</v>
      </c>
      <c r="G51" t="str">
        <f t="shared" si="5"/>
        <v/>
      </c>
      <c r="H51" s="2"/>
      <c r="I51" s="2"/>
      <c r="J51" s="2"/>
      <c r="AK51" s="2"/>
    </row>
    <row r="52" spans="1:37" x14ac:dyDescent="0.2">
      <c r="A52" s="83"/>
      <c r="B52" s="83">
        <v>4.1789180972443881E-3</v>
      </c>
      <c r="G52" t="str">
        <f t="shared" si="5"/>
        <v/>
      </c>
      <c r="H52" s="2"/>
      <c r="I52" s="2"/>
      <c r="J52" s="2"/>
      <c r="AK52" s="2"/>
    </row>
    <row r="53" spans="1:37" x14ac:dyDescent="0.2">
      <c r="A53" s="83"/>
      <c r="B53" s="83">
        <v>4.2262670663618575E-3</v>
      </c>
      <c r="G53" t="str">
        <f t="shared" si="5"/>
        <v/>
      </c>
      <c r="H53" s="2"/>
      <c r="I53" s="2"/>
      <c r="J53" s="2"/>
      <c r="AK53" s="2"/>
    </row>
    <row r="54" spans="1:37" x14ac:dyDescent="0.2">
      <c r="A54" s="83"/>
      <c r="B54" s="83">
        <v>4.2709619452821592E-3</v>
      </c>
      <c r="G54" t="str">
        <f t="shared" si="5"/>
        <v/>
      </c>
      <c r="H54" s="2"/>
      <c r="I54" s="2"/>
      <c r="J54" s="2"/>
      <c r="AK54" s="2"/>
    </row>
    <row r="55" spans="1:37" x14ac:dyDescent="0.2">
      <c r="A55" s="83"/>
      <c r="B55" s="83">
        <v>4.2041850359214221E-3</v>
      </c>
      <c r="G55" t="str">
        <f t="shared" si="5"/>
        <v/>
      </c>
      <c r="H55" s="2"/>
      <c r="I55" s="2"/>
      <c r="J55" s="2"/>
      <c r="AK55" s="2"/>
    </row>
    <row r="56" spans="1:37" x14ac:dyDescent="0.2">
      <c r="A56" s="83"/>
      <c r="B56" s="83">
        <v>4.2170308324757152E-3</v>
      </c>
      <c r="G56" t="str">
        <f t="shared" si="5"/>
        <v/>
      </c>
      <c r="H56" s="2"/>
      <c r="I56" s="2"/>
      <c r="J56" s="2"/>
      <c r="AK56" s="2"/>
    </row>
    <row r="57" spans="1:37" x14ac:dyDescent="0.2">
      <c r="A57" s="83"/>
      <c r="B57" s="83">
        <v>4.2112979976498327E-3</v>
      </c>
      <c r="G57" t="str">
        <f t="shared" si="5"/>
        <v/>
      </c>
      <c r="H57" s="2"/>
      <c r="I57" s="2"/>
      <c r="J57" s="2"/>
      <c r="AK57" s="2"/>
    </row>
    <row r="58" spans="1:37" x14ac:dyDescent="0.2">
      <c r="A58" s="83"/>
      <c r="B58" s="83">
        <v>4.5214018962869001E-3</v>
      </c>
      <c r="G58" t="str">
        <f t="shared" si="5"/>
        <v/>
      </c>
      <c r="H58" s="2"/>
      <c r="I58" s="2"/>
      <c r="J58" s="2"/>
      <c r="AK58" s="2"/>
    </row>
    <row r="59" spans="1:37" x14ac:dyDescent="0.2">
      <c r="A59" s="83"/>
      <c r="B59" s="83">
        <v>4.5554804144185322E-3</v>
      </c>
      <c r="G59" t="str">
        <f t="shared" si="5"/>
        <v/>
      </c>
      <c r="H59" s="2"/>
      <c r="I59" s="2"/>
      <c r="J59" s="2"/>
      <c r="AK59" s="2"/>
    </row>
    <row r="60" spans="1:37" x14ac:dyDescent="0.2">
      <c r="A60" s="83"/>
      <c r="B60" s="83">
        <v>4.5338230384096428E-3</v>
      </c>
      <c r="G60" t="str">
        <f t="shared" si="5"/>
        <v/>
      </c>
      <c r="H60" s="2"/>
      <c r="I60" s="2"/>
      <c r="J60" s="2"/>
      <c r="AK60" s="2"/>
    </row>
    <row r="61" spans="1:37" x14ac:dyDescent="0.2">
      <c r="A61" s="83"/>
      <c r="B61" s="83">
        <v>4.3874234231338766E-3</v>
      </c>
      <c r="G61" t="str">
        <f t="shared" si="5"/>
        <v/>
      </c>
      <c r="H61" s="2"/>
      <c r="I61" s="2"/>
      <c r="J61" s="2"/>
      <c r="AK61" s="2"/>
    </row>
    <row r="62" spans="1:37" x14ac:dyDescent="0.2">
      <c r="A62" s="83"/>
      <c r="B62" s="83">
        <v>4.3007408372943813E-3</v>
      </c>
      <c r="G62" t="str">
        <f t="shared" si="5"/>
        <v/>
      </c>
      <c r="H62" s="2"/>
      <c r="I62" s="2"/>
      <c r="J62" s="2"/>
      <c r="AK62" s="2"/>
    </row>
    <row r="63" spans="1:37" x14ac:dyDescent="0.2">
      <c r="A63" s="83"/>
      <c r="B63" s="83">
        <v>4.3069514083557544E-3</v>
      </c>
      <c r="G63" t="str">
        <f t="shared" si="5"/>
        <v/>
      </c>
      <c r="H63" s="2"/>
      <c r="I63" s="2"/>
      <c r="J63" s="2"/>
      <c r="AK63" s="2"/>
    </row>
    <row r="64" spans="1:37" x14ac:dyDescent="0.2">
      <c r="A64" s="83"/>
      <c r="B64" s="83">
        <v>4.4153444520080801E-3</v>
      </c>
      <c r="G64" t="str">
        <f t="shared" si="5"/>
        <v/>
      </c>
      <c r="H64" s="2"/>
      <c r="I64" s="2"/>
      <c r="J64" s="2"/>
      <c r="AK64" s="2"/>
    </row>
    <row r="65" spans="1:37" x14ac:dyDescent="0.2">
      <c r="A65" s="83"/>
      <c r="B65" s="83">
        <v>4.2238253033804619E-3</v>
      </c>
      <c r="G65" t="str">
        <f t="shared" si="5"/>
        <v/>
      </c>
      <c r="H65" s="2"/>
      <c r="I65" s="2"/>
      <c r="J65" s="2"/>
      <c r="AK65" s="2"/>
    </row>
    <row r="66" spans="1:37" x14ac:dyDescent="0.2">
      <c r="A66" s="83"/>
      <c r="B66" s="83">
        <v>4.2260547391460837E-3</v>
      </c>
      <c r="G66" t="str">
        <f t="shared" si="5"/>
        <v/>
      </c>
      <c r="H66" s="2"/>
      <c r="I66" s="2"/>
      <c r="J66" s="2"/>
      <c r="AK66" s="2"/>
    </row>
    <row r="67" spans="1:37" x14ac:dyDescent="0.2">
      <c r="A67" s="83"/>
      <c r="B67" s="83">
        <v>4.2853471141508096E-3</v>
      </c>
      <c r="G67" t="str">
        <f t="shared" si="5"/>
        <v/>
      </c>
      <c r="H67" s="2"/>
      <c r="I67" s="2"/>
      <c r="J67" s="2"/>
      <c r="AK67" s="2"/>
    </row>
    <row r="68" spans="1:37" x14ac:dyDescent="0.2">
      <c r="A68" s="83"/>
      <c r="B68" s="83">
        <v>4.3844508421130484E-3</v>
      </c>
      <c r="G68" t="str">
        <f t="shared" si="5"/>
        <v/>
      </c>
      <c r="H68" s="2"/>
      <c r="I68" s="2"/>
      <c r="J68" s="2"/>
      <c r="AK68" s="2"/>
    </row>
    <row r="69" spans="1:37" x14ac:dyDescent="0.2">
      <c r="A69" s="83"/>
      <c r="B69" s="83">
        <v>4.6096238544407492E-3</v>
      </c>
      <c r="G69" t="str">
        <f t="shared" si="5"/>
        <v/>
      </c>
      <c r="H69" s="2"/>
      <c r="I69" s="2"/>
      <c r="J69" s="2"/>
      <c r="AK69" s="2"/>
    </row>
    <row r="70" spans="1:37" x14ac:dyDescent="0.2">
      <c r="A70" s="83"/>
      <c r="B70" s="83">
        <v>4.5481551254743487E-3</v>
      </c>
      <c r="G70" t="str">
        <f t="shared" si="5"/>
        <v/>
      </c>
      <c r="H70" s="2"/>
      <c r="I70" s="2"/>
      <c r="J70" s="2"/>
      <c r="AK70" s="2"/>
    </row>
    <row r="71" spans="1:37" x14ac:dyDescent="0.2">
      <c r="A71" s="83"/>
      <c r="B71" s="83">
        <v>5.8827378402181224E-3</v>
      </c>
      <c r="G71" t="str">
        <f t="shared" si="5"/>
        <v/>
      </c>
      <c r="H71" s="2"/>
      <c r="I71" s="2"/>
      <c r="J71" s="2"/>
      <c r="AK71" s="2"/>
    </row>
    <row r="72" spans="1:37" x14ac:dyDescent="0.2">
      <c r="A72" s="83"/>
      <c r="B72" s="83">
        <v>5.8823131857865781E-3</v>
      </c>
      <c r="G72" t="str">
        <f t="shared" si="5"/>
        <v/>
      </c>
      <c r="H72" s="2"/>
      <c r="I72" s="2"/>
      <c r="J72" s="2"/>
      <c r="AK72" s="2"/>
    </row>
    <row r="73" spans="1:37" x14ac:dyDescent="0.2">
      <c r="A73" s="83"/>
      <c r="B73" s="83">
        <v>4.8733342564313276E-3</v>
      </c>
      <c r="G73" t="str">
        <f t="shared" si="5"/>
        <v/>
      </c>
      <c r="H73" s="2"/>
      <c r="I73" s="2"/>
      <c r="J73" s="2"/>
      <c r="AK73" s="2"/>
    </row>
    <row r="74" spans="1:37" x14ac:dyDescent="0.2">
      <c r="A74" s="83"/>
      <c r="B74" s="83">
        <v>4.9498782177176421E-3</v>
      </c>
      <c r="G74" t="str">
        <f t="shared" si="5"/>
        <v/>
      </c>
      <c r="H74" s="2"/>
      <c r="I74" s="2"/>
      <c r="J74" s="2"/>
      <c r="AK74" s="2"/>
    </row>
    <row r="75" spans="1:37" x14ac:dyDescent="0.2">
      <c r="A75" s="83"/>
      <c r="B75" s="83">
        <v>4.9255667515115875E-3</v>
      </c>
      <c r="G75" t="str">
        <f t="shared" si="5"/>
        <v/>
      </c>
      <c r="H75" s="2"/>
      <c r="I75" s="2"/>
      <c r="J75" s="2"/>
      <c r="AK75" s="2"/>
    </row>
    <row r="76" spans="1:37" x14ac:dyDescent="0.2">
      <c r="A76" s="83"/>
      <c r="B76" s="83">
        <v>4.7658966852499804E-3</v>
      </c>
      <c r="G76" t="str">
        <f t="shared" si="5"/>
        <v/>
      </c>
      <c r="H76" s="2"/>
      <c r="I76" s="2"/>
      <c r="J76" s="2"/>
      <c r="AK76" s="2"/>
    </row>
    <row r="77" spans="1:37" x14ac:dyDescent="0.2">
      <c r="A77" s="83"/>
      <c r="B77" s="83">
        <v>4.7455663543396771E-3</v>
      </c>
      <c r="G77" t="str">
        <f t="shared" si="5"/>
        <v/>
      </c>
      <c r="H77" s="2"/>
      <c r="I77" s="2"/>
      <c r="J77" s="2"/>
      <c r="AK77" s="2"/>
    </row>
    <row r="78" spans="1:37" x14ac:dyDescent="0.2">
      <c r="A78" s="83"/>
      <c r="B78" s="83">
        <v>4.5513931155148927E-3</v>
      </c>
      <c r="G78" t="str">
        <f t="shared" si="5"/>
        <v/>
      </c>
      <c r="H78" s="2"/>
      <c r="I78" s="2"/>
      <c r="J78" s="2"/>
      <c r="AK78" s="2"/>
    </row>
    <row r="79" spans="1:37" x14ac:dyDescent="0.2">
      <c r="A79" s="83"/>
      <c r="B79" s="83">
        <v>4.5907798140408613E-3</v>
      </c>
      <c r="G79" t="str">
        <f t="shared" si="5"/>
        <v/>
      </c>
      <c r="H79" s="2"/>
      <c r="I79" s="2"/>
      <c r="J79" s="2"/>
      <c r="AK79" s="2"/>
    </row>
    <row r="80" spans="1:37" x14ac:dyDescent="0.2">
      <c r="A80" s="83"/>
      <c r="B80" s="83">
        <v>4.6328206027639951E-3</v>
      </c>
      <c r="G80" t="str">
        <f t="shared" si="5"/>
        <v/>
      </c>
      <c r="H80" s="2"/>
      <c r="I80" s="2"/>
      <c r="J80" s="2"/>
      <c r="AK80" s="2"/>
    </row>
    <row r="81" spans="1:37" x14ac:dyDescent="0.2">
      <c r="A81" s="83"/>
      <c r="B81" s="83">
        <v>4.6642450306984603E-3</v>
      </c>
      <c r="H81" s="2"/>
      <c r="I81" s="2"/>
      <c r="J81" s="2"/>
      <c r="AK81" s="2"/>
    </row>
    <row r="82" spans="1:37" x14ac:dyDescent="0.2">
      <c r="A82" s="83"/>
      <c r="B82" s="83">
        <v>4.4315874840147465E-3</v>
      </c>
      <c r="H82" s="2"/>
      <c r="I82" s="2"/>
      <c r="J82" s="2"/>
      <c r="AK82" s="2"/>
    </row>
    <row r="83" spans="1:37" x14ac:dyDescent="0.2">
      <c r="A83" s="83"/>
      <c r="B83" s="83">
        <v>4.5771377904274208E-3</v>
      </c>
      <c r="H83" s="2"/>
      <c r="I83" s="2"/>
      <c r="J83" s="2"/>
      <c r="AK83" s="2"/>
    </row>
    <row r="84" spans="1:37" x14ac:dyDescent="0.2">
      <c r="A84" s="83"/>
      <c r="B84" s="83">
        <v>4.538228828136941E-3</v>
      </c>
      <c r="H84" s="2"/>
      <c r="I84" s="2"/>
      <c r="J84" s="2"/>
      <c r="AK84" s="2"/>
    </row>
    <row r="85" spans="1:37" x14ac:dyDescent="0.2">
      <c r="A85" s="83"/>
      <c r="B85" s="83">
        <v>4.5497475795926489E-3</v>
      </c>
      <c r="H85" s="2"/>
      <c r="I85" s="2"/>
      <c r="J85" s="2"/>
      <c r="AK85" s="2"/>
    </row>
    <row r="86" spans="1:37" x14ac:dyDescent="0.2">
      <c r="A86" s="83"/>
      <c r="B86" s="83">
        <v>4.4365240917814772E-3</v>
      </c>
      <c r="H86" s="2"/>
      <c r="I86" s="2"/>
      <c r="J86" s="2"/>
      <c r="AK86" s="2"/>
    </row>
    <row r="87" spans="1:37" x14ac:dyDescent="0.2">
      <c r="A87" s="83"/>
      <c r="B87" s="83">
        <v>4.3763824079136593E-3</v>
      </c>
      <c r="H87" s="2"/>
      <c r="I87" s="2"/>
      <c r="J87" s="2"/>
      <c r="AK87" s="2"/>
    </row>
    <row r="88" spans="1:37" x14ac:dyDescent="0.2">
      <c r="A88" s="83"/>
      <c r="B88" s="83"/>
      <c r="H88" s="2"/>
      <c r="I88" s="2"/>
      <c r="J88" s="2"/>
      <c r="AK88" s="2"/>
    </row>
    <row r="89" spans="1:37" x14ac:dyDescent="0.2">
      <c r="A89" s="83"/>
      <c r="B89" s="83"/>
      <c r="H89" s="2"/>
      <c r="I89" s="2"/>
      <c r="J89" s="2"/>
      <c r="AK89" s="2"/>
    </row>
    <row r="90" spans="1:37" x14ac:dyDescent="0.2">
      <c r="A90" s="83"/>
      <c r="B90" s="83"/>
      <c r="H90" s="2"/>
      <c r="I90" s="2"/>
      <c r="J90" s="2"/>
      <c r="AK90" s="2"/>
    </row>
    <row r="91" spans="1:37" x14ac:dyDescent="0.2">
      <c r="A91" s="83"/>
      <c r="B91" s="83"/>
      <c r="H91" s="2"/>
      <c r="I91" s="2"/>
      <c r="J91" s="2"/>
      <c r="AK91" s="2"/>
    </row>
    <row r="92" spans="1:37" x14ac:dyDescent="0.2">
      <c r="A92" s="83"/>
      <c r="B92" s="83"/>
      <c r="H92" s="2"/>
      <c r="I92" s="2"/>
      <c r="J92" s="2"/>
      <c r="AK92" s="2"/>
    </row>
    <row r="93" spans="1:37" x14ac:dyDescent="0.2">
      <c r="A93" s="83"/>
      <c r="B93" s="83"/>
      <c r="H93" s="2"/>
      <c r="I93" s="2"/>
      <c r="J93" s="2"/>
      <c r="AK93" s="2"/>
    </row>
    <row r="94" spans="1:37" x14ac:dyDescent="0.2">
      <c r="A94" s="83"/>
      <c r="B94" s="83"/>
      <c r="H94" s="2"/>
      <c r="I94" s="2"/>
      <c r="J94" s="2"/>
      <c r="AK94" s="2"/>
    </row>
    <row r="95" spans="1:37" x14ac:dyDescent="0.2">
      <c r="A95" s="83"/>
      <c r="B95" s="83"/>
      <c r="H95" s="2"/>
      <c r="I95" s="2"/>
      <c r="J95" s="2"/>
      <c r="AK95" s="2"/>
    </row>
    <row r="96" spans="1:37" x14ac:dyDescent="0.2">
      <c r="A96" s="83"/>
      <c r="B96" s="83"/>
      <c r="H96" s="2"/>
      <c r="I96" s="2"/>
      <c r="J96" s="2"/>
      <c r="AK96" s="2"/>
    </row>
    <row r="97" spans="1:37" x14ac:dyDescent="0.2">
      <c r="A97" s="83"/>
      <c r="B97" s="83"/>
      <c r="H97" s="2"/>
      <c r="I97" s="2"/>
      <c r="J97" s="2"/>
      <c r="AK97" s="2"/>
    </row>
    <row r="98" spans="1:37" x14ac:dyDescent="0.2">
      <c r="A98" s="83"/>
      <c r="B98" s="83"/>
      <c r="H98" s="2"/>
      <c r="I98" s="2"/>
      <c r="J98" s="2"/>
      <c r="AK98" s="2"/>
    </row>
    <row r="99" spans="1:37" x14ac:dyDescent="0.2">
      <c r="A99" s="83"/>
      <c r="B99" s="83"/>
      <c r="H99" s="2"/>
      <c r="I99" s="2"/>
      <c r="J99" s="2"/>
      <c r="AK99" s="2"/>
    </row>
    <row r="100" spans="1:37" x14ac:dyDescent="0.2">
      <c r="A100" s="83"/>
      <c r="B100" s="83"/>
      <c r="H100" s="2"/>
      <c r="I100" s="2"/>
      <c r="J100" s="2"/>
      <c r="AK100" s="2"/>
    </row>
    <row r="101" spans="1:37" x14ac:dyDescent="0.2">
      <c r="A101" s="83"/>
      <c r="B101" s="83"/>
      <c r="H101" s="2"/>
      <c r="I101" s="2"/>
      <c r="J101" s="2"/>
      <c r="AK101" s="2"/>
    </row>
    <row r="102" spans="1:37" x14ac:dyDescent="0.2">
      <c r="A102" s="83"/>
      <c r="B102" s="83"/>
      <c r="H102" s="2"/>
      <c r="I102" s="2"/>
      <c r="J102" s="2"/>
      <c r="AK102" s="2"/>
    </row>
    <row r="103" spans="1:37" x14ac:dyDescent="0.2">
      <c r="A103" s="83"/>
      <c r="B103" s="83"/>
      <c r="H103" s="2"/>
      <c r="I103" s="2"/>
      <c r="J103" s="2"/>
      <c r="AK103" s="2"/>
    </row>
    <row r="104" spans="1:37" x14ac:dyDescent="0.2">
      <c r="A104" s="83"/>
      <c r="B104" s="83"/>
      <c r="H104" s="2"/>
      <c r="I104" s="2"/>
      <c r="J104" s="2"/>
    </row>
    <row r="105" spans="1:37" x14ac:dyDescent="0.2">
      <c r="A105" s="83"/>
      <c r="B105" s="83"/>
      <c r="H105" s="2"/>
      <c r="I105" s="2"/>
      <c r="J105" s="2"/>
    </row>
    <row r="106" spans="1:37" x14ac:dyDescent="0.2">
      <c r="A106" s="83"/>
      <c r="B106" s="83"/>
      <c r="H106" s="2"/>
      <c r="I106" s="2"/>
      <c r="J106" s="2"/>
    </row>
    <row r="107" spans="1:37" x14ac:dyDescent="0.2">
      <c r="A107" s="83"/>
      <c r="B107" s="83"/>
      <c r="H107" s="2"/>
      <c r="I107" s="2"/>
      <c r="J107" s="2"/>
    </row>
    <row r="108" spans="1:37" x14ac:dyDescent="0.2">
      <c r="A108" s="83"/>
      <c r="B108" s="83"/>
      <c r="H108" s="2"/>
      <c r="I108" s="2"/>
      <c r="J108" s="2"/>
    </row>
    <row r="109" spans="1:37" x14ac:dyDescent="0.2">
      <c r="A109" s="83"/>
      <c r="B109" s="83"/>
      <c r="H109" s="2"/>
      <c r="I109" s="2"/>
      <c r="J109" s="2"/>
    </row>
    <row r="110" spans="1:37" x14ac:dyDescent="0.2">
      <c r="A110" s="83"/>
      <c r="B110" s="83"/>
      <c r="H110" s="2"/>
      <c r="I110" s="2"/>
      <c r="J110" s="2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workbookViewId="0">
      <pane xSplit="1" ySplit="1" topLeftCell="CZ2" activePane="bottomRight" state="frozen"/>
      <selection pane="topRight" activeCell="B1" sqref="B1"/>
      <selection pane="bottomLeft" activeCell="A2" sqref="A2"/>
      <selection pane="bottomRight" activeCell="A2" sqref="A2:A37"/>
    </sheetView>
  </sheetViews>
  <sheetFormatPr defaultColWidth="8.7109375" defaultRowHeight="12.75" x14ac:dyDescent="0.2"/>
  <cols>
    <col min="1" max="1" width="10.7109375" customWidth="1"/>
    <col min="61" max="61" width="8.7109375" customWidth="1"/>
    <col min="110" max="110" width="10.140625" customWidth="1"/>
  </cols>
  <sheetData>
    <row r="1" spans="1:256" x14ac:dyDescent="0.2">
      <c r="B1" t="str">
        <f>'[2]Raw traces'!B1</f>
        <v>'Source file'</v>
      </c>
      <c r="C1" t="str">
        <f>'[2]Raw traces'!C1</f>
        <v>'_Date_'</v>
      </c>
      <c r="D1" t="str">
        <f>'[2]Raw traces'!D1</f>
        <v>'_Time_'</v>
      </c>
      <c r="E1" t="str">
        <f>'[2]Raw traces'!E1</f>
        <v>'Duration(s)'</v>
      </c>
      <c r="F1" t="str">
        <f>'[2]Raw traces'!F1</f>
        <v>Comments</v>
      </c>
      <c r="G1" t="str">
        <f>'[2]Raw traces'!G1</f>
        <v>'Total points'</v>
      </c>
      <c r="H1" t="str">
        <f>'[2]Raw traces'!H1</f>
        <v>'Selection type'</v>
      </c>
      <c r="I1" t="str">
        <f>'[2]Raw traces'!I1</f>
        <v>Components</v>
      </c>
      <c r="J1" t="str">
        <f>'[2]Raw traces'!J1</f>
        <v>TotalBeam</v>
      </c>
      <c r="K1" t="str">
        <f>'[2]Raw traces'!K1</f>
        <v>TotalBeam_Int2SE</v>
      </c>
      <c r="L1" t="str">
        <f>'[2]Raw traces'!L1</f>
        <v>Cl35</v>
      </c>
      <c r="M1" t="str">
        <f>'[2]Raw traces'!M1</f>
        <v>Cl35_Int2SE</v>
      </c>
      <c r="N1" t="str">
        <f>'[2]Raw traces'!N1</f>
        <v>Ca43</v>
      </c>
      <c r="O1" t="str">
        <f>'[2]Raw traces'!O1</f>
        <v>Ca43_Int2SE</v>
      </c>
      <c r="P1" t="str">
        <f>'[2]Raw traces'!P1</f>
        <v>Mn55</v>
      </c>
      <c r="Q1" t="str">
        <f>'[2]Raw traces'!Q1</f>
        <v>Mn55_Int2SE</v>
      </c>
      <c r="R1" t="str">
        <f>'[2]Raw traces'!R1</f>
        <v>Sr88</v>
      </c>
      <c r="S1" t="str">
        <f>'[2]Raw traces'!S1</f>
        <v>Sr88_Int2SE</v>
      </c>
      <c r="T1" t="str">
        <f>'[2]Raw traces'!T1</f>
        <v>Y89</v>
      </c>
      <c r="U1" t="str">
        <f>'[2]Raw traces'!U1</f>
        <v>Y89_Int2SE</v>
      </c>
      <c r="V1" t="str">
        <f>'[2]Raw traces'!V1</f>
        <v>La139</v>
      </c>
      <c r="W1" t="str">
        <f>'[2]Raw traces'!W1</f>
        <v>La139_Int2SE</v>
      </c>
      <c r="X1" t="str">
        <f>'[2]Raw traces'!X1</f>
        <v>Ce140</v>
      </c>
      <c r="Y1" t="str">
        <f>'[2]Raw traces'!Y1</f>
        <v>Ce140_Int2SE</v>
      </c>
      <c r="Z1" t="str">
        <f>'[2]Raw traces'!Z1</f>
        <v>Pr141</v>
      </c>
      <c r="AA1" t="str">
        <f>'[2]Raw traces'!AA1</f>
        <v>Pr141_Int2SE</v>
      </c>
      <c r="AB1" t="str">
        <f>'[2]Raw traces'!AB1</f>
        <v>Nd146</v>
      </c>
      <c r="AC1" t="str">
        <f>'[2]Raw traces'!AC1</f>
        <v>Nd146_Int2SE</v>
      </c>
      <c r="AD1" t="str">
        <f>'[2]Raw traces'!AD1</f>
        <v>Sm147</v>
      </c>
      <c r="AE1" t="str">
        <f>'[2]Raw traces'!AE1</f>
        <v>Sm147_Int2SE</v>
      </c>
      <c r="AF1" t="str">
        <f>'[2]Raw traces'!AF1</f>
        <v>Eu153</v>
      </c>
      <c r="AG1" t="str">
        <f>'[2]Raw traces'!AG1</f>
        <v>Eu153_Int2SE</v>
      </c>
      <c r="AH1" t="str">
        <f>'[2]Raw traces'!AH1</f>
        <v>Gd157</v>
      </c>
      <c r="AI1" t="str">
        <f>'[2]Raw traces'!AI1</f>
        <v>Gd157_Int2SE</v>
      </c>
      <c r="AJ1" t="str">
        <f>'[2]Raw traces'!AJ1</f>
        <v>Tb159</v>
      </c>
      <c r="AK1" t="str">
        <f>'[2]Raw traces'!AK1</f>
        <v>Tb159_Int2SE</v>
      </c>
      <c r="AL1" t="str">
        <f>'[2]Raw traces'!AL1</f>
        <v>Dy163</v>
      </c>
      <c r="AM1" t="str">
        <f>'[2]Raw traces'!AM1</f>
        <v>Dy163_Int2SE</v>
      </c>
      <c r="AN1" t="str">
        <f>'[2]Raw traces'!AN1</f>
        <v>Ho165</v>
      </c>
      <c r="AO1" t="str">
        <f>'[2]Raw traces'!AO1</f>
        <v>Ho165_Int2SE</v>
      </c>
      <c r="AP1" t="str">
        <f>'[2]Raw traces'!AP1</f>
        <v>Er166</v>
      </c>
      <c r="AQ1" t="str">
        <f>'[2]Raw traces'!AQ1</f>
        <v>Er166_Int2SE</v>
      </c>
      <c r="AR1" t="str">
        <f>'[2]Raw traces'!AR1</f>
        <v>Tm169</v>
      </c>
      <c r="AS1" t="str">
        <f>'[2]Raw traces'!AS1</f>
        <v>Tm169_Int2SE</v>
      </c>
      <c r="AT1" t="str">
        <f>'[2]Raw traces'!AT1</f>
        <v>Yb172</v>
      </c>
      <c r="AU1" t="str">
        <f>'[2]Raw traces'!AU1</f>
        <v>Yb172_Int2SE</v>
      </c>
      <c r="AV1" t="str">
        <f>'[2]Raw traces'!AV1</f>
        <v>Lu175</v>
      </c>
      <c r="AW1" t="str">
        <f>'[2]Raw traces'!AW1</f>
        <v>Lu175_Int2SE</v>
      </c>
      <c r="AX1" t="str">
        <f>'[2]Raw traces'!AX1</f>
        <v>Pb204</v>
      </c>
      <c r="AY1" t="str">
        <f>'[2]Raw traces'!AY1</f>
        <v>Pb204_Int2SE</v>
      </c>
      <c r="AZ1" t="str">
        <f>'[2]Raw traces'!AZ1</f>
        <v>Pb206</v>
      </c>
      <c r="BA1" t="str">
        <f>'[2]Raw traces'!BA1</f>
        <v>Pb206_Int2SE</v>
      </c>
      <c r="BB1" t="str">
        <f>'[2]Raw traces'!BB1</f>
        <v>Pb207</v>
      </c>
      <c r="BC1" t="str">
        <f>'[2]Raw traces'!BC1</f>
        <v>Pb207_Int2SE</v>
      </c>
      <c r="BD1" t="str">
        <f>'[2]Raw traces'!BD1</f>
        <v>Pb208</v>
      </c>
      <c r="BE1" t="str">
        <f>'[2]Raw traces'!BE1</f>
        <v>Pb208_Int2SE</v>
      </c>
      <c r="BF1" t="str">
        <f>'[2]Raw traces'!BF1</f>
        <v>Th232</v>
      </c>
      <c r="BG1" t="str">
        <f>'[2]Raw traces'!BG1</f>
        <v>Th232_Int2SE</v>
      </c>
      <c r="BH1" t="str">
        <f>'[2]Raw traces'!BH1</f>
        <v>U238</v>
      </c>
      <c r="BI1" t="str">
        <f>'[2]Raw traces'!BI1</f>
        <v>U238_Int2SE</v>
      </c>
      <c r="BJ1" t="str">
        <f>'[2]Raw traces'!BJ1</f>
        <v>Ca43_CPS</v>
      </c>
      <c r="BK1" t="str">
        <f>'[2]Raw traces'!BK1</f>
        <v>Ca43_CPS_Int2SE</v>
      </c>
      <c r="BL1" t="str">
        <f>'[2]Raw traces'!BL1</f>
        <v>Cl35_CPS</v>
      </c>
      <c r="BM1" t="str">
        <f>'[2]Raw traces'!BM1</f>
        <v>Cl35_CPS_Int2SE</v>
      </c>
      <c r="BN1" t="str">
        <f>'[2]Raw traces'!BN1</f>
        <v>Mn55_CPS</v>
      </c>
      <c r="BO1" t="str">
        <f>'[2]Raw traces'!BO1</f>
        <v>Mn55_CPS_Int2SE</v>
      </c>
      <c r="BP1" t="str">
        <f>'[2]Raw traces'!BP1</f>
        <v>Sr88_CPS</v>
      </c>
      <c r="BQ1" t="str">
        <f>'[2]Raw traces'!BQ1</f>
        <v>Sr88_CPS_Int2SE</v>
      </c>
      <c r="BR1" t="str">
        <f>'[2]Raw traces'!BR1</f>
        <v>Y89_CPS</v>
      </c>
      <c r="BS1" t="str">
        <f>'[2]Raw traces'!BS1</f>
        <v>Y89_CPS_Int2SE</v>
      </c>
      <c r="BT1" t="str">
        <f>'[2]Raw traces'!BT1</f>
        <v>La139_CPS</v>
      </c>
      <c r="BU1" t="str">
        <f>'[2]Raw traces'!BU1</f>
        <v>La139_CPS_Int2SE</v>
      </c>
      <c r="BV1" t="str">
        <f>'[2]Raw traces'!BV1</f>
        <v>Ce140_CPS</v>
      </c>
      <c r="BW1" t="str">
        <f>'[2]Raw traces'!BW1</f>
        <v>Ce140_CPS_Int2SE</v>
      </c>
      <c r="BX1" t="str">
        <f>'[2]Raw traces'!BX1</f>
        <v>Pr141_CPS</v>
      </c>
      <c r="BY1" t="str">
        <f>'[2]Raw traces'!BY1</f>
        <v>Pr141_CPS_Int2SE</v>
      </c>
      <c r="BZ1" t="str">
        <f>'[2]Raw traces'!BZ1</f>
        <v>Nd146_CPS</v>
      </c>
      <c r="CA1" t="str">
        <f>'[2]Raw traces'!CA1</f>
        <v>Nd146_CPS_Int2SE</v>
      </c>
      <c r="CB1" t="str">
        <f>'[2]Raw traces'!CB1</f>
        <v>Sm147_CPS</v>
      </c>
      <c r="CC1" t="str">
        <f>'[2]Raw traces'!CC1</f>
        <v>Sm147_CPS_Int2SE</v>
      </c>
      <c r="CD1" t="str">
        <f>'[2]Raw traces'!CD1</f>
        <v>Eu153_CPS</v>
      </c>
      <c r="CE1" t="str">
        <f>'[2]Raw traces'!CE1</f>
        <v>Eu153_CPS_Int2SE</v>
      </c>
      <c r="CF1" t="str">
        <f>'[2]Raw traces'!CF1</f>
        <v>Gd157_CPS</v>
      </c>
      <c r="CG1" t="str">
        <f>'[2]Raw traces'!CG1</f>
        <v>Gd157_CPS_Int2SE</v>
      </c>
      <c r="CH1" t="str">
        <f>'[2]Raw traces'!CH1</f>
        <v>Tb159_CPS</v>
      </c>
      <c r="CI1" t="str">
        <f>'[2]Raw traces'!CI1</f>
        <v>Tb159_CPS_Int2SE</v>
      </c>
      <c r="CJ1" t="str">
        <f>'[2]Raw traces'!CJ1</f>
        <v>Dy163_CPS</v>
      </c>
      <c r="CK1" t="str">
        <f>'[2]Raw traces'!CK1</f>
        <v>Dy163_CPS_Int2SE</v>
      </c>
      <c r="CL1" t="str">
        <f>'[2]Raw traces'!CL1</f>
        <v>Ho165_CPS</v>
      </c>
      <c r="CM1" t="str">
        <f>'[2]Raw traces'!CM1</f>
        <v>Ho165_CPS_Int2SE</v>
      </c>
      <c r="CN1" t="str">
        <f>'[2]Raw traces'!CN1</f>
        <v>Er166_CPS</v>
      </c>
      <c r="CO1" t="str">
        <f>'[2]Raw traces'!CO1</f>
        <v>Er166_CPS_Int2SE</v>
      </c>
      <c r="CP1" t="str">
        <f>'[2]Raw traces'!CP1</f>
        <v>Tm169_CPS</v>
      </c>
      <c r="CQ1" t="str">
        <f>'[2]Raw traces'!CQ1</f>
        <v>Tm169_CPS_Int2SE</v>
      </c>
      <c r="CR1" t="str">
        <f>'[2]Raw traces'!CR1</f>
        <v>Yb172_CPS</v>
      </c>
      <c r="CS1" t="str">
        <f>'[2]Raw traces'!CS1</f>
        <v>Yb172_CPS_Int2SE</v>
      </c>
      <c r="CT1" t="str">
        <f>'[2]Raw traces'!CT1</f>
        <v>Lu175_CPS</v>
      </c>
      <c r="CU1" t="str">
        <f>'[2]Raw traces'!CU1</f>
        <v>Lu175_CPS_Int2SE</v>
      </c>
      <c r="CV1" t="str">
        <f>'[2]Raw traces'!CV1</f>
        <v>Pb204_CPS</v>
      </c>
      <c r="CW1" t="str">
        <f>'[2]Raw traces'!CW1</f>
        <v>Pb204_CPS_Int2SE</v>
      </c>
      <c r="CX1" t="str">
        <f>'[2]Raw traces'!CX1</f>
        <v>Pb206_CPS</v>
      </c>
      <c r="CY1" t="str">
        <f>'[2]Raw traces'!CY1</f>
        <v>Pb206_CPS_Int2SE</v>
      </c>
      <c r="CZ1" t="str">
        <f>'[2]Raw traces'!CZ1</f>
        <v>Pb207_CPS</v>
      </c>
      <c r="DA1" t="str">
        <f>'[2]Raw traces'!DA1</f>
        <v>Pb207_CPS_Int2SE</v>
      </c>
      <c r="DB1" t="str">
        <f>'[2]Raw traces'!DB1</f>
        <v>Pb208_CPS</v>
      </c>
      <c r="DC1" t="str">
        <f>'[2]Raw traces'!DC1</f>
        <v>Pb208_CPS_Int2SE</v>
      </c>
      <c r="DD1" t="str">
        <f>'[2]Raw traces'!DD1</f>
        <v>Th232_CPS</v>
      </c>
      <c r="DE1" t="str">
        <f>'[2]Raw traces'!DE1</f>
        <v>Th232_CPS_Int2SE</v>
      </c>
      <c r="DF1" t="str">
        <f>'[2]Raw traces'!DF1</f>
        <v>U238_CPS</v>
      </c>
      <c r="DG1" t="str">
        <f>'[2]Raw traces'!DG1</f>
        <v>U238_CPS_Int2SE</v>
      </c>
      <c r="DH1" t="str">
        <f>'[2]Raw traces'!DH1</f>
        <v>Beam_Seconds</v>
      </c>
      <c r="DI1" t="str">
        <f>'[2]Raw traces'!DI1</f>
        <v>Beam_Seconds_Int2SE</v>
      </c>
      <c r="DJ1" t="str">
        <f>'[2]Raw traces'!DJ1</f>
        <v>Cl_ppm_SQ_m35</v>
      </c>
      <c r="DK1" t="str">
        <f>'[2]Raw traces'!DK1</f>
        <v>Cl_ppm_SQ_m35_Int2SE</v>
      </c>
      <c r="DL1" t="str">
        <f>'[2]Raw traces'!DL1</f>
        <v>Ca_ppm_SQ_m43</v>
      </c>
      <c r="DM1" t="str">
        <f>'[2]Raw traces'!DM1</f>
        <v>Ca_ppm_SQ_m43_Int2SE</v>
      </c>
      <c r="DN1" t="str">
        <f>'[2]Raw traces'!DN1</f>
        <v>Mn_ppm_SQ_m55</v>
      </c>
      <c r="DO1" t="str">
        <f>'[2]Raw traces'!DO1</f>
        <v>Mn_ppm_SQ_m55_Int2SE</v>
      </c>
      <c r="DP1" t="str">
        <f>'[2]Raw traces'!DP1</f>
        <v>Sr_ppm_SQ_m88</v>
      </c>
      <c r="DQ1" t="str">
        <f>'[2]Raw traces'!DQ1</f>
        <v>Sr_ppm_SQ_m88_Int2SE</v>
      </c>
      <c r="DR1" t="str">
        <f>'[2]Raw traces'!DR1</f>
        <v>Y_ppm_SQ_m89</v>
      </c>
      <c r="DS1" t="str">
        <f>'[2]Raw traces'!DS1</f>
        <v>Y_ppm_SQ_m89_Int2SE</v>
      </c>
      <c r="DT1" t="str">
        <f>'[2]Raw traces'!DT1</f>
        <v>La_ppm_SQ_m139</v>
      </c>
      <c r="DU1" t="str">
        <f>'[2]Raw traces'!DU1</f>
        <v>La_ppm_SQ_m139_Int2SE</v>
      </c>
      <c r="DV1" t="str">
        <f>'[2]Raw traces'!DV1</f>
        <v>Ce_ppm_SQ_m140</v>
      </c>
      <c r="DW1" t="str">
        <f>'[2]Raw traces'!DW1</f>
        <v>Ce_ppm_SQ_m140_Int2SE</v>
      </c>
      <c r="DX1" t="str">
        <f>'[2]Raw traces'!DX1</f>
        <v>Pr_ppm_SQ_m141</v>
      </c>
      <c r="DY1" t="str">
        <f>'[2]Raw traces'!DY1</f>
        <v>Pr_ppm_SQ_m141_Int2SE</v>
      </c>
      <c r="DZ1" t="str">
        <f>'[2]Raw traces'!DZ1</f>
        <v>Nd_ppm_SQ_m146</v>
      </c>
      <c r="EA1" t="str">
        <f>'[2]Raw traces'!EA1</f>
        <v>Nd_ppm_SQ_m146_Int2SE</v>
      </c>
      <c r="EB1" t="str">
        <f>'[2]Raw traces'!EB1</f>
        <v>Sm_ppm_SQ_m147</v>
      </c>
      <c r="EC1" t="str">
        <f>'[2]Raw traces'!EC1</f>
        <v>Sm_ppm_SQ_m147_Int2SE</v>
      </c>
      <c r="ED1" t="str">
        <f>'[2]Raw traces'!ED1</f>
        <v>Eu_ppm_SQ_m153</v>
      </c>
      <c r="EE1" t="str">
        <f>'[2]Raw traces'!EE1</f>
        <v>Eu_ppm_SQ_m153_Int2SE</v>
      </c>
      <c r="EF1" t="str">
        <f>'[2]Raw traces'!EF1</f>
        <v>Gd_ppm_SQ_m157</v>
      </c>
      <c r="EG1" t="str">
        <f>'[2]Raw traces'!EG1</f>
        <v>Gd_ppm_SQ_m157_Int2SE</v>
      </c>
      <c r="EH1" t="str">
        <f>'[2]Raw traces'!EH1</f>
        <v>Tb_ppm_SQ_m159</v>
      </c>
      <c r="EI1" t="str">
        <f>'[2]Raw traces'!EI1</f>
        <v>Tb_ppm_SQ_m159_Int2SE</v>
      </c>
      <c r="EJ1" t="str">
        <f>'[2]Raw traces'!EJ1</f>
        <v>Dy_ppm_SQ_m163</v>
      </c>
      <c r="EK1" t="str">
        <f>'[2]Raw traces'!EK1</f>
        <v>Dy_ppm_SQ_m163_Int2SE</v>
      </c>
      <c r="EL1" t="str">
        <f>'[2]Raw traces'!EL1</f>
        <v>Ho_ppm_SQ_m165</v>
      </c>
      <c r="EM1" t="str">
        <f>'[2]Raw traces'!EM1</f>
        <v>Ho_ppm_SQ_m165_Int2SE</v>
      </c>
      <c r="EN1" t="str">
        <f>'[2]Raw traces'!EN1</f>
        <v>Er_ppm_SQ_m166</v>
      </c>
      <c r="EO1" t="str">
        <f>'[2]Raw traces'!EO1</f>
        <v>Er_ppm_SQ_m166_Int2SE</v>
      </c>
      <c r="EP1" t="str">
        <f>'[2]Raw traces'!EP1</f>
        <v>Tm_ppm_SQ_m169</v>
      </c>
      <c r="EQ1" t="str">
        <f>'[2]Raw traces'!EQ1</f>
        <v>Tm_ppm_SQ_m169_Int2SE</v>
      </c>
      <c r="ER1" t="str">
        <f>'[2]Raw traces'!ER1</f>
        <v>Yb_ppm_SQ_m172</v>
      </c>
      <c r="ES1" t="str">
        <f>'[2]Raw traces'!ES1</f>
        <v>Yb_ppm_SQ_m172_Int2SE</v>
      </c>
      <c r="ET1" t="str">
        <f>'[2]Raw traces'!ET1</f>
        <v>Lu_ppm_SQ_m175</v>
      </c>
      <c r="EU1" t="str">
        <f>'[2]Raw traces'!EU1</f>
        <v>Lu_ppm_SQ_m175_Int2SE</v>
      </c>
      <c r="EV1" t="str">
        <f>'[2]Raw traces'!EV1</f>
        <v>Pb_ppm_SQ_m204</v>
      </c>
      <c r="EW1" t="str">
        <f>'[2]Raw traces'!EW1</f>
        <v>Pb_ppm_SQ_m204_Int2SE</v>
      </c>
      <c r="EX1" t="str">
        <f>'[2]Raw traces'!EX1</f>
        <v>Pb_ppm_SQ_m206</v>
      </c>
      <c r="EY1" t="str">
        <f>'[2]Raw traces'!EY1</f>
        <v>Pb_ppm_SQ_m206_Int2SE</v>
      </c>
      <c r="EZ1" t="str">
        <f>'[2]Raw traces'!EZ1</f>
        <v>Pb_ppm_SQ_m207</v>
      </c>
      <c r="FA1" t="str">
        <f>'[2]Raw traces'!FA1</f>
        <v>Pb_ppm_SQ_m207_Int2SE</v>
      </c>
      <c r="FB1" t="str">
        <f>'[2]Raw traces'!FB1</f>
        <v>Pb_ppm_SQ_m208</v>
      </c>
      <c r="FC1" t="str">
        <f>'[2]Raw traces'!FC1</f>
        <v>Pb_ppm_SQ_m208_Int2SE</v>
      </c>
      <c r="FD1" t="str">
        <f>'[2]Raw traces'!FD1</f>
        <v>Th_ppm_SQ_m232</v>
      </c>
      <c r="FE1" t="str">
        <f>'[2]Raw traces'!FE1</f>
        <v>Th_ppm_SQ_m232_Int2SE</v>
      </c>
      <c r="FF1" t="str">
        <f>'[2]Raw traces'!FF1</f>
        <v>U_ppm_SQ_m238</v>
      </c>
      <c r="FG1" t="str">
        <f>'[2]Raw traces'!FG1</f>
        <v>U_ppm_SQ_m238_Int2SE</v>
      </c>
      <c r="FH1" t="str">
        <f>'[2]Raw traces'!FH1</f>
        <v>U_Ca_Ratio</v>
      </c>
      <c r="FI1" t="str">
        <f>'[2]Raw traces'!FI1</f>
        <v>U_Ca_Ratio_Int2SE</v>
      </c>
      <c r="FJ1">
        <f>'[2]Raw traces'!FJ1</f>
        <v>0</v>
      </c>
      <c r="FK1">
        <f>'[2]Raw traces'!FK1</f>
        <v>0</v>
      </c>
      <c r="FL1">
        <f>'[2]Raw traces'!FL1</f>
        <v>0</v>
      </c>
      <c r="FM1">
        <f>'[2]Raw traces'!FM1</f>
        <v>0</v>
      </c>
      <c r="FN1">
        <f>'[2]Raw traces'!FN1</f>
        <v>0</v>
      </c>
      <c r="FO1">
        <f>'[2]Raw traces'!FO1</f>
        <v>0</v>
      </c>
      <c r="FP1">
        <f>'[2]Raw traces'!FP1</f>
        <v>0</v>
      </c>
      <c r="FQ1">
        <f>'[2]Raw traces'!FQ1</f>
        <v>0</v>
      </c>
      <c r="FR1">
        <f>'[2]Raw traces'!FR1</f>
        <v>0</v>
      </c>
      <c r="FS1">
        <f>'[2]Raw traces'!FS1</f>
        <v>0</v>
      </c>
      <c r="FT1">
        <f>'[2]Raw traces'!FT1</f>
        <v>0</v>
      </c>
      <c r="FU1">
        <f>'[2]Raw traces'!FU1</f>
        <v>0</v>
      </c>
      <c r="FV1">
        <f>'[2]Raw traces'!FV1</f>
        <v>0</v>
      </c>
      <c r="FW1">
        <f>'[2]Raw traces'!FW1</f>
        <v>0</v>
      </c>
      <c r="FX1">
        <f>'[2]Raw traces'!FX1</f>
        <v>0</v>
      </c>
      <c r="FY1">
        <f>'[2]Raw traces'!FY1</f>
        <v>0</v>
      </c>
      <c r="FZ1">
        <f>'[2]Raw traces'!FZ1</f>
        <v>0</v>
      </c>
      <c r="GA1">
        <f>'[2]Raw traces'!GA1</f>
        <v>0</v>
      </c>
      <c r="GB1">
        <f>'[2]Raw traces'!GB1</f>
        <v>0</v>
      </c>
      <c r="GC1">
        <f>'[2]Raw traces'!GC1</f>
        <v>0</v>
      </c>
      <c r="GD1">
        <f>'[2]Raw traces'!GD1</f>
        <v>0</v>
      </c>
      <c r="GE1">
        <f>'[2]Raw traces'!GE1</f>
        <v>0</v>
      </c>
      <c r="GF1">
        <f>'[2]Raw traces'!GF1</f>
        <v>0</v>
      </c>
      <c r="GG1">
        <f>'[2]Raw traces'!GG1</f>
        <v>0</v>
      </c>
      <c r="GH1">
        <f>'[2]Raw traces'!GH1</f>
        <v>0</v>
      </c>
      <c r="GI1">
        <f>'[2]Raw traces'!GI1</f>
        <v>0</v>
      </c>
      <c r="GJ1">
        <f>'[2]Raw traces'!GJ1</f>
        <v>0</v>
      </c>
      <c r="GK1">
        <f>'[2]Raw traces'!GK1</f>
        <v>0</v>
      </c>
      <c r="GL1">
        <f>'[2]Raw traces'!GL1</f>
        <v>0</v>
      </c>
      <c r="GM1">
        <f>'[2]Raw traces'!GM1</f>
        <v>0</v>
      </c>
      <c r="GN1">
        <f>'[2]Raw traces'!GN1</f>
        <v>0</v>
      </c>
      <c r="GO1">
        <f>'[2]Raw traces'!GO1</f>
        <v>0</v>
      </c>
      <c r="GP1">
        <f>'[2]Raw traces'!GP1</f>
        <v>0</v>
      </c>
      <c r="GQ1">
        <f>'[2]Raw traces'!GQ1</f>
        <v>0</v>
      </c>
      <c r="GR1">
        <f>'[2]Raw traces'!GR1</f>
        <v>0</v>
      </c>
      <c r="GS1">
        <f>'[2]Raw traces'!GS1</f>
        <v>0</v>
      </c>
      <c r="GT1">
        <f>'[2]Raw traces'!GT1</f>
        <v>0</v>
      </c>
      <c r="GU1">
        <f>'[2]Raw traces'!GU1</f>
        <v>0</v>
      </c>
      <c r="GV1">
        <f>'[2]Raw traces'!GV1</f>
        <v>0</v>
      </c>
      <c r="GW1">
        <f>'[2]Raw traces'!GW1</f>
        <v>0</v>
      </c>
      <c r="GX1">
        <f>'[2]Raw traces'!GX1</f>
        <v>0</v>
      </c>
      <c r="GY1">
        <f>'[2]Raw traces'!GY1</f>
        <v>0</v>
      </c>
      <c r="GZ1">
        <f>'[2]Raw traces'!GZ1</f>
        <v>0</v>
      </c>
      <c r="HA1">
        <f>'[2]Raw traces'!HA1</f>
        <v>0</v>
      </c>
      <c r="HB1">
        <f>'[2]Raw traces'!HB1</f>
        <v>0</v>
      </c>
      <c r="HC1">
        <f>'[2]Raw traces'!HC1</f>
        <v>0</v>
      </c>
      <c r="HD1">
        <f>'[2]Raw traces'!HD1</f>
        <v>0</v>
      </c>
      <c r="HE1">
        <f>'[2]Raw traces'!HE1</f>
        <v>0</v>
      </c>
      <c r="HF1">
        <f>'[2]Raw traces'!HF1</f>
        <v>0</v>
      </c>
      <c r="HG1">
        <f>'[2]Raw traces'!HG1</f>
        <v>0</v>
      </c>
      <c r="HH1">
        <f>'[2]Raw traces'!HH1</f>
        <v>0</v>
      </c>
      <c r="HI1">
        <f>'[2]Raw traces'!HI1</f>
        <v>0</v>
      </c>
      <c r="HJ1">
        <f>'[2]Raw traces'!HJ1</f>
        <v>0</v>
      </c>
      <c r="HK1">
        <f>'[2]Raw traces'!HK1</f>
        <v>0</v>
      </c>
      <c r="HL1">
        <f>'[2]Raw traces'!HL1</f>
        <v>0</v>
      </c>
      <c r="HM1">
        <f>'[2]Raw traces'!HM1</f>
        <v>0</v>
      </c>
      <c r="HN1">
        <f>'[2]Raw traces'!HN1</f>
        <v>0</v>
      </c>
      <c r="HO1">
        <f>'[2]Raw traces'!HO1</f>
        <v>0</v>
      </c>
      <c r="HP1">
        <f>'[2]Raw traces'!HP1</f>
        <v>0</v>
      </c>
      <c r="HQ1">
        <f>'[2]Raw traces'!HQ1</f>
        <v>0</v>
      </c>
      <c r="HR1">
        <f>'[2]Raw traces'!HR1</f>
        <v>0</v>
      </c>
      <c r="HS1">
        <f>'[2]Raw traces'!HS1</f>
        <v>0</v>
      </c>
      <c r="HT1">
        <f>'[2]Raw traces'!HT1</f>
        <v>0</v>
      </c>
      <c r="HU1">
        <f>'[2]Raw traces'!HU1</f>
        <v>0</v>
      </c>
      <c r="HV1">
        <f>'[2]Raw traces'!HV1</f>
        <v>0</v>
      </c>
      <c r="HW1">
        <f>'[2]Raw traces'!HW1</f>
        <v>0</v>
      </c>
      <c r="HX1">
        <f>'[2]Raw traces'!HX1</f>
        <v>0</v>
      </c>
      <c r="HY1">
        <f>'[2]Raw traces'!HY1</f>
        <v>0</v>
      </c>
      <c r="HZ1">
        <f>'[2]Raw traces'!HZ1</f>
        <v>0</v>
      </c>
      <c r="IA1">
        <f>'[2]Raw traces'!IA1</f>
        <v>0</v>
      </c>
      <c r="IB1">
        <f>'[2]Raw traces'!IB1</f>
        <v>0</v>
      </c>
      <c r="IC1">
        <f>'[2]Raw traces'!IC1</f>
        <v>0</v>
      </c>
      <c r="ID1">
        <f>'[2]Raw traces'!ID1</f>
        <v>0</v>
      </c>
      <c r="IE1">
        <f>'[2]Raw traces'!IE1</f>
        <v>0</v>
      </c>
      <c r="IF1">
        <f>'[2]Raw traces'!IF1</f>
        <v>0</v>
      </c>
      <c r="IG1">
        <f>'[2]Raw traces'!IG1</f>
        <v>0</v>
      </c>
      <c r="IH1">
        <f>'[2]Raw traces'!IH1</f>
        <v>0</v>
      </c>
      <c r="II1">
        <f>'[2]Raw traces'!II1</f>
        <v>0</v>
      </c>
      <c r="IJ1">
        <f>'[2]Raw traces'!IJ1</f>
        <v>0</v>
      </c>
      <c r="IK1">
        <f>'[2]Raw traces'!IK1</f>
        <v>0</v>
      </c>
      <c r="IL1">
        <f>'[2]Raw traces'!IL1</f>
        <v>0</v>
      </c>
      <c r="IM1">
        <f>'[2]Raw traces'!IM1</f>
        <v>0</v>
      </c>
      <c r="IN1">
        <f>'[2]Raw traces'!IN1</f>
        <v>0</v>
      </c>
      <c r="IO1">
        <f>'[2]Raw traces'!IO1</f>
        <v>0</v>
      </c>
      <c r="IP1">
        <f>'[2]Raw traces'!IP1</f>
        <v>0</v>
      </c>
      <c r="IQ1">
        <f>'[2]Raw traces'!IQ1</f>
        <v>0</v>
      </c>
      <c r="IR1">
        <f>'[2]Raw traces'!IR1</f>
        <v>0</v>
      </c>
      <c r="IS1">
        <f>'[2]Raw traces'!IS1</f>
        <v>0</v>
      </c>
      <c r="IT1">
        <f>'[2]Raw traces'!IT1</f>
        <v>0</v>
      </c>
      <c r="IU1">
        <f>'[2]Raw traces'!IU1</f>
        <v>0</v>
      </c>
      <c r="IV1">
        <f>'[2]Raw traces'!IV1</f>
        <v>0</v>
      </c>
    </row>
    <row r="2" spans="1:256" x14ac:dyDescent="0.2">
      <c r="A2" t="s">
        <v>209</v>
      </c>
      <c r="B2" t="s">
        <v>210</v>
      </c>
      <c r="C2" t="s">
        <v>211</v>
      </c>
      <c r="D2" s="144">
        <v>0.40796296296296292</v>
      </c>
      <c r="E2">
        <v>24.37</v>
      </c>
      <c r="F2" t="s">
        <v>212</v>
      </c>
      <c r="G2">
        <v>49</v>
      </c>
      <c r="I2">
        <v>1</v>
      </c>
      <c r="J2" s="2">
        <v>4669000</v>
      </c>
      <c r="K2">
        <v>89000</v>
      </c>
      <c r="L2">
        <v>11710</v>
      </c>
      <c r="M2">
        <v>200</v>
      </c>
      <c r="N2">
        <v>107800</v>
      </c>
      <c r="O2">
        <v>2200</v>
      </c>
      <c r="P2">
        <v>18710</v>
      </c>
      <c r="Q2">
        <v>480</v>
      </c>
      <c r="R2">
        <v>145600</v>
      </c>
      <c r="S2">
        <v>3600</v>
      </c>
      <c r="T2">
        <v>251000</v>
      </c>
      <c r="U2">
        <v>4800</v>
      </c>
      <c r="V2" s="2">
        <v>1437000</v>
      </c>
      <c r="W2">
        <v>30000</v>
      </c>
      <c r="X2" s="2">
        <v>2075000</v>
      </c>
      <c r="Y2">
        <v>52000</v>
      </c>
      <c r="Z2">
        <v>229400</v>
      </c>
      <c r="AA2">
        <v>4600</v>
      </c>
      <c r="AB2">
        <v>136200</v>
      </c>
      <c r="AC2">
        <v>2800</v>
      </c>
      <c r="AD2">
        <v>16160</v>
      </c>
      <c r="AE2">
        <v>330</v>
      </c>
      <c r="AF2">
        <v>5580</v>
      </c>
      <c r="AG2">
        <v>180</v>
      </c>
      <c r="AH2">
        <v>15410</v>
      </c>
      <c r="AI2">
        <v>450</v>
      </c>
      <c r="AJ2">
        <v>12980</v>
      </c>
      <c r="AK2">
        <v>360</v>
      </c>
      <c r="AL2">
        <v>18150</v>
      </c>
      <c r="AM2">
        <v>450</v>
      </c>
      <c r="AN2">
        <v>14440</v>
      </c>
      <c r="AO2">
        <v>350</v>
      </c>
      <c r="AP2">
        <v>13260</v>
      </c>
      <c r="AQ2">
        <v>390</v>
      </c>
      <c r="AR2">
        <v>4880</v>
      </c>
      <c r="AS2">
        <v>160</v>
      </c>
      <c r="AT2">
        <v>5840</v>
      </c>
      <c r="AU2">
        <v>200</v>
      </c>
      <c r="AV2">
        <v>3030</v>
      </c>
      <c r="AW2">
        <v>130</v>
      </c>
      <c r="AX2">
        <v>33</v>
      </c>
      <c r="AY2">
        <v>10</v>
      </c>
      <c r="AZ2">
        <v>42</v>
      </c>
      <c r="BA2">
        <v>13</v>
      </c>
      <c r="BB2">
        <v>22</v>
      </c>
      <c r="BC2">
        <v>7.9</v>
      </c>
      <c r="BD2">
        <v>192</v>
      </c>
      <c r="BE2">
        <v>23</v>
      </c>
      <c r="BF2">
        <v>137200</v>
      </c>
      <c r="BG2">
        <v>2800</v>
      </c>
      <c r="BH2">
        <v>7370</v>
      </c>
      <c r="BI2">
        <v>220</v>
      </c>
      <c r="BJ2">
        <v>107500</v>
      </c>
      <c r="BK2">
        <v>2200</v>
      </c>
      <c r="BL2">
        <v>1970</v>
      </c>
      <c r="BM2">
        <v>200</v>
      </c>
      <c r="BN2">
        <v>17300</v>
      </c>
      <c r="BO2">
        <v>480</v>
      </c>
      <c r="BP2">
        <v>145600</v>
      </c>
      <c r="BQ2">
        <v>3600</v>
      </c>
      <c r="BR2">
        <v>251000</v>
      </c>
      <c r="BS2">
        <v>4800</v>
      </c>
      <c r="BT2" s="2">
        <v>1437000</v>
      </c>
      <c r="BU2">
        <v>30000</v>
      </c>
      <c r="BV2" s="2">
        <v>2075000</v>
      </c>
      <c r="BW2">
        <v>52000</v>
      </c>
      <c r="BX2">
        <v>229400</v>
      </c>
      <c r="BY2">
        <v>4600</v>
      </c>
      <c r="BZ2">
        <v>136200</v>
      </c>
      <c r="CA2">
        <v>2800</v>
      </c>
      <c r="CB2">
        <v>16160</v>
      </c>
      <c r="CC2">
        <v>330</v>
      </c>
      <c r="CD2">
        <v>5580</v>
      </c>
      <c r="CE2">
        <v>180</v>
      </c>
      <c r="CF2">
        <v>15410</v>
      </c>
      <c r="CG2">
        <v>450</v>
      </c>
      <c r="CH2">
        <v>12980</v>
      </c>
      <c r="CI2">
        <v>360</v>
      </c>
      <c r="CJ2">
        <v>18150</v>
      </c>
      <c r="CK2">
        <v>450</v>
      </c>
      <c r="CL2">
        <v>14440</v>
      </c>
      <c r="CM2">
        <v>350</v>
      </c>
      <c r="CN2">
        <v>13260</v>
      </c>
      <c r="CO2">
        <v>390</v>
      </c>
      <c r="CP2">
        <v>4880</v>
      </c>
      <c r="CQ2">
        <v>160</v>
      </c>
      <c r="CR2">
        <v>5840</v>
      </c>
      <c r="CS2">
        <v>200</v>
      </c>
      <c r="CT2">
        <v>3030</v>
      </c>
      <c r="CU2">
        <v>130</v>
      </c>
      <c r="CV2">
        <v>-3</v>
      </c>
      <c r="CW2">
        <v>10</v>
      </c>
      <c r="CX2">
        <v>32</v>
      </c>
      <c r="CY2">
        <v>13</v>
      </c>
      <c r="CZ2">
        <v>12.2</v>
      </c>
      <c r="DA2">
        <v>7.9</v>
      </c>
      <c r="DB2">
        <v>168</v>
      </c>
      <c r="DC2">
        <v>23</v>
      </c>
      <c r="DD2">
        <v>137200</v>
      </c>
      <c r="DE2">
        <v>2800</v>
      </c>
      <c r="DF2">
        <v>7370</v>
      </c>
      <c r="DG2">
        <v>220</v>
      </c>
      <c r="DH2">
        <v>15.7</v>
      </c>
      <c r="DI2">
        <v>2</v>
      </c>
      <c r="DJ2">
        <v>783</v>
      </c>
      <c r="DK2">
        <v>79</v>
      </c>
      <c r="DL2">
        <v>497000</v>
      </c>
      <c r="DM2">
        <v>10000</v>
      </c>
      <c r="DN2">
        <v>124.2</v>
      </c>
      <c r="DO2">
        <v>3.4</v>
      </c>
      <c r="DP2">
        <v>652</v>
      </c>
      <c r="DQ2">
        <v>16</v>
      </c>
      <c r="DR2">
        <v>1041</v>
      </c>
      <c r="DS2">
        <v>20</v>
      </c>
      <c r="DT2">
        <v>4860</v>
      </c>
      <c r="DU2">
        <v>100</v>
      </c>
      <c r="DV2">
        <v>7230</v>
      </c>
      <c r="DW2">
        <v>180</v>
      </c>
      <c r="DX2">
        <v>591</v>
      </c>
      <c r="DY2">
        <v>12</v>
      </c>
      <c r="DZ2">
        <v>2061</v>
      </c>
      <c r="EA2">
        <v>43</v>
      </c>
      <c r="EB2">
        <v>282</v>
      </c>
      <c r="EC2">
        <v>5.8</v>
      </c>
      <c r="ED2">
        <v>24.64</v>
      </c>
      <c r="EE2">
        <v>0.79</v>
      </c>
      <c r="EF2">
        <v>246.7</v>
      </c>
      <c r="EG2">
        <v>7.3</v>
      </c>
      <c r="EH2">
        <v>29.65</v>
      </c>
      <c r="EI2">
        <v>0.83</v>
      </c>
      <c r="EJ2">
        <v>177.7</v>
      </c>
      <c r="EK2">
        <v>4.4000000000000004</v>
      </c>
      <c r="EL2">
        <v>34.770000000000003</v>
      </c>
      <c r="EM2">
        <v>0.85</v>
      </c>
      <c r="EN2">
        <v>95.3</v>
      </c>
      <c r="EO2">
        <v>2.8</v>
      </c>
      <c r="EP2">
        <v>11.35</v>
      </c>
      <c r="EQ2">
        <v>0.38</v>
      </c>
      <c r="ER2">
        <v>61</v>
      </c>
      <c r="ES2">
        <v>2</v>
      </c>
      <c r="ET2">
        <v>6.87</v>
      </c>
      <c r="EU2">
        <v>0.28999999999999998</v>
      </c>
      <c r="EV2">
        <v>-0.48</v>
      </c>
      <c r="EW2">
        <v>1.91</v>
      </c>
      <c r="EX2">
        <v>0.37</v>
      </c>
      <c r="EY2">
        <v>0.16</v>
      </c>
      <c r="EZ2">
        <v>0.16</v>
      </c>
      <c r="FA2">
        <v>0.1</v>
      </c>
      <c r="FB2">
        <v>0.9</v>
      </c>
      <c r="FC2">
        <v>0.12</v>
      </c>
      <c r="FD2">
        <v>349.4</v>
      </c>
      <c r="FE2">
        <v>7</v>
      </c>
      <c r="FF2">
        <v>18.04</v>
      </c>
      <c r="FG2">
        <v>0.53</v>
      </c>
      <c r="FH2" s="2">
        <v>3.6399999999999997E-5</v>
      </c>
      <c r="FI2" s="2">
        <v>1.1999999999999999E-6</v>
      </c>
    </row>
    <row r="3" spans="1:256" x14ac:dyDescent="0.2">
      <c r="A3" t="s">
        <v>213</v>
      </c>
      <c r="B3" t="s">
        <v>214</v>
      </c>
      <c r="C3" t="s">
        <v>211</v>
      </c>
      <c r="D3" s="144">
        <v>0.4090509259259259</v>
      </c>
      <c r="E3">
        <v>23.884</v>
      </c>
      <c r="F3" t="s">
        <v>215</v>
      </c>
      <c r="G3">
        <v>48</v>
      </c>
      <c r="I3">
        <v>1</v>
      </c>
      <c r="J3" s="2">
        <v>4449000</v>
      </c>
      <c r="K3">
        <v>88000</v>
      </c>
      <c r="L3">
        <v>11490</v>
      </c>
      <c r="M3">
        <v>220</v>
      </c>
      <c r="N3">
        <v>104300</v>
      </c>
      <c r="O3">
        <v>1900</v>
      </c>
      <c r="P3">
        <v>17720</v>
      </c>
      <c r="Q3">
        <v>450</v>
      </c>
      <c r="R3">
        <v>138900</v>
      </c>
      <c r="S3">
        <v>3600</v>
      </c>
      <c r="T3">
        <v>240900</v>
      </c>
      <c r="U3">
        <v>4900</v>
      </c>
      <c r="V3" s="2">
        <v>1370000</v>
      </c>
      <c r="W3">
        <v>29000</v>
      </c>
      <c r="X3" s="2">
        <v>1964000</v>
      </c>
      <c r="Y3">
        <v>57000</v>
      </c>
      <c r="Z3">
        <v>224700</v>
      </c>
      <c r="AA3">
        <v>4800</v>
      </c>
      <c r="AB3">
        <v>129000</v>
      </c>
      <c r="AC3">
        <v>2700</v>
      </c>
      <c r="AD3">
        <v>15590</v>
      </c>
      <c r="AE3">
        <v>400</v>
      </c>
      <c r="AF3">
        <v>5320</v>
      </c>
      <c r="AG3">
        <v>210</v>
      </c>
      <c r="AH3">
        <v>15050</v>
      </c>
      <c r="AI3">
        <v>430</v>
      </c>
      <c r="AJ3">
        <v>12590</v>
      </c>
      <c r="AK3">
        <v>400</v>
      </c>
      <c r="AL3">
        <v>17580</v>
      </c>
      <c r="AM3">
        <v>530</v>
      </c>
      <c r="AN3">
        <v>13940</v>
      </c>
      <c r="AO3">
        <v>450</v>
      </c>
      <c r="AP3">
        <v>12820</v>
      </c>
      <c r="AQ3">
        <v>390</v>
      </c>
      <c r="AR3">
        <v>4810</v>
      </c>
      <c r="AS3">
        <v>190</v>
      </c>
      <c r="AT3">
        <v>5680</v>
      </c>
      <c r="AU3">
        <v>210</v>
      </c>
      <c r="AV3">
        <v>2910</v>
      </c>
      <c r="AW3">
        <v>130</v>
      </c>
      <c r="AX3">
        <v>51</v>
      </c>
      <c r="AY3">
        <v>13</v>
      </c>
      <c r="AZ3">
        <v>52</v>
      </c>
      <c r="BA3">
        <v>11</v>
      </c>
      <c r="BB3">
        <v>16.3</v>
      </c>
      <c r="BC3">
        <v>5.7</v>
      </c>
      <c r="BD3">
        <v>243</v>
      </c>
      <c r="BE3">
        <v>29</v>
      </c>
      <c r="BF3">
        <v>134700</v>
      </c>
      <c r="BG3">
        <v>2500</v>
      </c>
      <c r="BH3">
        <v>6960</v>
      </c>
      <c r="BI3">
        <v>210</v>
      </c>
      <c r="BJ3">
        <v>104000</v>
      </c>
      <c r="BK3">
        <v>1900</v>
      </c>
      <c r="BL3">
        <v>1770</v>
      </c>
      <c r="BM3">
        <v>220</v>
      </c>
      <c r="BN3">
        <v>16310</v>
      </c>
      <c r="BO3">
        <v>450</v>
      </c>
      <c r="BP3">
        <v>138900</v>
      </c>
      <c r="BQ3">
        <v>3600</v>
      </c>
      <c r="BR3">
        <v>240900</v>
      </c>
      <c r="BS3">
        <v>4900</v>
      </c>
      <c r="BT3" s="2">
        <v>1370000</v>
      </c>
      <c r="BU3">
        <v>29000</v>
      </c>
      <c r="BV3" s="2">
        <v>1964000</v>
      </c>
      <c r="BW3">
        <v>57000</v>
      </c>
      <c r="BX3">
        <v>224700</v>
      </c>
      <c r="BY3">
        <v>4800</v>
      </c>
      <c r="BZ3">
        <v>129000</v>
      </c>
      <c r="CA3">
        <v>2700</v>
      </c>
      <c r="CB3">
        <v>15590</v>
      </c>
      <c r="CC3">
        <v>400</v>
      </c>
      <c r="CD3">
        <v>5320</v>
      </c>
      <c r="CE3">
        <v>210</v>
      </c>
      <c r="CF3">
        <v>15050</v>
      </c>
      <c r="CG3">
        <v>430</v>
      </c>
      <c r="CH3">
        <v>12590</v>
      </c>
      <c r="CI3">
        <v>400</v>
      </c>
      <c r="CJ3">
        <v>17580</v>
      </c>
      <c r="CK3">
        <v>530</v>
      </c>
      <c r="CL3">
        <v>13940</v>
      </c>
      <c r="CM3">
        <v>450</v>
      </c>
      <c r="CN3">
        <v>12820</v>
      </c>
      <c r="CO3">
        <v>390</v>
      </c>
      <c r="CP3">
        <v>4810</v>
      </c>
      <c r="CQ3">
        <v>190</v>
      </c>
      <c r="CR3">
        <v>5680</v>
      </c>
      <c r="CS3">
        <v>210</v>
      </c>
      <c r="CT3">
        <v>2910</v>
      </c>
      <c r="CU3">
        <v>130</v>
      </c>
      <c r="CV3">
        <v>16</v>
      </c>
      <c r="CW3">
        <v>13</v>
      </c>
      <c r="CX3">
        <v>42</v>
      </c>
      <c r="CY3">
        <v>11</v>
      </c>
      <c r="CZ3">
        <v>6.6</v>
      </c>
      <c r="DA3">
        <v>5.7</v>
      </c>
      <c r="DB3">
        <v>220</v>
      </c>
      <c r="DC3">
        <v>29</v>
      </c>
      <c r="DD3">
        <v>134700</v>
      </c>
      <c r="DE3">
        <v>2500</v>
      </c>
      <c r="DF3">
        <v>6960</v>
      </c>
      <c r="DG3">
        <v>210</v>
      </c>
      <c r="DH3">
        <v>14.9</v>
      </c>
      <c r="DI3">
        <v>2</v>
      </c>
      <c r="DJ3">
        <v>704</v>
      </c>
      <c r="DK3">
        <v>89</v>
      </c>
      <c r="DL3">
        <v>480900</v>
      </c>
      <c r="DM3">
        <v>9000</v>
      </c>
      <c r="DN3">
        <v>117.1</v>
      </c>
      <c r="DO3">
        <v>3.2</v>
      </c>
      <c r="DP3">
        <v>622</v>
      </c>
      <c r="DQ3">
        <v>16</v>
      </c>
      <c r="DR3">
        <v>999</v>
      </c>
      <c r="DS3">
        <v>20</v>
      </c>
      <c r="DT3">
        <v>4630</v>
      </c>
      <c r="DU3">
        <v>99</v>
      </c>
      <c r="DV3">
        <v>6850</v>
      </c>
      <c r="DW3">
        <v>200</v>
      </c>
      <c r="DX3">
        <v>579</v>
      </c>
      <c r="DY3">
        <v>12</v>
      </c>
      <c r="DZ3">
        <v>1952</v>
      </c>
      <c r="EA3">
        <v>41</v>
      </c>
      <c r="EB3">
        <v>272.10000000000002</v>
      </c>
      <c r="EC3">
        <v>6.9</v>
      </c>
      <c r="ED3">
        <v>23.48</v>
      </c>
      <c r="EE3">
        <v>0.95</v>
      </c>
      <c r="EF3">
        <v>240.8</v>
      </c>
      <c r="EG3">
        <v>6.9</v>
      </c>
      <c r="EH3">
        <v>28.77</v>
      </c>
      <c r="EI3">
        <v>0.92</v>
      </c>
      <c r="EJ3">
        <v>172.1</v>
      </c>
      <c r="EK3">
        <v>5.2</v>
      </c>
      <c r="EL3">
        <v>33.6</v>
      </c>
      <c r="EM3">
        <v>1.1000000000000001</v>
      </c>
      <c r="EN3">
        <v>92.1</v>
      </c>
      <c r="EO3">
        <v>2.8</v>
      </c>
      <c r="EP3">
        <v>11.2</v>
      </c>
      <c r="EQ3">
        <v>0.44</v>
      </c>
      <c r="ER3">
        <v>59.3</v>
      </c>
      <c r="ES3">
        <v>2.2000000000000002</v>
      </c>
      <c r="ET3">
        <v>6.58</v>
      </c>
      <c r="EU3">
        <v>0.3</v>
      </c>
      <c r="EV3">
        <v>3</v>
      </c>
      <c r="EW3">
        <v>2.5</v>
      </c>
      <c r="EX3">
        <v>0.49</v>
      </c>
      <c r="EY3">
        <v>0.13</v>
      </c>
      <c r="EZ3">
        <v>8.4000000000000005E-2</v>
      </c>
      <c r="FA3">
        <v>7.2999999999999995E-2</v>
      </c>
      <c r="FB3">
        <v>1.18</v>
      </c>
      <c r="FC3">
        <v>0.15</v>
      </c>
      <c r="FD3">
        <v>343.1</v>
      </c>
      <c r="FE3">
        <v>6.5</v>
      </c>
      <c r="FF3">
        <v>17.05</v>
      </c>
      <c r="FG3">
        <v>0.51</v>
      </c>
      <c r="FH3" s="2">
        <v>3.5599999999999998E-5</v>
      </c>
      <c r="FI3" s="2">
        <v>1.1000000000000001E-6</v>
      </c>
    </row>
    <row r="4" spans="1:256" x14ac:dyDescent="0.2">
      <c r="A4" t="s">
        <v>216</v>
      </c>
      <c r="B4" t="s">
        <v>217</v>
      </c>
      <c r="C4" t="s">
        <v>211</v>
      </c>
      <c r="D4" s="144">
        <v>0.4102662037037037</v>
      </c>
      <c r="E4">
        <v>24.373000000000001</v>
      </c>
      <c r="F4" t="s">
        <v>218</v>
      </c>
      <c r="G4">
        <v>49</v>
      </c>
      <c r="I4">
        <v>1</v>
      </c>
      <c r="J4" s="2">
        <v>4456000</v>
      </c>
      <c r="K4">
        <v>78000</v>
      </c>
      <c r="L4">
        <v>11540</v>
      </c>
      <c r="M4">
        <v>210</v>
      </c>
      <c r="N4">
        <v>102700</v>
      </c>
      <c r="O4">
        <v>2100</v>
      </c>
      <c r="P4">
        <v>17810</v>
      </c>
      <c r="Q4">
        <v>470</v>
      </c>
      <c r="R4">
        <v>137600</v>
      </c>
      <c r="S4">
        <v>3200</v>
      </c>
      <c r="T4">
        <v>243900</v>
      </c>
      <c r="U4">
        <v>4500</v>
      </c>
      <c r="V4" s="2">
        <v>1377000</v>
      </c>
      <c r="W4">
        <v>34000</v>
      </c>
      <c r="X4" s="2">
        <v>1962000</v>
      </c>
      <c r="Y4">
        <v>42000</v>
      </c>
      <c r="Z4">
        <v>223900</v>
      </c>
      <c r="AA4">
        <v>4100</v>
      </c>
      <c r="AB4">
        <v>131000</v>
      </c>
      <c r="AC4">
        <v>2700</v>
      </c>
      <c r="AD4">
        <v>16110</v>
      </c>
      <c r="AE4">
        <v>440</v>
      </c>
      <c r="AF4">
        <v>5170</v>
      </c>
      <c r="AG4">
        <v>230</v>
      </c>
      <c r="AH4">
        <v>15380</v>
      </c>
      <c r="AI4">
        <v>390</v>
      </c>
      <c r="AJ4">
        <v>12870</v>
      </c>
      <c r="AK4">
        <v>380</v>
      </c>
      <c r="AL4">
        <v>17610</v>
      </c>
      <c r="AM4">
        <v>400</v>
      </c>
      <c r="AN4">
        <v>14150</v>
      </c>
      <c r="AO4">
        <v>360</v>
      </c>
      <c r="AP4">
        <v>12500</v>
      </c>
      <c r="AQ4">
        <v>360</v>
      </c>
      <c r="AR4">
        <v>4770</v>
      </c>
      <c r="AS4">
        <v>190</v>
      </c>
      <c r="AT4">
        <v>5700</v>
      </c>
      <c r="AU4">
        <v>260</v>
      </c>
      <c r="AV4">
        <v>2940</v>
      </c>
      <c r="AW4">
        <v>130</v>
      </c>
      <c r="AX4">
        <v>28.6</v>
      </c>
      <c r="AY4">
        <v>9</v>
      </c>
      <c r="AZ4">
        <v>56</v>
      </c>
      <c r="BA4">
        <v>13</v>
      </c>
      <c r="BB4">
        <v>24.5</v>
      </c>
      <c r="BC4">
        <v>9.1</v>
      </c>
      <c r="BD4">
        <v>232</v>
      </c>
      <c r="BE4">
        <v>33</v>
      </c>
      <c r="BF4">
        <v>133400</v>
      </c>
      <c r="BG4">
        <v>2800</v>
      </c>
      <c r="BH4">
        <v>6980</v>
      </c>
      <c r="BI4">
        <v>230</v>
      </c>
      <c r="BJ4">
        <v>102300</v>
      </c>
      <c r="BK4">
        <v>2100</v>
      </c>
      <c r="BL4">
        <v>1840</v>
      </c>
      <c r="BM4">
        <v>210</v>
      </c>
      <c r="BN4">
        <v>16400</v>
      </c>
      <c r="BO4">
        <v>470</v>
      </c>
      <c r="BP4">
        <v>137600</v>
      </c>
      <c r="BQ4">
        <v>3200</v>
      </c>
      <c r="BR4">
        <v>243900</v>
      </c>
      <c r="BS4">
        <v>4500</v>
      </c>
      <c r="BT4" s="2">
        <v>1377000</v>
      </c>
      <c r="BU4">
        <v>34000</v>
      </c>
      <c r="BV4" s="2">
        <v>1962000</v>
      </c>
      <c r="BW4">
        <v>42000</v>
      </c>
      <c r="BX4">
        <v>223900</v>
      </c>
      <c r="BY4">
        <v>4100</v>
      </c>
      <c r="BZ4">
        <v>131000</v>
      </c>
      <c r="CA4">
        <v>2700</v>
      </c>
      <c r="CB4">
        <v>16110</v>
      </c>
      <c r="CC4">
        <v>440</v>
      </c>
      <c r="CD4">
        <v>5170</v>
      </c>
      <c r="CE4">
        <v>230</v>
      </c>
      <c r="CF4">
        <v>15380</v>
      </c>
      <c r="CG4">
        <v>390</v>
      </c>
      <c r="CH4">
        <v>12870</v>
      </c>
      <c r="CI4">
        <v>380</v>
      </c>
      <c r="CJ4">
        <v>17610</v>
      </c>
      <c r="CK4">
        <v>400</v>
      </c>
      <c r="CL4">
        <v>14150</v>
      </c>
      <c r="CM4">
        <v>360</v>
      </c>
      <c r="CN4">
        <v>12500</v>
      </c>
      <c r="CO4">
        <v>360</v>
      </c>
      <c r="CP4">
        <v>4770</v>
      </c>
      <c r="CQ4">
        <v>190</v>
      </c>
      <c r="CR4">
        <v>5700</v>
      </c>
      <c r="CS4">
        <v>260</v>
      </c>
      <c r="CT4">
        <v>2940</v>
      </c>
      <c r="CU4">
        <v>130</v>
      </c>
      <c r="CV4">
        <v>-6.5</v>
      </c>
      <c r="CW4">
        <v>9</v>
      </c>
      <c r="CX4">
        <v>46</v>
      </c>
      <c r="CY4">
        <v>13</v>
      </c>
      <c r="CZ4">
        <v>14.8</v>
      </c>
      <c r="DA4">
        <v>9.1</v>
      </c>
      <c r="DB4">
        <v>208</v>
      </c>
      <c r="DC4">
        <v>33</v>
      </c>
      <c r="DD4">
        <v>133400</v>
      </c>
      <c r="DE4">
        <v>2800</v>
      </c>
      <c r="DF4">
        <v>6980</v>
      </c>
      <c r="DG4">
        <v>230</v>
      </c>
      <c r="DH4">
        <v>15.2</v>
      </c>
      <c r="DI4">
        <v>2</v>
      </c>
      <c r="DJ4">
        <v>731</v>
      </c>
      <c r="DK4">
        <v>85</v>
      </c>
      <c r="DL4">
        <v>473500</v>
      </c>
      <c r="DM4">
        <v>9800</v>
      </c>
      <c r="DN4">
        <v>117.8</v>
      </c>
      <c r="DO4">
        <v>3.4</v>
      </c>
      <c r="DP4">
        <v>616</v>
      </c>
      <c r="DQ4">
        <v>15</v>
      </c>
      <c r="DR4">
        <v>1012</v>
      </c>
      <c r="DS4">
        <v>19</v>
      </c>
      <c r="DT4">
        <v>4660</v>
      </c>
      <c r="DU4">
        <v>120</v>
      </c>
      <c r="DV4">
        <v>6840</v>
      </c>
      <c r="DW4">
        <v>150</v>
      </c>
      <c r="DX4">
        <v>578</v>
      </c>
      <c r="DY4">
        <v>11</v>
      </c>
      <c r="DZ4">
        <v>1984</v>
      </c>
      <c r="EA4">
        <v>40</v>
      </c>
      <c r="EB4">
        <v>281.2</v>
      </c>
      <c r="EC4">
        <v>7.7</v>
      </c>
      <c r="ED4">
        <v>22.8</v>
      </c>
      <c r="EE4">
        <v>1</v>
      </c>
      <c r="EF4">
        <v>246.1</v>
      </c>
      <c r="EG4">
        <v>6.3</v>
      </c>
      <c r="EH4">
        <v>29.42</v>
      </c>
      <c r="EI4">
        <v>0.86</v>
      </c>
      <c r="EJ4">
        <v>172.5</v>
      </c>
      <c r="EK4">
        <v>4</v>
      </c>
      <c r="EL4">
        <v>34.08</v>
      </c>
      <c r="EM4">
        <v>0.86</v>
      </c>
      <c r="EN4">
        <v>89.9</v>
      </c>
      <c r="EO4">
        <v>2.6</v>
      </c>
      <c r="EP4">
        <v>11.12</v>
      </c>
      <c r="EQ4">
        <v>0.45</v>
      </c>
      <c r="ER4">
        <v>59.5</v>
      </c>
      <c r="ES4">
        <v>2.7</v>
      </c>
      <c r="ET4">
        <v>6.65</v>
      </c>
      <c r="EU4">
        <v>0.3</v>
      </c>
      <c r="EV4">
        <v>-1.2</v>
      </c>
      <c r="EW4">
        <v>1.7</v>
      </c>
      <c r="EX4">
        <v>0.53</v>
      </c>
      <c r="EY4">
        <v>0.15</v>
      </c>
      <c r="EZ4">
        <v>0.19</v>
      </c>
      <c r="FA4">
        <v>0.12</v>
      </c>
      <c r="FB4">
        <v>1.1200000000000001</v>
      </c>
      <c r="FC4">
        <v>0.18</v>
      </c>
      <c r="FD4">
        <v>340</v>
      </c>
      <c r="FE4">
        <v>7.1</v>
      </c>
      <c r="FF4">
        <v>17.079999999999998</v>
      </c>
      <c r="FG4">
        <v>0.56999999999999995</v>
      </c>
      <c r="FH4" s="2">
        <v>3.6100000000000003E-5</v>
      </c>
      <c r="FI4" s="2">
        <v>1.1999999999999999E-6</v>
      </c>
    </row>
    <row r="5" spans="1:256" x14ac:dyDescent="0.2">
      <c r="A5" t="s">
        <v>219</v>
      </c>
      <c r="B5" t="s">
        <v>220</v>
      </c>
      <c r="C5" t="s">
        <v>211</v>
      </c>
      <c r="D5" s="144">
        <v>0.43597222222222221</v>
      </c>
      <c r="E5">
        <v>24.372</v>
      </c>
      <c r="F5" t="s">
        <v>221</v>
      </c>
      <c r="G5">
        <v>49</v>
      </c>
      <c r="I5">
        <v>1</v>
      </c>
      <c r="J5" s="2">
        <v>4429000</v>
      </c>
      <c r="K5">
        <v>96000</v>
      </c>
      <c r="L5">
        <v>10970</v>
      </c>
      <c r="M5">
        <v>210</v>
      </c>
      <c r="N5">
        <v>103200</v>
      </c>
      <c r="O5">
        <v>2000</v>
      </c>
      <c r="P5">
        <v>17260</v>
      </c>
      <c r="Q5">
        <v>400</v>
      </c>
      <c r="R5">
        <v>136100</v>
      </c>
      <c r="S5">
        <v>3800</v>
      </c>
      <c r="T5">
        <v>242300</v>
      </c>
      <c r="U5">
        <v>6100</v>
      </c>
      <c r="V5" s="2">
        <v>1366000</v>
      </c>
      <c r="W5">
        <v>34000</v>
      </c>
      <c r="X5" s="2">
        <v>1953000</v>
      </c>
      <c r="Y5">
        <v>52000</v>
      </c>
      <c r="Z5">
        <v>221400</v>
      </c>
      <c r="AA5">
        <v>5400</v>
      </c>
      <c r="AB5">
        <v>130000</v>
      </c>
      <c r="AC5">
        <v>3000</v>
      </c>
      <c r="AD5">
        <v>15950</v>
      </c>
      <c r="AE5">
        <v>420</v>
      </c>
      <c r="AF5">
        <v>5160</v>
      </c>
      <c r="AG5">
        <v>180</v>
      </c>
      <c r="AH5">
        <v>15220</v>
      </c>
      <c r="AI5">
        <v>470</v>
      </c>
      <c r="AJ5">
        <v>12460</v>
      </c>
      <c r="AK5">
        <v>370</v>
      </c>
      <c r="AL5">
        <v>17560</v>
      </c>
      <c r="AM5">
        <v>590</v>
      </c>
      <c r="AN5">
        <v>13920</v>
      </c>
      <c r="AO5">
        <v>450</v>
      </c>
      <c r="AP5">
        <v>12800</v>
      </c>
      <c r="AQ5">
        <v>390</v>
      </c>
      <c r="AR5">
        <v>4920</v>
      </c>
      <c r="AS5">
        <v>210</v>
      </c>
      <c r="AT5">
        <v>5550</v>
      </c>
      <c r="AU5">
        <v>190</v>
      </c>
      <c r="AV5">
        <v>2850</v>
      </c>
      <c r="AW5">
        <v>160</v>
      </c>
      <c r="AX5">
        <v>26.7</v>
      </c>
      <c r="AY5">
        <v>8.6999999999999993</v>
      </c>
      <c r="AZ5">
        <v>48</v>
      </c>
      <c r="BA5">
        <v>15</v>
      </c>
      <c r="BB5">
        <v>15.3</v>
      </c>
      <c r="BC5">
        <v>6.6</v>
      </c>
      <c r="BD5">
        <v>237</v>
      </c>
      <c r="BE5">
        <v>28</v>
      </c>
      <c r="BF5">
        <v>134800</v>
      </c>
      <c r="BG5">
        <v>2500</v>
      </c>
      <c r="BH5">
        <v>6990</v>
      </c>
      <c r="BI5">
        <v>210</v>
      </c>
      <c r="BJ5">
        <v>102800</v>
      </c>
      <c r="BK5">
        <v>2000</v>
      </c>
      <c r="BL5">
        <v>1720</v>
      </c>
      <c r="BM5">
        <v>210</v>
      </c>
      <c r="BN5">
        <v>15850</v>
      </c>
      <c r="BO5">
        <v>400</v>
      </c>
      <c r="BP5">
        <v>136100</v>
      </c>
      <c r="BQ5">
        <v>3800</v>
      </c>
      <c r="BR5">
        <v>242300</v>
      </c>
      <c r="BS5">
        <v>6100</v>
      </c>
      <c r="BT5" s="2">
        <v>1366000</v>
      </c>
      <c r="BU5">
        <v>34000</v>
      </c>
      <c r="BV5" s="2">
        <v>1953000</v>
      </c>
      <c r="BW5">
        <v>52000</v>
      </c>
      <c r="BX5">
        <v>221400</v>
      </c>
      <c r="BY5">
        <v>5400</v>
      </c>
      <c r="BZ5">
        <v>130000</v>
      </c>
      <c r="CA5">
        <v>3000</v>
      </c>
      <c r="CB5">
        <v>15950</v>
      </c>
      <c r="CC5">
        <v>420</v>
      </c>
      <c r="CD5">
        <v>5160</v>
      </c>
      <c r="CE5">
        <v>180</v>
      </c>
      <c r="CF5">
        <v>15220</v>
      </c>
      <c r="CG5">
        <v>470</v>
      </c>
      <c r="CH5">
        <v>12460</v>
      </c>
      <c r="CI5">
        <v>370</v>
      </c>
      <c r="CJ5">
        <v>17560</v>
      </c>
      <c r="CK5">
        <v>590</v>
      </c>
      <c r="CL5">
        <v>13920</v>
      </c>
      <c r="CM5">
        <v>450</v>
      </c>
      <c r="CN5">
        <v>12800</v>
      </c>
      <c r="CO5">
        <v>390</v>
      </c>
      <c r="CP5">
        <v>4910</v>
      </c>
      <c r="CQ5">
        <v>210</v>
      </c>
      <c r="CR5">
        <v>5550</v>
      </c>
      <c r="CS5">
        <v>190</v>
      </c>
      <c r="CT5">
        <v>2850</v>
      </c>
      <c r="CU5">
        <v>160</v>
      </c>
      <c r="CV5">
        <v>-7.1</v>
      </c>
      <c r="CW5">
        <v>8.6999999999999993</v>
      </c>
      <c r="CX5">
        <v>39</v>
      </c>
      <c r="CY5">
        <v>15</v>
      </c>
      <c r="CZ5">
        <v>6</v>
      </c>
      <c r="DA5">
        <v>6.6</v>
      </c>
      <c r="DB5">
        <v>214</v>
      </c>
      <c r="DC5">
        <v>28</v>
      </c>
      <c r="DD5">
        <v>134800</v>
      </c>
      <c r="DE5">
        <v>2500</v>
      </c>
      <c r="DF5">
        <v>6990</v>
      </c>
      <c r="DG5">
        <v>210</v>
      </c>
      <c r="DH5">
        <v>15.2</v>
      </c>
      <c r="DI5">
        <v>2</v>
      </c>
      <c r="DJ5">
        <v>690</v>
      </c>
      <c r="DK5">
        <v>84</v>
      </c>
      <c r="DL5">
        <v>479300</v>
      </c>
      <c r="DM5">
        <v>9300</v>
      </c>
      <c r="DN5">
        <v>114.9</v>
      </c>
      <c r="DO5">
        <v>2.9</v>
      </c>
      <c r="DP5">
        <v>615</v>
      </c>
      <c r="DQ5">
        <v>17</v>
      </c>
      <c r="DR5">
        <v>1013</v>
      </c>
      <c r="DS5">
        <v>26</v>
      </c>
      <c r="DT5">
        <v>4660</v>
      </c>
      <c r="DU5">
        <v>120</v>
      </c>
      <c r="DV5">
        <v>6860</v>
      </c>
      <c r="DW5">
        <v>180</v>
      </c>
      <c r="DX5">
        <v>575</v>
      </c>
      <c r="DY5">
        <v>14</v>
      </c>
      <c r="DZ5">
        <v>1981</v>
      </c>
      <c r="EA5">
        <v>46</v>
      </c>
      <c r="EB5">
        <v>280.39999999999998</v>
      </c>
      <c r="EC5">
        <v>7.4</v>
      </c>
      <c r="ED5">
        <v>22.95</v>
      </c>
      <c r="EE5">
        <v>0.81</v>
      </c>
      <c r="EF5">
        <v>244.4</v>
      </c>
      <c r="EG5">
        <v>7.5</v>
      </c>
      <c r="EH5">
        <v>28.65</v>
      </c>
      <c r="EI5">
        <v>0.84</v>
      </c>
      <c r="EJ5">
        <v>173.2</v>
      </c>
      <c r="EK5">
        <v>5.9</v>
      </c>
      <c r="EL5">
        <v>33.700000000000003</v>
      </c>
      <c r="EM5">
        <v>1.1000000000000001</v>
      </c>
      <c r="EN5">
        <v>92.4</v>
      </c>
      <c r="EO5">
        <v>2.8</v>
      </c>
      <c r="EP5">
        <v>11.52</v>
      </c>
      <c r="EQ5">
        <v>0.5</v>
      </c>
      <c r="ER5">
        <v>58.4</v>
      </c>
      <c r="ES5">
        <v>2</v>
      </c>
      <c r="ET5">
        <v>6.51</v>
      </c>
      <c r="EU5">
        <v>0.37</v>
      </c>
      <c r="EV5">
        <v>-1.4</v>
      </c>
      <c r="EW5">
        <v>1.7</v>
      </c>
      <c r="EX5">
        <v>0.45</v>
      </c>
      <c r="EY5">
        <v>0.18</v>
      </c>
      <c r="EZ5">
        <v>7.6999999999999999E-2</v>
      </c>
      <c r="FA5">
        <v>8.4000000000000005E-2</v>
      </c>
      <c r="FB5">
        <v>1.1499999999999999</v>
      </c>
      <c r="FC5">
        <v>0.15</v>
      </c>
      <c r="FD5">
        <v>345.1</v>
      </c>
      <c r="FE5">
        <v>6.5</v>
      </c>
      <c r="FF5">
        <v>17.2</v>
      </c>
      <c r="FG5">
        <v>0.52</v>
      </c>
      <c r="FH5" s="2">
        <v>3.591E-5</v>
      </c>
      <c r="FI5" s="2">
        <v>9.7999999999999993E-7</v>
      </c>
    </row>
    <row r="6" spans="1:256" x14ac:dyDescent="0.2">
      <c r="A6" t="s">
        <v>222</v>
      </c>
      <c r="B6" t="s">
        <v>223</v>
      </c>
      <c r="C6" t="s">
        <v>211</v>
      </c>
      <c r="D6" s="144">
        <v>0.43762731481481482</v>
      </c>
      <c r="E6">
        <v>24.373999999999999</v>
      </c>
      <c r="F6" t="s">
        <v>224</v>
      </c>
      <c r="G6">
        <v>49</v>
      </c>
      <c r="I6">
        <v>1</v>
      </c>
      <c r="J6" s="2">
        <v>4319000</v>
      </c>
      <c r="K6">
        <v>99000</v>
      </c>
      <c r="L6">
        <v>11140</v>
      </c>
      <c r="M6">
        <v>200</v>
      </c>
      <c r="N6">
        <v>101000</v>
      </c>
      <c r="O6">
        <v>2400</v>
      </c>
      <c r="P6">
        <v>17560</v>
      </c>
      <c r="Q6">
        <v>580</v>
      </c>
      <c r="R6">
        <v>133200</v>
      </c>
      <c r="S6">
        <v>3400</v>
      </c>
      <c r="T6">
        <v>230900</v>
      </c>
      <c r="U6">
        <v>4800</v>
      </c>
      <c r="V6" s="2">
        <v>1322000</v>
      </c>
      <c r="W6">
        <v>30000</v>
      </c>
      <c r="X6" s="2">
        <v>1922000</v>
      </c>
      <c r="Y6">
        <v>58000</v>
      </c>
      <c r="Z6">
        <v>216400</v>
      </c>
      <c r="AA6">
        <v>5700</v>
      </c>
      <c r="AB6">
        <v>125700</v>
      </c>
      <c r="AC6">
        <v>3000</v>
      </c>
      <c r="AD6">
        <v>15390</v>
      </c>
      <c r="AE6">
        <v>420</v>
      </c>
      <c r="AF6">
        <v>5190</v>
      </c>
      <c r="AG6">
        <v>220</v>
      </c>
      <c r="AH6">
        <v>14770</v>
      </c>
      <c r="AI6">
        <v>430</v>
      </c>
      <c r="AJ6">
        <v>11960</v>
      </c>
      <c r="AK6">
        <v>390</v>
      </c>
      <c r="AL6">
        <v>16700</v>
      </c>
      <c r="AM6">
        <v>510</v>
      </c>
      <c r="AN6">
        <v>13160</v>
      </c>
      <c r="AO6">
        <v>420</v>
      </c>
      <c r="AP6">
        <v>12290</v>
      </c>
      <c r="AQ6">
        <v>380</v>
      </c>
      <c r="AR6">
        <v>4630</v>
      </c>
      <c r="AS6">
        <v>150</v>
      </c>
      <c r="AT6">
        <v>5350</v>
      </c>
      <c r="AU6">
        <v>180</v>
      </c>
      <c r="AV6">
        <v>2730</v>
      </c>
      <c r="AW6">
        <v>140</v>
      </c>
      <c r="AX6">
        <v>30</v>
      </c>
      <c r="AY6">
        <v>11</v>
      </c>
      <c r="AZ6">
        <v>44</v>
      </c>
      <c r="BA6">
        <v>10</v>
      </c>
      <c r="BB6">
        <v>15.6</v>
      </c>
      <c r="BC6">
        <v>6.8</v>
      </c>
      <c r="BD6">
        <v>199</v>
      </c>
      <c r="BE6">
        <v>22</v>
      </c>
      <c r="BF6">
        <v>129500</v>
      </c>
      <c r="BG6">
        <v>3100</v>
      </c>
      <c r="BH6">
        <v>6710</v>
      </c>
      <c r="BI6">
        <v>200</v>
      </c>
      <c r="BJ6">
        <v>100700</v>
      </c>
      <c r="BK6">
        <v>2400</v>
      </c>
      <c r="BL6">
        <v>1900</v>
      </c>
      <c r="BM6">
        <v>200</v>
      </c>
      <c r="BN6">
        <v>16160</v>
      </c>
      <c r="BO6">
        <v>580</v>
      </c>
      <c r="BP6">
        <v>133200</v>
      </c>
      <c r="BQ6">
        <v>3400</v>
      </c>
      <c r="BR6">
        <v>230900</v>
      </c>
      <c r="BS6">
        <v>4800</v>
      </c>
      <c r="BT6" s="2">
        <v>1322000</v>
      </c>
      <c r="BU6" s="2">
        <v>30000</v>
      </c>
      <c r="BV6" s="2">
        <v>1922000</v>
      </c>
      <c r="BW6" s="2">
        <v>58000</v>
      </c>
      <c r="BX6">
        <v>216400</v>
      </c>
      <c r="BY6" s="2">
        <v>5700</v>
      </c>
      <c r="BZ6">
        <v>125700</v>
      </c>
      <c r="CA6" s="2">
        <v>3000</v>
      </c>
      <c r="CB6">
        <v>15390</v>
      </c>
      <c r="CC6" s="2">
        <v>420</v>
      </c>
      <c r="CD6">
        <v>5190</v>
      </c>
      <c r="CE6" s="2">
        <v>220</v>
      </c>
      <c r="CF6">
        <v>14770</v>
      </c>
      <c r="CG6">
        <v>430</v>
      </c>
      <c r="CH6">
        <v>11960</v>
      </c>
      <c r="CI6">
        <v>390</v>
      </c>
      <c r="CJ6">
        <v>16700</v>
      </c>
      <c r="CK6">
        <v>510</v>
      </c>
      <c r="CL6">
        <v>13160</v>
      </c>
      <c r="CM6">
        <v>420</v>
      </c>
      <c r="CN6">
        <v>12290</v>
      </c>
      <c r="CO6">
        <v>380</v>
      </c>
      <c r="CP6">
        <v>4630</v>
      </c>
      <c r="CQ6">
        <v>150</v>
      </c>
      <c r="CR6">
        <v>5350</v>
      </c>
      <c r="CS6">
        <v>180</v>
      </c>
      <c r="CT6">
        <v>2730</v>
      </c>
      <c r="CU6">
        <v>140</v>
      </c>
      <c r="CV6">
        <v>-4</v>
      </c>
      <c r="CW6">
        <v>11</v>
      </c>
      <c r="CX6">
        <v>34</v>
      </c>
      <c r="CY6">
        <v>10</v>
      </c>
      <c r="CZ6">
        <v>6.4</v>
      </c>
      <c r="DA6">
        <v>6.8</v>
      </c>
      <c r="DB6">
        <v>177</v>
      </c>
      <c r="DC6">
        <v>22</v>
      </c>
      <c r="DD6">
        <v>129500</v>
      </c>
      <c r="DE6" s="2">
        <v>3100</v>
      </c>
      <c r="DF6">
        <v>6710</v>
      </c>
      <c r="DG6" s="2">
        <v>200</v>
      </c>
      <c r="DH6">
        <v>14.7</v>
      </c>
      <c r="DI6">
        <v>2</v>
      </c>
      <c r="DJ6">
        <v>762</v>
      </c>
      <c r="DK6">
        <v>78</v>
      </c>
      <c r="DL6">
        <v>470000</v>
      </c>
      <c r="DM6">
        <v>11000</v>
      </c>
      <c r="DN6">
        <v>117.2</v>
      </c>
      <c r="DO6">
        <v>4.2</v>
      </c>
      <c r="DP6">
        <v>602</v>
      </c>
      <c r="DQ6">
        <v>16</v>
      </c>
      <c r="DR6">
        <v>966</v>
      </c>
      <c r="DS6">
        <v>20</v>
      </c>
      <c r="DT6">
        <v>4510</v>
      </c>
      <c r="DU6" s="2">
        <v>100</v>
      </c>
      <c r="DV6">
        <v>6750</v>
      </c>
      <c r="DW6" s="2">
        <v>200</v>
      </c>
      <c r="DX6">
        <v>562</v>
      </c>
      <c r="DY6" s="2">
        <v>15</v>
      </c>
      <c r="DZ6">
        <v>1916</v>
      </c>
      <c r="EA6" s="2">
        <v>46</v>
      </c>
      <c r="EB6">
        <v>270.7</v>
      </c>
      <c r="EC6" s="2">
        <v>7.3</v>
      </c>
      <c r="ED6">
        <v>23.09</v>
      </c>
      <c r="EE6" s="2">
        <v>0.97</v>
      </c>
      <c r="EF6">
        <v>237.2</v>
      </c>
      <c r="EG6">
        <v>6.9</v>
      </c>
      <c r="EH6">
        <v>27.53</v>
      </c>
      <c r="EI6">
        <v>0.89</v>
      </c>
      <c r="EJ6">
        <v>164.7</v>
      </c>
      <c r="EK6">
        <v>5</v>
      </c>
      <c r="EL6">
        <v>31.9</v>
      </c>
      <c r="EM6">
        <v>1</v>
      </c>
      <c r="EN6">
        <v>88.8</v>
      </c>
      <c r="EO6">
        <v>2.7</v>
      </c>
      <c r="EP6">
        <v>10.84</v>
      </c>
      <c r="EQ6">
        <v>0.35</v>
      </c>
      <c r="ER6">
        <v>56.3</v>
      </c>
      <c r="ES6">
        <v>1.9</v>
      </c>
      <c r="ET6">
        <v>6.23</v>
      </c>
      <c r="EU6">
        <v>0.31</v>
      </c>
      <c r="EV6">
        <v>-0.68</v>
      </c>
      <c r="EW6">
        <v>2.14</v>
      </c>
      <c r="EX6">
        <v>0.4</v>
      </c>
      <c r="EY6">
        <v>0.12</v>
      </c>
      <c r="EZ6">
        <v>8.2000000000000003E-2</v>
      </c>
      <c r="FA6">
        <v>8.6999999999999994E-2</v>
      </c>
      <c r="FB6">
        <v>0.95</v>
      </c>
      <c r="FC6">
        <v>0.12</v>
      </c>
      <c r="FD6">
        <v>331.7</v>
      </c>
      <c r="FE6" s="2">
        <v>7.8</v>
      </c>
      <c r="FF6">
        <v>16.5</v>
      </c>
      <c r="FG6" s="2">
        <v>0.5</v>
      </c>
      <c r="FH6" s="2">
        <v>3.5200000000000002E-5</v>
      </c>
      <c r="FI6" s="2">
        <v>9.4E-7</v>
      </c>
    </row>
    <row r="7" spans="1:256" x14ac:dyDescent="0.2">
      <c r="A7" t="s">
        <v>225</v>
      </c>
      <c r="B7" t="s">
        <v>226</v>
      </c>
      <c r="C7" t="s">
        <v>211</v>
      </c>
      <c r="D7" s="144">
        <v>0.43918981481481478</v>
      </c>
      <c r="E7">
        <v>23.882999999999999</v>
      </c>
      <c r="F7" t="s">
        <v>227</v>
      </c>
      <c r="G7">
        <v>48</v>
      </c>
      <c r="I7">
        <v>1</v>
      </c>
      <c r="J7" s="2">
        <v>4453000</v>
      </c>
      <c r="K7">
        <v>78000</v>
      </c>
      <c r="L7">
        <v>11130</v>
      </c>
      <c r="M7">
        <v>210</v>
      </c>
      <c r="N7">
        <v>104900</v>
      </c>
      <c r="O7">
        <v>2300</v>
      </c>
      <c r="P7">
        <v>17690</v>
      </c>
      <c r="Q7">
        <v>400</v>
      </c>
      <c r="R7">
        <v>137800</v>
      </c>
      <c r="S7">
        <v>3100</v>
      </c>
      <c r="T7" s="2">
        <v>240000</v>
      </c>
      <c r="U7">
        <v>4800</v>
      </c>
      <c r="V7" s="2">
        <v>1368000</v>
      </c>
      <c r="W7">
        <v>33000</v>
      </c>
      <c r="X7" s="2">
        <v>1975000</v>
      </c>
      <c r="Y7">
        <v>41000</v>
      </c>
      <c r="Z7">
        <v>221800</v>
      </c>
      <c r="AA7">
        <v>5200</v>
      </c>
      <c r="AB7">
        <v>129500</v>
      </c>
      <c r="AC7">
        <v>3100</v>
      </c>
      <c r="AD7">
        <v>15600</v>
      </c>
      <c r="AE7">
        <v>460</v>
      </c>
      <c r="AF7">
        <v>5360</v>
      </c>
      <c r="AG7">
        <v>240</v>
      </c>
      <c r="AH7">
        <v>15320</v>
      </c>
      <c r="AI7">
        <v>490</v>
      </c>
      <c r="AJ7">
        <v>12580</v>
      </c>
      <c r="AK7">
        <v>350</v>
      </c>
      <c r="AL7">
        <v>17020</v>
      </c>
      <c r="AM7">
        <v>380</v>
      </c>
      <c r="AN7">
        <v>13870</v>
      </c>
      <c r="AO7">
        <v>370</v>
      </c>
      <c r="AP7">
        <v>12420</v>
      </c>
      <c r="AQ7">
        <v>350</v>
      </c>
      <c r="AR7">
        <v>4560</v>
      </c>
      <c r="AS7">
        <v>160</v>
      </c>
      <c r="AT7">
        <v>5450</v>
      </c>
      <c r="AU7">
        <v>220</v>
      </c>
      <c r="AV7">
        <v>2830</v>
      </c>
      <c r="AW7">
        <v>140</v>
      </c>
      <c r="AX7">
        <v>36</v>
      </c>
      <c r="AY7">
        <v>11</v>
      </c>
      <c r="AZ7">
        <v>36</v>
      </c>
      <c r="BA7">
        <v>13</v>
      </c>
      <c r="BB7">
        <v>16.3</v>
      </c>
      <c r="BC7">
        <v>6</v>
      </c>
      <c r="BD7">
        <v>230</v>
      </c>
      <c r="BE7">
        <v>29</v>
      </c>
      <c r="BF7">
        <v>133700</v>
      </c>
      <c r="BG7">
        <v>2600</v>
      </c>
      <c r="BH7">
        <v>6830</v>
      </c>
      <c r="BI7">
        <v>190</v>
      </c>
      <c r="BJ7">
        <v>104600</v>
      </c>
      <c r="BK7">
        <v>2300</v>
      </c>
      <c r="BL7">
        <v>1900</v>
      </c>
      <c r="BM7">
        <v>210</v>
      </c>
      <c r="BN7">
        <v>16280</v>
      </c>
      <c r="BO7">
        <v>400</v>
      </c>
      <c r="BP7">
        <v>137800</v>
      </c>
      <c r="BQ7">
        <v>3100</v>
      </c>
      <c r="BR7" s="2">
        <v>240000</v>
      </c>
      <c r="BS7">
        <v>4800</v>
      </c>
      <c r="BT7" s="2">
        <v>1368000</v>
      </c>
      <c r="BU7">
        <v>33000</v>
      </c>
      <c r="BV7" s="2">
        <v>1975000</v>
      </c>
      <c r="BW7">
        <v>41000</v>
      </c>
      <c r="BX7">
        <v>221800</v>
      </c>
      <c r="BY7">
        <v>5200</v>
      </c>
      <c r="BZ7">
        <v>129500</v>
      </c>
      <c r="CA7">
        <v>3100</v>
      </c>
      <c r="CB7">
        <v>15600</v>
      </c>
      <c r="CC7">
        <v>460</v>
      </c>
      <c r="CD7">
        <v>5360</v>
      </c>
      <c r="CE7">
        <v>240</v>
      </c>
      <c r="CF7">
        <v>15320</v>
      </c>
      <c r="CG7">
        <v>490</v>
      </c>
      <c r="CH7">
        <v>12580</v>
      </c>
      <c r="CI7">
        <v>350</v>
      </c>
      <c r="CJ7">
        <v>17020</v>
      </c>
      <c r="CK7">
        <v>380</v>
      </c>
      <c r="CL7">
        <v>13870</v>
      </c>
      <c r="CM7">
        <v>370</v>
      </c>
      <c r="CN7">
        <v>12420</v>
      </c>
      <c r="CO7">
        <v>350</v>
      </c>
      <c r="CP7">
        <v>4560</v>
      </c>
      <c r="CQ7">
        <v>160</v>
      </c>
      <c r="CR7">
        <v>5450</v>
      </c>
      <c r="CS7">
        <v>220</v>
      </c>
      <c r="CT7">
        <v>2830</v>
      </c>
      <c r="CU7">
        <v>140</v>
      </c>
      <c r="CV7">
        <v>2</v>
      </c>
      <c r="CW7">
        <v>11</v>
      </c>
      <c r="CX7">
        <v>26</v>
      </c>
      <c r="CY7">
        <v>13</v>
      </c>
      <c r="CZ7">
        <v>7.1</v>
      </c>
      <c r="DA7">
        <v>6</v>
      </c>
      <c r="DB7">
        <v>208</v>
      </c>
      <c r="DC7">
        <v>29</v>
      </c>
      <c r="DD7">
        <v>133700</v>
      </c>
      <c r="DE7">
        <v>2600</v>
      </c>
      <c r="DF7">
        <v>6830</v>
      </c>
      <c r="DG7">
        <v>190</v>
      </c>
      <c r="DH7">
        <v>15.9</v>
      </c>
      <c r="DI7">
        <v>2</v>
      </c>
      <c r="DJ7">
        <v>762</v>
      </c>
      <c r="DK7">
        <v>83</v>
      </c>
      <c r="DL7">
        <v>488000</v>
      </c>
      <c r="DM7">
        <v>11000</v>
      </c>
      <c r="DN7">
        <v>118.1</v>
      </c>
      <c r="DO7">
        <v>2.9</v>
      </c>
      <c r="DP7">
        <v>623</v>
      </c>
      <c r="DQ7">
        <v>14</v>
      </c>
      <c r="DR7">
        <v>1005</v>
      </c>
      <c r="DS7">
        <v>20</v>
      </c>
      <c r="DT7">
        <v>4670</v>
      </c>
      <c r="DU7">
        <v>110</v>
      </c>
      <c r="DV7">
        <v>6940</v>
      </c>
      <c r="DW7">
        <v>140</v>
      </c>
      <c r="DX7">
        <v>577</v>
      </c>
      <c r="DY7">
        <v>13</v>
      </c>
      <c r="DZ7">
        <v>1974</v>
      </c>
      <c r="EA7">
        <v>47</v>
      </c>
      <c r="EB7">
        <v>274.5</v>
      </c>
      <c r="EC7">
        <v>8.1</v>
      </c>
      <c r="ED7">
        <v>23.8</v>
      </c>
      <c r="EE7">
        <v>1.1000000000000001</v>
      </c>
      <c r="EF7">
        <v>246.1</v>
      </c>
      <c r="EG7">
        <v>7.9</v>
      </c>
      <c r="EH7">
        <v>28.97</v>
      </c>
      <c r="EI7">
        <v>0.8</v>
      </c>
      <c r="EJ7">
        <v>168</v>
      </c>
      <c r="EK7">
        <v>3.8</v>
      </c>
      <c r="EL7">
        <v>33.64</v>
      </c>
      <c r="EM7">
        <v>0.9</v>
      </c>
      <c r="EN7">
        <v>89.7</v>
      </c>
      <c r="EO7">
        <v>2.6</v>
      </c>
      <c r="EP7">
        <v>10.68</v>
      </c>
      <c r="EQ7">
        <v>0.38</v>
      </c>
      <c r="ER7">
        <v>57.4</v>
      </c>
      <c r="ES7">
        <v>2.4</v>
      </c>
      <c r="ET7">
        <v>6.47</v>
      </c>
      <c r="EU7">
        <v>0.32</v>
      </c>
      <c r="EV7">
        <v>0.42</v>
      </c>
      <c r="EW7">
        <v>2.2200000000000002</v>
      </c>
      <c r="EX7">
        <v>0.31</v>
      </c>
      <c r="EY7">
        <v>0.16</v>
      </c>
      <c r="EZ7">
        <v>9.0999999999999998E-2</v>
      </c>
      <c r="FA7">
        <v>7.8E-2</v>
      </c>
      <c r="FB7">
        <v>1.1200000000000001</v>
      </c>
      <c r="FC7">
        <v>0.16</v>
      </c>
      <c r="FD7">
        <v>342.7</v>
      </c>
      <c r="FE7">
        <v>6.6</v>
      </c>
      <c r="FF7">
        <v>16.8</v>
      </c>
      <c r="FG7">
        <v>0.47</v>
      </c>
      <c r="FH7" s="2">
        <v>3.4600000000000001E-5</v>
      </c>
      <c r="FI7" s="2">
        <v>1.1000000000000001E-6</v>
      </c>
    </row>
    <row r="8" spans="1:256" x14ac:dyDescent="0.2">
      <c r="A8" t="s">
        <v>228</v>
      </c>
      <c r="B8" t="s">
        <v>229</v>
      </c>
      <c r="C8" t="s">
        <v>211</v>
      </c>
      <c r="D8" s="144">
        <v>0.46716435185185184</v>
      </c>
      <c r="E8">
        <v>23.881</v>
      </c>
      <c r="F8" t="s">
        <v>230</v>
      </c>
      <c r="G8">
        <v>48</v>
      </c>
      <c r="I8">
        <v>1</v>
      </c>
      <c r="J8" s="2">
        <v>4529000</v>
      </c>
      <c r="K8">
        <v>82000</v>
      </c>
      <c r="L8">
        <v>11080</v>
      </c>
      <c r="M8">
        <v>170</v>
      </c>
      <c r="N8">
        <v>105400</v>
      </c>
      <c r="O8">
        <v>2200</v>
      </c>
      <c r="P8">
        <v>17650</v>
      </c>
      <c r="Q8">
        <v>400</v>
      </c>
      <c r="R8">
        <v>138800</v>
      </c>
      <c r="S8">
        <v>2700</v>
      </c>
      <c r="T8">
        <v>240800</v>
      </c>
      <c r="U8">
        <v>4900</v>
      </c>
      <c r="V8" s="2">
        <v>1391000</v>
      </c>
      <c r="W8">
        <v>28000</v>
      </c>
      <c r="X8" s="2">
        <v>2021000</v>
      </c>
      <c r="Y8">
        <v>53000</v>
      </c>
      <c r="Z8">
        <v>227000</v>
      </c>
      <c r="AA8">
        <v>5400</v>
      </c>
      <c r="AB8">
        <v>130000</v>
      </c>
      <c r="AC8">
        <v>2800</v>
      </c>
      <c r="AD8">
        <v>15780</v>
      </c>
      <c r="AE8">
        <v>450</v>
      </c>
      <c r="AF8">
        <v>5280</v>
      </c>
      <c r="AG8">
        <v>190</v>
      </c>
      <c r="AH8">
        <v>15330</v>
      </c>
      <c r="AI8">
        <v>410</v>
      </c>
      <c r="AJ8">
        <v>13110</v>
      </c>
      <c r="AK8">
        <v>420</v>
      </c>
      <c r="AL8">
        <v>16930</v>
      </c>
      <c r="AM8">
        <v>390</v>
      </c>
      <c r="AN8">
        <v>13760</v>
      </c>
      <c r="AO8">
        <v>360</v>
      </c>
      <c r="AP8">
        <v>12750</v>
      </c>
      <c r="AQ8">
        <v>370</v>
      </c>
      <c r="AR8">
        <v>4590</v>
      </c>
      <c r="AS8">
        <v>190</v>
      </c>
      <c r="AT8">
        <v>5530</v>
      </c>
      <c r="AU8">
        <v>200</v>
      </c>
      <c r="AV8">
        <v>2890</v>
      </c>
      <c r="AW8">
        <v>150</v>
      </c>
      <c r="AX8">
        <v>36</v>
      </c>
      <c r="AY8">
        <v>10</v>
      </c>
      <c r="AZ8">
        <v>58</v>
      </c>
      <c r="BA8">
        <v>19</v>
      </c>
      <c r="BB8">
        <v>21.3</v>
      </c>
      <c r="BC8">
        <v>8.1999999999999993</v>
      </c>
      <c r="BD8">
        <v>225</v>
      </c>
      <c r="BE8">
        <v>25</v>
      </c>
      <c r="BF8">
        <v>134500</v>
      </c>
      <c r="BG8">
        <v>2700</v>
      </c>
      <c r="BH8">
        <v>6860</v>
      </c>
      <c r="BI8">
        <v>240</v>
      </c>
      <c r="BJ8">
        <v>105100</v>
      </c>
      <c r="BK8">
        <v>2200</v>
      </c>
      <c r="BL8">
        <v>1740</v>
      </c>
      <c r="BM8">
        <v>170</v>
      </c>
      <c r="BN8">
        <v>16250</v>
      </c>
      <c r="BO8">
        <v>400</v>
      </c>
      <c r="BP8">
        <v>138800</v>
      </c>
      <c r="BQ8">
        <v>2700</v>
      </c>
      <c r="BR8">
        <v>240800</v>
      </c>
      <c r="BS8">
        <v>4900</v>
      </c>
      <c r="BT8" s="2">
        <v>1391000</v>
      </c>
      <c r="BU8">
        <v>28000</v>
      </c>
      <c r="BV8" s="2">
        <v>2021000</v>
      </c>
      <c r="BW8">
        <v>53000</v>
      </c>
      <c r="BX8">
        <v>227000</v>
      </c>
      <c r="BY8">
        <v>5400</v>
      </c>
      <c r="BZ8">
        <v>130000</v>
      </c>
      <c r="CA8">
        <v>2800</v>
      </c>
      <c r="CB8">
        <v>15780</v>
      </c>
      <c r="CC8">
        <v>450</v>
      </c>
      <c r="CD8">
        <v>5280</v>
      </c>
      <c r="CE8">
        <v>190</v>
      </c>
      <c r="CF8">
        <v>15330</v>
      </c>
      <c r="CG8">
        <v>410</v>
      </c>
      <c r="CH8">
        <v>13110</v>
      </c>
      <c r="CI8">
        <v>420</v>
      </c>
      <c r="CJ8">
        <v>16930</v>
      </c>
      <c r="CK8">
        <v>390</v>
      </c>
      <c r="CL8">
        <v>13760</v>
      </c>
      <c r="CM8">
        <v>360</v>
      </c>
      <c r="CN8">
        <v>12750</v>
      </c>
      <c r="CO8">
        <v>370</v>
      </c>
      <c r="CP8">
        <v>4590</v>
      </c>
      <c r="CQ8">
        <v>190</v>
      </c>
      <c r="CR8">
        <v>5530</v>
      </c>
      <c r="CS8">
        <v>200</v>
      </c>
      <c r="CT8">
        <v>2890</v>
      </c>
      <c r="CU8">
        <v>150</v>
      </c>
      <c r="CV8">
        <v>4</v>
      </c>
      <c r="CW8">
        <v>10</v>
      </c>
      <c r="CX8">
        <v>49</v>
      </c>
      <c r="CY8">
        <v>19</v>
      </c>
      <c r="CZ8">
        <v>12.5</v>
      </c>
      <c r="DA8">
        <v>8.1999999999999993</v>
      </c>
      <c r="DB8">
        <v>203</v>
      </c>
      <c r="DC8">
        <v>25</v>
      </c>
      <c r="DD8">
        <v>134500</v>
      </c>
      <c r="DE8">
        <v>2700</v>
      </c>
      <c r="DF8">
        <v>6860</v>
      </c>
      <c r="DG8">
        <v>240</v>
      </c>
      <c r="DH8">
        <v>14.9</v>
      </c>
      <c r="DI8">
        <v>2</v>
      </c>
      <c r="DJ8">
        <v>704</v>
      </c>
      <c r="DK8">
        <v>69</v>
      </c>
      <c r="DL8">
        <v>494000</v>
      </c>
      <c r="DM8">
        <v>10000</v>
      </c>
      <c r="DN8">
        <v>119.1</v>
      </c>
      <c r="DO8">
        <v>2.9</v>
      </c>
      <c r="DP8">
        <v>634</v>
      </c>
      <c r="DQ8">
        <v>12</v>
      </c>
      <c r="DR8">
        <v>1016</v>
      </c>
      <c r="DS8">
        <v>20</v>
      </c>
      <c r="DT8">
        <v>4784</v>
      </c>
      <c r="DU8">
        <v>98</v>
      </c>
      <c r="DV8">
        <v>7160</v>
      </c>
      <c r="DW8">
        <v>190</v>
      </c>
      <c r="DX8">
        <v>595</v>
      </c>
      <c r="DY8">
        <v>14</v>
      </c>
      <c r="DZ8">
        <v>1996</v>
      </c>
      <c r="EA8">
        <v>42</v>
      </c>
      <c r="EB8">
        <v>279.8</v>
      </c>
      <c r="EC8">
        <v>8.1</v>
      </c>
      <c r="ED8">
        <v>23.65</v>
      </c>
      <c r="EE8">
        <v>0.86</v>
      </c>
      <c r="EF8">
        <v>247.1</v>
      </c>
      <c r="EG8">
        <v>6.5</v>
      </c>
      <c r="EH8">
        <v>30.39</v>
      </c>
      <c r="EI8">
        <v>0.97</v>
      </c>
      <c r="EJ8">
        <v>168.2</v>
      </c>
      <c r="EK8">
        <v>3.9</v>
      </c>
      <c r="EL8">
        <v>33.61</v>
      </c>
      <c r="EM8">
        <v>0.87</v>
      </c>
      <c r="EN8">
        <v>92.6</v>
      </c>
      <c r="EO8">
        <v>2.7</v>
      </c>
      <c r="EP8">
        <v>10.83</v>
      </c>
      <c r="EQ8">
        <v>0.45</v>
      </c>
      <c r="ER8">
        <v>58.8</v>
      </c>
      <c r="ES8">
        <v>2.1</v>
      </c>
      <c r="ET8">
        <v>6.65</v>
      </c>
      <c r="EU8">
        <v>0.33</v>
      </c>
      <c r="EV8">
        <v>0.7</v>
      </c>
      <c r="EW8">
        <v>2</v>
      </c>
      <c r="EX8">
        <v>0.57999999999999996</v>
      </c>
      <c r="EY8">
        <v>0.23</v>
      </c>
      <c r="EZ8">
        <v>0.16</v>
      </c>
      <c r="FA8">
        <v>0.11</v>
      </c>
      <c r="FB8">
        <v>1.1000000000000001</v>
      </c>
      <c r="FC8">
        <v>0.14000000000000001</v>
      </c>
      <c r="FD8">
        <v>346.5</v>
      </c>
      <c r="FE8">
        <v>6.9</v>
      </c>
      <c r="FF8">
        <v>16.95</v>
      </c>
      <c r="FG8">
        <v>0.59</v>
      </c>
      <c r="FH8" s="2">
        <v>3.43E-5</v>
      </c>
      <c r="FI8" s="2">
        <v>1.1000000000000001E-6</v>
      </c>
    </row>
    <row r="9" spans="1:256" x14ac:dyDescent="0.2">
      <c r="A9" t="s">
        <v>231</v>
      </c>
      <c r="B9" t="s">
        <v>232</v>
      </c>
      <c r="C9" t="s">
        <v>211</v>
      </c>
      <c r="D9" s="144">
        <v>0.46809027777777779</v>
      </c>
      <c r="E9">
        <v>24.375</v>
      </c>
      <c r="F9" t="s">
        <v>233</v>
      </c>
      <c r="G9">
        <v>49</v>
      </c>
      <c r="I9">
        <v>1</v>
      </c>
      <c r="J9" s="2">
        <v>4290000</v>
      </c>
      <c r="K9">
        <v>110000</v>
      </c>
      <c r="L9">
        <v>11170</v>
      </c>
      <c r="M9">
        <v>200</v>
      </c>
      <c r="N9">
        <v>100700</v>
      </c>
      <c r="O9">
        <v>2500</v>
      </c>
      <c r="P9">
        <v>17130</v>
      </c>
      <c r="Q9">
        <v>480</v>
      </c>
      <c r="R9">
        <v>128900</v>
      </c>
      <c r="S9">
        <v>3400</v>
      </c>
      <c r="T9">
        <v>232100</v>
      </c>
      <c r="U9">
        <v>6200</v>
      </c>
      <c r="V9" s="2">
        <v>1327000</v>
      </c>
      <c r="W9">
        <v>37000</v>
      </c>
      <c r="X9" s="2">
        <v>1894000</v>
      </c>
      <c r="Y9">
        <v>58000</v>
      </c>
      <c r="Z9">
        <v>214900</v>
      </c>
      <c r="AA9">
        <v>5200</v>
      </c>
      <c r="AB9">
        <v>125800</v>
      </c>
      <c r="AC9">
        <v>3300</v>
      </c>
      <c r="AD9">
        <v>15420</v>
      </c>
      <c r="AE9">
        <v>410</v>
      </c>
      <c r="AF9">
        <v>4980</v>
      </c>
      <c r="AG9">
        <v>210</v>
      </c>
      <c r="AH9">
        <v>14750</v>
      </c>
      <c r="AI9">
        <v>460</v>
      </c>
      <c r="AJ9">
        <v>12290</v>
      </c>
      <c r="AK9">
        <v>400</v>
      </c>
      <c r="AL9">
        <v>16520</v>
      </c>
      <c r="AM9">
        <v>550</v>
      </c>
      <c r="AN9">
        <v>12810</v>
      </c>
      <c r="AO9">
        <v>360</v>
      </c>
      <c r="AP9">
        <v>12110</v>
      </c>
      <c r="AQ9">
        <v>350</v>
      </c>
      <c r="AR9">
        <v>4600</v>
      </c>
      <c r="AS9">
        <v>200</v>
      </c>
      <c r="AT9">
        <v>5350</v>
      </c>
      <c r="AU9">
        <v>200</v>
      </c>
      <c r="AV9">
        <v>2830</v>
      </c>
      <c r="AW9">
        <v>130</v>
      </c>
      <c r="AX9">
        <v>29</v>
      </c>
      <c r="AY9">
        <v>11</v>
      </c>
      <c r="AZ9">
        <v>37.6</v>
      </c>
      <c r="BA9">
        <v>8.1999999999999993</v>
      </c>
      <c r="BB9">
        <v>32</v>
      </c>
      <c r="BC9">
        <v>9.3000000000000007</v>
      </c>
      <c r="BD9">
        <v>203</v>
      </c>
      <c r="BE9">
        <v>29</v>
      </c>
      <c r="BF9">
        <v>128500</v>
      </c>
      <c r="BG9">
        <v>3300</v>
      </c>
      <c r="BH9">
        <v>6790</v>
      </c>
      <c r="BI9">
        <v>180</v>
      </c>
      <c r="BJ9">
        <v>100400</v>
      </c>
      <c r="BK9">
        <v>2500</v>
      </c>
      <c r="BL9">
        <v>1830</v>
      </c>
      <c r="BM9">
        <v>200</v>
      </c>
      <c r="BN9">
        <v>15740</v>
      </c>
      <c r="BO9">
        <v>480</v>
      </c>
      <c r="BP9">
        <v>128900</v>
      </c>
      <c r="BQ9">
        <v>3400</v>
      </c>
      <c r="BR9">
        <v>232000</v>
      </c>
      <c r="BS9">
        <v>6200</v>
      </c>
      <c r="BT9" s="2">
        <v>1327000</v>
      </c>
      <c r="BU9">
        <v>37000</v>
      </c>
      <c r="BV9" s="2">
        <v>1894000</v>
      </c>
      <c r="BW9">
        <v>58000</v>
      </c>
      <c r="BX9">
        <v>214900</v>
      </c>
      <c r="BY9">
        <v>5200</v>
      </c>
      <c r="BZ9">
        <v>125800</v>
      </c>
      <c r="CA9">
        <v>3300</v>
      </c>
      <c r="CB9">
        <v>15420</v>
      </c>
      <c r="CC9">
        <v>410</v>
      </c>
      <c r="CD9">
        <v>4980</v>
      </c>
      <c r="CE9">
        <v>210</v>
      </c>
      <c r="CF9">
        <v>14750</v>
      </c>
      <c r="CG9">
        <v>460</v>
      </c>
      <c r="CH9">
        <v>12290</v>
      </c>
      <c r="CI9">
        <v>400</v>
      </c>
      <c r="CJ9">
        <v>16520</v>
      </c>
      <c r="CK9">
        <v>550</v>
      </c>
      <c r="CL9">
        <v>12810</v>
      </c>
      <c r="CM9">
        <v>360</v>
      </c>
      <c r="CN9">
        <v>12110</v>
      </c>
      <c r="CO9">
        <v>350</v>
      </c>
      <c r="CP9">
        <v>4600</v>
      </c>
      <c r="CQ9">
        <v>200</v>
      </c>
      <c r="CR9">
        <v>5350</v>
      </c>
      <c r="CS9">
        <v>200</v>
      </c>
      <c r="CT9">
        <v>2830</v>
      </c>
      <c r="CU9">
        <v>130</v>
      </c>
      <c r="CV9">
        <v>-3</v>
      </c>
      <c r="CW9">
        <v>11</v>
      </c>
      <c r="CX9">
        <v>28.4</v>
      </c>
      <c r="CY9">
        <v>8.1999999999999993</v>
      </c>
      <c r="CZ9">
        <v>23.2</v>
      </c>
      <c r="DA9">
        <v>9.3000000000000007</v>
      </c>
      <c r="DB9">
        <v>182</v>
      </c>
      <c r="DC9">
        <v>29</v>
      </c>
      <c r="DD9">
        <v>128500</v>
      </c>
      <c r="DE9">
        <v>3300</v>
      </c>
      <c r="DF9">
        <v>6790</v>
      </c>
      <c r="DG9">
        <v>180</v>
      </c>
      <c r="DH9">
        <v>15.7</v>
      </c>
      <c r="DI9">
        <v>2</v>
      </c>
      <c r="DJ9">
        <v>739</v>
      </c>
      <c r="DK9">
        <v>79</v>
      </c>
      <c r="DL9">
        <v>473000</v>
      </c>
      <c r="DM9">
        <v>12000</v>
      </c>
      <c r="DN9">
        <v>115.3</v>
      </c>
      <c r="DO9">
        <v>3.5</v>
      </c>
      <c r="DP9">
        <v>588</v>
      </c>
      <c r="DQ9">
        <v>16</v>
      </c>
      <c r="DR9">
        <v>979</v>
      </c>
      <c r="DS9">
        <v>26</v>
      </c>
      <c r="DT9">
        <v>4570</v>
      </c>
      <c r="DU9">
        <v>130</v>
      </c>
      <c r="DV9">
        <v>6710</v>
      </c>
      <c r="DW9">
        <v>210</v>
      </c>
      <c r="DX9">
        <v>563</v>
      </c>
      <c r="DY9">
        <v>14</v>
      </c>
      <c r="DZ9">
        <v>1932</v>
      </c>
      <c r="EA9">
        <v>51</v>
      </c>
      <c r="EB9">
        <v>273.60000000000002</v>
      </c>
      <c r="EC9">
        <v>7.2</v>
      </c>
      <c r="ED9">
        <v>22.35</v>
      </c>
      <c r="EE9">
        <v>0.96</v>
      </c>
      <c r="EF9">
        <v>237.7</v>
      </c>
      <c r="EG9">
        <v>7.3</v>
      </c>
      <c r="EH9">
        <v>28.51</v>
      </c>
      <c r="EI9">
        <v>0.92</v>
      </c>
      <c r="EJ9">
        <v>164.1</v>
      </c>
      <c r="EK9">
        <v>5.5</v>
      </c>
      <c r="EL9">
        <v>31.31</v>
      </c>
      <c r="EM9">
        <v>0.88</v>
      </c>
      <c r="EN9">
        <v>88</v>
      </c>
      <c r="EO9">
        <v>2.5</v>
      </c>
      <c r="EP9">
        <v>10.85</v>
      </c>
      <c r="EQ9">
        <v>0.47</v>
      </c>
      <c r="ER9">
        <v>56.9</v>
      </c>
      <c r="ES9">
        <v>2.1</v>
      </c>
      <c r="ET9">
        <v>6.5</v>
      </c>
      <c r="EU9">
        <v>0.28999999999999998</v>
      </c>
      <c r="EV9">
        <v>-0.6</v>
      </c>
      <c r="EW9">
        <v>2.13</v>
      </c>
      <c r="EX9">
        <v>0.33600000000000002</v>
      </c>
      <c r="EY9">
        <v>9.7000000000000003E-2</v>
      </c>
      <c r="EZ9">
        <v>0.3</v>
      </c>
      <c r="FA9">
        <v>0.12</v>
      </c>
      <c r="FB9">
        <v>0.99</v>
      </c>
      <c r="FC9">
        <v>0.16</v>
      </c>
      <c r="FD9">
        <v>331.1</v>
      </c>
      <c r="FE9">
        <v>8.4</v>
      </c>
      <c r="FF9">
        <v>16.79</v>
      </c>
      <c r="FG9">
        <v>0.45</v>
      </c>
      <c r="FH9" s="2">
        <v>3.57E-5</v>
      </c>
      <c r="FI9" s="2">
        <v>1.1000000000000001E-6</v>
      </c>
    </row>
    <row r="10" spans="1:256" x14ac:dyDescent="0.2">
      <c r="A10" t="s">
        <v>234</v>
      </c>
      <c r="B10" t="s">
        <v>235</v>
      </c>
      <c r="C10" t="s">
        <v>211</v>
      </c>
      <c r="D10" s="144">
        <v>0.46909722222222222</v>
      </c>
      <c r="E10">
        <v>23.882999999999999</v>
      </c>
      <c r="F10" t="s">
        <v>236</v>
      </c>
      <c r="G10">
        <v>48</v>
      </c>
      <c r="I10">
        <v>1</v>
      </c>
      <c r="J10" s="2">
        <v>4235000</v>
      </c>
      <c r="K10">
        <v>84000</v>
      </c>
      <c r="L10">
        <v>11090</v>
      </c>
      <c r="M10">
        <v>170</v>
      </c>
      <c r="N10">
        <v>98900</v>
      </c>
      <c r="O10">
        <v>2300</v>
      </c>
      <c r="P10">
        <v>17000</v>
      </c>
      <c r="Q10">
        <v>400</v>
      </c>
      <c r="R10">
        <v>131200</v>
      </c>
      <c r="S10">
        <v>3300</v>
      </c>
      <c r="T10">
        <v>229400</v>
      </c>
      <c r="U10">
        <v>5200</v>
      </c>
      <c r="V10" s="2">
        <v>1315000</v>
      </c>
      <c r="W10">
        <v>30000</v>
      </c>
      <c r="X10" s="2">
        <v>1871000</v>
      </c>
      <c r="Y10">
        <v>45000</v>
      </c>
      <c r="Z10">
        <v>208300</v>
      </c>
      <c r="AA10">
        <v>4700</v>
      </c>
      <c r="AB10">
        <v>121500</v>
      </c>
      <c r="AC10">
        <v>2900</v>
      </c>
      <c r="AD10">
        <v>15340</v>
      </c>
      <c r="AE10">
        <v>370</v>
      </c>
      <c r="AF10">
        <v>5060</v>
      </c>
      <c r="AG10">
        <v>190</v>
      </c>
      <c r="AH10">
        <v>14330</v>
      </c>
      <c r="AI10">
        <v>450</v>
      </c>
      <c r="AJ10">
        <v>11950</v>
      </c>
      <c r="AK10">
        <v>350</v>
      </c>
      <c r="AL10">
        <v>16280</v>
      </c>
      <c r="AM10">
        <v>450</v>
      </c>
      <c r="AN10">
        <v>12930</v>
      </c>
      <c r="AO10">
        <v>450</v>
      </c>
      <c r="AP10">
        <v>12050</v>
      </c>
      <c r="AQ10">
        <v>350</v>
      </c>
      <c r="AR10">
        <v>4520</v>
      </c>
      <c r="AS10">
        <v>190</v>
      </c>
      <c r="AT10">
        <v>5050</v>
      </c>
      <c r="AU10">
        <v>230</v>
      </c>
      <c r="AV10">
        <v>2680</v>
      </c>
      <c r="AW10">
        <v>110</v>
      </c>
      <c r="AX10">
        <v>28.3</v>
      </c>
      <c r="AY10">
        <v>8.1999999999999993</v>
      </c>
      <c r="AZ10">
        <v>41</v>
      </c>
      <c r="BA10">
        <v>13</v>
      </c>
      <c r="BB10">
        <v>14.2</v>
      </c>
      <c r="BC10">
        <v>5.6</v>
      </c>
      <c r="BD10">
        <v>199</v>
      </c>
      <c r="BE10">
        <v>29</v>
      </c>
      <c r="BF10">
        <v>124800</v>
      </c>
      <c r="BG10">
        <v>2800</v>
      </c>
      <c r="BH10">
        <v>6390</v>
      </c>
      <c r="BI10">
        <v>140</v>
      </c>
      <c r="BJ10">
        <v>98500</v>
      </c>
      <c r="BK10">
        <v>2300</v>
      </c>
      <c r="BL10">
        <v>1750</v>
      </c>
      <c r="BM10">
        <v>170</v>
      </c>
      <c r="BN10">
        <v>15610</v>
      </c>
      <c r="BO10">
        <v>400</v>
      </c>
      <c r="BP10">
        <v>131200</v>
      </c>
      <c r="BQ10">
        <v>3300</v>
      </c>
      <c r="BR10">
        <v>229300</v>
      </c>
      <c r="BS10">
        <v>5200</v>
      </c>
      <c r="BT10" s="2">
        <v>1315000</v>
      </c>
      <c r="BU10">
        <v>30000</v>
      </c>
      <c r="BV10" s="2">
        <v>1871000</v>
      </c>
      <c r="BW10">
        <v>45000</v>
      </c>
      <c r="BX10">
        <v>208300</v>
      </c>
      <c r="BY10">
        <v>4700</v>
      </c>
      <c r="BZ10">
        <v>121500</v>
      </c>
      <c r="CA10">
        <v>2900</v>
      </c>
      <c r="CB10">
        <v>15340</v>
      </c>
      <c r="CC10">
        <v>370</v>
      </c>
      <c r="CD10">
        <v>5060</v>
      </c>
      <c r="CE10">
        <v>190</v>
      </c>
      <c r="CF10">
        <v>14330</v>
      </c>
      <c r="CG10">
        <v>450</v>
      </c>
      <c r="CH10">
        <v>11950</v>
      </c>
      <c r="CI10">
        <v>350</v>
      </c>
      <c r="CJ10">
        <v>16280</v>
      </c>
      <c r="CK10">
        <v>450</v>
      </c>
      <c r="CL10">
        <v>12930</v>
      </c>
      <c r="CM10">
        <v>450</v>
      </c>
      <c r="CN10">
        <v>12050</v>
      </c>
      <c r="CO10">
        <v>350</v>
      </c>
      <c r="CP10">
        <v>4520</v>
      </c>
      <c r="CQ10">
        <v>190</v>
      </c>
      <c r="CR10">
        <v>5050</v>
      </c>
      <c r="CS10">
        <v>230</v>
      </c>
      <c r="CT10">
        <v>2680</v>
      </c>
      <c r="CU10">
        <v>110</v>
      </c>
      <c r="CV10">
        <v>-3.9</v>
      </c>
      <c r="CW10">
        <v>8.1999999999999993</v>
      </c>
      <c r="CX10">
        <v>32</v>
      </c>
      <c r="CY10">
        <v>13</v>
      </c>
      <c r="CZ10">
        <v>5.4</v>
      </c>
      <c r="DA10">
        <v>5.6</v>
      </c>
      <c r="DB10">
        <v>178</v>
      </c>
      <c r="DC10">
        <v>29</v>
      </c>
      <c r="DD10">
        <v>124800</v>
      </c>
      <c r="DE10">
        <v>2800</v>
      </c>
      <c r="DF10">
        <v>6390</v>
      </c>
      <c r="DG10">
        <v>140</v>
      </c>
      <c r="DH10">
        <v>14.9</v>
      </c>
      <c r="DI10">
        <v>2</v>
      </c>
      <c r="DJ10">
        <v>706</v>
      </c>
      <c r="DK10">
        <v>69</v>
      </c>
      <c r="DL10">
        <v>464000</v>
      </c>
      <c r="DM10">
        <v>11000</v>
      </c>
      <c r="DN10">
        <v>114.4</v>
      </c>
      <c r="DO10">
        <v>2.9</v>
      </c>
      <c r="DP10">
        <v>599</v>
      </c>
      <c r="DQ10">
        <v>15</v>
      </c>
      <c r="DR10">
        <v>968</v>
      </c>
      <c r="DS10">
        <v>22</v>
      </c>
      <c r="DT10">
        <v>4530</v>
      </c>
      <c r="DU10">
        <v>100</v>
      </c>
      <c r="DV10">
        <v>6630</v>
      </c>
      <c r="DW10">
        <v>160</v>
      </c>
      <c r="DX10">
        <v>546</v>
      </c>
      <c r="DY10">
        <v>12</v>
      </c>
      <c r="DZ10">
        <v>1866</v>
      </c>
      <c r="EA10">
        <v>45</v>
      </c>
      <c r="EB10">
        <v>272.2</v>
      </c>
      <c r="EC10">
        <v>6.6</v>
      </c>
      <c r="ED10">
        <v>22.71</v>
      </c>
      <c r="EE10">
        <v>0.85</v>
      </c>
      <c r="EF10">
        <v>231</v>
      </c>
      <c r="EG10">
        <v>7.2</v>
      </c>
      <c r="EH10">
        <v>27.72</v>
      </c>
      <c r="EI10">
        <v>0.81</v>
      </c>
      <c r="EJ10">
        <v>161.9</v>
      </c>
      <c r="EK10">
        <v>4.5</v>
      </c>
      <c r="EL10">
        <v>31.6</v>
      </c>
      <c r="EM10">
        <v>1.1000000000000001</v>
      </c>
      <c r="EN10">
        <v>87.5</v>
      </c>
      <c r="EO10">
        <v>2.6</v>
      </c>
      <c r="EP10">
        <v>10.67</v>
      </c>
      <c r="EQ10">
        <v>0.45</v>
      </c>
      <c r="ER10">
        <v>53.8</v>
      </c>
      <c r="ES10">
        <v>2.4</v>
      </c>
      <c r="ET10">
        <v>6.16</v>
      </c>
      <c r="EU10">
        <v>0.26</v>
      </c>
      <c r="EV10">
        <v>-0.76</v>
      </c>
      <c r="EW10">
        <v>1.62</v>
      </c>
      <c r="EX10">
        <v>0.37</v>
      </c>
      <c r="EY10">
        <v>0.15</v>
      </c>
      <c r="EZ10">
        <v>7.0000000000000007E-2</v>
      </c>
      <c r="FA10">
        <v>7.2999999999999995E-2</v>
      </c>
      <c r="FB10">
        <v>0.96</v>
      </c>
      <c r="FC10">
        <v>0.16</v>
      </c>
      <c r="FD10">
        <v>321.60000000000002</v>
      </c>
      <c r="FE10">
        <v>7.2</v>
      </c>
      <c r="FF10">
        <v>15.79</v>
      </c>
      <c r="FG10">
        <v>0.36</v>
      </c>
      <c r="FH10" s="2">
        <v>3.4109999999999997E-5</v>
      </c>
      <c r="FI10" s="2">
        <v>7.8000000000000005E-7</v>
      </c>
    </row>
    <row r="11" spans="1:256" x14ac:dyDescent="0.2">
      <c r="A11" t="s">
        <v>237</v>
      </c>
      <c r="B11" t="s">
        <v>238</v>
      </c>
      <c r="C11" t="s">
        <v>211</v>
      </c>
      <c r="D11" s="144">
        <v>0.49023148148148149</v>
      </c>
      <c r="E11">
        <v>23.882000000000001</v>
      </c>
      <c r="F11" t="s">
        <v>239</v>
      </c>
      <c r="G11">
        <v>48</v>
      </c>
      <c r="I11">
        <v>1</v>
      </c>
      <c r="J11" s="2">
        <v>4307000</v>
      </c>
      <c r="K11">
        <v>70000</v>
      </c>
      <c r="L11">
        <v>10920</v>
      </c>
      <c r="M11">
        <v>260</v>
      </c>
      <c r="N11">
        <v>100600</v>
      </c>
      <c r="O11">
        <v>2000</v>
      </c>
      <c r="P11">
        <v>17000</v>
      </c>
      <c r="Q11">
        <v>470</v>
      </c>
      <c r="R11">
        <v>131100</v>
      </c>
      <c r="S11">
        <v>3200</v>
      </c>
      <c r="T11">
        <v>233500</v>
      </c>
      <c r="U11">
        <v>5300</v>
      </c>
      <c r="V11" s="2">
        <v>1329000</v>
      </c>
      <c r="W11">
        <v>29000</v>
      </c>
      <c r="X11" s="2">
        <v>1908000</v>
      </c>
      <c r="Y11">
        <v>38000</v>
      </c>
      <c r="Z11">
        <v>213200</v>
      </c>
      <c r="AA11">
        <v>4100</v>
      </c>
      <c r="AB11">
        <v>126200</v>
      </c>
      <c r="AC11">
        <v>3000</v>
      </c>
      <c r="AD11">
        <v>15550</v>
      </c>
      <c r="AE11">
        <v>520</v>
      </c>
      <c r="AF11">
        <v>5170</v>
      </c>
      <c r="AG11">
        <v>220</v>
      </c>
      <c r="AH11">
        <v>14720</v>
      </c>
      <c r="AI11">
        <v>390</v>
      </c>
      <c r="AJ11">
        <v>11990</v>
      </c>
      <c r="AK11">
        <v>310</v>
      </c>
      <c r="AL11">
        <v>16570</v>
      </c>
      <c r="AM11">
        <v>500</v>
      </c>
      <c r="AN11">
        <v>13120</v>
      </c>
      <c r="AO11">
        <v>320</v>
      </c>
      <c r="AP11">
        <v>12170</v>
      </c>
      <c r="AQ11">
        <v>330</v>
      </c>
      <c r="AR11">
        <v>4690</v>
      </c>
      <c r="AS11">
        <v>190</v>
      </c>
      <c r="AT11">
        <v>5510</v>
      </c>
      <c r="AU11">
        <v>250</v>
      </c>
      <c r="AV11">
        <v>2740</v>
      </c>
      <c r="AW11">
        <v>150</v>
      </c>
      <c r="AX11">
        <v>36</v>
      </c>
      <c r="AY11">
        <v>12</v>
      </c>
      <c r="AZ11">
        <v>41</v>
      </c>
      <c r="BA11">
        <v>11</v>
      </c>
      <c r="BB11">
        <v>12.8</v>
      </c>
      <c r="BC11">
        <v>5.6</v>
      </c>
      <c r="BD11">
        <v>212</v>
      </c>
      <c r="BE11">
        <v>17</v>
      </c>
      <c r="BF11">
        <v>128700</v>
      </c>
      <c r="BG11">
        <v>2500</v>
      </c>
      <c r="BH11">
        <v>6730</v>
      </c>
      <c r="BI11">
        <v>210</v>
      </c>
      <c r="BJ11">
        <v>100200</v>
      </c>
      <c r="BK11">
        <v>2000</v>
      </c>
      <c r="BL11">
        <v>1690</v>
      </c>
      <c r="BM11">
        <v>260</v>
      </c>
      <c r="BN11">
        <v>15610</v>
      </c>
      <c r="BO11">
        <v>470</v>
      </c>
      <c r="BP11">
        <v>131100</v>
      </c>
      <c r="BQ11">
        <v>3200</v>
      </c>
      <c r="BR11">
        <v>233500</v>
      </c>
      <c r="BS11">
        <v>5300</v>
      </c>
      <c r="BT11" s="2">
        <v>1329000</v>
      </c>
      <c r="BU11">
        <v>29000</v>
      </c>
      <c r="BV11" s="2">
        <v>1908000</v>
      </c>
      <c r="BW11">
        <v>38000</v>
      </c>
      <c r="BX11">
        <v>213200</v>
      </c>
      <c r="BY11">
        <v>4100</v>
      </c>
      <c r="BZ11">
        <v>126200</v>
      </c>
      <c r="CA11">
        <v>3000</v>
      </c>
      <c r="CB11">
        <v>15550</v>
      </c>
      <c r="CC11">
        <v>520</v>
      </c>
      <c r="CD11">
        <v>5170</v>
      </c>
      <c r="CE11">
        <v>220</v>
      </c>
      <c r="CF11">
        <v>14720</v>
      </c>
      <c r="CG11">
        <v>390</v>
      </c>
      <c r="CH11">
        <v>11990</v>
      </c>
      <c r="CI11">
        <v>310</v>
      </c>
      <c r="CJ11">
        <v>16570</v>
      </c>
      <c r="CK11">
        <v>500</v>
      </c>
      <c r="CL11">
        <v>13120</v>
      </c>
      <c r="CM11">
        <v>320</v>
      </c>
      <c r="CN11">
        <v>12170</v>
      </c>
      <c r="CO11">
        <v>330</v>
      </c>
      <c r="CP11">
        <v>4690</v>
      </c>
      <c r="CQ11">
        <v>190</v>
      </c>
      <c r="CR11">
        <v>5510</v>
      </c>
      <c r="CS11">
        <v>250</v>
      </c>
      <c r="CT11">
        <v>2740</v>
      </c>
      <c r="CU11">
        <v>150</v>
      </c>
      <c r="CV11">
        <v>5</v>
      </c>
      <c r="CW11">
        <v>12</v>
      </c>
      <c r="CX11">
        <v>32</v>
      </c>
      <c r="CY11">
        <v>11</v>
      </c>
      <c r="CZ11">
        <v>4.3</v>
      </c>
      <c r="DA11">
        <v>5.6</v>
      </c>
      <c r="DB11">
        <v>191</v>
      </c>
      <c r="DC11">
        <v>17</v>
      </c>
      <c r="DD11">
        <v>128700</v>
      </c>
      <c r="DE11">
        <v>2500</v>
      </c>
      <c r="DF11">
        <v>6730</v>
      </c>
      <c r="DG11">
        <v>210</v>
      </c>
      <c r="DH11">
        <v>14.9</v>
      </c>
      <c r="DI11">
        <v>2</v>
      </c>
      <c r="DJ11">
        <v>690</v>
      </c>
      <c r="DK11">
        <v>110</v>
      </c>
      <c r="DL11">
        <v>474900</v>
      </c>
      <c r="DM11">
        <v>9500</v>
      </c>
      <c r="DN11">
        <v>115.3</v>
      </c>
      <c r="DO11">
        <v>3.5</v>
      </c>
      <c r="DP11">
        <v>603</v>
      </c>
      <c r="DQ11">
        <v>15</v>
      </c>
      <c r="DR11">
        <v>991</v>
      </c>
      <c r="DS11">
        <v>23</v>
      </c>
      <c r="DT11">
        <v>4600</v>
      </c>
      <c r="DU11">
        <v>100</v>
      </c>
      <c r="DV11">
        <v>6800</v>
      </c>
      <c r="DW11">
        <v>130</v>
      </c>
      <c r="DX11">
        <v>562</v>
      </c>
      <c r="DY11">
        <v>11</v>
      </c>
      <c r="DZ11">
        <v>1948</v>
      </c>
      <c r="EA11">
        <v>46</v>
      </c>
      <c r="EB11">
        <v>277.5</v>
      </c>
      <c r="EC11">
        <v>9.3000000000000007</v>
      </c>
      <c r="ED11">
        <v>23.3</v>
      </c>
      <c r="EE11">
        <v>1</v>
      </c>
      <c r="EF11">
        <v>237.9</v>
      </c>
      <c r="EG11">
        <v>6.3</v>
      </c>
      <c r="EH11">
        <v>27.96</v>
      </c>
      <c r="EI11">
        <v>0.73</v>
      </c>
      <c r="EJ11">
        <v>165.6</v>
      </c>
      <c r="EK11">
        <v>5</v>
      </c>
      <c r="EL11">
        <v>32.24</v>
      </c>
      <c r="EM11">
        <v>0.79</v>
      </c>
      <c r="EN11">
        <v>88.7</v>
      </c>
      <c r="EO11">
        <v>2.4</v>
      </c>
      <c r="EP11">
        <v>11.14</v>
      </c>
      <c r="EQ11">
        <v>0.46</v>
      </c>
      <c r="ER11">
        <v>59.1</v>
      </c>
      <c r="ES11">
        <v>2.7</v>
      </c>
      <c r="ET11">
        <v>6.35</v>
      </c>
      <c r="EU11">
        <v>0.34</v>
      </c>
      <c r="EV11">
        <v>0.92</v>
      </c>
      <c r="EW11">
        <v>2.38</v>
      </c>
      <c r="EX11">
        <v>0.38</v>
      </c>
      <c r="EY11">
        <v>0.13</v>
      </c>
      <c r="EZ11">
        <v>5.6000000000000001E-2</v>
      </c>
      <c r="FA11">
        <v>7.1999999999999995E-2</v>
      </c>
      <c r="FB11">
        <v>1.042</v>
      </c>
      <c r="FC11">
        <v>9.5000000000000001E-2</v>
      </c>
      <c r="FD11">
        <v>333</v>
      </c>
      <c r="FE11">
        <v>6.5</v>
      </c>
      <c r="FF11">
        <v>16.7</v>
      </c>
      <c r="FG11">
        <v>0.53</v>
      </c>
      <c r="FH11" s="2">
        <v>3.5200000000000002E-5</v>
      </c>
      <c r="FI11" s="2">
        <v>1.1000000000000001E-6</v>
      </c>
    </row>
    <row r="12" spans="1:256" x14ac:dyDescent="0.2">
      <c r="A12" t="s">
        <v>240</v>
      </c>
      <c r="B12" t="s">
        <v>241</v>
      </c>
      <c r="C12" t="s">
        <v>211</v>
      </c>
      <c r="D12" s="144">
        <v>0.49153935185185182</v>
      </c>
      <c r="E12">
        <v>24.372</v>
      </c>
      <c r="F12" t="s">
        <v>242</v>
      </c>
      <c r="G12">
        <v>49</v>
      </c>
      <c r="I12">
        <v>1</v>
      </c>
      <c r="J12" s="2">
        <v>4373000</v>
      </c>
      <c r="K12">
        <v>84000</v>
      </c>
      <c r="L12">
        <v>10820</v>
      </c>
      <c r="M12">
        <v>230</v>
      </c>
      <c r="N12">
        <v>103100</v>
      </c>
      <c r="O12">
        <v>2100</v>
      </c>
      <c r="P12">
        <v>17140</v>
      </c>
      <c r="Q12">
        <v>460</v>
      </c>
      <c r="R12">
        <v>136300</v>
      </c>
      <c r="S12">
        <v>3200</v>
      </c>
      <c r="T12">
        <v>237900</v>
      </c>
      <c r="U12">
        <v>4800</v>
      </c>
      <c r="V12" s="2">
        <v>1347000</v>
      </c>
      <c r="W12">
        <v>30000</v>
      </c>
      <c r="X12" s="2">
        <v>1936000</v>
      </c>
      <c r="Y12">
        <v>46000</v>
      </c>
      <c r="Z12">
        <v>215900</v>
      </c>
      <c r="AA12">
        <v>5100</v>
      </c>
      <c r="AB12">
        <v>127600</v>
      </c>
      <c r="AC12">
        <v>3000</v>
      </c>
      <c r="AD12">
        <v>15720</v>
      </c>
      <c r="AE12">
        <v>460</v>
      </c>
      <c r="AF12">
        <v>5020</v>
      </c>
      <c r="AG12">
        <v>220</v>
      </c>
      <c r="AH12">
        <v>14670</v>
      </c>
      <c r="AI12">
        <v>370</v>
      </c>
      <c r="AJ12">
        <v>12090</v>
      </c>
      <c r="AK12">
        <v>380</v>
      </c>
      <c r="AL12">
        <v>16780</v>
      </c>
      <c r="AM12">
        <v>460</v>
      </c>
      <c r="AN12">
        <v>13600</v>
      </c>
      <c r="AO12">
        <v>370</v>
      </c>
      <c r="AP12">
        <v>12440</v>
      </c>
      <c r="AQ12">
        <v>360</v>
      </c>
      <c r="AR12">
        <v>4620</v>
      </c>
      <c r="AS12">
        <v>180</v>
      </c>
      <c r="AT12">
        <v>5400</v>
      </c>
      <c r="AU12">
        <v>250</v>
      </c>
      <c r="AV12">
        <v>2810</v>
      </c>
      <c r="AW12">
        <v>140</v>
      </c>
      <c r="AX12">
        <v>20.8</v>
      </c>
      <c r="AY12">
        <v>8.6</v>
      </c>
      <c r="AZ12">
        <v>35.9</v>
      </c>
      <c r="BA12">
        <v>9.4</v>
      </c>
      <c r="BB12">
        <v>13.2</v>
      </c>
      <c r="BC12">
        <v>6.5</v>
      </c>
      <c r="BD12">
        <v>193</v>
      </c>
      <c r="BE12">
        <v>26</v>
      </c>
      <c r="BF12">
        <v>130900</v>
      </c>
      <c r="BG12">
        <v>2400</v>
      </c>
      <c r="BH12">
        <v>6760</v>
      </c>
      <c r="BI12">
        <v>230</v>
      </c>
      <c r="BJ12">
        <v>102800</v>
      </c>
      <c r="BK12">
        <v>2100</v>
      </c>
      <c r="BL12">
        <v>1580</v>
      </c>
      <c r="BM12">
        <v>230</v>
      </c>
      <c r="BN12">
        <v>15750</v>
      </c>
      <c r="BO12">
        <v>460</v>
      </c>
      <c r="BP12">
        <v>136300</v>
      </c>
      <c r="BQ12">
        <v>3200</v>
      </c>
      <c r="BR12">
        <v>237900</v>
      </c>
      <c r="BS12">
        <v>4800</v>
      </c>
      <c r="BT12" s="2">
        <v>1347000</v>
      </c>
      <c r="BU12">
        <v>30000</v>
      </c>
      <c r="BV12" s="2">
        <v>1936000</v>
      </c>
      <c r="BW12">
        <v>46000</v>
      </c>
      <c r="BX12">
        <v>215900</v>
      </c>
      <c r="BY12">
        <v>5100</v>
      </c>
      <c r="BZ12">
        <v>127600</v>
      </c>
      <c r="CA12">
        <v>3000</v>
      </c>
      <c r="CB12">
        <v>15720</v>
      </c>
      <c r="CC12">
        <v>460</v>
      </c>
      <c r="CD12">
        <v>5020</v>
      </c>
      <c r="CE12">
        <v>220</v>
      </c>
      <c r="CF12">
        <v>14670</v>
      </c>
      <c r="CG12">
        <v>370</v>
      </c>
      <c r="CH12">
        <v>12090</v>
      </c>
      <c r="CI12">
        <v>380</v>
      </c>
      <c r="CJ12">
        <v>16780</v>
      </c>
      <c r="CK12">
        <v>460</v>
      </c>
      <c r="CL12">
        <v>13600</v>
      </c>
      <c r="CM12">
        <v>370</v>
      </c>
      <c r="CN12">
        <v>12440</v>
      </c>
      <c r="CO12">
        <v>360</v>
      </c>
      <c r="CP12">
        <v>4620</v>
      </c>
      <c r="CQ12">
        <v>180</v>
      </c>
      <c r="CR12">
        <v>5400</v>
      </c>
      <c r="CS12">
        <v>250</v>
      </c>
      <c r="CT12">
        <v>2810</v>
      </c>
      <c r="CU12">
        <v>140</v>
      </c>
      <c r="CV12">
        <v>-10.3</v>
      </c>
      <c r="CW12">
        <v>8.6</v>
      </c>
      <c r="CX12">
        <v>27.1</v>
      </c>
      <c r="CY12">
        <v>9.4</v>
      </c>
      <c r="CZ12">
        <v>4.7</v>
      </c>
      <c r="DA12">
        <v>6.5</v>
      </c>
      <c r="DB12">
        <v>173</v>
      </c>
      <c r="DC12">
        <v>26</v>
      </c>
      <c r="DD12">
        <v>130900</v>
      </c>
      <c r="DE12">
        <v>2400</v>
      </c>
      <c r="DF12">
        <v>6760</v>
      </c>
      <c r="DG12">
        <v>230</v>
      </c>
      <c r="DH12">
        <v>16.7</v>
      </c>
      <c r="DI12">
        <v>2</v>
      </c>
      <c r="DJ12">
        <v>646</v>
      </c>
      <c r="DK12">
        <v>95</v>
      </c>
      <c r="DL12">
        <v>487000</v>
      </c>
      <c r="DM12">
        <v>10000</v>
      </c>
      <c r="DN12">
        <v>116.4</v>
      </c>
      <c r="DO12">
        <v>3.4</v>
      </c>
      <c r="DP12">
        <v>628</v>
      </c>
      <c r="DQ12">
        <v>15</v>
      </c>
      <c r="DR12">
        <v>1011</v>
      </c>
      <c r="DS12">
        <v>20</v>
      </c>
      <c r="DT12">
        <v>4670</v>
      </c>
      <c r="DU12">
        <v>100</v>
      </c>
      <c r="DV12">
        <v>6910</v>
      </c>
      <c r="DW12">
        <v>160</v>
      </c>
      <c r="DX12">
        <v>569</v>
      </c>
      <c r="DY12">
        <v>13</v>
      </c>
      <c r="DZ12">
        <v>1970</v>
      </c>
      <c r="EA12">
        <v>47</v>
      </c>
      <c r="EB12">
        <v>280.7</v>
      </c>
      <c r="EC12">
        <v>8.1999999999999993</v>
      </c>
      <c r="ED12">
        <v>22.63</v>
      </c>
      <c r="EE12">
        <v>0.99</v>
      </c>
      <c r="EF12">
        <v>237.2</v>
      </c>
      <c r="EG12">
        <v>6</v>
      </c>
      <c r="EH12">
        <v>28.19</v>
      </c>
      <c r="EI12">
        <v>0.88</v>
      </c>
      <c r="EJ12">
        <v>167.8</v>
      </c>
      <c r="EK12">
        <v>4.5999999999999996</v>
      </c>
      <c r="EL12">
        <v>33.43</v>
      </c>
      <c r="EM12">
        <v>0.92</v>
      </c>
      <c r="EN12">
        <v>90.7</v>
      </c>
      <c r="EO12">
        <v>2.6</v>
      </c>
      <c r="EP12">
        <v>10.96</v>
      </c>
      <c r="EQ12">
        <v>0.43</v>
      </c>
      <c r="ER12">
        <v>57.9</v>
      </c>
      <c r="ES12">
        <v>2.7</v>
      </c>
      <c r="ET12">
        <v>6.52</v>
      </c>
      <c r="EU12">
        <v>0.32</v>
      </c>
      <c r="EV12">
        <v>-2.1</v>
      </c>
      <c r="EW12">
        <v>1.7</v>
      </c>
      <c r="EX12">
        <v>0.32</v>
      </c>
      <c r="EY12">
        <v>0.11</v>
      </c>
      <c r="EZ12">
        <v>6.2E-2</v>
      </c>
      <c r="FA12">
        <v>8.4000000000000005E-2</v>
      </c>
      <c r="FB12">
        <v>0.94</v>
      </c>
      <c r="FC12">
        <v>0.14000000000000001</v>
      </c>
      <c r="FD12">
        <v>338.8</v>
      </c>
      <c r="FE12">
        <v>6.2</v>
      </c>
      <c r="FF12">
        <v>16.79</v>
      </c>
      <c r="FG12">
        <v>0.57999999999999996</v>
      </c>
      <c r="FH12" s="2">
        <v>3.4499999999999998E-5</v>
      </c>
      <c r="FI12" s="2">
        <v>1.1000000000000001E-6</v>
      </c>
    </row>
    <row r="13" spans="1:256" x14ac:dyDescent="0.2">
      <c r="A13" t="s">
        <v>243</v>
      </c>
      <c r="B13" t="s">
        <v>244</v>
      </c>
      <c r="C13" t="s">
        <v>211</v>
      </c>
      <c r="D13" s="144">
        <v>0.49266203703703698</v>
      </c>
      <c r="E13">
        <v>24.373999999999999</v>
      </c>
      <c r="F13" t="s">
        <v>245</v>
      </c>
      <c r="G13">
        <v>49</v>
      </c>
      <c r="I13">
        <v>1</v>
      </c>
      <c r="J13" s="2">
        <v>4471000</v>
      </c>
      <c r="K13">
        <v>92000</v>
      </c>
      <c r="L13">
        <v>11160</v>
      </c>
      <c r="M13">
        <v>230</v>
      </c>
      <c r="N13">
        <v>104300</v>
      </c>
      <c r="O13">
        <v>2300</v>
      </c>
      <c r="P13">
        <v>17770</v>
      </c>
      <c r="Q13">
        <v>490</v>
      </c>
      <c r="R13">
        <v>138900</v>
      </c>
      <c r="S13">
        <v>3300</v>
      </c>
      <c r="T13">
        <v>236800</v>
      </c>
      <c r="U13">
        <v>4700</v>
      </c>
      <c r="V13" s="2">
        <v>1379000</v>
      </c>
      <c r="W13">
        <v>35000</v>
      </c>
      <c r="X13" s="2">
        <v>1993000</v>
      </c>
      <c r="Y13">
        <v>57000</v>
      </c>
      <c r="Z13">
        <v>227000</v>
      </c>
      <c r="AA13">
        <v>5100</v>
      </c>
      <c r="AB13">
        <v>129700</v>
      </c>
      <c r="AC13">
        <v>2600</v>
      </c>
      <c r="AD13">
        <v>16050</v>
      </c>
      <c r="AE13">
        <v>520</v>
      </c>
      <c r="AF13">
        <v>5350</v>
      </c>
      <c r="AG13">
        <v>200</v>
      </c>
      <c r="AH13">
        <v>15160</v>
      </c>
      <c r="AI13">
        <v>440</v>
      </c>
      <c r="AJ13">
        <v>12430</v>
      </c>
      <c r="AK13">
        <v>390</v>
      </c>
      <c r="AL13">
        <v>16850</v>
      </c>
      <c r="AM13">
        <v>470</v>
      </c>
      <c r="AN13">
        <v>13560</v>
      </c>
      <c r="AO13">
        <v>300</v>
      </c>
      <c r="AP13">
        <v>12480</v>
      </c>
      <c r="AQ13">
        <v>370</v>
      </c>
      <c r="AR13">
        <v>4720</v>
      </c>
      <c r="AS13">
        <v>190</v>
      </c>
      <c r="AT13">
        <v>5570</v>
      </c>
      <c r="AU13">
        <v>210</v>
      </c>
      <c r="AV13">
        <v>2870</v>
      </c>
      <c r="AW13">
        <v>150</v>
      </c>
      <c r="AX13">
        <v>38</v>
      </c>
      <c r="AY13">
        <v>13</v>
      </c>
      <c r="AZ13">
        <v>47</v>
      </c>
      <c r="BA13">
        <v>12</v>
      </c>
      <c r="BB13">
        <v>18.100000000000001</v>
      </c>
      <c r="BC13">
        <v>6.6</v>
      </c>
      <c r="BD13">
        <v>207</v>
      </c>
      <c r="BE13">
        <v>27</v>
      </c>
      <c r="BF13">
        <v>131800</v>
      </c>
      <c r="BG13">
        <v>2600</v>
      </c>
      <c r="BH13">
        <v>6760</v>
      </c>
      <c r="BI13">
        <v>220</v>
      </c>
      <c r="BJ13">
        <v>104000</v>
      </c>
      <c r="BK13">
        <v>2300</v>
      </c>
      <c r="BL13">
        <v>1920</v>
      </c>
      <c r="BM13">
        <v>230</v>
      </c>
      <c r="BN13">
        <v>16370</v>
      </c>
      <c r="BO13">
        <v>490</v>
      </c>
      <c r="BP13">
        <v>138900</v>
      </c>
      <c r="BQ13">
        <v>3300</v>
      </c>
      <c r="BR13">
        <v>236800</v>
      </c>
      <c r="BS13">
        <v>4700</v>
      </c>
      <c r="BT13" s="2">
        <v>1379000</v>
      </c>
      <c r="BU13">
        <v>35000</v>
      </c>
      <c r="BV13" s="2">
        <v>1993000</v>
      </c>
      <c r="BW13">
        <v>57000</v>
      </c>
      <c r="BX13">
        <v>227000</v>
      </c>
      <c r="BY13">
        <v>5100</v>
      </c>
      <c r="BZ13">
        <v>129700</v>
      </c>
      <c r="CA13">
        <v>2600</v>
      </c>
      <c r="CB13">
        <v>16050</v>
      </c>
      <c r="CC13">
        <v>520</v>
      </c>
      <c r="CD13">
        <v>5340</v>
      </c>
      <c r="CE13">
        <v>200</v>
      </c>
      <c r="CF13">
        <v>15160</v>
      </c>
      <c r="CG13">
        <v>440</v>
      </c>
      <c r="CH13">
        <v>12430</v>
      </c>
      <c r="CI13">
        <v>390</v>
      </c>
      <c r="CJ13">
        <v>16850</v>
      </c>
      <c r="CK13">
        <v>470</v>
      </c>
      <c r="CL13">
        <v>13560</v>
      </c>
      <c r="CM13">
        <v>300</v>
      </c>
      <c r="CN13">
        <v>12480</v>
      </c>
      <c r="CO13">
        <v>370</v>
      </c>
      <c r="CP13">
        <v>4720</v>
      </c>
      <c r="CQ13">
        <v>190</v>
      </c>
      <c r="CR13">
        <v>5570</v>
      </c>
      <c r="CS13">
        <v>210</v>
      </c>
      <c r="CT13">
        <v>2870</v>
      </c>
      <c r="CU13">
        <v>150</v>
      </c>
      <c r="CV13">
        <v>7</v>
      </c>
      <c r="CW13">
        <v>13</v>
      </c>
      <c r="CX13">
        <v>38</v>
      </c>
      <c r="CY13">
        <v>12</v>
      </c>
      <c r="CZ13">
        <v>9.6</v>
      </c>
      <c r="DA13">
        <v>6.6</v>
      </c>
      <c r="DB13">
        <v>187</v>
      </c>
      <c r="DC13">
        <v>27</v>
      </c>
      <c r="DD13">
        <v>131800</v>
      </c>
      <c r="DE13">
        <v>2600</v>
      </c>
      <c r="DF13">
        <v>6760</v>
      </c>
      <c r="DG13">
        <v>220</v>
      </c>
      <c r="DH13">
        <v>15.2</v>
      </c>
      <c r="DI13">
        <v>2</v>
      </c>
      <c r="DJ13">
        <v>785</v>
      </c>
      <c r="DK13">
        <v>92</v>
      </c>
      <c r="DL13">
        <v>493000</v>
      </c>
      <c r="DM13">
        <v>11000</v>
      </c>
      <c r="DN13">
        <v>121.1</v>
      </c>
      <c r="DO13">
        <v>3.6</v>
      </c>
      <c r="DP13">
        <v>639</v>
      </c>
      <c r="DQ13">
        <v>15</v>
      </c>
      <c r="DR13">
        <v>1007</v>
      </c>
      <c r="DS13">
        <v>20</v>
      </c>
      <c r="DT13">
        <v>4780</v>
      </c>
      <c r="DU13">
        <v>120</v>
      </c>
      <c r="DV13">
        <v>7110</v>
      </c>
      <c r="DW13">
        <v>200</v>
      </c>
      <c r="DX13">
        <v>599</v>
      </c>
      <c r="DY13">
        <v>13</v>
      </c>
      <c r="DZ13">
        <v>2003</v>
      </c>
      <c r="EA13">
        <v>40</v>
      </c>
      <c r="EB13">
        <v>286.60000000000002</v>
      </c>
      <c r="EC13">
        <v>9.3000000000000007</v>
      </c>
      <c r="ED13">
        <v>24.11</v>
      </c>
      <c r="EE13">
        <v>0.92</v>
      </c>
      <c r="EF13">
        <v>245.1</v>
      </c>
      <c r="EG13">
        <v>7.1</v>
      </c>
      <c r="EH13">
        <v>29</v>
      </c>
      <c r="EI13">
        <v>0.91</v>
      </c>
      <c r="EJ13">
        <v>168.5</v>
      </c>
      <c r="EK13">
        <v>4.7</v>
      </c>
      <c r="EL13">
        <v>33.35</v>
      </c>
      <c r="EM13">
        <v>0.73</v>
      </c>
      <c r="EN13">
        <v>91</v>
      </c>
      <c r="EO13">
        <v>2.7</v>
      </c>
      <c r="EP13">
        <v>11.21</v>
      </c>
      <c r="EQ13">
        <v>0.45</v>
      </c>
      <c r="ER13">
        <v>59.8</v>
      </c>
      <c r="ES13">
        <v>2.2999999999999998</v>
      </c>
      <c r="ET13">
        <v>6.66</v>
      </c>
      <c r="EU13">
        <v>0.35</v>
      </c>
      <c r="EV13">
        <v>1.5</v>
      </c>
      <c r="EW13">
        <v>2.5</v>
      </c>
      <c r="EX13">
        <v>0.45</v>
      </c>
      <c r="EY13">
        <v>0.14000000000000001</v>
      </c>
      <c r="EZ13">
        <v>0.125</v>
      </c>
      <c r="FA13">
        <v>8.5000000000000006E-2</v>
      </c>
      <c r="FB13">
        <v>1.02</v>
      </c>
      <c r="FC13">
        <v>0.14000000000000001</v>
      </c>
      <c r="FD13">
        <v>341</v>
      </c>
      <c r="FE13">
        <v>6.8</v>
      </c>
      <c r="FF13">
        <v>16.77</v>
      </c>
      <c r="FG13">
        <v>0.55000000000000004</v>
      </c>
      <c r="FH13" s="2">
        <v>3.3699999999999999E-5</v>
      </c>
      <c r="FI13" s="2">
        <v>9.9999999999999995E-7</v>
      </c>
    </row>
    <row r="14" spans="1:256" x14ac:dyDescent="0.2">
      <c r="A14" t="s">
        <v>246</v>
      </c>
      <c r="B14" t="s">
        <v>247</v>
      </c>
      <c r="C14" t="s">
        <v>211</v>
      </c>
      <c r="D14" s="144">
        <v>0.51745370370370369</v>
      </c>
      <c r="E14">
        <v>23.882000000000001</v>
      </c>
      <c r="F14" t="s">
        <v>248</v>
      </c>
      <c r="G14">
        <v>48</v>
      </c>
      <c r="I14">
        <v>1</v>
      </c>
      <c r="J14" s="2">
        <v>4161000</v>
      </c>
      <c r="K14">
        <v>91000</v>
      </c>
      <c r="L14">
        <v>10690</v>
      </c>
      <c r="M14">
        <v>200</v>
      </c>
      <c r="N14">
        <v>97000</v>
      </c>
      <c r="O14">
        <v>2400</v>
      </c>
      <c r="P14">
        <v>16130</v>
      </c>
      <c r="Q14">
        <v>510</v>
      </c>
      <c r="R14">
        <v>128300</v>
      </c>
      <c r="S14">
        <v>3600</v>
      </c>
      <c r="T14">
        <v>224200</v>
      </c>
      <c r="U14">
        <v>5200</v>
      </c>
      <c r="V14" s="2">
        <v>1284000</v>
      </c>
      <c r="W14">
        <v>33000</v>
      </c>
      <c r="X14" s="2">
        <v>1840000</v>
      </c>
      <c r="Y14">
        <v>47000</v>
      </c>
      <c r="Z14">
        <v>208500</v>
      </c>
      <c r="AA14">
        <v>5000</v>
      </c>
      <c r="AB14">
        <v>121800</v>
      </c>
      <c r="AC14">
        <v>3000</v>
      </c>
      <c r="AD14">
        <v>14810</v>
      </c>
      <c r="AE14">
        <v>430</v>
      </c>
      <c r="AF14">
        <v>5180</v>
      </c>
      <c r="AG14">
        <v>200</v>
      </c>
      <c r="AH14">
        <v>13860</v>
      </c>
      <c r="AI14">
        <v>380</v>
      </c>
      <c r="AJ14">
        <v>11710</v>
      </c>
      <c r="AK14">
        <v>350</v>
      </c>
      <c r="AL14">
        <v>15890</v>
      </c>
      <c r="AM14">
        <v>480</v>
      </c>
      <c r="AN14">
        <v>12690</v>
      </c>
      <c r="AO14">
        <v>340</v>
      </c>
      <c r="AP14">
        <v>11700</v>
      </c>
      <c r="AQ14">
        <v>330</v>
      </c>
      <c r="AR14">
        <v>4650</v>
      </c>
      <c r="AS14">
        <v>190</v>
      </c>
      <c r="AT14">
        <v>5250</v>
      </c>
      <c r="AU14">
        <v>190</v>
      </c>
      <c r="AV14">
        <v>2860</v>
      </c>
      <c r="AW14">
        <v>140</v>
      </c>
      <c r="AX14">
        <v>33</v>
      </c>
      <c r="AY14">
        <v>10</v>
      </c>
      <c r="AZ14">
        <v>46</v>
      </c>
      <c r="BA14">
        <v>12</v>
      </c>
      <c r="BB14">
        <v>16.7</v>
      </c>
      <c r="BC14">
        <v>6.1</v>
      </c>
      <c r="BD14">
        <v>185</v>
      </c>
      <c r="BE14">
        <v>25</v>
      </c>
      <c r="BF14">
        <v>124800</v>
      </c>
      <c r="BG14">
        <v>2300</v>
      </c>
      <c r="BH14">
        <v>6460</v>
      </c>
      <c r="BI14">
        <v>160</v>
      </c>
      <c r="BJ14">
        <v>96600</v>
      </c>
      <c r="BK14">
        <v>2400</v>
      </c>
      <c r="BL14">
        <v>1660</v>
      </c>
      <c r="BM14">
        <v>200</v>
      </c>
      <c r="BN14">
        <v>14740</v>
      </c>
      <c r="BO14">
        <v>510</v>
      </c>
      <c r="BP14">
        <v>128300</v>
      </c>
      <c r="BQ14">
        <v>3600</v>
      </c>
      <c r="BR14">
        <v>224200</v>
      </c>
      <c r="BS14">
        <v>5200</v>
      </c>
      <c r="BT14" s="2">
        <v>1284000</v>
      </c>
      <c r="BU14">
        <v>33000</v>
      </c>
      <c r="BV14" s="2">
        <v>1840000</v>
      </c>
      <c r="BW14">
        <v>47000</v>
      </c>
      <c r="BX14">
        <v>208500</v>
      </c>
      <c r="BY14">
        <v>5000</v>
      </c>
      <c r="BZ14">
        <v>121800</v>
      </c>
      <c r="CA14">
        <v>3000</v>
      </c>
      <c r="CB14">
        <v>14810</v>
      </c>
      <c r="CC14">
        <v>430</v>
      </c>
      <c r="CD14">
        <v>5180</v>
      </c>
      <c r="CE14">
        <v>200</v>
      </c>
      <c r="CF14">
        <v>13860</v>
      </c>
      <c r="CG14">
        <v>380</v>
      </c>
      <c r="CH14">
        <v>11710</v>
      </c>
      <c r="CI14">
        <v>350</v>
      </c>
      <c r="CJ14">
        <v>15890</v>
      </c>
      <c r="CK14">
        <v>480</v>
      </c>
      <c r="CL14">
        <v>12690</v>
      </c>
      <c r="CM14">
        <v>340</v>
      </c>
      <c r="CN14">
        <v>11700</v>
      </c>
      <c r="CO14">
        <v>330</v>
      </c>
      <c r="CP14">
        <v>4650</v>
      </c>
      <c r="CQ14">
        <v>190</v>
      </c>
      <c r="CR14">
        <v>5250</v>
      </c>
      <c r="CS14">
        <v>190</v>
      </c>
      <c r="CT14">
        <v>2860</v>
      </c>
      <c r="CU14">
        <v>140</v>
      </c>
      <c r="CV14">
        <v>2</v>
      </c>
      <c r="CW14">
        <v>10</v>
      </c>
      <c r="CX14">
        <v>38</v>
      </c>
      <c r="CY14">
        <v>12</v>
      </c>
      <c r="CZ14">
        <v>8.6</v>
      </c>
      <c r="DA14">
        <v>6.1</v>
      </c>
      <c r="DB14">
        <v>165</v>
      </c>
      <c r="DC14">
        <v>25</v>
      </c>
      <c r="DD14">
        <v>124800</v>
      </c>
      <c r="DE14">
        <v>2300</v>
      </c>
      <c r="DF14">
        <v>6460</v>
      </c>
      <c r="DG14">
        <v>160</v>
      </c>
      <c r="DH14">
        <v>15.9</v>
      </c>
      <c r="DI14">
        <v>2</v>
      </c>
      <c r="DJ14">
        <v>680</v>
      </c>
      <c r="DK14">
        <v>83</v>
      </c>
      <c r="DL14">
        <v>462000</v>
      </c>
      <c r="DM14">
        <v>11000</v>
      </c>
      <c r="DN14">
        <v>109.9</v>
      </c>
      <c r="DO14">
        <v>3.8</v>
      </c>
      <c r="DP14">
        <v>596</v>
      </c>
      <c r="DQ14">
        <v>17</v>
      </c>
      <c r="DR14">
        <v>960</v>
      </c>
      <c r="DS14">
        <v>22</v>
      </c>
      <c r="DT14">
        <v>4490</v>
      </c>
      <c r="DU14">
        <v>120</v>
      </c>
      <c r="DV14">
        <v>6610</v>
      </c>
      <c r="DW14">
        <v>170</v>
      </c>
      <c r="DX14">
        <v>553</v>
      </c>
      <c r="DY14">
        <v>13</v>
      </c>
      <c r="DZ14">
        <v>1893</v>
      </c>
      <c r="EA14">
        <v>47</v>
      </c>
      <c r="EB14">
        <v>266.2</v>
      </c>
      <c r="EC14">
        <v>7.7</v>
      </c>
      <c r="ED14">
        <v>23.53</v>
      </c>
      <c r="EE14">
        <v>0.9</v>
      </c>
      <c r="EF14">
        <v>224.8</v>
      </c>
      <c r="EG14">
        <v>6.2</v>
      </c>
      <c r="EH14">
        <v>27.49</v>
      </c>
      <c r="EI14">
        <v>0.81</v>
      </c>
      <c r="EJ14">
        <v>159.9</v>
      </c>
      <c r="EK14">
        <v>4.8</v>
      </c>
      <c r="EL14">
        <v>31.4</v>
      </c>
      <c r="EM14">
        <v>0.85</v>
      </c>
      <c r="EN14">
        <v>85.7</v>
      </c>
      <c r="EO14">
        <v>2.4</v>
      </c>
      <c r="EP14">
        <v>11.12</v>
      </c>
      <c r="EQ14">
        <v>0.45</v>
      </c>
      <c r="ER14">
        <v>56.8</v>
      </c>
      <c r="ES14">
        <v>2.1</v>
      </c>
      <c r="ET14">
        <v>6.67</v>
      </c>
      <c r="EU14">
        <v>0.32</v>
      </c>
      <c r="EV14">
        <v>0.5</v>
      </c>
      <c r="EW14">
        <v>2.0299999999999998</v>
      </c>
      <c r="EX14">
        <v>0.45</v>
      </c>
      <c r="EY14">
        <v>0.14000000000000001</v>
      </c>
      <c r="EZ14">
        <v>0.112</v>
      </c>
      <c r="FA14">
        <v>0.08</v>
      </c>
      <c r="FB14">
        <v>0.9</v>
      </c>
      <c r="FC14">
        <v>0.14000000000000001</v>
      </c>
      <c r="FD14">
        <v>324.39999999999998</v>
      </c>
      <c r="FE14">
        <v>6</v>
      </c>
      <c r="FF14">
        <v>16.100000000000001</v>
      </c>
      <c r="FG14">
        <v>0.41</v>
      </c>
      <c r="FH14" s="2">
        <v>3.4799999999999999E-5</v>
      </c>
      <c r="FI14" s="2">
        <v>9.7999999999999993E-7</v>
      </c>
    </row>
    <row r="15" spans="1:256" x14ac:dyDescent="0.2">
      <c r="A15" t="s">
        <v>249</v>
      </c>
      <c r="B15" t="s">
        <v>250</v>
      </c>
      <c r="C15" t="s">
        <v>211</v>
      </c>
      <c r="D15" s="144">
        <v>0.51899305555555553</v>
      </c>
      <c r="E15">
        <v>24.370999999999999</v>
      </c>
      <c r="F15" t="s">
        <v>251</v>
      </c>
      <c r="G15">
        <v>49</v>
      </c>
      <c r="I15">
        <v>1</v>
      </c>
      <c r="J15" s="2">
        <v>4212000</v>
      </c>
      <c r="K15">
        <v>80000</v>
      </c>
      <c r="L15">
        <v>10740</v>
      </c>
      <c r="M15">
        <v>170</v>
      </c>
      <c r="N15">
        <v>97800</v>
      </c>
      <c r="O15">
        <v>2300</v>
      </c>
      <c r="P15">
        <v>16440</v>
      </c>
      <c r="Q15">
        <v>450</v>
      </c>
      <c r="R15">
        <v>128100</v>
      </c>
      <c r="S15">
        <v>3100</v>
      </c>
      <c r="T15">
        <v>224800</v>
      </c>
      <c r="U15">
        <v>4200</v>
      </c>
      <c r="V15" s="2">
        <v>1300000</v>
      </c>
      <c r="W15">
        <v>32000</v>
      </c>
      <c r="X15" s="2">
        <v>1864000</v>
      </c>
      <c r="Y15">
        <v>40000</v>
      </c>
      <c r="Z15">
        <v>212600</v>
      </c>
      <c r="AA15">
        <v>4900</v>
      </c>
      <c r="AB15">
        <v>122700</v>
      </c>
      <c r="AC15">
        <v>2600</v>
      </c>
      <c r="AD15">
        <v>15040</v>
      </c>
      <c r="AE15">
        <v>500</v>
      </c>
      <c r="AF15">
        <v>5020</v>
      </c>
      <c r="AG15">
        <v>180</v>
      </c>
      <c r="AH15">
        <v>14310</v>
      </c>
      <c r="AI15">
        <v>500</v>
      </c>
      <c r="AJ15">
        <v>11740</v>
      </c>
      <c r="AK15">
        <v>320</v>
      </c>
      <c r="AL15">
        <v>16380</v>
      </c>
      <c r="AM15">
        <v>470</v>
      </c>
      <c r="AN15">
        <v>13040</v>
      </c>
      <c r="AO15">
        <v>460</v>
      </c>
      <c r="AP15">
        <v>11920</v>
      </c>
      <c r="AQ15">
        <v>390</v>
      </c>
      <c r="AR15">
        <v>4620</v>
      </c>
      <c r="AS15">
        <v>190</v>
      </c>
      <c r="AT15">
        <v>5260</v>
      </c>
      <c r="AU15">
        <v>210</v>
      </c>
      <c r="AV15">
        <v>2840</v>
      </c>
      <c r="AW15">
        <v>140</v>
      </c>
      <c r="AX15">
        <v>33</v>
      </c>
      <c r="AY15">
        <v>11</v>
      </c>
      <c r="AZ15">
        <v>43</v>
      </c>
      <c r="BA15">
        <v>13</v>
      </c>
      <c r="BB15">
        <v>14.3</v>
      </c>
      <c r="BC15">
        <v>4.8</v>
      </c>
      <c r="BD15">
        <v>191</v>
      </c>
      <c r="BE15">
        <v>29</v>
      </c>
      <c r="BF15">
        <v>126800</v>
      </c>
      <c r="BG15">
        <v>2600</v>
      </c>
      <c r="BH15">
        <v>6440</v>
      </c>
      <c r="BI15">
        <v>210</v>
      </c>
      <c r="BJ15">
        <v>97500</v>
      </c>
      <c r="BK15">
        <v>2300</v>
      </c>
      <c r="BL15">
        <v>1750</v>
      </c>
      <c r="BM15">
        <v>170</v>
      </c>
      <c r="BN15">
        <v>15050</v>
      </c>
      <c r="BO15">
        <v>450</v>
      </c>
      <c r="BP15">
        <v>128100</v>
      </c>
      <c r="BQ15">
        <v>3100</v>
      </c>
      <c r="BR15">
        <v>224800</v>
      </c>
      <c r="BS15">
        <v>4200</v>
      </c>
      <c r="BT15" s="2">
        <v>1300000</v>
      </c>
      <c r="BU15">
        <v>32000</v>
      </c>
      <c r="BV15" s="2">
        <v>1864000</v>
      </c>
      <c r="BW15">
        <v>40000</v>
      </c>
      <c r="BX15">
        <v>212600</v>
      </c>
      <c r="BY15">
        <v>4900</v>
      </c>
      <c r="BZ15">
        <v>122700</v>
      </c>
      <c r="CA15">
        <v>2600</v>
      </c>
      <c r="CB15">
        <v>15040</v>
      </c>
      <c r="CC15">
        <v>500</v>
      </c>
      <c r="CD15">
        <v>5020</v>
      </c>
      <c r="CE15">
        <v>180</v>
      </c>
      <c r="CF15">
        <v>14310</v>
      </c>
      <c r="CG15">
        <v>500</v>
      </c>
      <c r="CH15">
        <v>11740</v>
      </c>
      <c r="CI15">
        <v>320</v>
      </c>
      <c r="CJ15">
        <v>16380</v>
      </c>
      <c r="CK15">
        <v>470</v>
      </c>
      <c r="CL15">
        <v>13040</v>
      </c>
      <c r="CM15">
        <v>460</v>
      </c>
      <c r="CN15">
        <v>11920</v>
      </c>
      <c r="CO15">
        <v>390</v>
      </c>
      <c r="CP15">
        <v>4620</v>
      </c>
      <c r="CQ15">
        <v>190</v>
      </c>
      <c r="CR15">
        <v>5260</v>
      </c>
      <c r="CS15">
        <v>210</v>
      </c>
      <c r="CT15">
        <v>2840</v>
      </c>
      <c r="CU15">
        <v>140</v>
      </c>
      <c r="CV15">
        <v>4</v>
      </c>
      <c r="CW15">
        <v>11</v>
      </c>
      <c r="CX15">
        <v>34</v>
      </c>
      <c r="CY15">
        <v>13</v>
      </c>
      <c r="CZ15">
        <v>6.2</v>
      </c>
      <c r="DA15">
        <v>4.8</v>
      </c>
      <c r="DB15">
        <v>171</v>
      </c>
      <c r="DC15">
        <v>29</v>
      </c>
      <c r="DD15">
        <v>126800</v>
      </c>
      <c r="DE15">
        <v>2600</v>
      </c>
      <c r="DF15">
        <v>6440</v>
      </c>
      <c r="DG15">
        <v>210</v>
      </c>
      <c r="DH15">
        <v>14.7</v>
      </c>
      <c r="DI15">
        <v>2</v>
      </c>
      <c r="DJ15">
        <v>718</v>
      </c>
      <c r="DK15">
        <v>71</v>
      </c>
      <c r="DL15">
        <v>466000</v>
      </c>
      <c r="DM15">
        <v>11000</v>
      </c>
      <c r="DN15">
        <v>112.3</v>
      </c>
      <c r="DO15">
        <v>3.4</v>
      </c>
      <c r="DP15">
        <v>595</v>
      </c>
      <c r="DQ15">
        <v>14</v>
      </c>
      <c r="DR15">
        <v>963</v>
      </c>
      <c r="DS15">
        <v>18</v>
      </c>
      <c r="DT15">
        <v>4550</v>
      </c>
      <c r="DU15">
        <v>110</v>
      </c>
      <c r="DV15">
        <v>6700</v>
      </c>
      <c r="DW15">
        <v>140</v>
      </c>
      <c r="DX15">
        <v>565</v>
      </c>
      <c r="DY15">
        <v>13</v>
      </c>
      <c r="DZ15">
        <v>1907</v>
      </c>
      <c r="EA15">
        <v>40</v>
      </c>
      <c r="EB15">
        <v>270.5</v>
      </c>
      <c r="EC15">
        <v>9</v>
      </c>
      <c r="ED15">
        <v>22.79</v>
      </c>
      <c r="EE15">
        <v>0.81</v>
      </c>
      <c r="EF15">
        <v>232.1</v>
      </c>
      <c r="EG15">
        <v>8.1999999999999993</v>
      </c>
      <c r="EH15">
        <v>27.56</v>
      </c>
      <c r="EI15">
        <v>0.75</v>
      </c>
      <c r="EJ15">
        <v>164.9</v>
      </c>
      <c r="EK15">
        <v>4.7</v>
      </c>
      <c r="EL15">
        <v>32.299999999999997</v>
      </c>
      <c r="EM15">
        <v>1.1000000000000001</v>
      </c>
      <c r="EN15">
        <v>87.3</v>
      </c>
      <c r="EO15">
        <v>2.8</v>
      </c>
      <c r="EP15">
        <v>11.04</v>
      </c>
      <c r="EQ15">
        <v>0.46</v>
      </c>
      <c r="ER15">
        <v>56.9</v>
      </c>
      <c r="ES15">
        <v>2.2999999999999998</v>
      </c>
      <c r="ET15">
        <v>6.63</v>
      </c>
      <c r="EU15">
        <v>0.32</v>
      </c>
      <c r="EV15">
        <v>0.71</v>
      </c>
      <c r="EW15">
        <v>2.13</v>
      </c>
      <c r="EX15">
        <v>0.41</v>
      </c>
      <c r="EY15">
        <v>0.16</v>
      </c>
      <c r="EZ15">
        <v>8.1000000000000003E-2</v>
      </c>
      <c r="FA15">
        <v>6.2E-2</v>
      </c>
      <c r="FB15">
        <v>0.94</v>
      </c>
      <c r="FC15">
        <v>0.16</v>
      </c>
      <c r="FD15">
        <v>329.7</v>
      </c>
      <c r="FE15">
        <v>6.6</v>
      </c>
      <c r="FF15">
        <v>16.059999999999999</v>
      </c>
      <c r="FG15">
        <v>0.52</v>
      </c>
      <c r="FH15" s="2">
        <v>3.4600000000000001E-5</v>
      </c>
      <c r="FI15" s="2">
        <v>1.1000000000000001E-6</v>
      </c>
    </row>
    <row r="16" spans="1:256" x14ac:dyDescent="0.2">
      <c r="A16" t="s">
        <v>252</v>
      </c>
      <c r="B16" t="s">
        <v>253</v>
      </c>
      <c r="C16" t="s">
        <v>211</v>
      </c>
      <c r="D16" s="144">
        <v>0.52016203703703701</v>
      </c>
      <c r="E16">
        <v>23.882999999999999</v>
      </c>
      <c r="F16" t="s">
        <v>254</v>
      </c>
      <c r="G16">
        <v>48</v>
      </c>
      <c r="I16">
        <v>1</v>
      </c>
      <c r="J16" s="2">
        <v>4243000</v>
      </c>
      <c r="K16">
        <v>81000</v>
      </c>
      <c r="L16">
        <v>10800</v>
      </c>
      <c r="M16">
        <v>210</v>
      </c>
      <c r="N16">
        <v>98600</v>
      </c>
      <c r="O16">
        <v>2400</v>
      </c>
      <c r="P16">
        <v>16950</v>
      </c>
      <c r="Q16">
        <v>450</v>
      </c>
      <c r="R16">
        <v>131800</v>
      </c>
      <c r="S16">
        <v>3300</v>
      </c>
      <c r="T16">
        <v>227400</v>
      </c>
      <c r="U16">
        <v>4900</v>
      </c>
      <c r="V16" s="2">
        <v>1314000</v>
      </c>
      <c r="W16">
        <v>37000</v>
      </c>
      <c r="X16" s="2">
        <v>1870000</v>
      </c>
      <c r="Y16">
        <v>37000</v>
      </c>
      <c r="Z16">
        <v>217700</v>
      </c>
      <c r="AA16">
        <v>4800</v>
      </c>
      <c r="AB16">
        <v>123600</v>
      </c>
      <c r="AC16">
        <v>2500</v>
      </c>
      <c r="AD16">
        <v>15010</v>
      </c>
      <c r="AE16">
        <v>490</v>
      </c>
      <c r="AF16">
        <v>5220</v>
      </c>
      <c r="AG16">
        <v>270</v>
      </c>
      <c r="AH16">
        <v>14320</v>
      </c>
      <c r="AI16">
        <v>490</v>
      </c>
      <c r="AJ16">
        <v>11980</v>
      </c>
      <c r="AK16">
        <v>370</v>
      </c>
      <c r="AL16">
        <v>16720</v>
      </c>
      <c r="AM16">
        <v>500</v>
      </c>
      <c r="AN16">
        <v>12640</v>
      </c>
      <c r="AO16">
        <v>370</v>
      </c>
      <c r="AP16">
        <v>11960</v>
      </c>
      <c r="AQ16">
        <v>370</v>
      </c>
      <c r="AR16">
        <v>4490</v>
      </c>
      <c r="AS16">
        <v>190</v>
      </c>
      <c r="AT16">
        <v>5180</v>
      </c>
      <c r="AU16">
        <v>180</v>
      </c>
      <c r="AV16">
        <v>2740</v>
      </c>
      <c r="AW16">
        <v>160</v>
      </c>
      <c r="AX16">
        <v>28</v>
      </c>
      <c r="AY16">
        <v>10</v>
      </c>
      <c r="AZ16">
        <v>43</v>
      </c>
      <c r="BA16">
        <v>12</v>
      </c>
      <c r="BB16">
        <v>14.6</v>
      </c>
      <c r="BC16">
        <v>6.6</v>
      </c>
      <c r="BD16">
        <v>208</v>
      </c>
      <c r="BE16">
        <v>24</v>
      </c>
      <c r="BF16">
        <v>125300</v>
      </c>
      <c r="BG16">
        <v>2100</v>
      </c>
      <c r="BH16">
        <v>6400</v>
      </c>
      <c r="BI16">
        <v>210</v>
      </c>
      <c r="BJ16">
        <v>98300</v>
      </c>
      <c r="BK16">
        <v>2400</v>
      </c>
      <c r="BL16">
        <v>1840</v>
      </c>
      <c r="BM16">
        <v>210</v>
      </c>
      <c r="BN16">
        <v>15570</v>
      </c>
      <c r="BO16">
        <v>450</v>
      </c>
      <c r="BP16">
        <v>131800</v>
      </c>
      <c r="BQ16">
        <v>3300</v>
      </c>
      <c r="BR16">
        <v>227400</v>
      </c>
      <c r="BS16">
        <v>4900</v>
      </c>
      <c r="BT16" s="2">
        <v>1314000</v>
      </c>
      <c r="BU16">
        <v>37000</v>
      </c>
      <c r="BV16" s="2">
        <v>1870000</v>
      </c>
      <c r="BW16">
        <v>37000</v>
      </c>
      <c r="BX16">
        <v>217700</v>
      </c>
      <c r="BY16">
        <v>4800</v>
      </c>
      <c r="BZ16">
        <v>123600</v>
      </c>
      <c r="CA16">
        <v>2500</v>
      </c>
      <c r="CB16">
        <v>15010</v>
      </c>
      <c r="CC16">
        <v>490</v>
      </c>
      <c r="CD16">
        <v>5220</v>
      </c>
      <c r="CE16">
        <v>270</v>
      </c>
      <c r="CF16">
        <v>14320</v>
      </c>
      <c r="CG16">
        <v>490</v>
      </c>
      <c r="CH16">
        <v>11980</v>
      </c>
      <c r="CI16">
        <v>370</v>
      </c>
      <c r="CJ16">
        <v>16720</v>
      </c>
      <c r="CK16">
        <v>500</v>
      </c>
      <c r="CL16">
        <v>12640</v>
      </c>
      <c r="CM16">
        <v>370</v>
      </c>
      <c r="CN16">
        <v>11960</v>
      </c>
      <c r="CO16">
        <v>370</v>
      </c>
      <c r="CP16">
        <v>4490</v>
      </c>
      <c r="CQ16">
        <v>190</v>
      </c>
      <c r="CR16">
        <v>5180</v>
      </c>
      <c r="CS16">
        <v>180</v>
      </c>
      <c r="CT16">
        <v>2740</v>
      </c>
      <c r="CU16">
        <v>160</v>
      </c>
      <c r="CV16">
        <v>-2</v>
      </c>
      <c r="CW16">
        <v>10</v>
      </c>
      <c r="CX16">
        <v>35</v>
      </c>
      <c r="CY16">
        <v>12</v>
      </c>
      <c r="CZ16">
        <v>6.5</v>
      </c>
      <c r="DA16">
        <v>6.6</v>
      </c>
      <c r="DB16">
        <v>188</v>
      </c>
      <c r="DC16">
        <v>24</v>
      </c>
      <c r="DD16">
        <v>125300</v>
      </c>
      <c r="DE16">
        <v>2100</v>
      </c>
      <c r="DF16">
        <v>6400</v>
      </c>
      <c r="DG16">
        <v>210</v>
      </c>
      <c r="DH16">
        <v>15.4</v>
      </c>
      <c r="DI16">
        <v>2</v>
      </c>
      <c r="DJ16">
        <v>755</v>
      </c>
      <c r="DK16">
        <v>87</v>
      </c>
      <c r="DL16">
        <v>470000</v>
      </c>
      <c r="DM16">
        <v>11000</v>
      </c>
      <c r="DN16">
        <v>116.2</v>
      </c>
      <c r="DO16">
        <v>3.4</v>
      </c>
      <c r="DP16">
        <v>613</v>
      </c>
      <c r="DQ16">
        <v>15</v>
      </c>
      <c r="DR16">
        <v>974</v>
      </c>
      <c r="DS16">
        <v>21</v>
      </c>
      <c r="DT16">
        <v>4600</v>
      </c>
      <c r="DU16">
        <v>130</v>
      </c>
      <c r="DV16">
        <v>6720</v>
      </c>
      <c r="DW16">
        <v>130</v>
      </c>
      <c r="DX16">
        <v>578</v>
      </c>
      <c r="DY16">
        <v>13</v>
      </c>
      <c r="DZ16">
        <v>1922</v>
      </c>
      <c r="EA16">
        <v>39</v>
      </c>
      <c r="EB16">
        <v>270</v>
      </c>
      <c r="EC16">
        <v>8.8000000000000007</v>
      </c>
      <c r="ED16">
        <v>23.7</v>
      </c>
      <c r="EE16">
        <v>1.2</v>
      </c>
      <c r="EF16">
        <v>232.3</v>
      </c>
      <c r="EG16">
        <v>7.9</v>
      </c>
      <c r="EH16">
        <v>28.14</v>
      </c>
      <c r="EI16">
        <v>0.88</v>
      </c>
      <c r="EJ16">
        <v>168.4</v>
      </c>
      <c r="EK16">
        <v>5</v>
      </c>
      <c r="EL16">
        <v>31.28</v>
      </c>
      <c r="EM16">
        <v>0.92</v>
      </c>
      <c r="EN16">
        <v>87.6</v>
      </c>
      <c r="EO16">
        <v>2.7</v>
      </c>
      <c r="EP16">
        <v>10.73</v>
      </c>
      <c r="EQ16">
        <v>0.46</v>
      </c>
      <c r="ER16">
        <v>56.1</v>
      </c>
      <c r="ES16">
        <v>1.9</v>
      </c>
      <c r="ET16">
        <v>6.4</v>
      </c>
      <c r="EU16">
        <v>0.38</v>
      </c>
      <c r="EV16">
        <v>-0.49</v>
      </c>
      <c r="EW16">
        <v>2.06</v>
      </c>
      <c r="EX16">
        <v>0.42</v>
      </c>
      <c r="EY16">
        <v>0.14000000000000001</v>
      </c>
      <c r="EZ16">
        <v>8.5000000000000006E-2</v>
      </c>
      <c r="FA16">
        <v>8.5999999999999993E-2</v>
      </c>
      <c r="FB16">
        <v>1.03</v>
      </c>
      <c r="FC16">
        <v>0.13</v>
      </c>
      <c r="FD16">
        <v>326</v>
      </c>
      <c r="FE16">
        <v>5.6</v>
      </c>
      <c r="FF16">
        <v>15.97</v>
      </c>
      <c r="FG16">
        <v>0.52</v>
      </c>
      <c r="FH16" s="2">
        <v>3.43E-5</v>
      </c>
      <c r="FI16" s="2">
        <v>9.9999999999999995E-7</v>
      </c>
    </row>
    <row r="17" spans="1:165" x14ac:dyDescent="0.2">
      <c r="A17" t="s">
        <v>255</v>
      </c>
      <c r="B17" t="s">
        <v>256</v>
      </c>
      <c r="C17" t="s">
        <v>211</v>
      </c>
      <c r="D17" s="144">
        <v>0.54743055555555553</v>
      </c>
      <c r="E17">
        <v>23.882999999999999</v>
      </c>
      <c r="F17" t="s">
        <v>257</v>
      </c>
      <c r="G17">
        <v>48</v>
      </c>
      <c r="I17">
        <v>1</v>
      </c>
      <c r="J17" s="2">
        <v>4368000</v>
      </c>
      <c r="K17">
        <v>83000</v>
      </c>
      <c r="L17">
        <v>10470</v>
      </c>
      <c r="M17">
        <v>210</v>
      </c>
      <c r="N17">
        <v>104000</v>
      </c>
      <c r="O17">
        <v>2600</v>
      </c>
      <c r="P17">
        <v>17240</v>
      </c>
      <c r="Q17">
        <v>510</v>
      </c>
      <c r="R17">
        <v>138100</v>
      </c>
      <c r="S17">
        <v>3600</v>
      </c>
      <c r="T17">
        <v>233000</v>
      </c>
      <c r="U17">
        <v>4900</v>
      </c>
      <c r="V17" s="2">
        <v>1326000</v>
      </c>
      <c r="W17">
        <v>30000</v>
      </c>
      <c r="X17" s="2">
        <v>1958000</v>
      </c>
      <c r="Y17">
        <v>48000</v>
      </c>
      <c r="Z17">
        <v>219400</v>
      </c>
      <c r="AA17">
        <v>5200</v>
      </c>
      <c r="AB17">
        <v>125100</v>
      </c>
      <c r="AC17">
        <v>2900</v>
      </c>
      <c r="AD17">
        <v>15360</v>
      </c>
      <c r="AE17">
        <v>440</v>
      </c>
      <c r="AF17">
        <v>5300</v>
      </c>
      <c r="AG17">
        <v>200</v>
      </c>
      <c r="AH17">
        <v>14720</v>
      </c>
      <c r="AI17">
        <v>450</v>
      </c>
      <c r="AJ17">
        <v>12280</v>
      </c>
      <c r="AK17">
        <v>340</v>
      </c>
      <c r="AL17">
        <v>16590</v>
      </c>
      <c r="AM17">
        <v>400</v>
      </c>
      <c r="AN17">
        <v>13060</v>
      </c>
      <c r="AO17">
        <v>400</v>
      </c>
      <c r="AP17">
        <v>12100</v>
      </c>
      <c r="AQ17">
        <v>430</v>
      </c>
      <c r="AR17">
        <v>4840</v>
      </c>
      <c r="AS17">
        <v>180</v>
      </c>
      <c r="AT17">
        <v>5340</v>
      </c>
      <c r="AU17">
        <v>240</v>
      </c>
      <c r="AV17">
        <v>2960</v>
      </c>
      <c r="AW17">
        <v>140</v>
      </c>
      <c r="AX17">
        <v>30</v>
      </c>
      <c r="AY17">
        <v>10</v>
      </c>
      <c r="AZ17">
        <v>29.8</v>
      </c>
      <c r="BA17">
        <v>9.9</v>
      </c>
      <c r="BB17">
        <v>12.5</v>
      </c>
      <c r="BC17">
        <v>6.5</v>
      </c>
      <c r="BD17">
        <v>178</v>
      </c>
      <c r="BE17">
        <v>25</v>
      </c>
      <c r="BF17">
        <v>126800</v>
      </c>
      <c r="BG17">
        <v>2200</v>
      </c>
      <c r="BH17">
        <v>6630</v>
      </c>
      <c r="BI17">
        <v>240</v>
      </c>
      <c r="BJ17">
        <v>103700</v>
      </c>
      <c r="BK17">
        <v>2600</v>
      </c>
      <c r="BL17">
        <v>1900</v>
      </c>
      <c r="BM17">
        <v>210</v>
      </c>
      <c r="BN17">
        <v>15860</v>
      </c>
      <c r="BO17">
        <v>510</v>
      </c>
      <c r="BP17">
        <v>138100</v>
      </c>
      <c r="BQ17">
        <v>3600</v>
      </c>
      <c r="BR17">
        <v>233000</v>
      </c>
      <c r="BS17">
        <v>4900</v>
      </c>
      <c r="BT17" s="2">
        <v>1326000</v>
      </c>
      <c r="BU17">
        <v>30000</v>
      </c>
      <c r="BV17" s="2">
        <v>1958000</v>
      </c>
      <c r="BW17">
        <v>48000</v>
      </c>
      <c r="BX17">
        <v>219400</v>
      </c>
      <c r="BY17">
        <v>5200</v>
      </c>
      <c r="BZ17">
        <v>125100</v>
      </c>
      <c r="CA17">
        <v>2900</v>
      </c>
      <c r="CB17">
        <v>15360</v>
      </c>
      <c r="CC17">
        <v>440</v>
      </c>
      <c r="CD17">
        <v>5300</v>
      </c>
      <c r="CE17">
        <v>200</v>
      </c>
      <c r="CF17">
        <v>14720</v>
      </c>
      <c r="CG17">
        <v>450</v>
      </c>
      <c r="CH17">
        <v>12280</v>
      </c>
      <c r="CI17">
        <v>340</v>
      </c>
      <c r="CJ17">
        <v>16590</v>
      </c>
      <c r="CK17">
        <v>400</v>
      </c>
      <c r="CL17">
        <v>13060</v>
      </c>
      <c r="CM17">
        <v>400</v>
      </c>
      <c r="CN17">
        <v>12100</v>
      </c>
      <c r="CO17">
        <v>430</v>
      </c>
      <c r="CP17">
        <v>4840</v>
      </c>
      <c r="CQ17">
        <v>180</v>
      </c>
      <c r="CR17">
        <v>5340</v>
      </c>
      <c r="CS17">
        <v>240</v>
      </c>
      <c r="CT17">
        <v>2960</v>
      </c>
      <c r="CU17">
        <v>140</v>
      </c>
      <c r="CV17">
        <v>1</v>
      </c>
      <c r="CW17">
        <v>10</v>
      </c>
      <c r="CX17">
        <v>21.9</v>
      </c>
      <c r="CY17">
        <v>9.9</v>
      </c>
      <c r="CZ17">
        <v>4.8</v>
      </c>
      <c r="DA17">
        <v>6.5</v>
      </c>
      <c r="DB17">
        <v>160</v>
      </c>
      <c r="DC17">
        <v>25</v>
      </c>
      <c r="DD17">
        <v>126800</v>
      </c>
      <c r="DE17">
        <v>2200</v>
      </c>
      <c r="DF17">
        <v>6630</v>
      </c>
      <c r="DG17">
        <v>240</v>
      </c>
      <c r="DH17">
        <v>14.9</v>
      </c>
      <c r="DI17">
        <v>2</v>
      </c>
      <c r="DJ17">
        <v>790</v>
      </c>
      <c r="DK17">
        <v>86</v>
      </c>
      <c r="DL17">
        <v>500000</v>
      </c>
      <c r="DM17">
        <v>13000</v>
      </c>
      <c r="DN17">
        <v>119.6</v>
      </c>
      <c r="DO17">
        <v>3.9</v>
      </c>
      <c r="DP17">
        <v>648</v>
      </c>
      <c r="DQ17">
        <v>17</v>
      </c>
      <c r="DR17">
        <v>1006</v>
      </c>
      <c r="DS17">
        <v>21</v>
      </c>
      <c r="DT17">
        <v>4680</v>
      </c>
      <c r="DU17">
        <v>110</v>
      </c>
      <c r="DV17">
        <v>7100</v>
      </c>
      <c r="DW17">
        <v>170</v>
      </c>
      <c r="DX17">
        <v>587</v>
      </c>
      <c r="DY17">
        <v>14</v>
      </c>
      <c r="DZ17">
        <v>1959</v>
      </c>
      <c r="EA17">
        <v>46</v>
      </c>
      <c r="EB17">
        <v>278.60000000000002</v>
      </c>
      <c r="EC17">
        <v>8</v>
      </c>
      <c r="ED17">
        <v>24.27</v>
      </c>
      <c r="EE17">
        <v>0.91</v>
      </c>
      <c r="EF17">
        <v>239.6</v>
      </c>
      <c r="EG17">
        <v>7.4</v>
      </c>
      <c r="EH17">
        <v>29.05</v>
      </c>
      <c r="EI17">
        <v>0.81</v>
      </c>
      <c r="EJ17">
        <v>168.2</v>
      </c>
      <c r="EK17">
        <v>4</v>
      </c>
      <c r="EL17">
        <v>32.6</v>
      </c>
      <c r="EM17">
        <v>1</v>
      </c>
      <c r="EN17">
        <v>89.1</v>
      </c>
      <c r="EO17">
        <v>3.1</v>
      </c>
      <c r="EP17">
        <v>11.65</v>
      </c>
      <c r="EQ17">
        <v>0.42</v>
      </c>
      <c r="ER17">
        <v>58.4</v>
      </c>
      <c r="ES17">
        <v>2.6</v>
      </c>
      <c r="ET17">
        <v>6.96</v>
      </c>
      <c r="EU17">
        <v>0.32</v>
      </c>
      <c r="EV17">
        <v>0.24</v>
      </c>
      <c r="EW17">
        <v>2.12</v>
      </c>
      <c r="EX17">
        <v>0.26</v>
      </c>
      <c r="EY17">
        <v>0.12</v>
      </c>
      <c r="EZ17">
        <v>6.3E-2</v>
      </c>
      <c r="FA17">
        <v>8.5000000000000006E-2</v>
      </c>
      <c r="FB17">
        <v>0.88</v>
      </c>
      <c r="FC17">
        <v>0.14000000000000001</v>
      </c>
      <c r="FD17">
        <v>331.5</v>
      </c>
      <c r="FE17">
        <v>5.8</v>
      </c>
      <c r="FF17">
        <v>16.62</v>
      </c>
      <c r="FG17">
        <v>0.59</v>
      </c>
      <c r="FH17" s="2">
        <v>3.3300000000000003E-5</v>
      </c>
      <c r="FI17" s="2">
        <v>1.1000000000000001E-6</v>
      </c>
    </row>
    <row r="18" spans="1:165" x14ac:dyDescent="0.2">
      <c r="A18" t="s">
        <v>258</v>
      </c>
      <c r="B18" t="s">
        <v>259</v>
      </c>
      <c r="C18" t="s">
        <v>211</v>
      </c>
      <c r="D18" s="144">
        <v>0.54873842592592592</v>
      </c>
      <c r="E18">
        <v>23.881</v>
      </c>
      <c r="F18" t="s">
        <v>260</v>
      </c>
      <c r="G18">
        <v>48</v>
      </c>
      <c r="I18">
        <v>1</v>
      </c>
      <c r="J18" s="2">
        <v>4276000</v>
      </c>
      <c r="K18">
        <v>86000</v>
      </c>
      <c r="L18">
        <v>10410</v>
      </c>
      <c r="M18">
        <v>210</v>
      </c>
      <c r="N18">
        <v>100200</v>
      </c>
      <c r="O18">
        <v>2500</v>
      </c>
      <c r="P18">
        <v>17180</v>
      </c>
      <c r="Q18">
        <v>500</v>
      </c>
      <c r="R18">
        <v>134400</v>
      </c>
      <c r="S18">
        <v>3900</v>
      </c>
      <c r="T18">
        <v>229500</v>
      </c>
      <c r="U18">
        <v>5100</v>
      </c>
      <c r="V18" s="2">
        <v>1314000</v>
      </c>
      <c r="W18">
        <v>29000</v>
      </c>
      <c r="X18" s="2">
        <v>1897000</v>
      </c>
      <c r="Y18">
        <v>44000</v>
      </c>
      <c r="Z18">
        <v>215800</v>
      </c>
      <c r="AA18">
        <v>5400</v>
      </c>
      <c r="AB18">
        <v>123700</v>
      </c>
      <c r="AC18">
        <v>2900</v>
      </c>
      <c r="AD18">
        <v>15070</v>
      </c>
      <c r="AE18">
        <v>450</v>
      </c>
      <c r="AF18">
        <v>5090</v>
      </c>
      <c r="AG18">
        <v>230</v>
      </c>
      <c r="AH18">
        <v>14600</v>
      </c>
      <c r="AI18">
        <v>480</v>
      </c>
      <c r="AJ18">
        <v>12020</v>
      </c>
      <c r="AK18">
        <v>420</v>
      </c>
      <c r="AL18">
        <v>16370</v>
      </c>
      <c r="AM18">
        <v>510</v>
      </c>
      <c r="AN18">
        <v>13120</v>
      </c>
      <c r="AO18">
        <v>450</v>
      </c>
      <c r="AP18">
        <v>12320</v>
      </c>
      <c r="AQ18">
        <v>410</v>
      </c>
      <c r="AR18">
        <v>4590</v>
      </c>
      <c r="AS18">
        <v>200</v>
      </c>
      <c r="AT18">
        <v>5350</v>
      </c>
      <c r="AU18">
        <v>190</v>
      </c>
      <c r="AV18">
        <v>2830</v>
      </c>
      <c r="AW18">
        <v>150</v>
      </c>
      <c r="AX18">
        <v>30</v>
      </c>
      <c r="AY18">
        <v>10</v>
      </c>
      <c r="AZ18">
        <v>33.200000000000003</v>
      </c>
      <c r="BA18">
        <v>9.8000000000000007</v>
      </c>
      <c r="BB18">
        <v>13.5</v>
      </c>
      <c r="BC18">
        <v>7.2</v>
      </c>
      <c r="BD18">
        <v>206</v>
      </c>
      <c r="BE18">
        <v>27</v>
      </c>
      <c r="BF18">
        <v>125500</v>
      </c>
      <c r="BG18">
        <v>2700</v>
      </c>
      <c r="BH18">
        <v>6490</v>
      </c>
      <c r="BI18">
        <v>170</v>
      </c>
      <c r="BJ18">
        <v>99860</v>
      </c>
      <c r="BK18">
        <v>2500</v>
      </c>
      <c r="BL18">
        <v>1860</v>
      </c>
      <c r="BM18">
        <v>210</v>
      </c>
      <c r="BN18">
        <v>15800</v>
      </c>
      <c r="BO18">
        <v>500</v>
      </c>
      <c r="BP18">
        <v>134400</v>
      </c>
      <c r="BQ18">
        <v>3900</v>
      </c>
      <c r="BR18">
        <v>229500</v>
      </c>
      <c r="BS18">
        <v>5100</v>
      </c>
      <c r="BT18" s="2">
        <v>1314000</v>
      </c>
      <c r="BU18">
        <v>29000</v>
      </c>
      <c r="BV18" s="2">
        <v>1897000</v>
      </c>
      <c r="BW18">
        <v>44000</v>
      </c>
      <c r="BX18">
        <v>215800</v>
      </c>
      <c r="BY18">
        <v>5400</v>
      </c>
      <c r="BZ18">
        <v>123700</v>
      </c>
      <c r="CA18">
        <v>2900</v>
      </c>
      <c r="CB18">
        <v>15070</v>
      </c>
      <c r="CC18">
        <v>450</v>
      </c>
      <c r="CD18">
        <v>5090</v>
      </c>
      <c r="CE18">
        <v>230</v>
      </c>
      <c r="CF18">
        <v>14600</v>
      </c>
      <c r="CG18">
        <v>480</v>
      </c>
      <c r="CH18">
        <v>12020</v>
      </c>
      <c r="CI18">
        <v>420</v>
      </c>
      <c r="CJ18">
        <v>16370</v>
      </c>
      <c r="CK18">
        <v>510</v>
      </c>
      <c r="CL18">
        <v>13120</v>
      </c>
      <c r="CM18">
        <v>450</v>
      </c>
      <c r="CN18">
        <v>12320</v>
      </c>
      <c r="CO18">
        <v>410</v>
      </c>
      <c r="CP18">
        <v>4590</v>
      </c>
      <c r="CQ18">
        <v>200</v>
      </c>
      <c r="CR18">
        <v>5350</v>
      </c>
      <c r="CS18">
        <v>190</v>
      </c>
      <c r="CT18">
        <v>2830</v>
      </c>
      <c r="CU18">
        <v>150</v>
      </c>
      <c r="CV18">
        <v>1</v>
      </c>
      <c r="CW18">
        <v>10</v>
      </c>
      <c r="CX18">
        <v>25.3</v>
      </c>
      <c r="CY18">
        <v>9.8000000000000007</v>
      </c>
      <c r="CZ18">
        <v>5.8</v>
      </c>
      <c r="DA18">
        <v>7.2</v>
      </c>
      <c r="DB18">
        <v>187</v>
      </c>
      <c r="DC18">
        <v>27</v>
      </c>
      <c r="DD18">
        <v>125500</v>
      </c>
      <c r="DE18">
        <v>2700</v>
      </c>
      <c r="DF18">
        <v>6490</v>
      </c>
      <c r="DG18">
        <v>170</v>
      </c>
      <c r="DH18">
        <v>14.5</v>
      </c>
      <c r="DI18">
        <v>2</v>
      </c>
      <c r="DJ18">
        <v>772</v>
      </c>
      <c r="DK18">
        <v>88</v>
      </c>
      <c r="DL18">
        <v>482000</v>
      </c>
      <c r="DM18">
        <v>12000</v>
      </c>
      <c r="DN18">
        <v>119.2</v>
      </c>
      <c r="DO18">
        <v>3.8</v>
      </c>
      <c r="DP18">
        <v>631</v>
      </c>
      <c r="DQ18">
        <v>19</v>
      </c>
      <c r="DR18">
        <v>991</v>
      </c>
      <c r="DS18">
        <v>22</v>
      </c>
      <c r="DT18">
        <v>4640</v>
      </c>
      <c r="DU18">
        <v>100</v>
      </c>
      <c r="DV18">
        <v>6880</v>
      </c>
      <c r="DW18">
        <v>160</v>
      </c>
      <c r="DX18">
        <v>578</v>
      </c>
      <c r="DY18">
        <v>14</v>
      </c>
      <c r="DZ18">
        <v>1938</v>
      </c>
      <c r="EA18">
        <v>46</v>
      </c>
      <c r="EB18">
        <v>273.39999999999998</v>
      </c>
      <c r="EC18">
        <v>8.1999999999999993</v>
      </c>
      <c r="ED18">
        <v>23.3</v>
      </c>
      <c r="EE18">
        <v>1</v>
      </c>
      <c r="EF18">
        <v>237.6</v>
      </c>
      <c r="EG18">
        <v>7.9</v>
      </c>
      <c r="EH18">
        <v>28.4</v>
      </c>
      <c r="EI18">
        <v>1</v>
      </c>
      <c r="EJ18">
        <v>166</v>
      </c>
      <c r="EK18">
        <v>5.2</v>
      </c>
      <c r="EL18">
        <v>32.700000000000003</v>
      </c>
      <c r="EM18">
        <v>1.1000000000000001</v>
      </c>
      <c r="EN18">
        <v>90.8</v>
      </c>
      <c r="EO18">
        <v>3</v>
      </c>
      <c r="EP18">
        <v>11.04</v>
      </c>
      <c r="EQ18">
        <v>0.48</v>
      </c>
      <c r="ER18">
        <v>58.6</v>
      </c>
      <c r="ES18">
        <v>2.1</v>
      </c>
      <c r="ET18">
        <v>6.67</v>
      </c>
      <c r="EU18">
        <v>0.36</v>
      </c>
      <c r="EV18">
        <v>0.25</v>
      </c>
      <c r="EW18">
        <v>2.06</v>
      </c>
      <c r="EX18">
        <v>0.3</v>
      </c>
      <c r="EY18">
        <v>0.12</v>
      </c>
      <c r="EZ18">
        <v>7.5999999999999998E-2</v>
      </c>
      <c r="FA18">
        <v>9.5000000000000001E-2</v>
      </c>
      <c r="FB18">
        <v>1.03</v>
      </c>
      <c r="FC18">
        <v>0.15</v>
      </c>
      <c r="FD18">
        <v>328.2</v>
      </c>
      <c r="FE18">
        <v>7.1</v>
      </c>
      <c r="FF18">
        <v>16.27</v>
      </c>
      <c r="FG18">
        <v>0.42</v>
      </c>
      <c r="FH18" s="2">
        <v>3.3930000000000002E-5</v>
      </c>
      <c r="FI18" s="2">
        <v>9.2999999999999999E-7</v>
      </c>
    </row>
    <row r="19" spans="1:165" x14ac:dyDescent="0.2">
      <c r="A19" t="s">
        <v>261</v>
      </c>
      <c r="B19" t="s">
        <v>262</v>
      </c>
      <c r="C19" t="s">
        <v>211</v>
      </c>
      <c r="D19" s="144">
        <v>0.54999999999999993</v>
      </c>
      <c r="E19">
        <v>24.373000000000001</v>
      </c>
      <c r="F19" t="s">
        <v>263</v>
      </c>
      <c r="G19">
        <v>49</v>
      </c>
      <c r="I19">
        <v>1</v>
      </c>
      <c r="J19" s="2">
        <v>4373000</v>
      </c>
      <c r="K19">
        <v>97000</v>
      </c>
      <c r="L19">
        <v>10290</v>
      </c>
      <c r="M19">
        <v>210</v>
      </c>
      <c r="N19">
        <v>101400</v>
      </c>
      <c r="O19">
        <v>2200</v>
      </c>
      <c r="P19">
        <v>17240</v>
      </c>
      <c r="Q19">
        <v>420</v>
      </c>
      <c r="R19">
        <v>134400</v>
      </c>
      <c r="S19">
        <v>3500</v>
      </c>
      <c r="T19">
        <v>236600</v>
      </c>
      <c r="U19">
        <v>5300</v>
      </c>
      <c r="V19" s="2">
        <v>1358000</v>
      </c>
      <c r="W19">
        <v>37000</v>
      </c>
      <c r="X19" s="2">
        <v>1940000</v>
      </c>
      <c r="Y19">
        <v>47000</v>
      </c>
      <c r="Z19">
        <v>217000</v>
      </c>
      <c r="AA19">
        <v>6100</v>
      </c>
      <c r="AB19">
        <v>123700</v>
      </c>
      <c r="AC19">
        <v>2800</v>
      </c>
      <c r="AD19">
        <v>15670</v>
      </c>
      <c r="AE19">
        <v>480</v>
      </c>
      <c r="AF19">
        <v>5250</v>
      </c>
      <c r="AG19">
        <v>200</v>
      </c>
      <c r="AH19">
        <v>14720</v>
      </c>
      <c r="AI19">
        <v>430</v>
      </c>
      <c r="AJ19">
        <v>12010</v>
      </c>
      <c r="AK19">
        <v>410</v>
      </c>
      <c r="AL19">
        <v>16550</v>
      </c>
      <c r="AM19">
        <v>490</v>
      </c>
      <c r="AN19">
        <v>13100</v>
      </c>
      <c r="AO19">
        <v>320</v>
      </c>
      <c r="AP19">
        <v>12140</v>
      </c>
      <c r="AQ19">
        <v>410</v>
      </c>
      <c r="AR19">
        <v>4660</v>
      </c>
      <c r="AS19">
        <v>220</v>
      </c>
      <c r="AT19">
        <v>5340</v>
      </c>
      <c r="AU19">
        <v>220</v>
      </c>
      <c r="AV19">
        <v>2780</v>
      </c>
      <c r="AW19">
        <v>150</v>
      </c>
      <c r="AX19">
        <v>18.8</v>
      </c>
      <c r="AY19">
        <v>7</v>
      </c>
      <c r="AZ19">
        <v>47</v>
      </c>
      <c r="BA19">
        <v>13</v>
      </c>
      <c r="BB19">
        <v>18.100000000000001</v>
      </c>
      <c r="BC19">
        <v>5.6</v>
      </c>
      <c r="BD19">
        <v>175</v>
      </c>
      <c r="BE19">
        <v>23</v>
      </c>
      <c r="BF19">
        <v>125400</v>
      </c>
      <c r="BG19">
        <v>3100</v>
      </c>
      <c r="BH19">
        <v>6370</v>
      </c>
      <c r="BI19">
        <v>220</v>
      </c>
      <c r="BJ19">
        <v>101100</v>
      </c>
      <c r="BK19">
        <v>2200</v>
      </c>
      <c r="BL19">
        <v>1750</v>
      </c>
      <c r="BM19">
        <v>210</v>
      </c>
      <c r="BN19">
        <v>15860</v>
      </c>
      <c r="BO19">
        <v>420</v>
      </c>
      <c r="BP19">
        <v>134400</v>
      </c>
      <c r="BQ19">
        <v>3500</v>
      </c>
      <c r="BR19">
        <v>236600</v>
      </c>
      <c r="BS19">
        <v>5300</v>
      </c>
      <c r="BT19" s="2">
        <v>1358000</v>
      </c>
      <c r="BU19">
        <v>37000</v>
      </c>
      <c r="BV19" s="2">
        <v>1940000</v>
      </c>
      <c r="BW19">
        <v>47000</v>
      </c>
      <c r="BX19">
        <v>217000</v>
      </c>
      <c r="BY19">
        <v>6100</v>
      </c>
      <c r="BZ19">
        <v>123700</v>
      </c>
      <c r="CA19">
        <v>2800</v>
      </c>
      <c r="CB19">
        <v>15670</v>
      </c>
      <c r="CC19">
        <v>480</v>
      </c>
      <c r="CD19">
        <v>5250</v>
      </c>
      <c r="CE19">
        <v>200</v>
      </c>
      <c r="CF19">
        <v>14720</v>
      </c>
      <c r="CG19">
        <v>430</v>
      </c>
      <c r="CH19">
        <v>12010</v>
      </c>
      <c r="CI19">
        <v>410</v>
      </c>
      <c r="CJ19">
        <v>16550</v>
      </c>
      <c r="CK19">
        <v>490</v>
      </c>
      <c r="CL19">
        <v>13100</v>
      </c>
      <c r="CM19">
        <v>320</v>
      </c>
      <c r="CN19">
        <v>12140</v>
      </c>
      <c r="CO19">
        <v>410</v>
      </c>
      <c r="CP19">
        <v>4660</v>
      </c>
      <c r="CQ19">
        <v>220</v>
      </c>
      <c r="CR19">
        <v>5340</v>
      </c>
      <c r="CS19">
        <v>220</v>
      </c>
      <c r="CT19">
        <v>2780</v>
      </c>
      <c r="CU19">
        <v>150</v>
      </c>
      <c r="CV19">
        <v>-10</v>
      </c>
      <c r="CW19">
        <v>7</v>
      </c>
      <c r="CX19">
        <v>39</v>
      </c>
      <c r="CY19">
        <v>13</v>
      </c>
      <c r="CZ19">
        <v>10.4</v>
      </c>
      <c r="DA19">
        <v>5.6</v>
      </c>
      <c r="DB19">
        <v>156</v>
      </c>
      <c r="DC19">
        <v>23</v>
      </c>
      <c r="DD19">
        <v>125400</v>
      </c>
      <c r="DE19">
        <v>3100</v>
      </c>
      <c r="DF19">
        <v>6370</v>
      </c>
      <c r="DG19">
        <v>220</v>
      </c>
      <c r="DH19">
        <v>15.2</v>
      </c>
      <c r="DI19">
        <v>2</v>
      </c>
      <c r="DJ19">
        <v>727</v>
      </c>
      <c r="DK19">
        <v>89</v>
      </c>
      <c r="DL19">
        <v>488000</v>
      </c>
      <c r="DM19">
        <v>11000</v>
      </c>
      <c r="DN19">
        <v>119.7</v>
      </c>
      <c r="DO19">
        <v>3.2</v>
      </c>
      <c r="DP19">
        <v>631</v>
      </c>
      <c r="DQ19">
        <v>16</v>
      </c>
      <c r="DR19">
        <v>1023</v>
      </c>
      <c r="DS19">
        <v>23</v>
      </c>
      <c r="DT19">
        <v>4790</v>
      </c>
      <c r="DU19">
        <v>130</v>
      </c>
      <c r="DV19">
        <v>7030</v>
      </c>
      <c r="DW19">
        <v>170</v>
      </c>
      <c r="DX19">
        <v>581</v>
      </c>
      <c r="DY19">
        <v>16</v>
      </c>
      <c r="DZ19">
        <v>1938</v>
      </c>
      <c r="EA19">
        <v>44</v>
      </c>
      <c r="EB19">
        <v>284.39999999999998</v>
      </c>
      <c r="EC19">
        <v>8.6999999999999993</v>
      </c>
      <c r="ED19">
        <v>24.03</v>
      </c>
      <c r="EE19">
        <v>0.93</v>
      </c>
      <c r="EF19">
        <v>239.6</v>
      </c>
      <c r="EG19">
        <v>7.1</v>
      </c>
      <c r="EH19">
        <v>28.42</v>
      </c>
      <c r="EI19">
        <v>0.96</v>
      </c>
      <c r="EJ19">
        <v>168</v>
      </c>
      <c r="EK19">
        <v>5</v>
      </c>
      <c r="EL19">
        <v>32.67</v>
      </c>
      <c r="EM19">
        <v>0.8</v>
      </c>
      <c r="EN19">
        <v>89.4</v>
      </c>
      <c r="EO19">
        <v>3</v>
      </c>
      <c r="EP19">
        <v>11.23</v>
      </c>
      <c r="EQ19">
        <v>0.52</v>
      </c>
      <c r="ER19">
        <v>58.4</v>
      </c>
      <c r="ES19">
        <v>2.4</v>
      </c>
      <c r="ET19">
        <v>6.53</v>
      </c>
      <c r="EU19">
        <v>0.35</v>
      </c>
      <c r="EV19">
        <v>-2.1</v>
      </c>
      <c r="EW19">
        <v>1.5</v>
      </c>
      <c r="EX19">
        <v>0.46</v>
      </c>
      <c r="EY19">
        <v>0.15</v>
      </c>
      <c r="EZ19">
        <v>0.13700000000000001</v>
      </c>
      <c r="FA19">
        <v>7.2999999999999995E-2</v>
      </c>
      <c r="FB19">
        <v>0.86</v>
      </c>
      <c r="FC19">
        <v>0.13</v>
      </c>
      <c r="FD19">
        <v>328.1</v>
      </c>
      <c r="FE19">
        <v>8</v>
      </c>
      <c r="FF19">
        <v>15.98</v>
      </c>
      <c r="FG19">
        <v>0.56000000000000005</v>
      </c>
      <c r="FH19" s="2">
        <v>3.2750000000000003E-5</v>
      </c>
      <c r="FI19" s="2">
        <v>8.1999999999999998E-7</v>
      </c>
    </row>
    <row r="20" spans="1:165" x14ac:dyDescent="0.2">
      <c r="A20" t="s">
        <v>264</v>
      </c>
      <c r="B20" t="s">
        <v>265</v>
      </c>
      <c r="C20" t="s">
        <v>211</v>
      </c>
      <c r="D20" s="144">
        <v>0.57482638888888882</v>
      </c>
      <c r="E20">
        <v>24.373999999999999</v>
      </c>
      <c r="F20" t="s">
        <v>266</v>
      </c>
      <c r="G20">
        <v>49</v>
      </c>
      <c r="I20">
        <v>1</v>
      </c>
      <c r="J20" s="2">
        <v>4296000</v>
      </c>
      <c r="K20">
        <v>83000</v>
      </c>
      <c r="L20">
        <v>9860</v>
      </c>
      <c r="M20">
        <v>230</v>
      </c>
      <c r="N20">
        <v>101100</v>
      </c>
      <c r="O20">
        <v>2300</v>
      </c>
      <c r="P20">
        <v>17090</v>
      </c>
      <c r="Q20">
        <v>450</v>
      </c>
      <c r="R20">
        <v>134100</v>
      </c>
      <c r="S20">
        <v>3400</v>
      </c>
      <c r="T20">
        <v>227700</v>
      </c>
      <c r="U20">
        <v>4800</v>
      </c>
      <c r="V20" s="2">
        <v>1314000</v>
      </c>
      <c r="W20">
        <v>31000</v>
      </c>
      <c r="X20" s="2">
        <v>1921000</v>
      </c>
      <c r="Y20">
        <v>44000</v>
      </c>
      <c r="Z20">
        <v>214500</v>
      </c>
      <c r="AA20">
        <v>4400</v>
      </c>
      <c r="AB20">
        <v>124900</v>
      </c>
      <c r="AC20">
        <v>2600</v>
      </c>
      <c r="AD20">
        <v>15020</v>
      </c>
      <c r="AE20">
        <v>350</v>
      </c>
      <c r="AF20">
        <v>5270</v>
      </c>
      <c r="AG20">
        <v>190</v>
      </c>
      <c r="AH20">
        <v>14300</v>
      </c>
      <c r="AI20">
        <v>430</v>
      </c>
      <c r="AJ20">
        <v>12090</v>
      </c>
      <c r="AK20">
        <v>340</v>
      </c>
      <c r="AL20">
        <v>16230</v>
      </c>
      <c r="AM20">
        <v>380</v>
      </c>
      <c r="AN20">
        <v>13090</v>
      </c>
      <c r="AO20">
        <v>350</v>
      </c>
      <c r="AP20">
        <v>12080</v>
      </c>
      <c r="AQ20">
        <v>350</v>
      </c>
      <c r="AR20">
        <v>4570</v>
      </c>
      <c r="AS20">
        <v>210</v>
      </c>
      <c r="AT20">
        <v>5300</v>
      </c>
      <c r="AU20">
        <v>190</v>
      </c>
      <c r="AV20">
        <v>2840</v>
      </c>
      <c r="AW20">
        <v>150</v>
      </c>
      <c r="AX20">
        <v>33</v>
      </c>
      <c r="AY20">
        <v>11</v>
      </c>
      <c r="AZ20">
        <v>51</v>
      </c>
      <c r="BA20">
        <v>14</v>
      </c>
      <c r="BB20">
        <v>10.4</v>
      </c>
      <c r="BC20">
        <v>4.5</v>
      </c>
      <c r="BD20">
        <v>175</v>
      </c>
      <c r="BE20">
        <v>22</v>
      </c>
      <c r="BF20">
        <v>123300</v>
      </c>
      <c r="BG20">
        <v>2600</v>
      </c>
      <c r="BH20">
        <v>6460</v>
      </c>
      <c r="BI20">
        <v>190</v>
      </c>
      <c r="BJ20">
        <v>100700</v>
      </c>
      <c r="BK20">
        <v>2300</v>
      </c>
      <c r="BL20">
        <v>1570</v>
      </c>
      <c r="BM20">
        <v>230</v>
      </c>
      <c r="BN20">
        <v>15720</v>
      </c>
      <c r="BO20">
        <v>450</v>
      </c>
      <c r="BP20">
        <v>134100</v>
      </c>
      <c r="BQ20">
        <v>3400</v>
      </c>
      <c r="BR20">
        <v>227600</v>
      </c>
      <c r="BS20">
        <v>4800</v>
      </c>
      <c r="BT20" s="2">
        <v>1314000</v>
      </c>
      <c r="BU20">
        <v>31000</v>
      </c>
      <c r="BV20" s="2">
        <v>1921000</v>
      </c>
      <c r="BW20">
        <v>44000</v>
      </c>
      <c r="BX20">
        <v>214500</v>
      </c>
      <c r="BY20">
        <v>4400</v>
      </c>
      <c r="BZ20">
        <v>124900</v>
      </c>
      <c r="CA20">
        <v>2600</v>
      </c>
      <c r="CB20">
        <v>15020</v>
      </c>
      <c r="CC20">
        <v>350</v>
      </c>
      <c r="CD20">
        <v>5270</v>
      </c>
      <c r="CE20">
        <v>190</v>
      </c>
      <c r="CF20">
        <v>14300</v>
      </c>
      <c r="CG20">
        <v>430</v>
      </c>
      <c r="CH20">
        <v>12090</v>
      </c>
      <c r="CI20">
        <v>340</v>
      </c>
      <c r="CJ20">
        <v>16230</v>
      </c>
      <c r="CK20">
        <v>380</v>
      </c>
      <c r="CL20">
        <v>13090</v>
      </c>
      <c r="CM20">
        <v>350</v>
      </c>
      <c r="CN20">
        <v>12080</v>
      </c>
      <c r="CO20">
        <v>350</v>
      </c>
      <c r="CP20">
        <v>4570</v>
      </c>
      <c r="CQ20">
        <v>210</v>
      </c>
      <c r="CR20">
        <v>5300</v>
      </c>
      <c r="CS20">
        <v>190</v>
      </c>
      <c r="CT20">
        <v>2840</v>
      </c>
      <c r="CU20">
        <v>150</v>
      </c>
      <c r="CV20">
        <v>5</v>
      </c>
      <c r="CW20">
        <v>11</v>
      </c>
      <c r="CX20">
        <v>44</v>
      </c>
      <c r="CY20">
        <v>14</v>
      </c>
      <c r="CZ20">
        <v>3.1</v>
      </c>
      <c r="DA20">
        <v>4.5</v>
      </c>
      <c r="DB20">
        <v>157</v>
      </c>
      <c r="DC20">
        <v>22</v>
      </c>
      <c r="DD20">
        <v>123300</v>
      </c>
      <c r="DE20">
        <v>2600</v>
      </c>
      <c r="DF20">
        <v>6460</v>
      </c>
      <c r="DG20">
        <v>190</v>
      </c>
      <c r="DH20">
        <v>15.7</v>
      </c>
      <c r="DI20">
        <v>2</v>
      </c>
      <c r="DJ20">
        <v>656</v>
      </c>
      <c r="DK20">
        <v>96</v>
      </c>
      <c r="DL20">
        <v>490000</v>
      </c>
      <c r="DM20">
        <v>11000</v>
      </c>
      <c r="DN20">
        <v>119.7</v>
      </c>
      <c r="DO20">
        <v>3.5</v>
      </c>
      <c r="DP20">
        <v>635</v>
      </c>
      <c r="DQ20">
        <v>16</v>
      </c>
      <c r="DR20">
        <v>991</v>
      </c>
      <c r="DS20">
        <v>21</v>
      </c>
      <c r="DT20">
        <v>4670</v>
      </c>
      <c r="DU20">
        <v>110</v>
      </c>
      <c r="DV20">
        <v>7020</v>
      </c>
      <c r="DW20">
        <v>160</v>
      </c>
      <c r="DX20">
        <v>579</v>
      </c>
      <c r="DY20">
        <v>12</v>
      </c>
      <c r="DZ20">
        <v>1968</v>
      </c>
      <c r="EA20">
        <v>41</v>
      </c>
      <c r="EB20">
        <v>274.5</v>
      </c>
      <c r="EC20">
        <v>6.3</v>
      </c>
      <c r="ED20">
        <v>24.28</v>
      </c>
      <c r="EE20">
        <v>0.87</v>
      </c>
      <c r="EF20">
        <v>233.5</v>
      </c>
      <c r="EG20">
        <v>7</v>
      </c>
      <c r="EH20">
        <v>28.8</v>
      </c>
      <c r="EI20">
        <v>0.8</v>
      </c>
      <c r="EJ20">
        <v>165.7</v>
      </c>
      <c r="EK20">
        <v>3.9</v>
      </c>
      <c r="EL20">
        <v>32.85</v>
      </c>
      <c r="EM20">
        <v>0.87</v>
      </c>
      <c r="EN20">
        <v>89.4</v>
      </c>
      <c r="EO20">
        <v>2.6</v>
      </c>
      <c r="EP20">
        <v>11.09</v>
      </c>
      <c r="EQ20">
        <v>0.5</v>
      </c>
      <c r="ER20">
        <v>58.5</v>
      </c>
      <c r="ES20">
        <v>2.1</v>
      </c>
      <c r="ET20">
        <v>6.73</v>
      </c>
      <c r="EU20">
        <v>0.35</v>
      </c>
      <c r="EV20">
        <v>1</v>
      </c>
      <c r="EW20">
        <v>2.2999999999999998</v>
      </c>
      <c r="EX20">
        <v>0.53</v>
      </c>
      <c r="EY20">
        <v>0.17</v>
      </c>
      <c r="EZ20">
        <v>4.1000000000000002E-2</v>
      </c>
      <c r="FA20">
        <v>5.8999999999999997E-2</v>
      </c>
      <c r="FB20">
        <v>0.87</v>
      </c>
      <c r="FC20">
        <v>0.12</v>
      </c>
      <c r="FD20">
        <v>324.10000000000002</v>
      </c>
      <c r="FE20">
        <v>6.9</v>
      </c>
      <c r="FF20">
        <v>16.260000000000002</v>
      </c>
      <c r="FG20">
        <v>0.48</v>
      </c>
      <c r="FH20" s="2">
        <v>3.3080000000000002E-5</v>
      </c>
      <c r="FI20" s="2">
        <v>9.4E-7</v>
      </c>
    </row>
    <row r="21" spans="1:165" x14ac:dyDescent="0.2">
      <c r="A21" t="s">
        <v>267</v>
      </c>
      <c r="B21" t="s">
        <v>268</v>
      </c>
      <c r="C21" t="s">
        <v>211</v>
      </c>
      <c r="D21" s="144">
        <v>0.57623842592592589</v>
      </c>
      <c r="E21">
        <v>23.882999999999999</v>
      </c>
      <c r="F21" t="s">
        <v>269</v>
      </c>
      <c r="G21">
        <v>48</v>
      </c>
      <c r="I21">
        <v>1</v>
      </c>
      <c r="J21" s="2">
        <v>4328000</v>
      </c>
      <c r="K21">
        <v>90000</v>
      </c>
      <c r="L21">
        <v>9990</v>
      </c>
      <c r="M21">
        <v>170</v>
      </c>
      <c r="N21">
        <v>101600</v>
      </c>
      <c r="O21">
        <v>2100</v>
      </c>
      <c r="P21">
        <v>17320</v>
      </c>
      <c r="Q21">
        <v>420</v>
      </c>
      <c r="R21">
        <v>133500</v>
      </c>
      <c r="S21">
        <v>3800</v>
      </c>
      <c r="T21">
        <v>226900</v>
      </c>
      <c r="U21">
        <v>4900</v>
      </c>
      <c r="V21" s="2">
        <v>1341000</v>
      </c>
      <c r="W21">
        <v>33000</v>
      </c>
      <c r="X21" s="2">
        <v>1923000</v>
      </c>
      <c r="Y21">
        <v>49000</v>
      </c>
      <c r="Z21">
        <v>215700</v>
      </c>
      <c r="AA21">
        <v>4800</v>
      </c>
      <c r="AB21">
        <v>124900</v>
      </c>
      <c r="AC21">
        <v>3000</v>
      </c>
      <c r="AD21">
        <v>15350</v>
      </c>
      <c r="AE21">
        <v>430</v>
      </c>
      <c r="AF21">
        <v>5150</v>
      </c>
      <c r="AG21">
        <v>230</v>
      </c>
      <c r="AH21">
        <v>14340</v>
      </c>
      <c r="AI21">
        <v>410</v>
      </c>
      <c r="AJ21">
        <v>12240</v>
      </c>
      <c r="AK21">
        <v>410</v>
      </c>
      <c r="AL21">
        <v>16140</v>
      </c>
      <c r="AM21">
        <v>490</v>
      </c>
      <c r="AN21">
        <v>12830</v>
      </c>
      <c r="AO21">
        <v>430</v>
      </c>
      <c r="AP21">
        <v>11980</v>
      </c>
      <c r="AQ21">
        <v>320</v>
      </c>
      <c r="AR21">
        <v>4420</v>
      </c>
      <c r="AS21">
        <v>210</v>
      </c>
      <c r="AT21">
        <v>5160</v>
      </c>
      <c r="AU21">
        <v>200</v>
      </c>
      <c r="AV21">
        <v>2690</v>
      </c>
      <c r="AW21">
        <v>160</v>
      </c>
      <c r="AX21">
        <v>25.8</v>
      </c>
      <c r="AY21">
        <v>7.3</v>
      </c>
      <c r="AZ21">
        <v>46</v>
      </c>
      <c r="BA21">
        <v>10</v>
      </c>
      <c r="BB21">
        <v>19.899999999999999</v>
      </c>
      <c r="BC21">
        <v>6.9</v>
      </c>
      <c r="BD21">
        <v>197</v>
      </c>
      <c r="BE21">
        <v>22</v>
      </c>
      <c r="BF21">
        <v>127400</v>
      </c>
      <c r="BG21">
        <v>2800</v>
      </c>
      <c r="BH21">
        <v>6350</v>
      </c>
      <c r="BI21">
        <v>230</v>
      </c>
      <c r="BJ21">
        <v>101300</v>
      </c>
      <c r="BK21">
        <v>2100</v>
      </c>
      <c r="BL21">
        <v>1690</v>
      </c>
      <c r="BM21">
        <v>170</v>
      </c>
      <c r="BN21">
        <v>15950</v>
      </c>
      <c r="BO21">
        <v>420</v>
      </c>
      <c r="BP21">
        <v>133500</v>
      </c>
      <c r="BQ21">
        <v>3800</v>
      </c>
      <c r="BR21">
        <v>226900</v>
      </c>
      <c r="BS21">
        <v>4900</v>
      </c>
      <c r="BT21" s="2">
        <v>1341000</v>
      </c>
      <c r="BU21">
        <v>33000</v>
      </c>
      <c r="BV21" s="2">
        <v>1923000</v>
      </c>
      <c r="BW21">
        <v>49000</v>
      </c>
      <c r="BX21">
        <v>215700</v>
      </c>
      <c r="BY21">
        <v>4800</v>
      </c>
      <c r="BZ21">
        <v>124900</v>
      </c>
      <c r="CA21">
        <v>3000</v>
      </c>
      <c r="CB21">
        <v>15350</v>
      </c>
      <c r="CC21">
        <v>430</v>
      </c>
      <c r="CD21">
        <v>5150</v>
      </c>
      <c r="CE21">
        <v>230</v>
      </c>
      <c r="CF21">
        <v>14340</v>
      </c>
      <c r="CG21">
        <v>410</v>
      </c>
      <c r="CH21">
        <v>12230</v>
      </c>
      <c r="CI21">
        <v>410</v>
      </c>
      <c r="CJ21">
        <v>16140</v>
      </c>
      <c r="CK21">
        <v>490</v>
      </c>
      <c r="CL21">
        <v>12830</v>
      </c>
      <c r="CM21">
        <v>430</v>
      </c>
      <c r="CN21">
        <v>11980</v>
      </c>
      <c r="CO21">
        <v>320</v>
      </c>
      <c r="CP21">
        <v>4420</v>
      </c>
      <c r="CQ21">
        <v>210</v>
      </c>
      <c r="CR21">
        <v>5160</v>
      </c>
      <c r="CS21">
        <v>200</v>
      </c>
      <c r="CT21">
        <v>2690</v>
      </c>
      <c r="CU21">
        <v>160</v>
      </c>
      <c r="CV21">
        <v>-2</v>
      </c>
      <c r="CW21">
        <v>7.3</v>
      </c>
      <c r="CX21">
        <v>38</v>
      </c>
      <c r="CY21">
        <v>10</v>
      </c>
      <c r="CZ21">
        <v>12.5</v>
      </c>
      <c r="DA21">
        <v>6.9</v>
      </c>
      <c r="DB21">
        <v>179</v>
      </c>
      <c r="DC21">
        <v>22</v>
      </c>
      <c r="DD21">
        <v>127400</v>
      </c>
      <c r="DE21">
        <v>2800</v>
      </c>
      <c r="DF21">
        <v>6350</v>
      </c>
      <c r="DG21">
        <v>230</v>
      </c>
      <c r="DH21">
        <v>14.9</v>
      </c>
      <c r="DI21">
        <v>2</v>
      </c>
      <c r="DJ21">
        <v>707</v>
      </c>
      <c r="DK21">
        <v>71</v>
      </c>
      <c r="DL21">
        <v>493000</v>
      </c>
      <c r="DM21">
        <v>10000</v>
      </c>
      <c r="DN21">
        <v>121.5</v>
      </c>
      <c r="DO21">
        <v>3.2</v>
      </c>
      <c r="DP21">
        <v>633</v>
      </c>
      <c r="DQ21">
        <v>18</v>
      </c>
      <c r="DR21">
        <v>988</v>
      </c>
      <c r="DS21">
        <v>22</v>
      </c>
      <c r="DT21">
        <v>4770</v>
      </c>
      <c r="DU21">
        <v>120</v>
      </c>
      <c r="DV21">
        <v>7030</v>
      </c>
      <c r="DW21">
        <v>180</v>
      </c>
      <c r="DX21">
        <v>582</v>
      </c>
      <c r="DY21">
        <v>13</v>
      </c>
      <c r="DZ21">
        <v>1969</v>
      </c>
      <c r="EA21">
        <v>48</v>
      </c>
      <c r="EB21">
        <v>280.60000000000002</v>
      </c>
      <c r="EC21">
        <v>7.9</v>
      </c>
      <c r="ED21">
        <v>23.8</v>
      </c>
      <c r="EE21">
        <v>1</v>
      </c>
      <c r="EF21">
        <v>234.1</v>
      </c>
      <c r="EG21">
        <v>6.8</v>
      </c>
      <c r="EH21">
        <v>29.15</v>
      </c>
      <c r="EI21">
        <v>0.98</v>
      </c>
      <c r="EJ21">
        <v>164.9</v>
      </c>
      <c r="EK21">
        <v>5</v>
      </c>
      <c r="EL21">
        <v>32.200000000000003</v>
      </c>
      <c r="EM21">
        <v>1.1000000000000001</v>
      </c>
      <c r="EN21">
        <v>88.6</v>
      </c>
      <c r="EO21">
        <v>2.4</v>
      </c>
      <c r="EP21">
        <v>10.7</v>
      </c>
      <c r="EQ21">
        <v>0.51</v>
      </c>
      <c r="ER21">
        <v>57</v>
      </c>
      <c r="ES21">
        <v>2.2999999999999998</v>
      </c>
      <c r="ET21">
        <v>6.39</v>
      </c>
      <c r="EU21">
        <v>0.37</v>
      </c>
      <c r="EV21">
        <v>-0.42</v>
      </c>
      <c r="EW21">
        <v>1.54</v>
      </c>
      <c r="EX21">
        <v>0.46</v>
      </c>
      <c r="EY21">
        <v>0.13</v>
      </c>
      <c r="EZ21">
        <v>0.16500000000000001</v>
      </c>
      <c r="FA21">
        <v>9.0999999999999998E-2</v>
      </c>
      <c r="FB21">
        <v>0.99</v>
      </c>
      <c r="FC21">
        <v>0.12</v>
      </c>
      <c r="FD21">
        <v>334.9</v>
      </c>
      <c r="FE21">
        <v>7.3</v>
      </c>
      <c r="FF21">
        <v>15.99</v>
      </c>
      <c r="FG21">
        <v>0.56999999999999995</v>
      </c>
      <c r="FH21" s="2">
        <v>3.2499999999999997E-5</v>
      </c>
      <c r="FI21" s="2">
        <v>9.9999999999999995E-7</v>
      </c>
    </row>
    <row r="22" spans="1:165" x14ac:dyDescent="0.2">
      <c r="A22" t="s">
        <v>270</v>
      </c>
      <c r="B22" t="s">
        <v>271</v>
      </c>
      <c r="C22" t="s">
        <v>211</v>
      </c>
      <c r="D22" s="144">
        <v>0.57732638888888888</v>
      </c>
      <c r="E22">
        <v>24.372</v>
      </c>
      <c r="F22" t="s">
        <v>272</v>
      </c>
      <c r="G22">
        <v>49</v>
      </c>
      <c r="I22">
        <v>1</v>
      </c>
      <c r="J22" s="2">
        <v>4315000</v>
      </c>
      <c r="K22">
        <v>93000</v>
      </c>
      <c r="L22">
        <v>9540</v>
      </c>
      <c r="M22">
        <v>190</v>
      </c>
      <c r="N22">
        <v>101200</v>
      </c>
      <c r="O22">
        <v>2300</v>
      </c>
      <c r="P22">
        <v>16990</v>
      </c>
      <c r="Q22">
        <v>450</v>
      </c>
      <c r="R22">
        <v>133000</v>
      </c>
      <c r="S22">
        <v>3400</v>
      </c>
      <c r="T22">
        <v>228600</v>
      </c>
      <c r="U22">
        <v>5000</v>
      </c>
      <c r="V22" s="2">
        <v>1327000</v>
      </c>
      <c r="W22">
        <v>31000</v>
      </c>
      <c r="X22" s="2">
        <v>1921000</v>
      </c>
      <c r="Y22">
        <v>53000</v>
      </c>
      <c r="Z22">
        <v>216800</v>
      </c>
      <c r="AA22">
        <v>5600</v>
      </c>
      <c r="AB22">
        <v>124600</v>
      </c>
      <c r="AC22">
        <v>3100</v>
      </c>
      <c r="AD22">
        <v>15030</v>
      </c>
      <c r="AE22">
        <v>470</v>
      </c>
      <c r="AF22">
        <v>5080</v>
      </c>
      <c r="AG22">
        <v>190</v>
      </c>
      <c r="AH22">
        <v>13980</v>
      </c>
      <c r="AI22">
        <v>410</v>
      </c>
      <c r="AJ22">
        <v>12010</v>
      </c>
      <c r="AK22">
        <v>440</v>
      </c>
      <c r="AL22">
        <v>16500</v>
      </c>
      <c r="AM22">
        <v>430</v>
      </c>
      <c r="AN22">
        <v>12990</v>
      </c>
      <c r="AO22">
        <v>410</v>
      </c>
      <c r="AP22">
        <v>11870</v>
      </c>
      <c r="AQ22">
        <v>440</v>
      </c>
      <c r="AR22">
        <v>4530</v>
      </c>
      <c r="AS22">
        <v>160</v>
      </c>
      <c r="AT22">
        <v>5570</v>
      </c>
      <c r="AU22">
        <v>180</v>
      </c>
      <c r="AV22">
        <v>2870</v>
      </c>
      <c r="AW22">
        <v>140</v>
      </c>
      <c r="AX22">
        <v>24.5</v>
      </c>
      <c r="AY22">
        <v>9.3000000000000007</v>
      </c>
      <c r="AZ22">
        <v>36</v>
      </c>
      <c r="BA22">
        <v>10</v>
      </c>
      <c r="BB22">
        <v>16.7</v>
      </c>
      <c r="BC22">
        <v>7.7</v>
      </c>
      <c r="BD22">
        <v>194</v>
      </c>
      <c r="BE22">
        <v>27</v>
      </c>
      <c r="BF22">
        <v>126500</v>
      </c>
      <c r="BG22">
        <v>2600</v>
      </c>
      <c r="BH22">
        <v>6440</v>
      </c>
      <c r="BI22">
        <v>220</v>
      </c>
      <c r="BJ22">
        <v>100800</v>
      </c>
      <c r="BK22">
        <v>2300</v>
      </c>
      <c r="BL22">
        <v>1220</v>
      </c>
      <c r="BM22">
        <v>190</v>
      </c>
      <c r="BN22">
        <v>15610</v>
      </c>
      <c r="BO22">
        <v>450</v>
      </c>
      <c r="BP22">
        <v>133000</v>
      </c>
      <c r="BQ22">
        <v>3400</v>
      </c>
      <c r="BR22">
        <v>228600</v>
      </c>
      <c r="BS22">
        <v>5000</v>
      </c>
      <c r="BT22" s="2">
        <v>1327000</v>
      </c>
      <c r="BU22">
        <v>31000</v>
      </c>
      <c r="BV22" s="2">
        <v>1921000</v>
      </c>
      <c r="BW22">
        <v>53000</v>
      </c>
      <c r="BX22">
        <v>216800</v>
      </c>
      <c r="BY22">
        <v>5600</v>
      </c>
      <c r="BZ22">
        <v>124600</v>
      </c>
      <c r="CA22">
        <v>3100</v>
      </c>
      <c r="CB22">
        <v>15030</v>
      </c>
      <c r="CC22">
        <v>470</v>
      </c>
      <c r="CD22">
        <v>5080</v>
      </c>
      <c r="CE22">
        <v>190</v>
      </c>
      <c r="CF22">
        <v>13980</v>
      </c>
      <c r="CG22">
        <v>410</v>
      </c>
      <c r="CH22">
        <v>12010</v>
      </c>
      <c r="CI22">
        <v>440</v>
      </c>
      <c r="CJ22">
        <v>16500</v>
      </c>
      <c r="CK22">
        <v>430</v>
      </c>
      <c r="CL22">
        <v>12990</v>
      </c>
      <c r="CM22">
        <v>410</v>
      </c>
      <c r="CN22">
        <v>11870</v>
      </c>
      <c r="CO22">
        <v>440</v>
      </c>
      <c r="CP22">
        <v>4530</v>
      </c>
      <c r="CQ22">
        <v>160</v>
      </c>
      <c r="CR22">
        <v>5570</v>
      </c>
      <c r="CS22">
        <v>180</v>
      </c>
      <c r="CT22">
        <v>2870</v>
      </c>
      <c r="CU22">
        <v>140</v>
      </c>
      <c r="CV22">
        <v>-3.3</v>
      </c>
      <c r="CW22">
        <v>9.3000000000000007</v>
      </c>
      <c r="CX22">
        <v>28</v>
      </c>
      <c r="CY22">
        <v>10</v>
      </c>
      <c r="CZ22">
        <v>9.4</v>
      </c>
      <c r="DA22">
        <v>7.7</v>
      </c>
      <c r="DB22">
        <v>177</v>
      </c>
      <c r="DC22">
        <v>27</v>
      </c>
      <c r="DD22">
        <v>126500</v>
      </c>
      <c r="DE22">
        <v>2600</v>
      </c>
      <c r="DF22">
        <v>6440</v>
      </c>
      <c r="DG22">
        <v>220</v>
      </c>
      <c r="DH22">
        <v>14.7</v>
      </c>
      <c r="DI22">
        <v>2</v>
      </c>
      <c r="DJ22">
        <v>512</v>
      </c>
      <c r="DK22">
        <v>77</v>
      </c>
      <c r="DL22">
        <v>491000</v>
      </c>
      <c r="DM22">
        <v>11000</v>
      </c>
      <c r="DN22">
        <v>119</v>
      </c>
      <c r="DO22">
        <v>3.4</v>
      </c>
      <c r="DP22">
        <v>631</v>
      </c>
      <c r="DQ22">
        <v>16</v>
      </c>
      <c r="DR22">
        <v>996</v>
      </c>
      <c r="DS22">
        <v>22</v>
      </c>
      <c r="DT22">
        <v>4720</v>
      </c>
      <c r="DU22">
        <v>110</v>
      </c>
      <c r="DV22">
        <v>7020</v>
      </c>
      <c r="DW22">
        <v>190</v>
      </c>
      <c r="DX22">
        <v>585</v>
      </c>
      <c r="DY22">
        <v>15</v>
      </c>
      <c r="DZ22">
        <v>1965</v>
      </c>
      <c r="EA22">
        <v>48</v>
      </c>
      <c r="EB22">
        <v>274.89999999999998</v>
      </c>
      <c r="EC22">
        <v>8.6999999999999993</v>
      </c>
      <c r="ED22">
        <v>23.42</v>
      </c>
      <c r="EE22">
        <v>0.89</v>
      </c>
      <c r="EF22">
        <v>228.4</v>
      </c>
      <c r="EG22">
        <v>6.7</v>
      </c>
      <c r="EH22">
        <v>28.6</v>
      </c>
      <c r="EI22">
        <v>1</v>
      </c>
      <c r="EJ22">
        <v>168.7</v>
      </c>
      <c r="EK22">
        <v>4.4000000000000004</v>
      </c>
      <c r="EL22">
        <v>32.6</v>
      </c>
      <c r="EM22">
        <v>1</v>
      </c>
      <c r="EN22">
        <v>87.9</v>
      </c>
      <c r="EO22">
        <v>3.3</v>
      </c>
      <c r="EP22">
        <v>10.98</v>
      </c>
      <c r="EQ22">
        <v>0.39</v>
      </c>
      <c r="ER22">
        <v>61.6</v>
      </c>
      <c r="ES22">
        <v>2</v>
      </c>
      <c r="ET22">
        <v>6.81</v>
      </c>
      <c r="EU22">
        <v>0.33</v>
      </c>
      <c r="EV22">
        <v>-0.7</v>
      </c>
      <c r="EW22">
        <v>1.95</v>
      </c>
      <c r="EX22">
        <v>0.34</v>
      </c>
      <c r="EY22">
        <v>0.12</v>
      </c>
      <c r="EZ22">
        <v>0.12</v>
      </c>
      <c r="FA22">
        <v>0.1</v>
      </c>
      <c r="FB22">
        <v>0.98</v>
      </c>
      <c r="FC22">
        <v>0.15</v>
      </c>
      <c r="FD22">
        <v>332.8</v>
      </c>
      <c r="FE22">
        <v>6.7</v>
      </c>
      <c r="FF22">
        <v>16.22</v>
      </c>
      <c r="FG22">
        <v>0.55000000000000004</v>
      </c>
      <c r="FH22" s="2">
        <v>3.3099999999999998E-5</v>
      </c>
      <c r="FI22" s="2">
        <v>1.1000000000000001E-6</v>
      </c>
    </row>
    <row r="23" spans="1:165" x14ac:dyDescent="0.2">
      <c r="A23" t="s">
        <v>273</v>
      </c>
      <c r="B23" t="s">
        <v>274</v>
      </c>
      <c r="C23" t="s">
        <v>211</v>
      </c>
      <c r="D23" s="144">
        <v>0.59548611111111105</v>
      </c>
      <c r="E23">
        <v>23.882999999999999</v>
      </c>
      <c r="F23" t="s">
        <v>275</v>
      </c>
      <c r="G23">
        <v>48</v>
      </c>
      <c r="I23">
        <v>1</v>
      </c>
      <c r="J23" s="2">
        <v>4377000</v>
      </c>
      <c r="K23">
        <v>98000</v>
      </c>
      <c r="L23">
        <v>9920</v>
      </c>
      <c r="M23">
        <v>180</v>
      </c>
      <c r="N23">
        <v>101300</v>
      </c>
      <c r="O23">
        <v>2700</v>
      </c>
      <c r="P23">
        <v>17330</v>
      </c>
      <c r="Q23">
        <v>460</v>
      </c>
      <c r="R23">
        <v>135100</v>
      </c>
      <c r="S23">
        <v>3600</v>
      </c>
      <c r="T23">
        <v>233700</v>
      </c>
      <c r="U23">
        <v>5300</v>
      </c>
      <c r="V23" s="2">
        <v>1358000</v>
      </c>
      <c r="W23">
        <v>34000</v>
      </c>
      <c r="X23" s="2">
        <v>1936000</v>
      </c>
      <c r="Y23">
        <v>50000</v>
      </c>
      <c r="Z23">
        <v>218300</v>
      </c>
      <c r="AA23">
        <v>5100</v>
      </c>
      <c r="AB23">
        <v>126900</v>
      </c>
      <c r="AC23">
        <v>3500</v>
      </c>
      <c r="AD23">
        <v>15590</v>
      </c>
      <c r="AE23">
        <v>480</v>
      </c>
      <c r="AF23">
        <v>5120</v>
      </c>
      <c r="AG23">
        <v>190</v>
      </c>
      <c r="AH23">
        <v>14790</v>
      </c>
      <c r="AI23">
        <v>450</v>
      </c>
      <c r="AJ23">
        <v>12400</v>
      </c>
      <c r="AK23">
        <v>380</v>
      </c>
      <c r="AL23">
        <v>16640</v>
      </c>
      <c r="AM23">
        <v>430</v>
      </c>
      <c r="AN23">
        <v>13370</v>
      </c>
      <c r="AO23">
        <v>370</v>
      </c>
      <c r="AP23">
        <v>12440</v>
      </c>
      <c r="AQ23">
        <v>420</v>
      </c>
      <c r="AR23">
        <v>4560</v>
      </c>
      <c r="AS23">
        <v>210</v>
      </c>
      <c r="AT23">
        <v>5510</v>
      </c>
      <c r="AU23">
        <v>210</v>
      </c>
      <c r="AV23">
        <v>2770</v>
      </c>
      <c r="AW23">
        <v>140</v>
      </c>
      <c r="AX23">
        <v>26</v>
      </c>
      <c r="AY23">
        <v>10</v>
      </c>
      <c r="AZ23">
        <v>47</v>
      </c>
      <c r="BA23">
        <v>13</v>
      </c>
      <c r="BB23">
        <v>19.100000000000001</v>
      </c>
      <c r="BC23">
        <v>8.8000000000000007</v>
      </c>
      <c r="BD23">
        <v>178</v>
      </c>
      <c r="BE23">
        <v>23</v>
      </c>
      <c r="BF23">
        <v>129800</v>
      </c>
      <c r="BG23">
        <v>2800</v>
      </c>
      <c r="BH23">
        <v>6750</v>
      </c>
      <c r="BI23">
        <v>220</v>
      </c>
      <c r="BJ23">
        <v>101000</v>
      </c>
      <c r="BK23">
        <v>2700</v>
      </c>
      <c r="BL23">
        <v>1610</v>
      </c>
      <c r="BM23">
        <v>180</v>
      </c>
      <c r="BN23">
        <v>15960</v>
      </c>
      <c r="BO23">
        <v>460</v>
      </c>
      <c r="BP23">
        <v>135100</v>
      </c>
      <c r="BQ23">
        <v>3600</v>
      </c>
      <c r="BR23">
        <v>233700</v>
      </c>
      <c r="BS23">
        <v>5300</v>
      </c>
      <c r="BT23" s="2">
        <v>1358000</v>
      </c>
      <c r="BU23">
        <v>34000</v>
      </c>
      <c r="BV23" s="2">
        <v>1936000</v>
      </c>
      <c r="BW23">
        <v>50000</v>
      </c>
      <c r="BX23">
        <v>218300</v>
      </c>
      <c r="BY23">
        <v>5100</v>
      </c>
      <c r="BZ23">
        <v>126900</v>
      </c>
      <c r="CA23">
        <v>3500</v>
      </c>
      <c r="CB23">
        <v>15590</v>
      </c>
      <c r="CC23">
        <v>480</v>
      </c>
      <c r="CD23">
        <v>5120</v>
      </c>
      <c r="CE23">
        <v>190</v>
      </c>
      <c r="CF23">
        <v>14790</v>
      </c>
      <c r="CG23">
        <v>450</v>
      </c>
      <c r="CH23">
        <v>12400</v>
      </c>
      <c r="CI23">
        <v>380</v>
      </c>
      <c r="CJ23">
        <v>16640</v>
      </c>
      <c r="CK23">
        <v>430</v>
      </c>
      <c r="CL23">
        <v>13370</v>
      </c>
      <c r="CM23">
        <v>370</v>
      </c>
      <c r="CN23">
        <v>12440</v>
      </c>
      <c r="CO23">
        <v>420</v>
      </c>
      <c r="CP23">
        <v>4560</v>
      </c>
      <c r="CQ23">
        <v>210</v>
      </c>
      <c r="CR23">
        <v>5510</v>
      </c>
      <c r="CS23">
        <v>210</v>
      </c>
      <c r="CT23">
        <v>2770</v>
      </c>
      <c r="CU23">
        <v>140</v>
      </c>
      <c r="CV23">
        <v>-1</v>
      </c>
      <c r="CW23">
        <v>10</v>
      </c>
      <c r="CX23">
        <v>39</v>
      </c>
      <c r="CY23">
        <v>13</v>
      </c>
      <c r="CZ23">
        <v>12</v>
      </c>
      <c r="DA23">
        <v>8.8000000000000007</v>
      </c>
      <c r="DB23">
        <v>160</v>
      </c>
      <c r="DC23">
        <v>23</v>
      </c>
      <c r="DD23">
        <v>129800</v>
      </c>
      <c r="DE23">
        <v>2800</v>
      </c>
      <c r="DF23">
        <v>6750</v>
      </c>
      <c r="DG23">
        <v>220</v>
      </c>
      <c r="DH23">
        <v>15.9</v>
      </c>
      <c r="DI23">
        <v>2</v>
      </c>
      <c r="DJ23">
        <v>679</v>
      </c>
      <c r="DK23">
        <v>78</v>
      </c>
      <c r="DL23">
        <v>494000</v>
      </c>
      <c r="DM23">
        <v>13000</v>
      </c>
      <c r="DN23">
        <v>122.5</v>
      </c>
      <c r="DO23">
        <v>3.5</v>
      </c>
      <c r="DP23">
        <v>645</v>
      </c>
      <c r="DQ23">
        <v>17</v>
      </c>
      <c r="DR23">
        <v>1024</v>
      </c>
      <c r="DS23">
        <v>23</v>
      </c>
      <c r="DT23">
        <v>4860</v>
      </c>
      <c r="DU23">
        <v>120</v>
      </c>
      <c r="DV23">
        <v>7110</v>
      </c>
      <c r="DW23">
        <v>180</v>
      </c>
      <c r="DX23">
        <v>592</v>
      </c>
      <c r="DY23">
        <v>14</v>
      </c>
      <c r="DZ23">
        <v>2010</v>
      </c>
      <c r="EA23">
        <v>55</v>
      </c>
      <c r="EB23">
        <v>286.60000000000002</v>
      </c>
      <c r="EC23">
        <v>8.8000000000000007</v>
      </c>
      <c r="ED23">
        <v>23.71</v>
      </c>
      <c r="EE23">
        <v>0.88</v>
      </c>
      <c r="EF23">
        <v>242.1</v>
      </c>
      <c r="EG23">
        <v>7.3</v>
      </c>
      <c r="EH23">
        <v>29.69</v>
      </c>
      <c r="EI23">
        <v>0.91</v>
      </c>
      <c r="EJ23">
        <v>170.9</v>
      </c>
      <c r="EK23">
        <v>4.4000000000000004</v>
      </c>
      <c r="EL23">
        <v>33.74</v>
      </c>
      <c r="EM23">
        <v>0.93</v>
      </c>
      <c r="EN23">
        <v>92.4</v>
      </c>
      <c r="EO23">
        <v>3.1</v>
      </c>
      <c r="EP23">
        <v>11.1</v>
      </c>
      <c r="EQ23">
        <v>0.5</v>
      </c>
      <c r="ER23">
        <v>61.3</v>
      </c>
      <c r="ES23">
        <v>2.2999999999999998</v>
      </c>
      <c r="ET23">
        <v>6.6</v>
      </c>
      <c r="EU23">
        <v>0.33</v>
      </c>
      <c r="EV23">
        <v>-0.3</v>
      </c>
      <c r="EW23">
        <v>2.1800000000000002</v>
      </c>
      <c r="EX23">
        <v>0.48</v>
      </c>
      <c r="EY23">
        <v>0.16</v>
      </c>
      <c r="EZ23">
        <v>0.16</v>
      </c>
      <c r="FA23">
        <v>0.12</v>
      </c>
      <c r="FB23">
        <v>0.9</v>
      </c>
      <c r="FC23">
        <v>0.13</v>
      </c>
      <c r="FD23">
        <v>342.7</v>
      </c>
      <c r="FE23">
        <v>7.3</v>
      </c>
      <c r="FF23">
        <v>17.05</v>
      </c>
      <c r="FG23">
        <v>0.55000000000000004</v>
      </c>
      <c r="FH23" s="2">
        <v>3.4570000000000003E-5</v>
      </c>
      <c r="FI23" s="2">
        <v>9.7999999999999993E-7</v>
      </c>
    </row>
    <row r="24" spans="1:165" x14ac:dyDescent="0.2">
      <c r="A24" t="s">
        <v>276</v>
      </c>
      <c r="B24" t="s">
        <v>277</v>
      </c>
      <c r="C24" t="s">
        <v>211</v>
      </c>
      <c r="D24" s="144">
        <v>0.59684027777777782</v>
      </c>
      <c r="E24">
        <v>24.372</v>
      </c>
      <c r="F24" t="s">
        <v>278</v>
      </c>
      <c r="G24">
        <v>49</v>
      </c>
      <c r="I24">
        <v>1</v>
      </c>
      <c r="J24" s="2">
        <v>4214000</v>
      </c>
      <c r="K24">
        <v>85000</v>
      </c>
      <c r="L24">
        <v>10040</v>
      </c>
      <c r="M24">
        <v>190</v>
      </c>
      <c r="N24">
        <v>100500</v>
      </c>
      <c r="O24">
        <v>1700</v>
      </c>
      <c r="P24">
        <v>16680</v>
      </c>
      <c r="Q24">
        <v>460</v>
      </c>
      <c r="R24">
        <v>134000</v>
      </c>
      <c r="S24">
        <v>3800</v>
      </c>
      <c r="T24" s="2">
        <v>223500</v>
      </c>
      <c r="U24">
        <v>4900</v>
      </c>
      <c r="V24" s="2">
        <v>1280000</v>
      </c>
      <c r="W24">
        <v>32000</v>
      </c>
      <c r="X24" s="2">
        <v>1877000</v>
      </c>
      <c r="Y24">
        <v>47000</v>
      </c>
      <c r="Z24">
        <v>210100</v>
      </c>
      <c r="AA24">
        <v>5100</v>
      </c>
      <c r="AB24">
        <v>123800</v>
      </c>
      <c r="AC24">
        <v>2600</v>
      </c>
      <c r="AD24">
        <v>15290</v>
      </c>
      <c r="AE24">
        <v>510</v>
      </c>
      <c r="AF24">
        <v>5040</v>
      </c>
      <c r="AG24">
        <v>170</v>
      </c>
      <c r="AH24">
        <v>13920</v>
      </c>
      <c r="AI24">
        <v>390</v>
      </c>
      <c r="AJ24">
        <v>12150</v>
      </c>
      <c r="AK24">
        <v>390</v>
      </c>
      <c r="AL24">
        <v>16330</v>
      </c>
      <c r="AM24">
        <v>500</v>
      </c>
      <c r="AN24">
        <v>12950</v>
      </c>
      <c r="AO24">
        <v>460</v>
      </c>
      <c r="AP24">
        <v>11770</v>
      </c>
      <c r="AQ24">
        <v>360</v>
      </c>
      <c r="AR24">
        <v>4400</v>
      </c>
      <c r="AS24">
        <v>180</v>
      </c>
      <c r="AT24">
        <v>5190</v>
      </c>
      <c r="AU24">
        <v>200</v>
      </c>
      <c r="AV24">
        <v>2710</v>
      </c>
      <c r="AW24">
        <v>110</v>
      </c>
      <c r="AX24">
        <v>30</v>
      </c>
      <c r="AY24">
        <v>10</v>
      </c>
      <c r="AZ24">
        <v>39</v>
      </c>
      <c r="BA24">
        <v>10</v>
      </c>
      <c r="BB24">
        <v>23.8</v>
      </c>
      <c r="BC24">
        <v>9.1</v>
      </c>
      <c r="BD24">
        <v>214</v>
      </c>
      <c r="BE24">
        <v>26</v>
      </c>
      <c r="BF24">
        <v>130700</v>
      </c>
      <c r="BG24">
        <v>2600</v>
      </c>
      <c r="BH24">
        <v>6870</v>
      </c>
      <c r="BI24">
        <v>190</v>
      </c>
      <c r="BJ24">
        <v>100100</v>
      </c>
      <c r="BK24">
        <v>1700</v>
      </c>
      <c r="BL24">
        <v>1730</v>
      </c>
      <c r="BM24">
        <v>190</v>
      </c>
      <c r="BN24">
        <v>15310</v>
      </c>
      <c r="BO24">
        <v>460</v>
      </c>
      <c r="BP24">
        <v>134000</v>
      </c>
      <c r="BQ24">
        <v>3800</v>
      </c>
      <c r="BR24" s="2">
        <v>223500</v>
      </c>
      <c r="BS24">
        <v>4900</v>
      </c>
      <c r="BT24" s="2">
        <v>1280000</v>
      </c>
      <c r="BU24">
        <v>32000</v>
      </c>
      <c r="BV24" s="2">
        <v>1877000</v>
      </c>
      <c r="BW24">
        <v>47000</v>
      </c>
      <c r="BX24">
        <v>210100</v>
      </c>
      <c r="BY24">
        <v>5100</v>
      </c>
      <c r="BZ24">
        <v>123800</v>
      </c>
      <c r="CA24">
        <v>2600</v>
      </c>
      <c r="CB24">
        <v>15290</v>
      </c>
      <c r="CC24">
        <v>510</v>
      </c>
      <c r="CD24">
        <v>5040</v>
      </c>
      <c r="CE24">
        <v>170</v>
      </c>
      <c r="CF24">
        <v>13920</v>
      </c>
      <c r="CG24">
        <v>390</v>
      </c>
      <c r="CH24">
        <v>12150</v>
      </c>
      <c r="CI24">
        <v>390</v>
      </c>
      <c r="CJ24">
        <v>16330</v>
      </c>
      <c r="CK24">
        <v>500</v>
      </c>
      <c r="CL24">
        <v>12950</v>
      </c>
      <c r="CM24">
        <v>460</v>
      </c>
      <c r="CN24">
        <v>11770</v>
      </c>
      <c r="CO24">
        <v>360</v>
      </c>
      <c r="CP24">
        <v>4400</v>
      </c>
      <c r="CQ24">
        <v>180</v>
      </c>
      <c r="CR24">
        <v>5190</v>
      </c>
      <c r="CS24">
        <v>200</v>
      </c>
      <c r="CT24">
        <v>2710</v>
      </c>
      <c r="CU24">
        <v>110</v>
      </c>
      <c r="CV24">
        <v>3</v>
      </c>
      <c r="CW24">
        <v>10</v>
      </c>
      <c r="CX24">
        <v>32</v>
      </c>
      <c r="CY24">
        <v>10</v>
      </c>
      <c r="CZ24">
        <v>16.7</v>
      </c>
      <c r="DA24">
        <v>9.1</v>
      </c>
      <c r="DB24">
        <v>197</v>
      </c>
      <c r="DC24">
        <v>26</v>
      </c>
      <c r="DD24">
        <v>130700</v>
      </c>
      <c r="DE24">
        <v>2600</v>
      </c>
      <c r="DF24">
        <v>6870</v>
      </c>
      <c r="DG24">
        <v>190</v>
      </c>
      <c r="DH24">
        <v>15.2</v>
      </c>
      <c r="DI24">
        <v>2</v>
      </c>
      <c r="DJ24">
        <v>728</v>
      </c>
      <c r="DK24">
        <v>80</v>
      </c>
      <c r="DL24">
        <v>490300</v>
      </c>
      <c r="DM24">
        <v>8200</v>
      </c>
      <c r="DN24">
        <v>117.6</v>
      </c>
      <c r="DO24">
        <v>3.5</v>
      </c>
      <c r="DP24">
        <v>640</v>
      </c>
      <c r="DQ24">
        <v>18</v>
      </c>
      <c r="DR24">
        <v>980</v>
      </c>
      <c r="DS24">
        <v>21</v>
      </c>
      <c r="DT24">
        <v>4590</v>
      </c>
      <c r="DU24">
        <v>120</v>
      </c>
      <c r="DV24">
        <v>6900</v>
      </c>
      <c r="DW24">
        <v>170</v>
      </c>
      <c r="DX24">
        <v>570</v>
      </c>
      <c r="DY24">
        <v>14</v>
      </c>
      <c r="DZ24">
        <v>1962</v>
      </c>
      <c r="EA24">
        <v>41</v>
      </c>
      <c r="EB24">
        <v>281.2</v>
      </c>
      <c r="EC24">
        <v>9.4</v>
      </c>
      <c r="ED24">
        <v>23.37</v>
      </c>
      <c r="EE24">
        <v>0.8</v>
      </c>
      <c r="EF24">
        <v>227.9</v>
      </c>
      <c r="EG24">
        <v>6.4</v>
      </c>
      <c r="EH24">
        <v>29.1</v>
      </c>
      <c r="EI24">
        <v>0.92</v>
      </c>
      <c r="EJ24">
        <v>167.7</v>
      </c>
      <c r="EK24">
        <v>5.2</v>
      </c>
      <c r="EL24">
        <v>32.700000000000003</v>
      </c>
      <c r="EM24">
        <v>1.2</v>
      </c>
      <c r="EN24">
        <v>87.4</v>
      </c>
      <c r="EO24">
        <v>2.6</v>
      </c>
      <c r="EP24">
        <v>10.72</v>
      </c>
      <c r="EQ24">
        <v>0.44</v>
      </c>
      <c r="ER24">
        <v>57.8</v>
      </c>
      <c r="ES24">
        <v>2.2999999999999998</v>
      </c>
      <c r="ET24">
        <v>6.46</v>
      </c>
      <c r="EU24">
        <v>0.27</v>
      </c>
      <c r="EV24">
        <v>0.64</v>
      </c>
      <c r="EW24">
        <v>2.2000000000000002</v>
      </c>
      <c r="EX24">
        <v>0.39</v>
      </c>
      <c r="EY24">
        <v>0.12</v>
      </c>
      <c r="EZ24">
        <v>0.22</v>
      </c>
      <c r="FA24">
        <v>0.12</v>
      </c>
      <c r="FB24">
        <v>1.1000000000000001</v>
      </c>
      <c r="FC24">
        <v>0.14000000000000001</v>
      </c>
      <c r="FD24">
        <v>345</v>
      </c>
      <c r="FE24">
        <v>6.8</v>
      </c>
      <c r="FF24">
        <v>17.37</v>
      </c>
      <c r="FG24">
        <v>0.48</v>
      </c>
      <c r="FH24" s="2">
        <v>3.5309999999999999E-5</v>
      </c>
      <c r="FI24" s="2">
        <v>9.0999999999999997E-7</v>
      </c>
    </row>
    <row r="25" spans="1:165" x14ac:dyDescent="0.2">
      <c r="A25" t="s">
        <v>279</v>
      </c>
      <c r="B25" t="s">
        <v>280</v>
      </c>
      <c r="C25" t="s">
        <v>211</v>
      </c>
      <c r="D25" s="144">
        <v>0.59782407407407401</v>
      </c>
      <c r="E25">
        <v>23.882000000000001</v>
      </c>
      <c r="F25" t="s">
        <v>281</v>
      </c>
      <c r="G25">
        <v>48</v>
      </c>
      <c r="I25">
        <v>1</v>
      </c>
      <c r="J25" s="2">
        <v>4270000</v>
      </c>
      <c r="K25">
        <v>110000</v>
      </c>
      <c r="L25">
        <v>9870</v>
      </c>
      <c r="M25">
        <v>210</v>
      </c>
      <c r="N25">
        <v>98400</v>
      </c>
      <c r="O25">
        <v>2500</v>
      </c>
      <c r="P25">
        <v>16690</v>
      </c>
      <c r="Q25">
        <v>510</v>
      </c>
      <c r="R25">
        <v>129900</v>
      </c>
      <c r="S25">
        <v>3500</v>
      </c>
      <c r="T25">
        <v>229200</v>
      </c>
      <c r="U25">
        <v>6800</v>
      </c>
      <c r="V25" s="2">
        <v>1314000</v>
      </c>
      <c r="W25">
        <v>37000</v>
      </c>
      <c r="X25" s="2">
        <v>1897000</v>
      </c>
      <c r="Y25">
        <v>62000</v>
      </c>
      <c r="Z25">
        <v>214400</v>
      </c>
      <c r="AA25">
        <v>6100</v>
      </c>
      <c r="AB25">
        <v>126200</v>
      </c>
      <c r="AC25">
        <v>3500</v>
      </c>
      <c r="AD25">
        <v>15270</v>
      </c>
      <c r="AE25">
        <v>500</v>
      </c>
      <c r="AF25">
        <v>5230</v>
      </c>
      <c r="AG25">
        <v>230</v>
      </c>
      <c r="AH25">
        <v>15070</v>
      </c>
      <c r="AI25">
        <v>450</v>
      </c>
      <c r="AJ25">
        <v>12040</v>
      </c>
      <c r="AK25">
        <v>420</v>
      </c>
      <c r="AL25">
        <v>16610</v>
      </c>
      <c r="AM25">
        <v>550</v>
      </c>
      <c r="AN25">
        <v>13060</v>
      </c>
      <c r="AO25">
        <v>430</v>
      </c>
      <c r="AP25">
        <v>11870</v>
      </c>
      <c r="AQ25">
        <v>440</v>
      </c>
      <c r="AR25">
        <v>4630</v>
      </c>
      <c r="AS25">
        <v>170</v>
      </c>
      <c r="AT25">
        <v>5050</v>
      </c>
      <c r="AU25">
        <v>190</v>
      </c>
      <c r="AV25">
        <v>2910</v>
      </c>
      <c r="AW25">
        <v>150</v>
      </c>
      <c r="AX25">
        <v>18.7</v>
      </c>
      <c r="AY25">
        <v>7.6</v>
      </c>
      <c r="AZ25">
        <v>34</v>
      </c>
      <c r="BA25">
        <v>11</v>
      </c>
      <c r="BB25">
        <v>11.8</v>
      </c>
      <c r="BC25">
        <v>5.4</v>
      </c>
      <c r="BD25">
        <v>174</v>
      </c>
      <c r="BE25">
        <v>27</v>
      </c>
      <c r="BF25">
        <v>126500</v>
      </c>
      <c r="BG25">
        <v>3200</v>
      </c>
      <c r="BH25">
        <v>6180</v>
      </c>
      <c r="BI25">
        <v>200</v>
      </c>
      <c r="BJ25">
        <v>98100</v>
      </c>
      <c r="BK25">
        <v>2500</v>
      </c>
      <c r="BL25">
        <v>1550</v>
      </c>
      <c r="BM25">
        <v>210</v>
      </c>
      <c r="BN25">
        <v>15320</v>
      </c>
      <c r="BO25">
        <v>510</v>
      </c>
      <c r="BP25">
        <v>129900</v>
      </c>
      <c r="BQ25">
        <v>3500</v>
      </c>
      <c r="BR25">
        <v>229100</v>
      </c>
      <c r="BS25">
        <v>6800</v>
      </c>
      <c r="BT25" s="2">
        <v>1314000</v>
      </c>
      <c r="BU25">
        <v>37000</v>
      </c>
      <c r="BV25" s="2">
        <v>1897000</v>
      </c>
      <c r="BW25">
        <v>62000</v>
      </c>
      <c r="BX25">
        <v>214400</v>
      </c>
      <c r="BY25">
        <v>6100</v>
      </c>
      <c r="BZ25">
        <v>126200</v>
      </c>
      <c r="CA25">
        <v>3500</v>
      </c>
      <c r="CB25">
        <v>15270</v>
      </c>
      <c r="CC25">
        <v>500</v>
      </c>
      <c r="CD25">
        <v>5230</v>
      </c>
      <c r="CE25">
        <v>230</v>
      </c>
      <c r="CF25">
        <v>15070</v>
      </c>
      <c r="CG25">
        <v>450</v>
      </c>
      <c r="CH25">
        <v>12040</v>
      </c>
      <c r="CI25">
        <v>420</v>
      </c>
      <c r="CJ25">
        <v>16610</v>
      </c>
      <c r="CK25">
        <v>550</v>
      </c>
      <c r="CL25">
        <v>13060</v>
      </c>
      <c r="CM25">
        <v>430</v>
      </c>
      <c r="CN25">
        <v>11870</v>
      </c>
      <c r="CO25">
        <v>440</v>
      </c>
      <c r="CP25">
        <v>4630</v>
      </c>
      <c r="CQ25">
        <v>170</v>
      </c>
      <c r="CR25">
        <v>5050</v>
      </c>
      <c r="CS25">
        <v>190</v>
      </c>
      <c r="CT25">
        <v>2910</v>
      </c>
      <c r="CU25">
        <v>150</v>
      </c>
      <c r="CV25">
        <v>-8.4</v>
      </c>
      <c r="CW25">
        <v>7.6</v>
      </c>
      <c r="CX25">
        <v>27</v>
      </c>
      <c r="CY25">
        <v>11</v>
      </c>
      <c r="CZ25">
        <v>4.7</v>
      </c>
      <c r="DA25">
        <v>5.4</v>
      </c>
      <c r="DB25">
        <v>157</v>
      </c>
      <c r="DC25">
        <v>27</v>
      </c>
      <c r="DD25">
        <v>126500</v>
      </c>
      <c r="DE25">
        <v>3200</v>
      </c>
      <c r="DF25">
        <v>6180</v>
      </c>
      <c r="DG25">
        <v>200</v>
      </c>
      <c r="DH25">
        <v>14.9</v>
      </c>
      <c r="DI25">
        <v>2</v>
      </c>
      <c r="DJ25">
        <v>655</v>
      </c>
      <c r="DK25">
        <v>88</v>
      </c>
      <c r="DL25">
        <v>481000</v>
      </c>
      <c r="DM25">
        <v>12000</v>
      </c>
      <c r="DN25">
        <v>117.7</v>
      </c>
      <c r="DO25">
        <v>3.9</v>
      </c>
      <c r="DP25">
        <v>620</v>
      </c>
      <c r="DQ25">
        <v>17</v>
      </c>
      <c r="DR25">
        <v>1005</v>
      </c>
      <c r="DS25">
        <v>30</v>
      </c>
      <c r="DT25">
        <v>4710</v>
      </c>
      <c r="DU25">
        <v>130</v>
      </c>
      <c r="DV25">
        <v>6970</v>
      </c>
      <c r="DW25">
        <v>230</v>
      </c>
      <c r="DX25">
        <v>582</v>
      </c>
      <c r="DY25">
        <v>16</v>
      </c>
      <c r="DZ25">
        <v>2001</v>
      </c>
      <c r="EA25">
        <v>55</v>
      </c>
      <c r="EB25">
        <v>280.89999999999998</v>
      </c>
      <c r="EC25">
        <v>9.1999999999999993</v>
      </c>
      <c r="ED25">
        <v>24.3</v>
      </c>
      <c r="EE25">
        <v>1.1000000000000001</v>
      </c>
      <c r="EF25">
        <v>246.9</v>
      </c>
      <c r="EG25">
        <v>7.4</v>
      </c>
      <c r="EH25">
        <v>28.8</v>
      </c>
      <c r="EI25">
        <v>1</v>
      </c>
      <c r="EJ25">
        <v>170.6</v>
      </c>
      <c r="EK25">
        <v>5.6</v>
      </c>
      <c r="EL25">
        <v>33</v>
      </c>
      <c r="EM25">
        <v>1.1000000000000001</v>
      </c>
      <c r="EN25">
        <v>88.2</v>
      </c>
      <c r="EO25">
        <v>3.3</v>
      </c>
      <c r="EP25">
        <v>11.27</v>
      </c>
      <c r="EQ25">
        <v>0.43</v>
      </c>
      <c r="ER25">
        <v>56.3</v>
      </c>
      <c r="ES25">
        <v>2.1</v>
      </c>
      <c r="ET25">
        <v>6.94</v>
      </c>
      <c r="EU25">
        <v>0.36</v>
      </c>
      <c r="EV25">
        <v>-1.8</v>
      </c>
      <c r="EW25">
        <v>1.6</v>
      </c>
      <c r="EX25">
        <v>0.33</v>
      </c>
      <c r="EY25">
        <v>0.13</v>
      </c>
      <c r="EZ25">
        <v>6.3E-2</v>
      </c>
      <c r="FA25">
        <v>7.1999999999999995E-2</v>
      </c>
      <c r="FB25">
        <v>0.88</v>
      </c>
      <c r="FC25">
        <v>0.15</v>
      </c>
      <c r="FD25">
        <v>334.1</v>
      </c>
      <c r="FE25">
        <v>8.5</v>
      </c>
      <c r="FF25">
        <v>15.62</v>
      </c>
      <c r="FG25">
        <v>0.51</v>
      </c>
      <c r="FH25" s="2">
        <v>3.2799999999999998E-5</v>
      </c>
      <c r="FI25" s="2">
        <v>8.5000000000000001E-7</v>
      </c>
    </row>
    <row r="26" spans="1:165" x14ac:dyDescent="0.2">
      <c r="A26" t="s">
        <v>282</v>
      </c>
      <c r="B26" t="s">
        <v>283</v>
      </c>
      <c r="C26" t="s">
        <v>211</v>
      </c>
      <c r="D26" s="144">
        <v>0.61729166666666668</v>
      </c>
      <c r="E26">
        <v>22.786999999999999</v>
      </c>
      <c r="F26" t="s">
        <v>284</v>
      </c>
      <c r="G26">
        <v>46</v>
      </c>
      <c r="I26">
        <v>1</v>
      </c>
      <c r="J26" s="2">
        <v>4258000</v>
      </c>
      <c r="K26">
        <v>85000</v>
      </c>
      <c r="L26">
        <v>9820</v>
      </c>
      <c r="M26">
        <v>230</v>
      </c>
      <c r="N26">
        <v>99730</v>
      </c>
      <c r="O26">
        <v>2100</v>
      </c>
      <c r="P26">
        <v>16930</v>
      </c>
      <c r="Q26">
        <v>430</v>
      </c>
      <c r="R26">
        <v>132100</v>
      </c>
      <c r="S26">
        <v>3800</v>
      </c>
      <c r="T26">
        <v>224600</v>
      </c>
      <c r="U26">
        <v>5100</v>
      </c>
      <c r="V26" s="2">
        <v>1297000</v>
      </c>
      <c r="W26">
        <v>28000</v>
      </c>
      <c r="X26" s="2">
        <v>1902000</v>
      </c>
      <c r="Y26">
        <v>54000</v>
      </c>
      <c r="Z26">
        <v>215300</v>
      </c>
      <c r="AA26">
        <v>5100</v>
      </c>
      <c r="AB26">
        <v>124100</v>
      </c>
      <c r="AC26">
        <v>2900</v>
      </c>
      <c r="AD26">
        <v>15360</v>
      </c>
      <c r="AE26">
        <v>520</v>
      </c>
      <c r="AF26">
        <v>5170</v>
      </c>
      <c r="AG26">
        <v>190</v>
      </c>
      <c r="AH26">
        <v>14560</v>
      </c>
      <c r="AI26">
        <v>430</v>
      </c>
      <c r="AJ26">
        <v>12280</v>
      </c>
      <c r="AK26">
        <v>270</v>
      </c>
      <c r="AL26">
        <v>16170</v>
      </c>
      <c r="AM26">
        <v>440</v>
      </c>
      <c r="AN26">
        <v>12960</v>
      </c>
      <c r="AO26">
        <v>370</v>
      </c>
      <c r="AP26">
        <v>11760</v>
      </c>
      <c r="AQ26">
        <v>430</v>
      </c>
      <c r="AR26">
        <v>4660</v>
      </c>
      <c r="AS26">
        <v>160</v>
      </c>
      <c r="AT26">
        <v>5340</v>
      </c>
      <c r="AU26">
        <v>190</v>
      </c>
      <c r="AV26">
        <v>2800</v>
      </c>
      <c r="AW26">
        <v>140</v>
      </c>
      <c r="AX26">
        <v>21.3</v>
      </c>
      <c r="AY26">
        <v>7.9</v>
      </c>
      <c r="AZ26">
        <v>25.8</v>
      </c>
      <c r="BA26">
        <v>8.1</v>
      </c>
      <c r="BB26">
        <v>13</v>
      </c>
      <c r="BC26">
        <v>6</v>
      </c>
      <c r="BD26">
        <v>163</v>
      </c>
      <c r="BE26">
        <v>25</v>
      </c>
      <c r="BF26">
        <v>128400</v>
      </c>
      <c r="BG26">
        <v>2400</v>
      </c>
      <c r="BH26">
        <v>6560</v>
      </c>
      <c r="BI26">
        <v>230</v>
      </c>
      <c r="BJ26">
        <v>99400</v>
      </c>
      <c r="BK26">
        <v>2100</v>
      </c>
      <c r="BL26">
        <v>1640</v>
      </c>
      <c r="BM26">
        <v>230</v>
      </c>
      <c r="BN26">
        <v>15570</v>
      </c>
      <c r="BO26">
        <v>430</v>
      </c>
      <c r="BP26">
        <v>132100</v>
      </c>
      <c r="BQ26">
        <v>3800</v>
      </c>
      <c r="BR26">
        <v>224600</v>
      </c>
      <c r="BS26">
        <v>5100</v>
      </c>
      <c r="BT26" s="2">
        <v>1297000</v>
      </c>
      <c r="BU26">
        <v>28000</v>
      </c>
      <c r="BV26" s="2">
        <v>1902000</v>
      </c>
      <c r="BW26">
        <v>54000</v>
      </c>
      <c r="BX26">
        <v>215300</v>
      </c>
      <c r="BY26">
        <v>5100</v>
      </c>
      <c r="BZ26">
        <v>124100</v>
      </c>
      <c r="CA26">
        <v>2900</v>
      </c>
      <c r="CB26">
        <v>15360</v>
      </c>
      <c r="CC26">
        <v>520</v>
      </c>
      <c r="CD26">
        <v>5170</v>
      </c>
      <c r="CE26">
        <v>190</v>
      </c>
      <c r="CF26">
        <v>14560</v>
      </c>
      <c r="CG26">
        <v>430</v>
      </c>
      <c r="CH26">
        <v>12280</v>
      </c>
      <c r="CI26">
        <v>270</v>
      </c>
      <c r="CJ26">
        <v>16170</v>
      </c>
      <c r="CK26">
        <v>440</v>
      </c>
      <c r="CL26">
        <v>12960</v>
      </c>
      <c r="CM26">
        <v>370</v>
      </c>
      <c r="CN26">
        <v>11760</v>
      </c>
      <c r="CO26">
        <v>430</v>
      </c>
      <c r="CP26">
        <v>4660</v>
      </c>
      <c r="CQ26">
        <v>160</v>
      </c>
      <c r="CR26">
        <v>5340</v>
      </c>
      <c r="CS26">
        <v>190</v>
      </c>
      <c r="CT26">
        <v>2800</v>
      </c>
      <c r="CU26">
        <v>140</v>
      </c>
      <c r="CV26">
        <v>-5.3</v>
      </c>
      <c r="CW26">
        <v>7.9</v>
      </c>
      <c r="CX26">
        <v>18.899999999999999</v>
      </c>
      <c r="CY26">
        <v>8.1</v>
      </c>
      <c r="CZ26">
        <v>6.2</v>
      </c>
      <c r="DA26">
        <v>6</v>
      </c>
      <c r="DB26">
        <v>147</v>
      </c>
      <c r="DC26">
        <v>25</v>
      </c>
      <c r="DD26">
        <v>128400</v>
      </c>
      <c r="DE26">
        <v>2400</v>
      </c>
      <c r="DF26">
        <v>6560</v>
      </c>
      <c r="DG26">
        <v>230</v>
      </c>
      <c r="DH26">
        <v>14.9</v>
      </c>
      <c r="DI26">
        <v>1.9</v>
      </c>
      <c r="DJ26">
        <v>698</v>
      </c>
      <c r="DK26">
        <v>99</v>
      </c>
      <c r="DL26">
        <v>490000</v>
      </c>
      <c r="DM26">
        <v>10000</v>
      </c>
      <c r="DN26">
        <v>120.5</v>
      </c>
      <c r="DO26">
        <v>3.3</v>
      </c>
      <c r="DP26">
        <v>635</v>
      </c>
      <c r="DQ26">
        <v>18</v>
      </c>
      <c r="DR26">
        <v>990</v>
      </c>
      <c r="DS26">
        <v>22</v>
      </c>
      <c r="DT26">
        <v>4680</v>
      </c>
      <c r="DU26">
        <v>100</v>
      </c>
      <c r="DV26">
        <v>7030</v>
      </c>
      <c r="DW26">
        <v>200</v>
      </c>
      <c r="DX26">
        <v>588</v>
      </c>
      <c r="DY26">
        <v>14</v>
      </c>
      <c r="DZ26">
        <v>1977</v>
      </c>
      <c r="EA26">
        <v>47</v>
      </c>
      <c r="EB26">
        <v>284.2</v>
      </c>
      <c r="EC26">
        <v>9.6</v>
      </c>
      <c r="ED26">
        <v>24.11</v>
      </c>
      <c r="EE26">
        <v>0.87</v>
      </c>
      <c r="EF26">
        <v>238.9</v>
      </c>
      <c r="EG26">
        <v>7</v>
      </c>
      <c r="EH26">
        <v>29.57</v>
      </c>
      <c r="EI26">
        <v>0.65</v>
      </c>
      <c r="EJ26">
        <v>167</v>
      </c>
      <c r="EK26">
        <v>4.5</v>
      </c>
      <c r="EL26">
        <v>32.89</v>
      </c>
      <c r="EM26">
        <v>0.93</v>
      </c>
      <c r="EN26">
        <v>87.7</v>
      </c>
      <c r="EO26">
        <v>3.2</v>
      </c>
      <c r="EP26">
        <v>11.4</v>
      </c>
      <c r="EQ26">
        <v>0.4</v>
      </c>
      <c r="ER26">
        <v>59.9</v>
      </c>
      <c r="ES26">
        <v>2.2000000000000002</v>
      </c>
      <c r="ET26">
        <v>6.72</v>
      </c>
      <c r="EU26">
        <v>0.34</v>
      </c>
      <c r="EV26">
        <v>-1.1000000000000001</v>
      </c>
      <c r="EW26">
        <v>1.7</v>
      </c>
      <c r="EX26">
        <v>0.23</v>
      </c>
      <c r="EY26">
        <v>9.9000000000000005E-2</v>
      </c>
      <c r="EZ26">
        <v>8.2000000000000003E-2</v>
      </c>
      <c r="FA26">
        <v>0.08</v>
      </c>
      <c r="FB26">
        <v>0.83</v>
      </c>
      <c r="FC26">
        <v>0.14000000000000001</v>
      </c>
      <c r="FD26">
        <v>340.4</v>
      </c>
      <c r="FE26">
        <v>6.4</v>
      </c>
      <c r="FF26">
        <v>16.63</v>
      </c>
      <c r="FG26">
        <v>0.56999999999999995</v>
      </c>
      <c r="FH26" s="2">
        <v>3.4E-5</v>
      </c>
      <c r="FI26" s="2">
        <v>1.1000000000000001E-6</v>
      </c>
    </row>
    <row r="27" spans="1:165" x14ac:dyDescent="0.2">
      <c r="A27" t="s">
        <v>285</v>
      </c>
      <c r="B27" t="s">
        <v>286</v>
      </c>
      <c r="C27" t="s">
        <v>211</v>
      </c>
      <c r="D27" s="144">
        <v>0.61901620370370369</v>
      </c>
      <c r="E27">
        <v>23.882000000000001</v>
      </c>
      <c r="F27" t="s">
        <v>287</v>
      </c>
      <c r="G27">
        <v>48</v>
      </c>
      <c r="I27">
        <v>1</v>
      </c>
      <c r="J27" s="2">
        <v>4244000</v>
      </c>
      <c r="K27">
        <v>67000</v>
      </c>
      <c r="L27">
        <v>9790</v>
      </c>
      <c r="M27">
        <v>190</v>
      </c>
      <c r="N27">
        <v>99300</v>
      </c>
      <c r="O27">
        <v>2000</v>
      </c>
      <c r="P27">
        <v>16620</v>
      </c>
      <c r="Q27">
        <v>380</v>
      </c>
      <c r="R27">
        <v>130000</v>
      </c>
      <c r="S27">
        <v>3100</v>
      </c>
      <c r="T27">
        <v>224800</v>
      </c>
      <c r="U27">
        <v>4000</v>
      </c>
      <c r="V27" s="2">
        <v>1297000</v>
      </c>
      <c r="W27">
        <v>24000</v>
      </c>
      <c r="X27" s="2">
        <v>1886000</v>
      </c>
      <c r="Y27">
        <v>38000</v>
      </c>
      <c r="Z27">
        <v>216100</v>
      </c>
      <c r="AA27">
        <v>5200</v>
      </c>
      <c r="AB27">
        <v>125900</v>
      </c>
      <c r="AC27">
        <v>2900</v>
      </c>
      <c r="AD27">
        <v>15280</v>
      </c>
      <c r="AE27">
        <v>480</v>
      </c>
      <c r="AF27">
        <v>5140</v>
      </c>
      <c r="AG27">
        <v>190</v>
      </c>
      <c r="AH27">
        <v>14450</v>
      </c>
      <c r="AI27">
        <v>380</v>
      </c>
      <c r="AJ27">
        <v>12190</v>
      </c>
      <c r="AK27">
        <v>370</v>
      </c>
      <c r="AL27">
        <v>16520</v>
      </c>
      <c r="AM27">
        <v>370</v>
      </c>
      <c r="AN27">
        <v>13050</v>
      </c>
      <c r="AO27">
        <v>370</v>
      </c>
      <c r="AP27">
        <v>12200</v>
      </c>
      <c r="AQ27">
        <v>290</v>
      </c>
      <c r="AR27">
        <v>4760</v>
      </c>
      <c r="AS27">
        <v>180</v>
      </c>
      <c r="AT27">
        <v>5030</v>
      </c>
      <c r="AU27">
        <v>170</v>
      </c>
      <c r="AV27">
        <v>2770</v>
      </c>
      <c r="AW27">
        <v>120</v>
      </c>
      <c r="AX27">
        <v>30</v>
      </c>
      <c r="AY27">
        <v>9.1</v>
      </c>
      <c r="AZ27">
        <v>36.700000000000003</v>
      </c>
      <c r="BA27">
        <v>9.8000000000000007</v>
      </c>
      <c r="BB27">
        <v>10.6</v>
      </c>
      <c r="BC27">
        <v>4.5999999999999996</v>
      </c>
      <c r="BD27">
        <v>178</v>
      </c>
      <c r="BE27">
        <v>30</v>
      </c>
      <c r="BF27">
        <v>130100</v>
      </c>
      <c r="BG27">
        <v>2400</v>
      </c>
      <c r="BH27">
        <v>6720</v>
      </c>
      <c r="BI27">
        <v>220</v>
      </c>
      <c r="BJ27">
        <v>99000</v>
      </c>
      <c r="BK27">
        <v>2000</v>
      </c>
      <c r="BL27">
        <v>1670</v>
      </c>
      <c r="BM27">
        <v>190</v>
      </c>
      <c r="BN27">
        <v>15250</v>
      </c>
      <c r="BO27">
        <v>380</v>
      </c>
      <c r="BP27">
        <v>130000</v>
      </c>
      <c r="BQ27">
        <v>3100</v>
      </c>
      <c r="BR27">
        <v>224800</v>
      </c>
      <c r="BS27">
        <v>4000</v>
      </c>
      <c r="BT27" s="2">
        <v>1297000</v>
      </c>
      <c r="BU27">
        <v>24000</v>
      </c>
      <c r="BV27" s="2">
        <v>1886000</v>
      </c>
      <c r="BW27">
        <v>38000</v>
      </c>
      <c r="BX27">
        <v>216100</v>
      </c>
      <c r="BY27">
        <v>5200</v>
      </c>
      <c r="BZ27">
        <v>125900</v>
      </c>
      <c r="CA27">
        <v>2900</v>
      </c>
      <c r="CB27">
        <v>15280</v>
      </c>
      <c r="CC27">
        <v>480</v>
      </c>
      <c r="CD27">
        <v>5140</v>
      </c>
      <c r="CE27">
        <v>190</v>
      </c>
      <c r="CF27">
        <v>14450</v>
      </c>
      <c r="CG27">
        <v>380</v>
      </c>
      <c r="CH27">
        <v>12190</v>
      </c>
      <c r="CI27">
        <v>370</v>
      </c>
      <c r="CJ27">
        <v>16520</v>
      </c>
      <c r="CK27">
        <v>370</v>
      </c>
      <c r="CL27">
        <v>13050</v>
      </c>
      <c r="CM27">
        <v>370</v>
      </c>
      <c r="CN27">
        <v>12200</v>
      </c>
      <c r="CO27">
        <v>290</v>
      </c>
      <c r="CP27">
        <v>4760</v>
      </c>
      <c r="CQ27">
        <v>180</v>
      </c>
      <c r="CR27">
        <v>5030</v>
      </c>
      <c r="CS27">
        <v>170</v>
      </c>
      <c r="CT27">
        <v>2770</v>
      </c>
      <c r="CU27">
        <v>120</v>
      </c>
      <c r="CV27">
        <v>3.4</v>
      </c>
      <c r="CW27">
        <v>9.1</v>
      </c>
      <c r="CX27">
        <v>29.8</v>
      </c>
      <c r="CY27">
        <v>9.8000000000000007</v>
      </c>
      <c r="CZ27">
        <v>3.8</v>
      </c>
      <c r="DA27">
        <v>4.5999999999999996</v>
      </c>
      <c r="DB27">
        <v>161</v>
      </c>
      <c r="DC27">
        <v>30</v>
      </c>
      <c r="DD27">
        <v>130100</v>
      </c>
      <c r="DE27">
        <v>2400</v>
      </c>
      <c r="DF27">
        <v>6720</v>
      </c>
      <c r="DG27">
        <v>220</v>
      </c>
      <c r="DH27">
        <v>15.9</v>
      </c>
      <c r="DI27">
        <v>2</v>
      </c>
      <c r="DJ27">
        <v>709</v>
      </c>
      <c r="DK27">
        <v>79</v>
      </c>
      <c r="DL27">
        <v>488000</v>
      </c>
      <c r="DM27">
        <v>9700</v>
      </c>
      <c r="DN27">
        <v>118.1</v>
      </c>
      <c r="DO27">
        <v>2.9</v>
      </c>
      <c r="DP27">
        <v>626</v>
      </c>
      <c r="DQ27">
        <v>15</v>
      </c>
      <c r="DR27">
        <v>992</v>
      </c>
      <c r="DS27">
        <v>17</v>
      </c>
      <c r="DT27">
        <v>4679</v>
      </c>
      <c r="DU27">
        <v>88</v>
      </c>
      <c r="DV27">
        <v>6980</v>
      </c>
      <c r="DW27">
        <v>140</v>
      </c>
      <c r="DX27">
        <v>590</v>
      </c>
      <c r="DY27">
        <v>14</v>
      </c>
      <c r="DZ27">
        <v>2007</v>
      </c>
      <c r="EA27">
        <v>47</v>
      </c>
      <c r="EB27">
        <v>282.7</v>
      </c>
      <c r="EC27">
        <v>8.9</v>
      </c>
      <c r="ED27">
        <v>23.95</v>
      </c>
      <c r="EE27">
        <v>0.88</v>
      </c>
      <c r="EF27">
        <v>237.3</v>
      </c>
      <c r="EG27">
        <v>6.3</v>
      </c>
      <c r="EH27">
        <v>29.36</v>
      </c>
      <c r="EI27">
        <v>0.9</v>
      </c>
      <c r="EJ27">
        <v>170.7</v>
      </c>
      <c r="EK27">
        <v>3.8</v>
      </c>
      <c r="EL27">
        <v>33.119999999999997</v>
      </c>
      <c r="EM27">
        <v>0.94</v>
      </c>
      <c r="EN27">
        <v>90.9</v>
      </c>
      <c r="EO27">
        <v>2.2000000000000002</v>
      </c>
      <c r="EP27">
        <v>11.65</v>
      </c>
      <c r="EQ27">
        <v>0.44</v>
      </c>
      <c r="ER27">
        <v>56.5</v>
      </c>
      <c r="ES27">
        <v>1.9</v>
      </c>
      <c r="ET27">
        <v>6.63</v>
      </c>
      <c r="EU27">
        <v>0.28000000000000003</v>
      </c>
      <c r="EV27">
        <v>0.74</v>
      </c>
      <c r="EW27">
        <v>1.96</v>
      </c>
      <c r="EX27">
        <v>0.36</v>
      </c>
      <c r="EY27">
        <v>0.12</v>
      </c>
      <c r="EZ27">
        <v>0.05</v>
      </c>
      <c r="FA27">
        <v>6.0999999999999999E-2</v>
      </c>
      <c r="FB27">
        <v>0.9</v>
      </c>
      <c r="FC27">
        <v>0.17</v>
      </c>
      <c r="FD27">
        <v>344.9</v>
      </c>
      <c r="FE27">
        <v>6.4</v>
      </c>
      <c r="FF27">
        <v>17.059999999999999</v>
      </c>
      <c r="FG27">
        <v>0.55000000000000004</v>
      </c>
      <c r="FH27" s="2">
        <v>3.4999999999999997E-5</v>
      </c>
      <c r="FI27" s="2">
        <v>9.9999999999999995E-7</v>
      </c>
    </row>
    <row r="28" spans="1:165" x14ac:dyDescent="0.2">
      <c r="A28" t="s">
        <v>288</v>
      </c>
      <c r="B28" t="s">
        <v>289</v>
      </c>
      <c r="C28" t="s">
        <v>211</v>
      </c>
      <c r="D28" s="144">
        <v>0.62026620370370367</v>
      </c>
      <c r="E28">
        <v>23.882000000000001</v>
      </c>
      <c r="F28" t="s">
        <v>290</v>
      </c>
      <c r="G28">
        <v>48</v>
      </c>
      <c r="I28">
        <v>1</v>
      </c>
      <c r="J28" s="2">
        <v>4174000</v>
      </c>
      <c r="K28">
        <v>73000</v>
      </c>
      <c r="L28">
        <v>9740</v>
      </c>
      <c r="M28">
        <v>220</v>
      </c>
      <c r="N28">
        <v>95500</v>
      </c>
      <c r="O28">
        <v>2300</v>
      </c>
      <c r="P28">
        <v>15840</v>
      </c>
      <c r="Q28">
        <v>440</v>
      </c>
      <c r="R28">
        <v>128100</v>
      </c>
      <c r="S28">
        <v>3200</v>
      </c>
      <c r="T28" s="2">
        <v>221100</v>
      </c>
      <c r="U28">
        <v>4000</v>
      </c>
      <c r="V28" s="2">
        <v>1258000</v>
      </c>
      <c r="W28">
        <v>24000</v>
      </c>
      <c r="X28" s="2">
        <v>1870000</v>
      </c>
      <c r="Y28">
        <v>40000</v>
      </c>
      <c r="Z28">
        <v>211500</v>
      </c>
      <c r="AA28">
        <v>5100</v>
      </c>
      <c r="AB28">
        <v>124700</v>
      </c>
      <c r="AC28">
        <v>2400</v>
      </c>
      <c r="AD28">
        <v>14670</v>
      </c>
      <c r="AE28">
        <v>450</v>
      </c>
      <c r="AF28">
        <v>5100</v>
      </c>
      <c r="AG28">
        <v>230</v>
      </c>
      <c r="AH28">
        <v>14180</v>
      </c>
      <c r="AI28">
        <v>420</v>
      </c>
      <c r="AJ28">
        <v>12020</v>
      </c>
      <c r="AK28">
        <v>340</v>
      </c>
      <c r="AL28">
        <v>16160</v>
      </c>
      <c r="AM28">
        <v>540</v>
      </c>
      <c r="AN28">
        <v>13090</v>
      </c>
      <c r="AO28">
        <v>430</v>
      </c>
      <c r="AP28">
        <v>11720</v>
      </c>
      <c r="AQ28">
        <v>370</v>
      </c>
      <c r="AR28">
        <v>4540</v>
      </c>
      <c r="AS28">
        <v>190</v>
      </c>
      <c r="AT28">
        <v>5190</v>
      </c>
      <c r="AU28">
        <v>180</v>
      </c>
      <c r="AV28">
        <v>2880</v>
      </c>
      <c r="AW28">
        <v>120</v>
      </c>
      <c r="AX28">
        <v>25.5</v>
      </c>
      <c r="AY28">
        <v>8.1999999999999993</v>
      </c>
      <c r="AZ28">
        <v>40</v>
      </c>
      <c r="BA28">
        <v>11</v>
      </c>
      <c r="BB28">
        <v>14.2</v>
      </c>
      <c r="BC28">
        <v>6.3</v>
      </c>
      <c r="BD28">
        <v>177</v>
      </c>
      <c r="BE28">
        <v>24</v>
      </c>
      <c r="BF28">
        <v>125500</v>
      </c>
      <c r="BG28">
        <v>2700</v>
      </c>
      <c r="BH28">
        <v>6580</v>
      </c>
      <c r="BI28">
        <v>220</v>
      </c>
      <c r="BJ28">
        <v>95200</v>
      </c>
      <c r="BK28">
        <v>2300</v>
      </c>
      <c r="BL28">
        <v>1650</v>
      </c>
      <c r="BM28">
        <v>220</v>
      </c>
      <c r="BN28">
        <v>14470</v>
      </c>
      <c r="BO28">
        <v>440</v>
      </c>
      <c r="BP28">
        <v>128100</v>
      </c>
      <c r="BQ28">
        <v>3200</v>
      </c>
      <c r="BR28" s="2">
        <v>221100</v>
      </c>
      <c r="BS28">
        <v>4000</v>
      </c>
      <c r="BT28" s="2">
        <v>1258000</v>
      </c>
      <c r="BU28">
        <v>24000</v>
      </c>
      <c r="BV28" s="2">
        <v>1870000</v>
      </c>
      <c r="BW28">
        <v>40000</v>
      </c>
      <c r="BX28">
        <v>211500</v>
      </c>
      <c r="BY28">
        <v>5100</v>
      </c>
      <c r="BZ28">
        <v>124700</v>
      </c>
      <c r="CA28">
        <v>2400</v>
      </c>
      <c r="CB28">
        <v>14670</v>
      </c>
      <c r="CC28">
        <v>450</v>
      </c>
      <c r="CD28">
        <v>5100</v>
      </c>
      <c r="CE28">
        <v>230</v>
      </c>
      <c r="CF28">
        <v>14180</v>
      </c>
      <c r="CG28">
        <v>420</v>
      </c>
      <c r="CH28">
        <v>12020</v>
      </c>
      <c r="CI28">
        <v>340</v>
      </c>
      <c r="CJ28">
        <v>16160</v>
      </c>
      <c r="CK28">
        <v>540</v>
      </c>
      <c r="CL28">
        <v>13090</v>
      </c>
      <c r="CM28">
        <v>430</v>
      </c>
      <c r="CN28">
        <v>11720</v>
      </c>
      <c r="CO28">
        <v>370</v>
      </c>
      <c r="CP28">
        <v>4540</v>
      </c>
      <c r="CQ28">
        <v>190</v>
      </c>
      <c r="CR28">
        <v>5190</v>
      </c>
      <c r="CS28">
        <v>180</v>
      </c>
      <c r="CT28">
        <v>2880</v>
      </c>
      <c r="CU28">
        <v>120</v>
      </c>
      <c r="CV28">
        <v>-1</v>
      </c>
      <c r="CW28">
        <v>8.1999999999999993</v>
      </c>
      <c r="CX28">
        <v>33</v>
      </c>
      <c r="CY28">
        <v>11</v>
      </c>
      <c r="CZ28">
        <v>7.3</v>
      </c>
      <c r="DA28">
        <v>6.3</v>
      </c>
      <c r="DB28">
        <v>160</v>
      </c>
      <c r="DC28">
        <v>24</v>
      </c>
      <c r="DD28">
        <v>125500</v>
      </c>
      <c r="DE28">
        <v>2700</v>
      </c>
      <c r="DF28">
        <v>6580</v>
      </c>
      <c r="DG28">
        <v>220</v>
      </c>
      <c r="DH28">
        <v>16.399999999999999</v>
      </c>
      <c r="DI28">
        <v>2</v>
      </c>
      <c r="DJ28">
        <v>700</v>
      </c>
      <c r="DK28">
        <v>93</v>
      </c>
      <c r="DL28">
        <v>469000</v>
      </c>
      <c r="DM28">
        <v>12000</v>
      </c>
      <c r="DN28">
        <v>112.1</v>
      </c>
      <c r="DO28">
        <v>3.4</v>
      </c>
      <c r="DP28">
        <v>617</v>
      </c>
      <c r="DQ28">
        <v>15</v>
      </c>
      <c r="DR28">
        <v>976</v>
      </c>
      <c r="DS28">
        <v>18</v>
      </c>
      <c r="DT28">
        <v>4541</v>
      </c>
      <c r="DU28">
        <v>87</v>
      </c>
      <c r="DV28">
        <v>6920</v>
      </c>
      <c r="DW28">
        <v>150</v>
      </c>
      <c r="DX28">
        <v>578</v>
      </c>
      <c r="DY28">
        <v>14</v>
      </c>
      <c r="DZ28">
        <v>1987</v>
      </c>
      <c r="EA28">
        <v>39</v>
      </c>
      <c r="EB28">
        <v>271.60000000000002</v>
      </c>
      <c r="EC28">
        <v>8.3000000000000007</v>
      </c>
      <c r="ED28">
        <v>23.8</v>
      </c>
      <c r="EE28">
        <v>1.1000000000000001</v>
      </c>
      <c r="EF28">
        <v>232.8</v>
      </c>
      <c r="EG28">
        <v>6.9</v>
      </c>
      <c r="EH28">
        <v>28.97</v>
      </c>
      <c r="EI28">
        <v>0.83</v>
      </c>
      <c r="EJ28">
        <v>167</v>
      </c>
      <c r="EK28">
        <v>5.6</v>
      </c>
      <c r="EL28">
        <v>33.299999999999997</v>
      </c>
      <c r="EM28">
        <v>1.1000000000000001</v>
      </c>
      <c r="EN28">
        <v>87.4</v>
      </c>
      <c r="EO28">
        <v>2.7</v>
      </c>
      <c r="EP28">
        <v>11.13</v>
      </c>
      <c r="EQ28">
        <v>0.48</v>
      </c>
      <c r="ER28">
        <v>58.3</v>
      </c>
      <c r="ES28">
        <v>2</v>
      </c>
      <c r="ET28">
        <v>6.91</v>
      </c>
      <c r="EU28">
        <v>0.28999999999999998</v>
      </c>
      <c r="EV28">
        <v>-0.22</v>
      </c>
      <c r="EW28">
        <v>1.78</v>
      </c>
      <c r="EX28">
        <v>0.4</v>
      </c>
      <c r="EY28">
        <v>0.14000000000000001</v>
      </c>
      <c r="EZ28">
        <v>9.8000000000000004E-2</v>
      </c>
      <c r="FA28">
        <v>8.4000000000000005E-2</v>
      </c>
      <c r="FB28">
        <v>0.9</v>
      </c>
      <c r="FC28">
        <v>0.13</v>
      </c>
      <c r="FD28">
        <v>332.7</v>
      </c>
      <c r="FE28">
        <v>7.2</v>
      </c>
      <c r="FF28">
        <v>16.7</v>
      </c>
      <c r="FG28">
        <v>0.56000000000000005</v>
      </c>
      <c r="FH28" s="2">
        <v>3.57E-5</v>
      </c>
      <c r="FI28" s="2">
        <v>1.1999999999999999E-6</v>
      </c>
    </row>
    <row r="29" spans="1:165" x14ac:dyDescent="0.2">
      <c r="A29" t="s">
        <v>291</v>
      </c>
      <c r="B29" t="s">
        <v>292</v>
      </c>
      <c r="C29" t="s">
        <v>211</v>
      </c>
      <c r="D29" s="144">
        <v>0.64940972222222226</v>
      </c>
      <c r="E29">
        <v>23.885000000000002</v>
      </c>
      <c r="F29" t="s">
        <v>293</v>
      </c>
      <c r="G29">
        <v>48</v>
      </c>
      <c r="I29">
        <v>1</v>
      </c>
      <c r="J29" s="2">
        <v>4128000</v>
      </c>
      <c r="K29">
        <v>81000</v>
      </c>
      <c r="L29">
        <v>9390</v>
      </c>
      <c r="M29">
        <v>190</v>
      </c>
      <c r="N29">
        <v>97800</v>
      </c>
      <c r="O29">
        <v>2500</v>
      </c>
      <c r="P29">
        <v>16430</v>
      </c>
      <c r="Q29">
        <v>340</v>
      </c>
      <c r="R29">
        <v>129100</v>
      </c>
      <c r="S29">
        <v>3200</v>
      </c>
      <c r="T29">
        <v>218000</v>
      </c>
      <c r="U29">
        <v>4500</v>
      </c>
      <c r="V29" s="2">
        <v>1253000</v>
      </c>
      <c r="W29">
        <v>31000</v>
      </c>
      <c r="X29" s="2">
        <v>1848000</v>
      </c>
      <c r="Y29">
        <v>44000</v>
      </c>
      <c r="Z29">
        <v>207300</v>
      </c>
      <c r="AA29">
        <v>4300</v>
      </c>
      <c r="AB29">
        <v>122600</v>
      </c>
      <c r="AC29">
        <v>2900</v>
      </c>
      <c r="AD29">
        <v>14990</v>
      </c>
      <c r="AE29">
        <v>450</v>
      </c>
      <c r="AF29">
        <v>5090</v>
      </c>
      <c r="AG29">
        <v>240</v>
      </c>
      <c r="AH29">
        <v>13870</v>
      </c>
      <c r="AI29">
        <v>450</v>
      </c>
      <c r="AJ29">
        <v>11510</v>
      </c>
      <c r="AK29">
        <v>360</v>
      </c>
      <c r="AL29">
        <v>16000</v>
      </c>
      <c r="AM29">
        <v>460</v>
      </c>
      <c r="AN29">
        <v>12810</v>
      </c>
      <c r="AO29">
        <v>300</v>
      </c>
      <c r="AP29">
        <v>11680</v>
      </c>
      <c r="AQ29">
        <v>310</v>
      </c>
      <c r="AR29">
        <v>4400</v>
      </c>
      <c r="AS29">
        <v>200</v>
      </c>
      <c r="AT29">
        <v>5160</v>
      </c>
      <c r="AU29">
        <v>220</v>
      </c>
      <c r="AV29">
        <v>2740</v>
      </c>
      <c r="AW29">
        <v>140</v>
      </c>
      <c r="AX29">
        <v>25</v>
      </c>
      <c r="AY29">
        <v>9.1</v>
      </c>
      <c r="AZ29">
        <v>53</v>
      </c>
      <c r="BA29">
        <v>15</v>
      </c>
      <c r="BB29">
        <v>20.8</v>
      </c>
      <c r="BC29">
        <v>8.3000000000000007</v>
      </c>
      <c r="BD29">
        <v>148</v>
      </c>
      <c r="BE29">
        <v>21</v>
      </c>
      <c r="BF29">
        <v>121400</v>
      </c>
      <c r="BG29">
        <v>2900</v>
      </c>
      <c r="BH29">
        <v>6250</v>
      </c>
      <c r="BI29">
        <v>210</v>
      </c>
      <c r="BJ29">
        <v>97500</v>
      </c>
      <c r="BK29">
        <v>2500</v>
      </c>
      <c r="BL29">
        <v>1520</v>
      </c>
      <c r="BM29">
        <v>190</v>
      </c>
      <c r="BN29">
        <v>15070</v>
      </c>
      <c r="BO29">
        <v>340</v>
      </c>
      <c r="BP29">
        <v>129100</v>
      </c>
      <c r="BQ29">
        <v>3200</v>
      </c>
      <c r="BR29">
        <v>218000</v>
      </c>
      <c r="BS29">
        <v>4500</v>
      </c>
      <c r="BT29" s="2">
        <v>1253000</v>
      </c>
      <c r="BU29">
        <v>31000</v>
      </c>
      <c r="BV29" s="2">
        <v>1848000</v>
      </c>
      <c r="BW29">
        <v>44000</v>
      </c>
      <c r="BX29">
        <v>207300</v>
      </c>
      <c r="BY29">
        <v>4300</v>
      </c>
      <c r="BZ29">
        <v>122600</v>
      </c>
      <c r="CA29">
        <v>2900</v>
      </c>
      <c r="CB29">
        <v>14990</v>
      </c>
      <c r="CC29">
        <v>450</v>
      </c>
      <c r="CD29">
        <v>5090</v>
      </c>
      <c r="CE29">
        <v>240</v>
      </c>
      <c r="CF29">
        <v>13870</v>
      </c>
      <c r="CG29">
        <v>450</v>
      </c>
      <c r="CH29">
        <v>11510</v>
      </c>
      <c r="CI29">
        <v>360</v>
      </c>
      <c r="CJ29">
        <v>16000</v>
      </c>
      <c r="CK29">
        <v>460</v>
      </c>
      <c r="CL29">
        <v>12810</v>
      </c>
      <c r="CM29">
        <v>300</v>
      </c>
      <c r="CN29">
        <v>11680</v>
      </c>
      <c r="CO29">
        <v>310</v>
      </c>
      <c r="CP29">
        <v>4400</v>
      </c>
      <c r="CQ29">
        <v>200</v>
      </c>
      <c r="CR29">
        <v>5160</v>
      </c>
      <c r="CS29">
        <v>220</v>
      </c>
      <c r="CT29">
        <v>2740</v>
      </c>
      <c r="CU29">
        <v>140</v>
      </c>
      <c r="CV29">
        <v>-0.87</v>
      </c>
      <c r="CW29">
        <v>9.11</v>
      </c>
      <c r="CX29">
        <v>46</v>
      </c>
      <c r="CY29">
        <v>15</v>
      </c>
      <c r="CZ29">
        <v>14.3</v>
      </c>
      <c r="DA29">
        <v>8.3000000000000007</v>
      </c>
      <c r="DB29">
        <v>133</v>
      </c>
      <c r="DC29">
        <v>21</v>
      </c>
      <c r="DD29">
        <v>121400</v>
      </c>
      <c r="DE29">
        <v>2900</v>
      </c>
      <c r="DF29">
        <v>6250</v>
      </c>
      <c r="DG29">
        <v>210</v>
      </c>
      <c r="DH29">
        <v>15.9</v>
      </c>
      <c r="DI29">
        <v>2</v>
      </c>
      <c r="DJ29">
        <v>650</v>
      </c>
      <c r="DK29">
        <v>83</v>
      </c>
      <c r="DL29">
        <v>485000</v>
      </c>
      <c r="DM29">
        <v>13000</v>
      </c>
      <c r="DN29">
        <v>118</v>
      </c>
      <c r="DO29">
        <v>2.7</v>
      </c>
      <c r="DP29">
        <v>628</v>
      </c>
      <c r="DQ29">
        <v>16</v>
      </c>
      <c r="DR29">
        <v>971</v>
      </c>
      <c r="DS29">
        <v>20</v>
      </c>
      <c r="DT29">
        <v>4570</v>
      </c>
      <c r="DU29">
        <v>110</v>
      </c>
      <c r="DV29">
        <v>6900</v>
      </c>
      <c r="DW29">
        <v>160</v>
      </c>
      <c r="DX29">
        <v>571</v>
      </c>
      <c r="DY29">
        <v>12</v>
      </c>
      <c r="DZ29">
        <v>1969</v>
      </c>
      <c r="EA29">
        <v>47</v>
      </c>
      <c r="EB29">
        <v>279.8</v>
      </c>
      <c r="EC29">
        <v>8.3000000000000007</v>
      </c>
      <c r="ED29">
        <v>23.9</v>
      </c>
      <c r="EE29">
        <v>1.1000000000000001</v>
      </c>
      <c r="EF29">
        <v>228.6</v>
      </c>
      <c r="EG29">
        <v>7.4</v>
      </c>
      <c r="EH29">
        <v>27.95</v>
      </c>
      <c r="EI29">
        <v>0.88</v>
      </c>
      <c r="EJ29">
        <v>166.7</v>
      </c>
      <c r="EK29">
        <v>4.8</v>
      </c>
      <c r="EL29">
        <v>32.79</v>
      </c>
      <c r="EM29">
        <v>0.76</v>
      </c>
      <c r="EN29">
        <v>87.6</v>
      </c>
      <c r="EO29">
        <v>2.2999999999999998</v>
      </c>
      <c r="EP29">
        <v>10.86</v>
      </c>
      <c r="EQ29">
        <v>0.48</v>
      </c>
      <c r="ER29">
        <v>58.5</v>
      </c>
      <c r="ES29">
        <v>2.5</v>
      </c>
      <c r="ET29">
        <v>6.64</v>
      </c>
      <c r="EU29">
        <v>0.34</v>
      </c>
      <c r="EV29">
        <v>-0.19</v>
      </c>
      <c r="EW29">
        <v>2.0099999999999998</v>
      </c>
      <c r="EX29">
        <v>0.56999999999999995</v>
      </c>
      <c r="EY29">
        <v>0.19</v>
      </c>
      <c r="EZ29">
        <v>0.19</v>
      </c>
      <c r="FA29">
        <v>0.11</v>
      </c>
      <c r="FB29">
        <v>0.75</v>
      </c>
      <c r="FC29">
        <v>0.12</v>
      </c>
      <c r="FD29">
        <v>323.8</v>
      </c>
      <c r="FE29">
        <v>7.6</v>
      </c>
      <c r="FF29">
        <v>15.95</v>
      </c>
      <c r="FG29">
        <v>0.54</v>
      </c>
      <c r="FH29" s="2">
        <v>3.3000000000000003E-5</v>
      </c>
      <c r="FI29" s="2">
        <v>1.1000000000000001E-6</v>
      </c>
    </row>
    <row r="30" spans="1:165" x14ac:dyDescent="0.2">
      <c r="A30" t="s">
        <v>294</v>
      </c>
      <c r="B30" t="s">
        <v>295</v>
      </c>
      <c r="C30" t="s">
        <v>211</v>
      </c>
      <c r="D30" s="144">
        <v>0.65057870370370374</v>
      </c>
      <c r="E30">
        <v>23.881</v>
      </c>
      <c r="F30" t="s">
        <v>296</v>
      </c>
      <c r="G30">
        <v>48</v>
      </c>
      <c r="I30">
        <v>1</v>
      </c>
      <c r="J30" s="2">
        <v>4140000</v>
      </c>
      <c r="K30">
        <v>71000</v>
      </c>
      <c r="L30">
        <v>9420</v>
      </c>
      <c r="M30">
        <v>130</v>
      </c>
      <c r="N30">
        <v>96500</v>
      </c>
      <c r="O30">
        <v>2000</v>
      </c>
      <c r="P30">
        <v>16300</v>
      </c>
      <c r="Q30">
        <v>490</v>
      </c>
      <c r="R30">
        <v>128300</v>
      </c>
      <c r="S30">
        <v>3200</v>
      </c>
      <c r="T30">
        <v>219900</v>
      </c>
      <c r="U30">
        <v>5700</v>
      </c>
      <c r="V30" s="2">
        <v>1238000</v>
      </c>
      <c r="W30">
        <v>27000</v>
      </c>
      <c r="X30" s="2">
        <v>1871000</v>
      </c>
      <c r="Y30">
        <v>39000</v>
      </c>
      <c r="Z30">
        <v>206900</v>
      </c>
      <c r="AA30">
        <v>4800</v>
      </c>
      <c r="AB30">
        <v>122200</v>
      </c>
      <c r="AC30">
        <v>2700</v>
      </c>
      <c r="AD30">
        <v>15020</v>
      </c>
      <c r="AE30">
        <v>440</v>
      </c>
      <c r="AF30">
        <v>5070</v>
      </c>
      <c r="AG30">
        <v>260</v>
      </c>
      <c r="AH30">
        <v>14080</v>
      </c>
      <c r="AI30">
        <v>450</v>
      </c>
      <c r="AJ30">
        <v>11630</v>
      </c>
      <c r="AK30">
        <v>350</v>
      </c>
      <c r="AL30">
        <v>16180</v>
      </c>
      <c r="AM30">
        <v>490</v>
      </c>
      <c r="AN30">
        <v>12570</v>
      </c>
      <c r="AO30">
        <v>280</v>
      </c>
      <c r="AP30">
        <v>11700</v>
      </c>
      <c r="AQ30">
        <v>360</v>
      </c>
      <c r="AR30">
        <v>4460</v>
      </c>
      <c r="AS30">
        <v>200</v>
      </c>
      <c r="AT30">
        <v>5280</v>
      </c>
      <c r="AU30">
        <v>250</v>
      </c>
      <c r="AV30">
        <v>2690</v>
      </c>
      <c r="AW30">
        <v>130</v>
      </c>
      <c r="AX30">
        <v>24.2</v>
      </c>
      <c r="AY30">
        <v>8.1999999999999993</v>
      </c>
      <c r="AZ30">
        <v>44</v>
      </c>
      <c r="BA30">
        <v>12</v>
      </c>
      <c r="BB30">
        <v>14.6</v>
      </c>
      <c r="BC30">
        <v>6.2</v>
      </c>
      <c r="BD30">
        <v>179</v>
      </c>
      <c r="BE30">
        <v>27</v>
      </c>
      <c r="BF30">
        <v>125500</v>
      </c>
      <c r="BG30">
        <v>2500</v>
      </c>
      <c r="BH30">
        <v>6370</v>
      </c>
      <c r="BI30">
        <v>220</v>
      </c>
      <c r="BJ30">
        <v>96100</v>
      </c>
      <c r="BK30">
        <v>2000</v>
      </c>
      <c r="BL30">
        <v>1550</v>
      </c>
      <c r="BM30">
        <v>130</v>
      </c>
      <c r="BN30">
        <v>14940</v>
      </c>
      <c r="BO30">
        <v>490</v>
      </c>
      <c r="BP30">
        <v>128200</v>
      </c>
      <c r="BQ30">
        <v>3200</v>
      </c>
      <c r="BR30">
        <v>219900</v>
      </c>
      <c r="BS30">
        <v>5700</v>
      </c>
      <c r="BT30" s="2">
        <v>1238000</v>
      </c>
      <c r="BU30">
        <v>27000</v>
      </c>
      <c r="BV30" s="2">
        <v>1871000</v>
      </c>
      <c r="BW30">
        <v>39000</v>
      </c>
      <c r="BX30">
        <v>206900</v>
      </c>
      <c r="BY30">
        <v>4800</v>
      </c>
      <c r="BZ30">
        <v>122200</v>
      </c>
      <c r="CA30">
        <v>2700</v>
      </c>
      <c r="CB30">
        <v>15020</v>
      </c>
      <c r="CC30">
        <v>440</v>
      </c>
      <c r="CD30">
        <v>5070</v>
      </c>
      <c r="CE30">
        <v>260</v>
      </c>
      <c r="CF30">
        <v>14080</v>
      </c>
      <c r="CG30">
        <v>450</v>
      </c>
      <c r="CH30">
        <v>11630</v>
      </c>
      <c r="CI30">
        <v>350</v>
      </c>
      <c r="CJ30">
        <v>16180</v>
      </c>
      <c r="CK30">
        <v>490</v>
      </c>
      <c r="CL30">
        <v>12570</v>
      </c>
      <c r="CM30">
        <v>280</v>
      </c>
      <c r="CN30">
        <v>11700</v>
      </c>
      <c r="CO30">
        <v>360</v>
      </c>
      <c r="CP30">
        <v>4460</v>
      </c>
      <c r="CQ30">
        <v>200</v>
      </c>
      <c r="CR30">
        <v>5280</v>
      </c>
      <c r="CS30">
        <v>250</v>
      </c>
      <c r="CT30">
        <v>2690</v>
      </c>
      <c r="CU30">
        <v>130</v>
      </c>
      <c r="CV30">
        <v>-1.7</v>
      </c>
      <c r="CW30">
        <v>8.1999999999999993</v>
      </c>
      <c r="CX30">
        <v>38</v>
      </c>
      <c r="CY30">
        <v>12</v>
      </c>
      <c r="CZ30">
        <v>8</v>
      </c>
      <c r="DA30">
        <v>6.2</v>
      </c>
      <c r="DB30">
        <v>164</v>
      </c>
      <c r="DC30">
        <v>27</v>
      </c>
      <c r="DD30">
        <v>125500</v>
      </c>
      <c r="DE30">
        <v>2500</v>
      </c>
      <c r="DF30">
        <v>6370</v>
      </c>
      <c r="DG30">
        <v>220</v>
      </c>
      <c r="DH30">
        <v>14.9</v>
      </c>
      <c r="DI30">
        <v>2</v>
      </c>
      <c r="DJ30">
        <v>665</v>
      </c>
      <c r="DK30">
        <v>57</v>
      </c>
      <c r="DL30">
        <v>479000</v>
      </c>
      <c r="DM30">
        <v>10000</v>
      </c>
      <c r="DN30">
        <v>117</v>
      </c>
      <c r="DO30">
        <v>3.9</v>
      </c>
      <c r="DP30">
        <v>624</v>
      </c>
      <c r="DQ30">
        <v>15</v>
      </c>
      <c r="DR30">
        <v>979</v>
      </c>
      <c r="DS30">
        <v>25</v>
      </c>
      <c r="DT30">
        <v>4513</v>
      </c>
      <c r="DU30">
        <v>98</v>
      </c>
      <c r="DV30">
        <v>6990</v>
      </c>
      <c r="DW30">
        <v>140</v>
      </c>
      <c r="DX30">
        <v>570</v>
      </c>
      <c r="DY30">
        <v>13</v>
      </c>
      <c r="DZ30">
        <v>1963</v>
      </c>
      <c r="EA30">
        <v>44</v>
      </c>
      <c r="EB30">
        <v>280.5</v>
      </c>
      <c r="EC30">
        <v>8.1999999999999993</v>
      </c>
      <c r="ED30">
        <v>23.8</v>
      </c>
      <c r="EE30">
        <v>1.2</v>
      </c>
      <c r="EF30">
        <v>232</v>
      </c>
      <c r="EG30">
        <v>7.4</v>
      </c>
      <c r="EH30">
        <v>28.25</v>
      </c>
      <c r="EI30">
        <v>0.84</v>
      </c>
      <c r="EJ30">
        <v>168.6</v>
      </c>
      <c r="EK30">
        <v>5.0999999999999996</v>
      </c>
      <c r="EL30">
        <v>32.17</v>
      </c>
      <c r="EM30">
        <v>0.72</v>
      </c>
      <c r="EN30">
        <v>87.7</v>
      </c>
      <c r="EO30">
        <v>2.7</v>
      </c>
      <c r="EP30">
        <v>11.01</v>
      </c>
      <c r="EQ30">
        <v>0.5</v>
      </c>
      <c r="ER30">
        <v>59.9</v>
      </c>
      <c r="ES30">
        <v>2.8</v>
      </c>
      <c r="ET30">
        <v>6.51</v>
      </c>
      <c r="EU30">
        <v>0.33</v>
      </c>
      <c r="EV30">
        <v>-0.37</v>
      </c>
      <c r="EW30">
        <v>1.8</v>
      </c>
      <c r="EX30">
        <v>0.46</v>
      </c>
      <c r="EY30">
        <v>0.14000000000000001</v>
      </c>
      <c r="EZ30">
        <v>0.107</v>
      </c>
      <c r="FA30">
        <v>8.4000000000000005E-2</v>
      </c>
      <c r="FB30">
        <v>0.92</v>
      </c>
      <c r="FC30">
        <v>0.15</v>
      </c>
      <c r="FD30">
        <v>334.7</v>
      </c>
      <c r="FE30">
        <v>6.6</v>
      </c>
      <c r="FF30">
        <v>16.260000000000002</v>
      </c>
      <c r="FG30">
        <v>0.56999999999999995</v>
      </c>
      <c r="FH30" s="2">
        <v>3.3599999999999997E-5</v>
      </c>
      <c r="FI30" s="2">
        <v>9.9999999999999995E-7</v>
      </c>
    </row>
    <row r="31" spans="1:165" x14ac:dyDescent="0.2">
      <c r="A31" t="s">
        <v>297</v>
      </c>
      <c r="B31" t="s">
        <v>298</v>
      </c>
      <c r="C31" t="s">
        <v>211</v>
      </c>
      <c r="D31" s="144">
        <v>0.65165509259259258</v>
      </c>
      <c r="E31">
        <v>24.370999999999999</v>
      </c>
      <c r="F31" t="s">
        <v>299</v>
      </c>
      <c r="G31">
        <v>49</v>
      </c>
      <c r="I31">
        <v>1</v>
      </c>
      <c r="J31" s="2">
        <v>4248000</v>
      </c>
      <c r="K31">
        <v>86000</v>
      </c>
      <c r="L31">
        <v>9450</v>
      </c>
      <c r="M31">
        <v>220</v>
      </c>
      <c r="N31">
        <v>97300</v>
      </c>
      <c r="O31">
        <v>2100</v>
      </c>
      <c r="P31">
        <v>16550</v>
      </c>
      <c r="Q31">
        <v>370</v>
      </c>
      <c r="R31">
        <v>129400</v>
      </c>
      <c r="S31">
        <v>3300</v>
      </c>
      <c r="T31">
        <v>227700</v>
      </c>
      <c r="U31">
        <v>4600</v>
      </c>
      <c r="V31" s="2">
        <v>1294000</v>
      </c>
      <c r="W31">
        <v>29000</v>
      </c>
      <c r="X31" s="2">
        <v>1904000</v>
      </c>
      <c r="Y31">
        <v>53000</v>
      </c>
      <c r="Z31">
        <v>211800</v>
      </c>
      <c r="AA31">
        <v>4900</v>
      </c>
      <c r="AB31">
        <v>125300</v>
      </c>
      <c r="AC31">
        <v>2100</v>
      </c>
      <c r="AD31">
        <v>15310</v>
      </c>
      <c r="AE31">
        <v>390</v>
      </c>
      <c r="AF31">
        <v>5190</v>
      </c>
      <c r="AG31">
        <v>180</v>
      </c>
      <c r="AH31">
        <v>13970</v>
      </c>
      <c r="AI31">
        <v>360</v>
      </c>
      <c r="AJ31">
        <v>12050</v>
      </c>
      <c r="AK31">
        <v>420</v>
      </c>
      <c r="AL31">
        <v>16610</v>
      </c>
      <c r="AM31">
        <v>260</v>
      </c>
      <c r="AN31">
        <v>12890</v>
      </c>
      <c r="AO31">
        <v>370</v>
      </c>
      <c r="AP31">
        <v>12140</v>
      </c>
      <c r="AQ31">
        <v>350</v>
      </c>
      <c r="AR31">
        <v>4600</v>
      </c>
      <c r="AS31">
        <v>190</v>
      </c>
      <c r="AT31">
        <v>5210</v>
      </c>
      <c r="AU31">
        <v>200</v>
      </c>
      <c r="AV31">
        <v>2660</v>
      </c>
      <c r="AW31">
        <v>130</v>
      </c>
      <c r="AX31">
        <v>26.1</v>
      </c>
      <c r="AY31">
        <v>9.1999999999999993</v>
      </c>
      <c r="AZ31">
        <v>43</v>
      </c>
      <c r="BA31">
        <v>12</v>
      </c>
      <c r="BB31">
        <v>19.399999999999999</v>
      </c>
      <c r="BC31">
        <v>6.8</v>
      </c>
      <c r="BD31">
        <v>164</v>
      </c>
      <c r="BE31">
        <v>19</v>
      </c>
      <c r="BF31">
        <v>125500</v>
      </c>
      <c r="BG31">
        <v>2100</v>
      </c>
      <c r="BH31">
        <v>6450</v>
      </c>
      <c r="BI31">
        <v>210</v>
      </c>
      <c r="BJ31">
        <v>96900</v>
      </c>
      <c r="BK31">
        <v>2100</v>
      </c>
      <c r="BL31">
        <v>1580</v>
      </c>
      <c r="BM31">
        <v>220</v>
      </c>
      <c r="BN31">
        <v>15190</v>
      </c>
      <c r="BO31">
        <v>370</v>
      </c>
      <c r="BP31">
        <v>129400</v>
      </c>
      <c r="BQ31">
        <v>3300</v>
      </c>
      <c r="BR31">
        <v>227700</v>
      </c>
      <c r="BS31">
        <v>4600</v>
      </c>
      <c r="BT31" s="2">
        <v>1294000</v>
      </c>
      <c r="BU31">
        <v>29000</v>
      </c>
      <c r="BV31" s="2">
        <v>1904000</v>
      </c>
      <c r="BW31">
        <v>53000</v>
      </c>
      <c r="BX31">
        <v>211800</v>
      </c>
      <c r="BY31">
        <v>4900</v>
      </c>
      <c r="BZ31">
        <v>125300</v>
      </c>
      <c r="CA31">
        <v>2100</v>
      </c>
      <c r="CB31">
        <v>15310</v>
      </c>
      <c r="CC31">
        <v>390</v>
      </c>
      <c r="CD31">
        <v>5190</v>
      </c>
      <c r="CE31">
        <v>180</v>
      </c>
      <c r="CF31">
        <v>13970</v>
      </c>
      <c r="CG31">
        <v>360</v>
      </c>
      <c r="CH31">
        <v>12050</v>
      </c>
      <c r="CI31">
        <v>420</v>
      </c>
      <c r="CJ31">
        <v>16610</v>
      </c>
      <c r="CK31">
        <v>260</v>
      </c>
      <c r="CL31">
        <v>12890</v>
      </c>
      <c r="CM31">
        <v>370</v>
      </c>
      <c r="CN31">
        <v>12140</v>
      </c>
      <c r="CO31">
        <v>350</v>
      </c>
      <c r="CP31">
        <v>4600</v>
      </c>
      <c r="CQ31">
        <v>190</v>
      </c>
      <c r="CR31">
        <v>5210</v>
      </c>
      <c r="CS31">
        <v>200</v>
      </c>
      <c r="CT31">
        <v>2660</v>
      </c>
      <c r="CU31">
        <v>130</v>
      </c>
      <c r="CV31">
        <v>0.3</v>
      </c>
      <c r="CW31">
        <v>9.1999999999999993</v>
      </c>
      <c r="CX31">
        <v>36</v>
      </c>
      <c r="CY31">
        <v>12</v>
      </c>
      <c r="CZ31">
        <v>12.9</v>
      </c>
      <c r="DA31">
        <v>6.8</v>
      </c>
      <c r="DB31">
        <v>149</v>
      </c>
      <c r="DC31">
        <v>19</v>
      </c>
      <c r="DD31">
        <v>125500</v>
      </c>
      <c r="DE31">
        <v>2100</v>
      </c>
      <c r="DF31">
        <v>6450</v>
      </c>
      <c r="DG31">
        <v>210</v>
      </c>
      <c r="DH31">
        <v>16.2</v>
      </c>
      <c r="DI31">
        <v>2</v>
      </c>
      <c r="DJ31">
        <v>677</v>
      </c>
      <c r="DK31">
        <v>96</v>
      </c>
      <c r="DL31">
        <v>483000</v>
      </c>
      <c r="DM31">
        <v>10000</v>
      </c>
      <c r="DN31">
        <v>119.1</v>
      </c>
      <c r="DO31">
        <v>2.9</v>
      </c>
      <c r="DP31">
        <v>630</v>
      </c>
      <c r="DQ31">
        <v>16</v>
      </c>
      <c r="DR31">
        <v>1014</v>
      </c>
      <c r="DS31">
        <v>20</v>
      </c>
      <c r="DT31">
        <v>4720</v>
      </c>
      <c r="DU31">
        <v>110</v>
      </c>
      <c r="DV31">
        <v>7110</v>
      </c>
      <c r="DW31">
        <v>200</v>
      </c>
      <c r="DX31">
        <v>584</v>
      </c>
      <c r="DY31">
        <v>13</v>
      </c>
      <c r="DZ31">
        <v>2013</v>
      </c>
      <c r="EA31">
        <v>34</v>
      </c>
      <c r="EB31">
        <v>286</v>
      </c>
      <c r="EC31">
        <v>7.3</v>
      </c>
      <c r="ED31">
        <v>24.4</v>
      </c>
      <c r="EE31">
        <v>0.85</v>
      </c>
      <c r="EF31">
        <v>230.3</v>
      </c>
      <c r="EG31">
        <v>6</v>
      </c>
      <c r="EH31">
        <v>29.3</v>
      </c>
      <c r="EI31">
        <v>1</v>
      </c>
      <c r="EJ31">
        <v>173.1</v>
      </c>
      <c r="EK31">
        <v>2.7</v>
      </c>
      <c r="EL31">
        <v>33.01</v>
      </c>
      <c r="EM31">
        <v>0.94</v>
      </c>
      <c r="EN31">
        <v>91</v>
      </c>
      <c r="EO31">
        <v>2.6</v>
      </c>
      <c r="EP31">
        <v>11.35</v>
      </c>
      <c r="EQ31">
        <v>0.46</v>
      </c>
      <c r="ER31">
        <v>59.1</v>
      </c>
      <c r="ES31">
        <v>2.2999999999999998</v>
      </c>
      <c r="ET31">
        <v>6.45</v>
      </c>
      <c r="EU31">
        <v>0.32</v>
      </c>
      <c r="EV31">
        <v>6.6000000000000003E-2</v>
      </c>
      <c r="EW31">
        <v>2.0339999999999998</v>
      </c>
      <c r="EX31">
        <v>0.44</v>
      </c>
      <c r="EY31">
        <v>0.14000000000000001</v>
      </c>
      <c r="EZ31">
        <v>0.17299999999999999</v>
      </c>
      <c r="FA31">
        <v>9.0999999999999998E-2</v>
      </c>
      <c r="FB31">
        <v>0.84</v>
      </c>
      <c r="FC31">
        <v>0.11</v>
      </c>
      <c r="FD31">
        <v>334.7</v>
      </c>
      <c r="FE31">
        <v>5.6</v>
      </c>
      <c r="FF31">
        <v>16.440000000000001</v>
      </c>
      <c r="FG31">
        <v>0.54</v>
      </c>
      <c r="FH31" s="2">
        <v>3.4100000000000002E-5</v>
      </c>
      <c r="FI31" s="2">
        <v>9.9999999999999995E-7</v>
      </c>
    </row>
    <row r="32" spans="1:165" x14ac:dyDescent="0.2">
      <c r="A32" t="s">
        <v>300</v>
      </c>
      <c r="B32" t="s">
        <v>301</v>
      </c>
      <c r="C32" t="s">
        <v>211</v>
      </c>
      <c r="D32" s="144">
        <v>0.67555555555555558</v>
      </c>
      <c r="E32">
        <v>23.884</v>
      </c>
      <c r="F32" t="s">
        <v>302</v>
      </c>
      <c r="G32">
        <v>48</v>
      </c>
      <c r="I32">
        <v>1</v>
      </c>
      <c r="J32" s="2">
        <v>4185000</v>
      </c>
      <c r="K32">
        <v>84000</v>
      </c>
      <c r="L32">
        <v>9560</v>
      </c>
      <c r="M32">
        <v>200</v>
      </c>
      <c r="N32">
        <v>97300</v>
      </c>
      <c r="O32">
        <v>2200</v>
      </c>
      <c r="P32">
        <v>16500</v>
      </c>
      <c r="Q32">
        <v>430</v>
      </c>
      <c r="R32">
        <v>127800</v>
      </c>
      <c r="S32">
        <v>3100</v>
      </c>
      <c r="T32">
        <v>225900</v>
      </c>
      <c r="U32">
        <v>4300</v>
      </c>
      <c r="V32" s="2">
        <v>1292000</v>
      </c>
      <c r="W32">
        <v>32000</v>
      </c>
      <c r="X32" s="2">
        <v>1854000</v>
      </c>
      <c r="Y32">
        <v>49000</v>
      </c>
      <c r="Z32">
        <v>207800</v>
      </c>
      <c r="AA32">
        <v>4700</v>
      </c>
      <c r="AB32">
        <v>121600</v>
      </c>
      <c r="AC32">
        <v>2800</v>
      </c>
      <c r="AD32">
        <v>14990</v>
      </c>
      <c r="AE32">
        <v>480</v>
      </c>
      <c r="AF32">
        <v>5030</v>
      </c>
      <c r="AG32">
        <v>220</v>
      </c>
      <c r="AH32">
        <v>13830</v>
      </c>
      <c r="AI32">
        <v>390</v>
      </c>
      <c r="AJ32">
        <v>11710</v>
      </c>
      <c r="AK32">
        <v>390</v>
      </c>
      <c r="AL32">
        <v>16500</v>
      </c>
      <c r="AM32">
        <v>590</v>
      </c>
      <c r="AN32">
        <v>13020</v>
      </c>
      <c r="AO32">
        <v>390</v>
      </c>
      <c r="AP32">
        <v>11570</v>
      </c>
      <c r="AQ32">
        <v>340</v>
      </c>
      <c r="AR32">
        <v>4490</v>
      </c>
      <c r="AS32">
        <v>180</v>
      </c>
      <c r="AT32">
        <v>5270</v>
      </c>
      <c r="AU32">
        <v>200</v>
      </c>
      <c r="AV32">
        <v>2780</v>
      </c>
      <c r="AW32">
        <v>140</v>
      </c>
      <c r="AX32">
        <v>32</v>
      </c>
      <c r="AY32">
        <v>10</v>
      </c>
      <c r="AZ32">
        <v>35.700000000000003</v>
      </c>
      <c r="BA32">
        <v>9.8000000000000007</v>
      </c>
      <c r="BB32">
        <v>11.3</v>
      </c>
      <c r="BC32">
        <v>5.5</v>
      </c>
      <c r="BD32">
        <v>166</v>
      </c>
      <c r="BE32">
        <v>24</v>
      </c>
      <c r="BF32">
        <v>125400</v>
      </c>
      <c r="BG32">
        <v>2200</v>
      </c>
      <c r="BH32">
        <v>6610</v>
      </c>
      <c r="BI32">
        <v>180</v>
      </c>
      <c r="BJ32">
        <v>97000</v>
      </c>
      <c r="BK32">
        <v>2200</v>
      </c>
      <c r="BL32">
        <v>1840</v>
      </c>
      <c r="BM32">
        <v>200</v>
      </c>
      <c r="BN32">
        <v>15150</v>
      </c>
      <c r="BO32">
        <v>430</v>
      </c>
      <c r="BP32">
        <v>127800</v>
      </c>
      <c r="BQ32">
        <v>3100</v>
      </c>
      <c r="BR32">
        <v>225900</v>
      </c>
      <c r="BS32">
        <v>4300</v>
      </c>
      <c r="BT32" s="2">
        <v>1292000</v>
      </c>
      <c r="BU32">
        <v>32000</v>
      </c>
      <c r="BV32" s="2">
        <v>1854000</v>
      </c>
      <c r="BW32">
        <v>49000</v>
      </c>
      <c r="BX32">
        <v>207800</v>
      </c>
      <c r="BY32">
        <v>4700</v>
      </c>
      <c r="BZ32">
        <v>121600</v>
      </c>
      <c r="CA32">
        <v>2800</v>
      </c>
      <c r="CB32">
        <v>14990</v>
      </c>
      <c r="CC32">
        <v>480</v>
      </c>
      <c r="CD32">
        <v>5030</v>
      </c>
      <c r="CE32">
        <v>220</v>
      </c>
      <c r="CF32">
        <v>13830</v>
      </c>
      <c r="CG32">
        <v>390</v>
      </c>
      <c r="CH32">
        <v>11710</v>
      </c>
      <c r="CI32">
        <v>390</v>
      </c>
      <c r="CJ32">
        <v>16500</v>
      </c>
      <c r="CK32">
        <v>590</v>
      </c>
      <c r="CL32">
        <v>13020</v>
      </c>
      <c r="CM32">
        <v>390</v>
      </c>
      <c r="CN32">
        <v>11570</v>
      </c>
      <c r="CO32">
        <v>340</v>
      </c>
      <c r="CP32">
        <v>4490</v>
      </c>
      <c r="CQ32">
        <v>180</v>
      </c>
      <c r="CR32">
        <v>5270</v>
      </c>
      <c r="CS32">
        <v>200</v>
      </c>
      <c r="CT32">
        <v>2780</v>
      </c>
      <c r="CU32">
        <v>140</v>
      </c>
      <c r="CV32">
        <v>7</v>
      </c>
      <c r="CW32">
        <v>10</v>
      </c>
      <c r="CX32">
        <v>29.8</v>
      </c>
      <c r="CY32">
        <v>9.8000000000000007</v>
      </c>
      <c r="CZ32">
        <v>5</v>
      </c>
      <c r="DA32">
        <v>5.5</v>
      </c>
      <c r="DB32">
        <v>152</v>
      </c>
      <c r="DC32">
        <v>24</v>
      </c>
      <c r="DD32">
        <v>125400</v>
      </c>
      <c r="DE32">
        <v>2200</v>
      </c>
      <c r="DF32">
        <v>6610</v>
      </c>
      <c r="DG32">
        <v>180</v>
      </c>
      <c r="DH32">
        <v>14.9</v>
      </c>
      <c r="DI32">
        <v>2</v>
      </c>
      <c r="DJ32">
        <v>797</v>
      </c>
      <c r="DK32">
        <v>87</v>
      </c>
      <c r="DL32">
        <v>487000</v>
      </c>
      <c r="DM32">
        <v>11000</v>
      </c>
      <c r="DN32">
        <v>119.8</v>
      </c>
      <c r="DO32">
        <v>3.4</v>
      </c>
      <c r="DP32">
        <v>627</v>
      </c>
      <c r="DQ32">
        <v>15</v>
      </c>
      <c r="DR32">
        <v>1014</v>
      </c>
      <c r="DS32">
        <v>19</v>
      </c>
      <c r="DT32">
        <v>4750</v>
      </c>
      <c r="DU32">
        <v>120</v>
      </c>
      <c r="DV32">
        <v>6970</v>
      </c>
      <c r="DW32">
        <v>180</v>
      </c>
      <c r="DX32">
        <v>576</v>
      </c>
      <c r="DY32">
        <v>13</v>
      </c>
      <c r="DZ32">
        <v>1966</v>
      </c>
      <c r="EA32">
        <v>45</v>
      </c>
      <c r="EB32">
        <v>282.10000000000002</v>
      </c>
      <c r="EC32">
        <v>9</v>
      </c>
      <c r="ED32">
        <v>23.8</v>
      </c>
      <c r="EE32">
        <v>1</v>
      </c>
      <c r="EF32">
        <v>228.7</v>
      </c>
      <c r="EG32">
        <v>6.5</v>
      </c>
      <c r="EH32">
        <v>28.62</v>
      </c>
      <c r="EI32">
        <v>0.96</v>
      </c>
      <c r="EJ32">
        <v>173.1</v>
      </c>
      <c r="EK32">
        <v>6.2</v>
      </c>
      <c r="EL32">
        <v>33.5</v>
      </c>
      <c r="EM32">
        <v>1</v>
      </c>
      <c r="EN32">
        <v>87.1</v>
      </c>
      <c r="EO32">
        <v>2.6</v>
      </c>
      <c r="EP32">
        <v>11.15</v>
      </c>
      <c r="EQ32">
        <v>0.45</v>
      </c>
      <c r="ER32">
        <v>60.3</v>
      </c>
      <c r="ES32">
        <v>2.2999999999999998</v>
      </c>
      <c r="ET32">
        <v>6.79</v>
      </c>
      <c r="EU32">
        <v>0.33</v>
      </c>
      <c r="EV32">
        <v>1.6</v>
      </c>
      <c r="EW32">
        <v>2.2999999999999998</v>
      </c>
      <c r="EX32">
        <v>0.37</v>
      </c>
      <c r="EY32">
        <v>0.12</v>
      </c>
      <c r="EZ32">
        <v>6.8000000000000005E-2</v>
      </c>
      <c r="FA32">
        <v>7.2999999999999995E-2</v>
      </c>
      <c r="FB32">
        <v>0.86</v>
      </c>
      <c r="FC32">
        <v>0.13</v>
      </c>
      <c r="FD32">
        <v>336.1</v>
      </c>
      <c r="FE32">
        <v>5.8</v>
      </c>
      <c r="FF32">
        <v>16.93</v>
      </c>
      <c r="FG32">
        <v>0.45</v>
      </c>
      <c r="FH32" s="2">
        <v>3.485E-5</v>
      </c>
      <c r="FI32" s="2">
        <v>8.9999999999999996E-7</v>
      </c>
    </row>
    <row r="33" spans="1:169" x14ac:dyDescent="0.2">
      <c r="A33" t="s">
        <v>303</v>
      </c>
      <c r="B33" t="s">
        <v>304</v>
      </c>
      <c r="C33" t="s">
        <v>211</v>
      </c>
      <c r="D33" s="144">
        <v>0.67666666666666664</v>
      </c>
      <c r="E33">
        <v>24.373000000000001</v>
      </c>
      <c r="F33" t="s">
        <v>305</v>
      </c>
      <c r="G33">
        <v>49</v>
      </c>
      <c r="I33">
        <v>1</v>
      </c>
      <c r="J33" s="2">
        <v>4208000</v>
      </c>
      <c r="K33">
        <v>92000</v>
      </c>
      <c r="L33">
        <v>9570</v>
      </c>
      <c r="M33">
        <v>200</v>
      </c>
      <c r="N33">
        <v>99200</v>
      </c>
      <c r="O33">
        <v>2200</v>
      </c>
      <c r="P33">
        <v>16740</v>
      </c>
      <c r="Q33">
        <v>540</v>
      </c>
      <c r="R33">
        <v>131900</v>
      </c>
      <c r="S33">
        <v>3700</v>
      </c>
      <c r="T33">
        <v>225800</v>
      </c>
      <c r="U33">
        <v>4200</v>
      </c>
      <c r="V33" s="2">
        <v>1300000</v>
      </c>
      <c r="W33">
        <v>39000</v>
      </c>
      <c r="X33" s="2">
        <v>1860000</v>
      </c>
      <c r="Y33">
        <v>50000</v>
      </c>
      <c r="Z33">
        <v>208100</v>
      </c>
      <c r="AA33">
        <v>4700</v>
      </c>
      <c r="AB33">
        <v>121800</v>
      </c>
      <c r="AC33">
        <v>2900</v>
      </c>
      <c r="AD33">
        <v>15300</v>
      </c>
      <c r="AE33">
        <v>400</v>
      </c>
      <c r="AF33">
        <v>5180</v>
      </c>
      <c r="AG33">
        <v>230</v>
      </c>
      <c r="AH33">
        <v>14160</v>
      </c>
      <c r="AI33">
        <v>410</v>
      </c>
      <c r="AJ33">
        <v>11940</v>
      </c>
      <c r="AK33">
        <v>380</v>
      </c>
      <c r="AL33">
        <v>16280</v>
      </c>
      <c r="AM33">
        <v>500</v>
      </c>
      <c r="AN33">
        <v>12920</v>
      </c>
      <c r="AO33">
        <v>370</v>
      </c>
      <c r="AP33">
        <v>12170</v>
      </c>
      <c r="AQ33">
        <v>310</v>
      </c>
      <c r="AR33">
        <v>4660</v>
      </c>
      <c r="AS33">
        <v>170</v>
      </c>
      <c r="AT33">
        <v>5310</v>
      </c>
      <c r="AU33">
        <v>220</v>
      </c>
      <c r="AV33">
        <v>2740</v>
      </c>
      <c r="AW33">
        <v>130</v>
      </c>
      <c r="AX33">
        <v>22.9</v>
      </c>
      <c r="AY33">
        <v>7.4</v>
      </c>
      <c r="AZ33">
        <v>41</v>
      </c>
      <c r="BA33">
        <v>12</v>
      </c>
      <c r="BB33">
        <v>6.9</v>
      </c>
      <c r="BC33">
        <v>3.9</v>
      </c>
      <c r="BD33">
        <v>207</v>
      </c>
      <c r="BE33">
        <v>22</v>
      </c>
      <c r="BF33">
        <v>126800</v>
      </c>
      <c r="BG33">
        <v>2300</v>
      </c>
      <c r="BH33">
        <v>6570</v>
      </c>
      <c r="BI33">
        <v>210</v>
      </c>
      <c r="BJ33">
        <v>98900</v>
      </c>
      <c r="BK33">
        <v>2200</v>
      </c>
      <c r="BL33">
        <v>1840</v>
      </c>
      <c r="BM33">
        <v>200</v>
      </c>
      <c r="BN33">
        <v>15390</v>
      </c>
      <c r="BO33">
        <v>540</v>
      </c>
      <c r="BP33">
        <v>131900</v>
      </c>
      <c r="BQ33">
        <v>3700</v>
      </c>
      <c r="BR33">
        <v>225800</v>
      </c>
      <c r="BS33">
        <v>4200</v>
      </c>
      <c r="BT33" s="2">
        <v>1300000</v>
      </c>
      <c r="BU33">
        <v>39000</v>
      </c>
      <c r="BV33" s="2">
        <v>1860000</v>
      </c>
      <c r="BW33">
        <v>50000</v>
      </c>
      <c r="BX33">
        <v>208100</v>
      </c>
      <c r="BY33">
        <v>4700</v>
      </c>
      <c r="BZ33">
        <v>121800</v>
      </c>
      <c r="CA33">
        <v>2900</v>
      </c>
      <c r="CB33">
        <v>15300</v>
      </c>
      <c r="CC33">
        <v>400</v>
      </c>
      <c r="CD33">
        <v>5180</v>
      </c>
      <c r="CE33">
        <v>230</v>
      </c>
      <c r="CF33">
        <v>14160</v>
      </c>
      <c r="CG33">
        <v>410</v>
      </c>
      <c r="CH33">
        <v>11940</v>
      </c>
      <c r="CI33">
        <v>380</v>
      </c>
      <c r="CJ33">
        <v>16280</v>
      </c>
      <c r="CK33">
        <v>500</v>
      </c>
      <c r="CL33">
        <v>12920</v>
      </c>
      <c r="CM33">
        <v>370</v>
      </c>
      <c r="CN33">
        <v>12160</v>
      </c>
      <c r="CO33">
        <v>310</v>
      </c>
      <c r="CP33">
        <v>4660</v>
      </c>
      <c r="CQ33">
        <v>170</v>
      </c>
      <c r="CR33">
        <v>5310</v>
      </c>
      <c r="CS33">
        <v>220</v>
      </c>
      <c r="CT33">
        <v>2740</v>
      </c>
      <c r="CU33">
        <v>130</v>
      </c>
      <c r="CV33">
        <v>-2.4</v>
      </c>
      <c r="CW33">
        <v>7.4</v>
      </c>
      <c r="CX33">
        <v>35</v>
      </c>
      <c r="CY33">
        <v>12</v>
      </c>
      <c r="CZ33">
        <v>0.64</v>
      </c>
      <c r="DA33">
        <v>3.95</v>
      </c>
      <c r="DB33">
        <v>193</v>
      </c>
      <c r="DC33">
        <v>22</v>
      </c>
      <c r="DD33">
        <v>126800</v>
      </c>
      <c r="DE33">
        <v>2300</v>
      </c>
      <c r="DF33">
        <v>6570</v>
      </c>
      <c r="DG33">
        <v>210</v>
      </c>
      <c r="DH33">
        <v>15.2</v>
      </c>
      <c r="DI33">
        <v>2</v>
      </c>
      <c r="DJ33">
        <v>798</v>
      </c>
      <c r="DK33">
        <v>86</v>
      </c>
      <c r="DL33">
        <v>496000</v>
      </c>
      <c r="DM33">
        <v>11000</v>
      </c>
      <c r="DN33">
        <v>121.7</v>
      </c>
      <c r="DO33">
        <v>4.3</v>
      </c>
      <c r="DP33">
        <v>648</v>
      </c>
      <c r="DQ33">
        <v>18</v>
      </c>
      <c r="DR33">
        <v>1014</v>
      </c>
      <c r="DS33">
        <v>19</v>
      </c>
      <c r="DT33">
        <v>4780</v>
      </c>
      <c r="DU33">
        <v>150</v>
      </c>
      <c r="DV33">
        <v>7000</v>
      </c>
      <c r="DW33">
        <v>190</v>
      </c>
      <c r="DX33">
        <v>577</v>
      </c>
      <c r="DY33">
        <v>13</v>
      </c>
      <c r="DZ33">
        <v>1970</v>
      </c>
      <c r="EA33">
        <v>47</v>
      </c>
      <c r="EB33">
        <v>287.89999999999998</v>
      </c>
      <c r="EC33">
        <v>7.5</v>
      </c>
      <c r="ED33">
        <v>24.5</v>
      </c>
      <c r="EE33">
        <v>1.1000000000000001</v>
      </c>
      <c r="EF33">
        <v>234.1</v>
      </c>
      <c r="EG33">
        <v>6.8</v>
      </c>
      <c r="EH33">
        <v>29.2</v>
      </c>
      <c r="EI33">
        <v>0.92</v>
      </c>
      <c r="EJ33">
        <v>170.8</v>
      </c>
      <c r="EK33">
        <v>5.2</v>
      </c>
      <c r="EL33">
        <v>33.299999999999997</v>
      </c>
      <c r="EM33">
        <v>0.96</v>
      </c>
      <c r="EN33">
        <v>91.6</v>
      </c>
      <c r="EO33">
        <v>2.2999999999999998</v>
      </c>
      <c r="EP33">
        <v>11.58</v>
      </c>
      <c r="EQ33">
        <v>0.43</v>
      </c>
      <c r="ER33">
        <v>60.8</v>
      </c>
      <c r="ES33">
        <v>2.6</v>
      </c>
      <c r="ET33">
        <v>6.68</v>
      </c>
      <c r="EU33">
        <v>0.31</v>
      </c>
      <c r="EV33">
        <v>-0.55000000000000004</v>
      </c>
      <c r="EW33">
        <v>1.66</v>
      </c>
      <c r="EX33">
        <v>0.43</v>
      </c>
      <c r="EY33">
        <v>0.15</v>
      </c>
      <c r="EZ33">
        <v>8.9999999999999993E-3</v>
      </c>
      <c r="FA33">
        <v>5.2999999999999999E-2</v>
      </c>
      <c r="FB33">
        <v>1.1000000000000001</v>
      </c>
      <c r="FC33">
        <v>0.13</v>
      </c>
      <c r="FD33">
        <v>340</v>
      </c>
      <c r="FE33">
        <v>6.1</v>
      </c>
      <c r="FF33">
        <v>16.84</v>
      </c>
      <c r="FG33">
        <v>0.53</v>
      </c>
      <c r="FH33" s="2">
        <v>3.4E-5</v>
      </c>
      <c r="FI33" s="2">
        <v>1.1000000000000001E-6</v>
      </c>
    </row>
    <row r="34" spans="1:169" x14ac:dyDescent="0.2">
      <c r="A34" t="s">
        <v>306</v>
      </c>
      <c r="B34" t="s">
        <v>307</v>
      </c>
      <c r="C34" t="s">
        <v>211</v>
      </c>
      <c r="D34" s="144">
        <v>0.6781018518518519</v>
      </c>
      <c r="E34">
        <v>23.882000000000001</v>
      </c>
      <c r="F34" t="s">
        <v>308</v>
      </c>
      <c r="G34">
        <v>48</v>
      </c>
      <c r="I34">
        <v>1</v>
      </c>
      <c r="J34" s="2">
        <v>3965000</v>
      </c>
      <c r="K34">
        <v>93000</v>
      </c>
      <c r="L34">
        <v>8930</v>
      </c>
      <c r="M34">
        <v>210</v>
      </c>
      <c r="N34">
        <v>93400</v>
      </c>
      <c r="O34">
        <v>2400</v>
      </c>
      <c r="P34">
        <v>15810</v>
      </c>
      <c r="Q34">
        <v>410</v>
      </c>
      <c r="R34">
        <v>123300</v>
      </c>
      <c r="S34">
        <v>3300</v>
      </c>
      <c r="T34">
        <v>209400</v>
      </c>
      <c r="U34">
        <v>4900</v>
      </c>
      <c r="V34" s="2">
        <v>1207000</v>
      </c>
      <c r="W34">
        <v>29000</v>
      </c>
      <c r="X34" s="2">
        <v>1778000</v>
      </c>
      <c r="Y34">
        <v>57000</v>
      </c>
      <c r="Z34">
        <v>195600</v>
      </c>
      <c r="AA34">
        <v>5100</v>
      </c>
      <c r="AB34">
        <v>116100</v>
      </c>
      <c r="AC34">
        <v>2600</v>
      </c>
      <c r="AD34">
        <v>14260</v>
      </c>
      <c r="AE34">
        <v>390</v>
      </c>
      <c r="AF34">
        <v>4880</v>
      </c>
      <c r="AG34">
        <v>200</v>
      </c>
      <c r="AH34">
        <v>13520</v>
      </c>
      <c r="AI34">
        <v>380</v>
      </c>
      <c r="AJ34">
        <v>11340</v>
      </c>
      <c r="AK34">
        <v>380</v>
      </c>
      <c r="AL34">
        <v>15340</v>
      </c>
      <c r="AM34">
        <v>520</v>
      </c>
      <c r="AN34">
        <v>12190</v>
      </c>
      <c r="AO34">
        <v>420</v>
      </c>
      <c r="AP34">
        <v>11050</v>
      </c>
      <c r="AQ34">
        <v>310</v>
      </c>
      <c r="AR34">
        <v>4220</v>
      </c>
      <c r="AS34">
        <v>190</v>
      </c>
      <c r="AT34">
        <v>5020</v>
      </c>
      <c r="AU34">
        <v>200</v>
      </c>
      <c r="AV34">
        <v>2560</v>
      </c>
      <c r="AW34">
        <v>150</v>
      </c>
      <c r="AX34">
        <v>26.4</v>
      </c>
      <c r="AY34">
        <v>8.1999999999999993</v>
      </c>
      <c r="AZ34">
        <v>42</v>
      </c>
      <c r="BA34">
        <v>13</v>
      </c>
      <c r="BB34">
        <v>18.8</v>
      </c>
      <c r="BC34">
        <v>7.9</v>
      </c>
      <c r="BD34">
        <v>189</v>
      </c>
      <c r="BE34">
        <v>23</v>
      </c>
      <c r="BF34">
        <v>116900</v>
      </c>
      <c r="BG34">
        <v>2500</v>
      </c>
      <c r="BH34">
        <v>5880</v>
      </c>
      <c r="BI34">
        <v>180</v>
      </c>
      <c r="BJ34">
        <v>93100</v>
      </c>
      <c r="BK34">
        <v>2400</v>
      </c>
      <c r="BL34">
        <v>1190</v>
      </c>
      <c r="BM34">
        <v>210</v>
      </c>
      <c r="BN34">
        <v>14460</v>
      </c>
      <c r="BO34">
        <v>410</v>
      </c>
      <c r="BP34">
        <v>123300</v>
      </c>
      <c r="BQ34">
        <v>3300</v>
      </c>
      <c r="BR34">
        <v>209400</v>
      </c>
      <c r="BS34">
        <v>4900</v>
      </c>
      <c r="BT34" s="2">
        <v>1207000</v>
      </c>
      <c r="BU34">
        <v>29000</v>
      </c>
      <c r="BV34" s="2">
        <v>1778000</v>
      </c>
      <c r="BW34">
        <v>57000</v>
      </c>
      <c r="BX34">
        <v>195600</v>
      </c>
      <c r="BY34">
        <v>5100</v>
      </c>
      <c r="BZ34">
        <v>116100</v>
      </c>
      <c r="CA34">
        <v>2600</v>
      </c>
      <c r="CB34">
        <v>14260</v>
      </c>
      <c r="CC34">
        <v>390</v>
      </c>
      <c r="CD34">
        <v>4880</v>
      </c>
      <c r="CE34">
        <v>200</v>
      </c>
      <c r="CF34">
        <v>13520</v>
      </c>
      <c r="CG34">
        <v>380</v>
      </c>
      <c r="CH34">
        <v>11340</v>
      </c>
      <c r="CI34">
        <v>380</v>
      </c>
      <c r="CJ34">
        <v>15340</v>
      </c>
      <c r="CK34">
        <v>520</v>
      </c>
      <c r="CL34">
        <v>12190</v>
      </c>
      <c r="CM34">
        <v>420</v>
      </c>
      <c r="CN34">
        <v>11050</v>
      </c>
      <c r="CO34">
        <v>310</v>
      </c>
      <c r="CP34">
        <v>4220</v>
      </c>
      <c r="CQ34">
        <v>190</v>
      </c>
      <c r="CR34">
        <v>5020</v>
      </c>
      <c r="CS34">
        <v>200</v>
      </c>
      <c r="CT34">
        <v>2560</v>
      </c>
      <c r="CU34">
        <v>150</v>
      </c>
      <c r="CV34">
        <v>1.1000000000000001</v>
      </c>
      <c r="CW34">
        <v>8.1999999999999993</v>
      </c>
      <c r="CX34">
        <v>36</v>
      </c>
      <c r="CY34">
        <v>13</v>
      </c>
      <c r="CZ34">
        <v>12.5</v>
      </c>
      <c r="DA34">
        <v>7.9</v>
      </c>
      <c r="DB34">
        <v>175</v>
      </c>
      <c r="DC34">
        <v>23</v>
      </c>
      <c r="DD34">
        <v>116900</v>
      </c>
      <c r="DE34">
        <v>2500</v>
      </c>
      <c r="DF34">
        <v>5880</v>
      </c>
      <c r="DG34">
        <v>180</v>
      </c>
      <c r="DH34">
        <v>16.399999999999999</v>
      </c>
      <c r="DI34">
        <v>2</v>
      </c>
      <c r="DJ34">
        <v>517</v>
      </c>
      <c r="DK34">
        <v>91</v>
      </c>
      <c r="DL34">
        <v>468000</v>
      </c>
      <c r="DM34">
        <v>12000</v>
      </c>
      <c r="DN34">
        <v>114.5</v>
      </c>
      <c r="DO34">
        <v>3.3</v>
      </c>
      <c r="DP34">
        <v>606</v>
      </c>
      <c r="DQ34">
        <v>16</v>
      </c>
      <c r="DR34">
        <v>940</v>
      </c>
      <c r="DS34">
        <v>22</v>
      </c>
      <c r="DT34">
        <v>4440</v>
      </c>
      <c r="DU34">
        <v>110</v>
      </c>
      <c r="DV34">
        <v>6690</v>
      </c>
      <c r="DW34">
        <v>220</v>
      </c>
      <c r="DX34">
        <v>543</v>
      </c>
      <c r="DY34">
        <v>14</v>
      </c>
      <c r="DZ34">
        <v>1879</v>
      </c>
      <c r="EA34">
        <v>41</v>
      </c>
      <c r="EB34">
        <v>268.5</v>
      </c>
      <c r="EC34">
        <v>7.4</v>
      </c>
      <c r="ED34">
        <v>23.14</v>
      </c>
      <c r="EE34">
        <v>0.94</v>
      </c>
      <c r="EF34">
        <v>223.7</v>
      </c>
      <c r="EG34">
        <v>6.3</v>
      </c>
      <c r="EH34">
        <v>27.73</v>
      </c>
      <c r="EI34">
        <v>0.94</v>
      </c>
      <c r="EJ34">
        <v>161</v>
      </c>
      <c r="EK34">
        <v>5.5</v>
      </c>
      <c r="EL34">
        <v>31.4</v>
      </c>
      <c r="EM34">
        <v>1.1000000000000001</v>
      </c>
      <c r="EN34">
        <v>83.2</v>
      </c>
      <c r="EO34">
        <v>2.2999999999999998</v>
      </c>
      <c r="EP34">
        <v>10.49</v>
      </c>
      <c r="EQ34">
        <v>0.46</v>
      </c>
      <c r="ER34">
        <v>57.6</v>
      </c>
      <c r="ES34">
        <v>2.2999999999999998</v>
      </c>
      <c r="ET34">
        <v>6.25</v>
      </c>
      <c r="EU34">
        <v>0.37</v>
      </c>
      <c r="EV34">
        <v>0.25</v>
      </c>
      <c r="EW34">
        <v>1.84</v>
      </c>
      <c r="EX34">
        <v>0.44</v>
      </c>
      <c r="EY34">
        <v>0.16</v>
      </c>
      <c r="EZ34">
        <v>0.17</v>
      </c>
      <c r="FA34">
        <v>0.11</v>
      </c>
      <c r="FB34">
        <v>0.99</v>
      </c>
      <c r="FC34">
        <v>0.13</v>
      </c>
      <c r="FD34">
        <v>313.39999999999998</v>
      </c>
      <c r="FE34">
        <v>6.6</v>
      </c>
      <c r="FF34">
        <v>15.08</v>
      </c>
      <c r="FG34">
        <v>0.45</v>
      </c>
      <c r="FH34" s="2">
        <v>3.2339999999999999E-5</v>
      </c>
      <c r="FI34" s="2">
        <v>8.8000000000000004E-7</v>
      </c>
    </row>
    <row r="35" spans="1:169" x14ac:dyDescent="0.2">
      <c r="A35" t="s">
        <v>309</v>
      </c>
      <c r="B35" t="s">
        <v>310</v>
      </c>
      <c r="C35" t="s">
        <v>211</v>
      </c>
      <c r="D35" s="144">
        <v>0.69884259259259263</v>
      </c>
      <c r="E35">
        <v>24.370999999999999</v>
      </c>
      <c r="F35" t="s">
        <v>311</v>
      </c>
      <c r="G35">
        <v>49</v>
      </c>
      <c r="I35">
        <v>1</v>
      </c>
      <c r="J35" s="2">
        <v>4047000</v>
      </c>
      <c r="K35">
        <v>80000</v>
      </c>
      <c r="L35">
        <v>9480</v>
      </c>
      <c r="M35">
        <v>200</v>
      </c>
      <c r="N35">
        <v>101000</v>
      </c>
      <c r="O35">
        <v>2400</v>
      </c>
      <c r="P35">
        <v>16620</v>
      </c>
      <c r="Q35">
        <v>440</v>
      </c>
      <c r="R35">
        <v>129900</v>
      </c>
      <c r="S35">
        <v>2900</v>
      </c>
      <c r="T35">
        <v>217400</v>
      </c>
      <c r="U35">
        <v>4300</v>
      </c>
      <c r="V35" s="2">
        <v>1222000</v>
      </c>
      <c r="W35">
        <v>26000</v>
      </c>
      <c r="X35" s="2">
        <v>1798000</v>
      </c>
      <c r="Y35">
        <v>51000</v>
      </c>
      <c r="Z35">
        <v>202400</v>
      </c>
      <c r="AA35">
        <v>4600</v>
      </c>
      <c r="AB35">
        <v>119700</v>
      </c>
      <c r="AC35">
        <v>2200</v>
      </c>
      <c r="AD35">
        <v>14720</v>
      </c>
      <c r="AE35">
        <v>420</v>
      </c>
      <c r="AF35">
        <v>4960</v>
      </c>
      <c r="AG35">
        <v>170</v>
      </c>
      <c r="AH35">
        <v>13840</v>
      </c>
      <c r="AI35">
        <v>410</v>
      </c>
      <c r="AJ35">
        <v>11670</v>
      </c>
      <c r="AK35">
        <v>330</v>
      </c>
      <c r="AL35">
        <v>16150</v>
      </c>
      <c r="AM35">
        <v>440</v>
      </c>
      <c r="AN35">
        <v>12780</v>
      </c>
      <c r="AO35">
        <v>370</v>
      </c>
      <c r="AP35">
        <v>11700</v>
      </c>
      <c r="AQ35">
        <v>300</v>
      </c>
      <c r="AR35">
        <v>4360</v>
      </c>
      <c r="AS35">
        <v>200</v>
      </c>
      <c r="AT35">
        <v>5240</v>
      </c>
      <c r="AU35">
        <v>200</v>
      </c>
      <c r="AV35">
        <v>2590</v>
      </c>
      <c r="AW35">
        <v>130</v>
      </c>
      <c r="AX35">
        <v>22</v>
      </c>
      <c r="AY35">
        <v>8.1</v>
      </c>
      <c r="AZ35">
        <v>44</v>
      </c>
      <c r="BA35">
        <v>13</v>
      </c>
      <c r="BB35">
        <v>11.1</v>
      </c>
      <c r="BC35">
        <v>7</v>
      </c>
      <c r="BD35">
        <v>184</v>
      </c>
      <c r="BE35">
        <v>27</v>
      </c>
      <c r="BF35">
        <v>126600</v>
      </c>
      <c r="BG35">
        <v>2200</v>
      </c>
      <c r="BH35">
        <v>6830</v>
      </c>
      <c r="BI35">
        <v>180</v>
      </c>
      <c r="BJ35">
        <v>100700</v>
      </c>
      <c r="BK35">
        <v>2400</v>
      </c>
      <c r="BL35">
        <v>1810</v>
      </c>
      <c r="BM35">
        <v>200</v>
      </c>
      <c r="BN35">
        <v>15280</v>
      </c>
      <c r="BO35">
        <v>440</v>
      </c>
      <c r="BP35">
        <v>129900</v>
      </c>
      <c r="BQ35">
        <v>2900</v>
      </c>
      <c r="BR35">
        <v>217400</v>
      </c>
      <c r="BS35">
        <v>4300</v>
      </c>
      <c r="BT35" s="2">
        <v>1222000</v>
      </c>
      <c r="BU35">
        <v>26000</v>
      </c>
      <c r="BV35" s="2">
        <v>1798000</v>
      </c>
      <c r="BW35">
        <v>51000</v>
      </c>
      <c r="BX35">
        <v>202400</v>
      </c>
      <c r="BY35">
        <v>4600</v>
      </c>
      <c r="BZ35">
        <v>119700</v>
      </c>
      <c r="CA35">
        <v>2200</v>
      </c>
      <c r="CB35">
        <v>14720</v>
      </c>
      <c r="CC35">
        <v>420</v>
      </c>
      <c r="CD35">
        <v>4960</v>
      </c>
      <c r="CE35">
        <v>170</v>
      </c>
      <c r="CF35">
        <v>13840</v>
      </c>
      <c r="CG35">
        <v>410</v>
      </c>
      <c r="CH35">
        <v>11670</v>
      </c>
      <c r="CI35">
        <v>330</v>
      </c>
      <c r="CJ35">
        <v>16150</v>
      </c>
      <c r="CK35">
        <v>440</v>
      </c>
      <c r="CL35">
        <v>12780</v>
      </c>
      <c r="CM35">
        <v>370</v>
      </c>
      <c r="CN35">
        <v>11700</v>
      </c>
      <c r="CO35">
        <v>300</v>
      </c>
      <c r="CP35">
        <v>4360</v>
      </c>
      <c r="CQ35">
        <v>200</v>
      </c>
      <c r="CR35">
        <v>5240</v>
      </c>
      <c r="CS35">
        <v>200</v>
      </c>
      <c r="CT35">
        <v>2590</v>
      </c>
      <c r="CU35">
        <v>130</v>
      </c>
      <c r="CV35">
        <v>-2.8</v>
      </c>
      <c r="CW35">
        <v>8.1</v>
      </c>
      <c r="CX35">
        <v>39</v>
      </c>
      <c r="CY35">
        <v>13</v>
      </c>
      <c r="CZ35">
        <v>5</v>
      </c>
      <c r="DA35">
        <v>7</v>
      </c>
      <c r="DB35">
        <v>170</v>
      </c>
      <c r="DC35">
        <v>27</v>
      </c>
      <c r="DD35">
        <v>126600</v>
      </c>
      <c r="DE35">
        <v>2200</v>
      </c>
      <c r="DF35">
        <v>6830</v>
      </c>
      <c r="DG35">
        <v>180</v>
      </c>
      <c r="DH35">
        <v>15.2</v>
      </c>
      <c r="DI35">
        <v>2</v>
      </c>
      <c r="DJ35">
        <v>790</v>
      </c>
      <c r="DK35">
        <v>88</v>
      </c>
      <c r="DL35">
        <v>509000</v>
      </c>
      <c r="DM35">
        <v>12000</v>
      </c>
      <c r="DN35">
        <v>121.9</v>
      </c>
      <c r="DO35">
        <v>3.5</v>
      </c>
      <c r="DP35">
        <v>643</v>
      </c>
      <c r="DQ35">
        <v>14</v>
      </c>
      <c r="DR35">
        <v>983</v>
      </c>
      <c r="DS35">
        <v>19</v>
      </c>
      <c r="DT35">
        <v>4523</v>
      </c>
      <c r="DU35">
        <v>96</v>
      </c>
      <c r="DV35">
        <v>6810</v>
      </c>
      <c r="DW35">
        <v>190</v>
      </c>
      <c r="DX35">
        <v>565</v>
      </c>
      <c r="DY35">
        <v>13</v>
      </c>
      <c r="DZ35">
        <v>1946</v>
      </c>
      <c r="EA35">
        <v>36</v>
      </c>
      <c r="EB35">
        <v>278.8</v>
      </c>
      <c r="EC35">
        <v>7.9</v>
      </c>
      <c r="ED35">
        <v>23.65</v>
      </c>
      <c r="EE35">
        <v>0.8</v>
      </c>
      <c r="EF35">
        <v>229.5</v>
      </c>
      <c r="EG35">
        <v>6.8</v>
      </c>
      <c r="EH35">
        <v>28.69</v>
      </c>
      <c r="EI35">
        <v>0.82</v>
      </c>
      <c r="EJ35">
        <v>170.4</v>
      </c>
      <c r="EK35">
        <v>4.7</v>
      </c>
      <c r="EL35">
        <v>33.130000000000003</v>
      </c>
      <c r="EM35">
        <v>0.95</v>
      </c>
      <c r="EN35">
        <v>88.5</v>
      </c>
      <c r="EO35">
        <v>2.2999999999999998</v>
      </c>
      <c r="EP35">
        <v>10.9</v>
      </c>
      <c r="EQ35">
        <v>0.5</v>
      </c>
      <c r="ER35">
        <v>60.6</v>
      </c>
      <c r="ES35">
        <v>2.2999999999999998</v>
      </c>
      <c r="ET35">
        <v>6.36</v>
      </c>
      <c r="EU35">
        <v>0.31</v>
      </c>
      <c r="EV35">
        <v>-0.64</v>
      </c>
      <c r="EW35">
        <v>1.85</v>
      </c>
      <c r="EX35">
        <v>0.48</v>
      </c>
      <c r="EY35">
        <v>0.16</v>
      </c>
      <c r="EZ35">
        <v>6.8000000000000005E-2</v>
      </c>
      <c r="FA35">
        <v>9.4E-2</v>
      </c>
      <c r="FB35">
        <v>0.97</v>
      </c>
      <c r="FC35">
        <v>0.15</v>
      </c>
      <c r="FD35">
        <v>341</v>
      </c>
      <c r="FE35">
        <v>5.8</v>
      </c>
      <c r="FF35">
        <v>17.559999999999999</v>
      </c>
      <c r="FG35">
        <v>0.45</v>
      </c>
      <c r="FH35" s="2">
        <v>3.4579999999999998E-5</v>
      </c>
      <c r="FI35" s="2">
        <v>8.8999999999999995E-7</v>
      </c>
    </row>
    <row r="36" spans="1:169" x14ac:dyDescent="0.2">
      <c r="A36" t="s">
        <v>312</v>
      </c>
      <c r="B36" t="s">
        <v>313</v>
      </c>
      <c r="C36" t="s">
        <v>211</v>
      </c>
      <c r="D36" s="144">
        <v>0.7007175925925927</v>
      </c>
      <c r="E36">
        <v>24.37</v>
      </c>
      <c r="F36" t="s">
        <v>314</v>
      </c>
      <c r="G36">
        <v>49</v>
      </c>
      <c r="I36">
        <v>1</v>
      </c>
      <c r="J36" s="2">
        <v>3860000</v>
      </c>
      <c r="K36">
        <v>63000</v>
      </c>
      <c r="L36">
        <v>9290</v>
      </c>
      <c r="M36">
        <v>180</v>
      </c>
      <c r="N36">
        <v>93700</v>
      </c>
      <c r="O36">
        <v>1900</v>
      </c>
      <c r="P36">
        <v>16000</v>
      </c>
      <c r="Q36">
        <v>430</v>
      </c>
      <c r="R36">
        <v>122900</v>
      </c>
      <c r="S36">
        <v>3000</v>
      </c>
      <c r="T36" s="2">
        <v>210300</v>
      </c>
      <c r="U36">
        <v>3800</v>
      </c>
      <c r="V36" s="2">
        <v>1169000</v>
      </c>
      <c r="W36">
        <v>24000</v>
      </c>
      <c r="X36" s="2">
        <v>1707000</v>
      </c>
      <c r="Y36">
        <v>35000</v>
      </c>
      <c r="Z36">
        <v>196300</v>
      </c>
      <c r="AA36">
        <v>4600</v>
      </c>
      <c r="AB36">
        <v>115400</v>
      </c>
      <c r="AC36">
        <v>2300</v>
      </c>
      <c r="AD36">
        <v>14280</v>
      </c>
      <c r="AE36">
        <v>400</v>
      </c>
      <c r="AF36">
        <v>4770</v>
      </c>
      <c r="AG36">
        <v>210</v>
      </c>
      <c r="AH36">
        <v>13520</v>
      </c>
      <c r="AI36">
        <v>420</v>
      </c>
      <c r="AJ36">
        <v>11440</v>
      </c>
      <c r="AK36">
        <v>300</v>
      </c>
      <c r="AL36">
        <v>15330</v>
      </c>
      <c r="AM36">
        <v>480</v>
      </c>
      <c r="AN36">
        <v>12160</v>
      </c>
      <c r="AO36">
        <v>310</v>
      </c>
      <c r="AP36">
        <v>11100</v>
      </c>
      <c r="AQ36">
        <v>330</v>
      </c>
      <c r="AR36">
        <v>4330</v>
      </c>
      <c r="AS36">
        <v>190</v>
      </c>
      <c r="AT36">
        <v>4990</v>
      </c>
      <c r="AU36">
        <v>160</v>
      </c>
      <c r="AV36">
        <v>2500</v>
      </c>
      <c r="AW36">
        <v>140</v>
      </c>
      <c r="AX36">
        <v>25.8</v>
      </c>
      <c r="AY36">
        <v>9.4</v>
      </c>
      <c r="AZ36">
        <v>33</v>
      </c>
      <c r="BA36">
        <v>10</v>
      </c>
      <c r="BB36">
        <v>15.3</v>
      </c>
      <c r="BC36">
        <v>6.6</v>
      </c>
      <c r="BD36">
        <v>176</v>
      </c>
      <c r="BE36">
        <v>22</v>
      </c>
      <c r="BF36">
        <v>120400</v>
      </c>
      <c r="BG36">
        <v>2400</v>
      </c>
      <c r="BH36">
        <v>6350</v>
      </c>
      <c r="BI36">
        <v>190</v>
      </c>
      <c r="BJ36">
        <v>93400</v>
      </c>
      <c r="BK36">
        <v>1900</v>
      </c>
      <c r="BL36">
        <v>1660</v>
      </c>
      <c r="BM36">
        <v>180</v>
      </c>
      <c r="BN36">
        <v>14650</v>
      </c>
      <c r="BO36">
        <v>430</v>
      </c>
      <c r="BP36">
        <v>122900</v>
      </c>
      <c r="BQ36">
        <v>3000</v>
      </c>
      <c r="BR36" s="2">
        <v>210300</v>
      </c>
      <c r="BS36">
        <v>3800</v>
      </c>
      <c r="BT36" s="2">
        <v>1169000</v>
      </c>
      <c r="BU36">
        <v>24000</v>
      </c>
      <c r="BV36" s="2">
        <v>1707000</v>
      </c>
      <c r="BW36">
        <v>35000</v>
      </c>
      <c r="BX36">
        <v>196300</v>
      </c>
      <c r="BY36">
        <v>4600</v>
      </c>
      <c r="BZ36">
        <v>115400</v>
      </c>
      <c r="CA36">
        <v>2300</v>
      </c>
      <c r="CB36">
        <v>14280</v>
      </c>
      <c r="CC36">
        <v>400</v>
      </c>
      <c r="CD36">
        <v>4770</v>
      </c>
      <c r="CE36">
        <v>210</v>
      </c>
      <c r="CF36">
        <v>13520</v>
      </c>
      <c r="CG36">
        <v>420</v>
      </c>
      <c r="CH36">
        <v>11440</v>
      </c>
      <c r="CI36">
        <v>300</v>
      </c>
      <c r="CJ36">
        <v>15330</v>
      </c>
      <c r="CK36">
        <v>480</v>
      </c>
      <c r="CL36">
        <v>12160</v>
      </c>
      <c r="CM36">
        <v>310</v>
      </c>
      <c r="CN36">
        <v>11100</v>
      </c>
      <c r="CO36">
        <v>330</v>
      </c>
      <c r="CP36">
        <v>4330</v>
      </c>
      <c r="CQ36">
        <v>190</v>
      </c>
      <c r="CR36">
        <v>4990</v>
      </c>
      <c r="CS36">
        <v>160</v>
      </c>
      <c r="CT36">
        <v>2500</v>
      </c>
      <c r="CU36">
        <v>140</v>
      </c>
      <c r="CV36">
        <v>1</v>
      </c>
      <c r="CW36">
        <v>9.4</v>
      </c>
      <c r="CX36">
        <v>27</v>
      </c>
      <c r="CY36">
        <v>10</v>
      </c>
      <c r="CZ36">
        <v>9.1999999999999993</v>
      </c>
      <c r="DA36">
        <v>6.6</v>
      </c>
      <c r="DB36">
        <v>163</v>
      </c>
      <c r="DC36">
        <v>22</v>
      </c>
      <c r="DD36">
        <v>120400</v>
      </c>
      <c r="DE36">
        <v>2400</v>
      </c>
      <c r="DF36">
        <v>6350</v>
      </c>
      <c r="DG36">
        <v>190</v>
      </c>
      <c r="DH36">
        <v>15.2</v>
      </c>
      <c r="DI36">
        <v>2</v>
      </c>
      <c r="DJ36">
        <v>723</v>
      </c>
      <c r="DK36">
        <v>81</v>
      </c>
      <c r="DL36">
        <v>472600</v>
      </c>
      <c r="DM36">
        <v>9500</v>
      </c>
      <c r="DN36">
        <v>117</v>
      </c>
      <c r="DO36">
        <v>3.4</v>
      </c>
      <c r="DP36">
        <v>609</v>
      </c>
      <c r="DQ36">
        <v>15</v>
      </c>
      <c r="DR36">
        <v>951</v>
      </c>
      <c r="DS36">
        <v>17</v>
      </c>
      <c r="DT36">
        <v>4331</v>
      </c>
      <c r="DU36">
        <v>90</v>
      </c>
      <c r="DV36">
        <v>6470</v>
      </c>
      <c r="DW36">
        <v>130</v>
      </c>
      <c r="DX36">
        <v>548</v>
      </c>
      <c r="DY36">
        <v>13</v>
      </c>
      <c r="DZ36">
        <v>1878</v>
      </c>
      <c r="EA36">
        <v>37</v>
      </c>
      <c r="EB36">
        <v>270.60000000000002</v>
      </c>
      <c r="EC36">
        <v>7.6</v>
      </c>
      <c r="ED36">
        <v>22.72</v>
      </c>
      <c r="EE36">
        <v>0.98</v>
      </c>
      <c r="EF36">
        <v>224.3</v>
      </c>
      <c r="EG36">
        <v>7</v>
      </c>
      <c r="EH36">
        <v>28.15</v>
      </c>
      <c r="EI36">
        <v>0.73</v>
      </c>
      <c r="EJ36">
        <v>161.80000000000001</v>
      </c>
      <c r="EK36">
        <v>5.0999999999999996</v>
      </c>
      <c r="EL36">
        <v>31.54</v>
      </c>
      <c r="EM36">
        <v>0.79</v>
      </c>
      <c r="EN36">
        <v>84</v>
      </c>
      <c r="EO36">
        <v>2.5</v>
      </c>
      <c r="EP36">
        <v>10.82</v>
      </c>
      <c r="EQ36">
        <v>0.47</v>
      </c>
      <c r="ER36">
        <v>57.7</v>
      </c>
      <c r="ES36">
        <v>1.9</v>
      </c>
      <c r="ET36">
        <v>6.14</v>
      </c>
      <c r="EU36">
        <v>0.34</v>
      </c>
      <c r="EV36">
        <v>0.24</v>
      </c>
      <c r="EW36">
        <v>2.14</v>
      </c>
      <c r="EX36">
        <v>0.33</v>
      </c>
      <c r="EY36">
        <v>0.13</v>
      </c>
      <c r="EZ36">
        <v>0.124</v>
      </c>
      <c r="FA36">
        <v>8.8999999999999996E-2</v>
      </c>
      <c r="FB36">
        <v>0.93</v>
      </c>
      <c r="FC36">
        <v>0.12</v>
      </c>
      <c r="FD36">
        <v>324.39999999999998</v>
      </c>
      <c r="FE36">
        <v>6.4</v>
      </c>
      <c r="FF36">
        <v>16.350000000000001</v>
      </c>
      <c r="FG36">
        <v>0.48</v>
      </c>
      <c r="FH36" s="2">
        <v>3.4700000000000003E-5</v>
      </c>
      <c r="FI36" s="2">
        <v>1.1000000000000001E-6</v>
      </c>
    </row>
    <row r="37" spans="1:169" x14ac:dyDescent="0.2">
      <c r="A37" t="s">
        <v>315</v>
      </c>
      <c r="B37" t="s">
        <v>316</v>
      </c>
      <c r="C37" t="s">
        <v>211</v>
      </c>
      <c r="D37" s="144">
        <v>0.70195601851851863</v>
      </c>
      <c r="E37">
        <v>22.786999999999999</v>
      </c>
      <c r="F37" t="s">
        <v>317</v>
      </c>
      <c r="G37">
        <v>46</v>
      </c>
      <c r="I37">
        <v>1</v>
      </c>
      <c r="J37" s="2">
        <v>4094000</v>
      </c>
      <c r="K37">
        <v>74000</v>
      </c>
      <c r="L37">
        <v>9460</v>
      </c>
      <c r="M37">
        <v>210</v>
      </c>
      <c r="N37">
        <v>98200</v>
      </c>
      <c r="O37">
        <v>1900</v>
      </c>
      <c r="P37">
        <v>16430</v>
      </c>
      <c r="Q37">
        <v>530</v>
      </c>
      <c r="R37">
        <v>128100</v>
      </c>
      <c r="S37">
        <v>2500</v>
      </c>
      <c r="T37">
        <v>218200</v>
      </c>
      <c r="U37">
        <v>4500</v>
      </c>
      <c r="V37" s="2">
        <v>1252000</v>
      </c>
      <c r="W37">
        <v>26000</v>
      </c>
      <c r="X37" s="2">
        <v>1824000</v>
      </c>
      <c r="Y37">
        <v>45000</v>
      </c>
      <c r="Z37">
        <v>205700</v>
      </c>
      <c r="AA37">
        <v>5100</v>
      </c>
      <c r="AB37">
        <v>120200</v>
      </c>
      <c r="AC37">
        <v>2600</v>
      </c>
      <c r="AD37">
        <v>14760</v>
      </c>
      <c r="AE37">
        <v>400</v>
      </c>
      <c r="AF37">
        <v>4820</v>
      </c>
      <c r="AG37">
        <v>210</v>
      </c>
      <c r="AH37">
        <v>13850</v>
      </c>
      <c r="AI37">
        <v>380</v>
      </c>
      <c r="AJ37">
        <v>11430</v>
      </c>
      <c r="AK37">
        <v>310</v>
      </c>
      <c r="AL37">
        <v>15540</v>
      </c>
      <c r="AM37">
        <v>370</v>
      </c>
      <c r="AN37">
        <v>12560</v>
      </c>
      <c r="AO37">
        <v>330</v>
      </c>
      <c r="AP37">
        <v>11490</v>
      </c>
      <c r="AQ37">
        <v>330</v>
      </c>
      <c r="AR37">
        <v>4440</v>
      </c>
      <c r="AS37">
        <v>150</v>
      </c>
      <c r="AT37">
        <v>5110</v>
      </c>
      <c r="AU37">
        <v>200</v>
      </c>
      <c r="AV37">
        <v>2680</v>
      </c>
      <c r="AW37">
        <v>140</v>
      </c>
      <c r="AX37">
        <v>27.6</v>
      </c>
      <c r="AY37">
        <v>8.4</v>
      </c>
      <c r="AZ37">
        <v>46</v>
      </c>
      <c r="BA37">
        <v>12</v>
      </c>
      <c r="BB37">
        <v>10.9</v>
      </c>
      <c r="BC37">
        <v>5.9</v>
      </c>
      <c r="BD37">
        <v>191</v>
      </c>
      <c r="BE37">
        <v>25</v>
      </c>
      <c r="BF37">
        <v>125700</v>
      </c>
      <c r="BG37">
        <v>2000</v>
      </c>
      <c r="BH37">
        <v>6760</v>
      </c>
      <c r="BI37">
        <v>200</v>
      </c>
      <c r="BJ37">
        <v>97900</v>
      </c>
      <c r="BK37">
        <v>1900</v>
      </c>
      <c r="BL37">
        <v>1850</v>
      </c>
      <c r="BM37">
        <v>210</v>
      </c>
      <c r="BN37">
        <v>15090</v>
      </c>
      <c r="BO37">
        <v>530</v>
      </c>
      <c r="BP37">
        <v>128100</v>
      </c>
      <c r="BQ37">
        <v>2500</v>
      </c>
      <c r="BR37">
        <v>218200</v>
      </c>
      <c r="BS37">
        <v>4500</v>
      </c>
      <c r="BT37" s="2">
        <v>1252000</v>
      </c>
      <c r="BU37">
        <v>26000</v>
      </c>
      <c r="BV37" s="2">
        <v>1824000</v>
      </c>
      <c r="BW37">
        <v>45000</v>
      </c>
      <c r="BX37">
        <v>205700</v>
      </c>
      <c r="BY37">
        <v>5100</v>
      </c>
      <c r="BZ37">
        <v>120200</v>
      </c>
      <c r="CA37">
        <v>2600</v>
      </c>
      <c r="CB37">
        <v>14760</v>
      </c>
      <c r="CC37">
        <v>400</v>
      </c>
      <c r="CD37">
        <v>4820</v>
      </c>
      <c r="CE37">
        <v>210</v>
      </c>
      <c r="CF37">
        <v>13850</v>
      </c>
      <c r="CG37">
        <v>380</v>
      </c>
      <c r="CH37">
        <v>11430</v>
      </c>
      <c r="CI37">
        <v>310</v>
      </c>
      <c r="CJ37">
        <v>15540</v>
      </c>
      <c r="CK37">
        <v>370</v>
      </c>
      <c r="CL37">
        <v>12560</v>
      </c>
      <c r="CM37">
        <v>330</v>
      </c>
      <c r="CN37">
        <v>11490</v>
      </c>
      <c r="CO37">
        <v>330</v>
      </c>
      <c r="CP37">
        <v>4440</v>
      </c>
      <c r="CQ37">
        <v>150</v>
      </c>
      <c r="CR37">
        <v>5110</v>
      </c>
      <c r="CS37">
        <v>200</v>
      </c>
      <c r="CT37">
        <v>2680</v>
      </c>
      <c r="CU37">
        <v>140</v>
      </c>
      <c r="CV37">
        <v>2.8</v>
      </c>
      <c r="CW37">
        <v>8.4</v>
      </c>
      <c r="CX37">
        <v>41</v>
      </c>
      <c r="CY37">
        <v>12</v>
      </c>
      <c r="CZ37">
        <v>4.8</v>
      </c>
      <c r="DA37">
        <v>5.9</v>
      </c>
      <c r="DB37">
        <v>178</v>
      </c>
      <c r="DC37">
        <v>25</v>
      </c>
      <c r="DD37">
        <v>125700</v>
      </c>
      <c r="DE37">
        <v>2000</v>
      </c>
      <c r="DF37">
        <v>6760</v>
      </c>
      <c r="DG37">
        <v>200</v>
      </c>
      <c r="DH37">
        <v>15.4</v>
      </c>
      <c r="DI37">
        <v>1.9</v>
      </c>
      <c r="DJ37">
        <v>809</v>
      </c>
      <c r="DK37">
        <v>93</v>
      </c>
      <c r="DL37">
        <v>495700</v>
      </c>
      <c r="DM37">
        <v>9600</v>
      </c>
      <c r="DN37">
        <v>120.5</v>
      </c>
      <c r="DO37">
        <v>4.2</v>
      </c>
      <c r="DP37">
        <v>635</v>
      </c>
      <c r="DQ37">
        <v>13</v>
      </c>
      <c r="DR37">
        <v>987</v>
      </c>
      <c r="DS37">
        <v>20</v>
      </c>
      <c r="DT37">
        <v>4638</v>
      </c>
      <c r="DU37">
        <v>95</v>
      </c>
      <c r="DV37">
        <v>6910</v>
      </c>
      <c r="DW37">
        <v>170</v>
      </c>
      <c r="DX37">
        <v>575</v>
      </c>
      <c r="DY37">
        <v>14</v>
      </c>
      <c r="DZ37">
        <v>1956</v>
      </c>
      <c r="EA37">
        <v>43</v>
      </c>
      <c r="EB37">
        <v>279.8</v>
      </c>
      <c r="EC37">
        <v>7.6</v>
      </c>
      <c r="ED37">
        <v>23</v>
      </c>
      <c r="EE37">
        <v>1</v>
      </c>
      <c r="EF37">
        <v>229.7</v>
      </c>
      <c r="EG37">
        <v>6.3</v>
      </c>
      <c r="EH37">
        <v>28.13</v>
      </c>
      <c r="EI37">
        <v>0.77</v>
      </c>
      <c r="EJ37">
        <v>164.1</v>
      </c>
      <c r="EK37">
        <v>3.9</v>
      </c>
      <c r="EL37">
        <v>32.590000000000003</v>
      </c>
      <c r="EM37">
        <v>0.85</v>
      </c>
      <c r="EN37">
        <v>86.9</v>
      </c>
      <c r="EO37">
        <v>2.5</v>
      </c>
      <c r="EP37">
        <v>11.11</v>
      </c>
      <c r="EQ37">
        <v>0.38</v>
      </c>
      <c r="ER37">
        <v>59.1</v>
      </c>
      <c r="ES37">
        <v>2.2999999999999998</v>
      </c>
      <c r="ET37">
        <v>6.59</v>
      </c>
      <c r="EU37">
        <v>0.34</v>
      </c>
      <c r="EV37">
        <v>0.64</v>
      </c>
      <c r="EW37">
        <v>1.91</v>
      </c>
      <c r="EX37">
        <v>0.5</v>
      </c>
      <c r="EY37">
        <v>0.15</v>
      </c>
      <c r="EZ37">
        <v>6.5000000000000002E-2</v>
      </c>
      <c r="FA37">
        <v>7.9000000000000001E-2</v>
      </c>
      <c r="FB37">
        <v>1.02</v>
      </c>
      <c r="FC37">
        <v>0.14000000000000001</v>
      </c>
      <c r="FD37">
        <v>338.8</v>
      </c>
      <c r="FE37">
        <v>5.3</v>
      </c>
      <c r="FF37">
        <v>17.41</v>
      </c>
      <c r="FG37">
        <v>0.5</v>
      </c>
      <c r="FH37" s="2">
        <v>3.5179999999999999E-5</v>
      </c>
      <c r="FI37" s="2">
        <v>9.7999999999999993E-7</v>
      </c>
    </row>
    <row r="38" spans="1:169" x14ac:dyDescent="0.2">
      <c r="A38" s="83"/>
      <c r="E38" s="1"/>
      <c r="H38" s="2"/>
      <c r="I38" s="2"/>
      <c r="J38" s="2"/>
      <c r="K38" s="2"/>
      <c r="N38" s="2"/>
      <c r="O38" s="2"/>
      <c r="T38" s="2"/>
      <c r="U38" s="2"/>
      <c r="V38" s="2"/>
      <c r="W38" s="2"/>
      <c r="X38" s="2"/>
      <c r="Y38" s="2"/>
      <c r="Z38" s="2"/>
      <c r="AA38" s="2"/>
      <c r="AB38" s="2"/>
      <c r="AC38" s="2"/>
      <c r="BH38" s="2"/>
      <c r="BI38" s="2"/>
      <c r="BL38" s="2"/>
      <c r="BM38" s="2"/>
      <c r="BP38" s="2"/>
      <c r="BQ38" s="2"/>
      <c r="DP38" s="2"/>
      <c r="DQ38" s="2"/>
      <c r="DR38" s="2"/>
      <c r="DS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FL38" s="2"/>
      <c r="FM38" s="2"/>
    </row>
    <row r="39" spans="1:169" x14ac:dyDescent="0.2">
      <c r="A39" s="83"/>
      <c r="E39" s="1"/>
      <c r="H39" s="2"/>
      <c r="I39" s="2"/>
      <c r="J39" s="2"/>
      <c r="K39" s="2"/>
      <c r="N39" s="2"/>
      <c r="O39" s="2"/>
      <c r="T39" s="2"/>
      <c r="U39" s="2"/>
      <c r="V39" s="2"/>
      <c r="W39" s="2"/>
      <c r="X39" s="2"/>
      <c r="Y39" s="2"/>
      <c r="Z39" s="2"/>
      <c r="AA39" s="2"/>
      <c r="AB39" s="2"/>
      <c r="AC39" s="2"/>
      <c r="BH39" s="2"/>
      <c r="BI39" s="2"/>
      <c r="BL39" s="2"/>
      <c r="BM39" s="2"/>
      <c r="BP39" s="2"/>
      <c r="BQ39" s="2"/>
      <c r="DP39" s="2"/>
      <c r="DQ39" s="2"/>
      <c r="DR39" s="2"/>
      <c r="DS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FL39" s="2"/>
      <c r="FM39" s="2"/>
    </row>
    <row r="40" spans="1:169" x14ac:dyDescent="0.2">
      <c r="A40" s="83"/>
      <c r="E40" s="1"/>
      <c r="H40" s="2"/>
      <c r="I40" s="2"/>
      <c r="J40" s="2"/>
      <c r="K40" s="2"/>
      <c r="N40" s="2"/>
      <c r="O40" s="2"/>
      <c r="T40" s="2"/>
      <c r="U40" s="2"/>
      <c r="V40" s="2"/>
      <c r="W40" s="2"/>
      <c r="X40" s="2"/>
      <c r="Y40" s="2"/>
      <c r="Z40" s="2"/>
      <c r="AA40" s="2"/>
      <c r="AB40" s="2"/>
      <c r="AC40" s="2"/>
      <c r="BH40" s="2"/>
      <c r="BI40" s="2"/>
      <c r="BL40" s="2"/>
      <c r="BM40" s="2"/>
      <c r="BP40" s="2"/>
      <c r="BQ40" s="2"/>
      <c r="DP40" s="2"/>
      <c r="DQ40" s="2"/>
      <c r="DR40" s="2"/>
      <c r="DS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FL40" s="2"/>
      <c r="FM40" s="2"/>
    </row>
    <row r="41" spans="1:169" x14ac:dyDescent="0.2">
      <c r="A41" s="83"/>
      <c r="E41" s="1"/>
      <c r="H41" s="2"/>
      <c r="I41" s="2"/>
      <c r="J41" s="2"/>
      <c r="K41" s="2"/>
      <c r="N41" s="2"/>
      <c r="O41" s="2"/>
      <c r="T41" s="2"/>
      <c r="U41" s="2"/>
      <c r="V41" s="2"/>
      <c r="W41" s="2"/>
      <c r="X41" s="2"/>
      <c r="Y41" s="2"/>
      <c r="Z41" s="2"/>
      <c r="AA41" s="2"/>
      <c r="AB41" s="2"/>
      <c r="AC41" s="2"/>
      <c r="BH41" s="2"/>
      <c r="BI41" s="2"/>
      <c r="BL41" s="2"/>
      <c r="BM41" s="2"/>
      <c r="BP41" s="2"/>
      <c r="BQ41" s="2"/>
      <c r="DP41" s="2"/>
      <c r="DQ41" s="2"/>
      <c r="DR41" s="2"/>
      <c r="DS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FL41" s="2"/>
      <c r="FM41" s="2"/>
    </row>
    <row r="42" spans="1:169" x14ac:dyDescent="0.2">
      <c r="A42" s="83"/>
    </row>
    <row r="43" spans="1:169" x14ac:dyDescent="0.2">
      <c r="A43" s="83"/>
    </row>
    <row r="44" spans="1:169" x14ac:dyDescent="0.2">
      <c r="A44" s="83"/>
    </row>
    <row r="45" spans="1:169" x14ac:dyDescent="0.2">
      <c r="A45" s="83"/>
    </row>
    <row r="46" spans="1:169" x14ac:dyDescent="0.2">
      <c r="A46" s="83"/>
    </row>
    <row r="47" spans="1:169" x14ac:dyDescent="0.2">
      <c r="A47" s="83"/>
    </row>
    <row r="48" spans="1:169" x14ac:dyDescent="0.2">
      <c r="A48" s="83"/>
    </row>
    <row r="49" spans="1:1" x14ac:dyDescent="0.2">
      <c r="A49" s="83"/>
    </row>
    <row r="50" spans="1:1" x14ac:dyDescent="0.2">
      <c r="A50" s="83"/>
    </row>
    <row r="51" spans="1:1" x14ac:dyDescent="0.2">
      <c r="A51" s="83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0"/>
  <sheetViews>
    <sheetView workbookViewId="0">
      <selection activeCell="J42" sqref="J42"/>
    </sheetView>
  </sheetViews>
  <sheetFormatPr defaultColWidth="8.7109375" defaultRowHeight="12.75" x14ac:dyDescent="0.2"/>
  <sheetData>
    <row r="1" spans="1:256" x14ac:dyDescent="0.2">
      <c r="B1">
        <f>'Raw traces'!B1</f>
        <v>0</v>
      </c>
      <c r="C1">
        <f>'Raw traces'!C1</f>
        <v>0</v>
      </c>
      <c r="D1">
        <f>'Raw traces'!D1</f>
        <v>0</v>
      </c>
      <c r="E1">
        <f>'Raw traces'!E1</f>
        <v>0</v>
      </c>
      <c r="F1">
        <f>'Raw traces'!F1</f>
        <v>0</v>
      </c>
      <c r="G1">
        <f>'Raw traces'!G1</f>
        <v>0</v>
      </c>
      <c r="H1">
        <f>'Raw traces'!H1</f>
        <v>0</v>
      </c>
      <c r="I1">
        <f>'Raw traces'!I1</f>
        <v>0</v>
      </c>
      <c r="J1">
        <f>'Raw traces'!J1</f>
        <v>0</v>
      </c>
      <c r="K1">
        <f>'Raw traces'!K1</f>
        <v>0</v>
      </c>
      <c r="L1">
        <f>'Raw traces'!L1</f>
        <v>0</v>
      </c>
      <c r="M1">
        <f>'Raw traces'!M1</f>
        <v>0</v>
      </c>
      <c r="N1">
        <f>'Raw traces'!N1</f>
        <v>0</v>
      </c>
      <c r="O1">
        <f>'Raw traces'!O1</f>
        <v>0</v>
      </c>
      <c r="P1">
        <f>'Raw traces'!P1</f>
        <v>0</v>
      </c>
      <c r="Q1">
        <f>'Raw traces'!Q1</f>
        <v>0</v>
      </c>
      <c r="R1">
        <f>'Raw traces'!R1</f>
        <v>0</v>
      </c>
      <c r="S1">
        <f>'Raw traces'!S1</f>
        <v>0</v>
      </c>
      <c r="T1">
        <f>'Raw traces'!T1</f>
        <v>0</v>
      </c>
      <c r="U1">
        <f>'Raw traces'!U1</f>
        <v>0</v>
      </c>
      <c r="V1">
        <f>'Raw traces'!V1</f>
        <v>0</v>
      </c>
      <c r="W1">
        <f>'Raw traces'!W1</f>
        <v>0</v>
      </c>
      <c r="X1">
        <f>'Raw traces'!X1</f>
        <v>0</v>
      </c>
      <c r="Y1">
        <f>'Raw traces'!Y1</f>
        <v>0</v>
      </c>
      <c r="Z1">
        <f>'Raw traces'!Z1</f>
        <v>0</v>
      </c>
      <c r="AA1">
        <f>'Raw traces'!AA1</f>
        <v>0</v>
      </c>
      <c r="AB1">
        <f>'Raw traces'!AB1</f>
        <v>0</v>
      </c>
      <c r="AC1">
        <f>'Raw traces'!AC1</f>
        <v>0</v>
      </c>
      <c r="AD1">
        <f>'Raw traces'!AD1</f>
        <v>0</v>
      </c>
      <c r="AE1">
        <f>'Raw traces'!AE1</f>
        <v>0</v>
      </c>
      <c r="AF1">
        <f>'Raw traces'!AF1</f>
        <v>0</v>
      </c>
      <c r="AG1">
        <f>'Raw traces'!AG1</f>
        <v>0</v>
      </c>
      <c r="AH1">
        <f>'Raw traces'!AH1</f>
        <v>0</v>
      </c>
      <c r="AI1">
        <f>'Raw traces'!AI1</f>
        <v>0</v>
      </c>
      <c r="AJ1">
        <f>'Raw traces'!AJ1</f>
        <v>0</v>
      </c>
      <c r="AK1">
        <f>'Raw traces'!AK1</f>
        <v>0</v>
      </c>
      <c r="AL1">
        <f>'Raw traces'!AL1</f>
        <v>0</v>
      </c>
      <c r="AM1">
        <f>'Raw traces'!AM1</f>
        <v>0</v>
      </c>
      <c r="AN1">
        <f>'Raw traces'!AN1</f>
        <v>0</v>
      </c>
      <c r="AO1">
        <f>'Raw traces'!AO1</f>
        <v>0</v>
      </c>
      <c r="AP1">
        <f>'Raw traces'!AP1</f>
        <v>0</v>
      </c>
      <c r="AQ1">
        <f>'Raw traces'!AQ1</f>
        <v>0</v>
      </c>
      <c r="AR1">
        <f>'Raw traces'!AR1</f>
        <v>0</v>
      </c>
      <c r="AS1">
        <f>'Raw traces'!AS1</f>
        <v>0</v>
      </c>
      <c r="AT1">
        <f>'Raw traces'!AT1</f>
        <v>0</v>
      </c>
      <c r="AU1">
        <f>'Raw traces'!AU1</f>
        <v>0</v>
      </c>
      <c r="AV1">
        <f>'Raw traces'!AV1</f>
        <v>0</v>
      </c>
      <c r="AW1">
        <f>'Raw traces'!AW1</f>
        <v>0</v>
      </c>
      <c r="AX1">
        <f>'Raw traces'!AX1</f>
        <v>0</v>
      </c>
      <c r="AY1">
        <f>'Raw traces'!AY1</f>
        <v>0</v>
      </c>
      <c r="AZ1">
        <f>'Raw traces'!AZ1</f>
        <v>0</v>
      </c>
      <c r="BA1">
        <f>'Raw traces'!BA1</f>
        <v>0</v>
      </c>
      <c r="BB1">
        <f>'Raw traces'!BB1</f>
        <v>0</v>
      </c>
      <c r="BC1">
        <f>'Raw traces'!BC1</f>
        <v>0</v>
      </c>
      <c r="BD1">
        <f>'Raw traces'!BD1</f>
        <v>0</v>
      </c>
      <c r="BE1">
        <f>'Raw traces'!BE1</f>
        <v>0</v>
      </c>
      <c r="BF1">
        <f>'Raw traces'!BF1</f>
        <v>0</v>
      </c>
      <c r="BG1">
        <f>'Raw traces'!BG1</f>
        <v>0</v>
      </c>
      <c r="BH1">
        <f>'Raw traces'!BH1</f>
        <v>0</v>
      </c>
      <c r="BI1">
        <f>'Raw traces'!BI1</f>
        <v>0</v>
      </c>
      <c r="BJ1">
        <f>'Raw traces'!BJ1</f>
        <v>0</v>
      </c>
      <c r="BK1">
        <f>'Raw traces'!BK1</f>
        <v>0</v>
      </c>
      <c r="BL1">
        <f>'Raw traces'!BL1</f>
        <v>0</v>
      </c>
      <c r="BM1">
        <f>'Raw traces'!BM1</f>
        <v>0</v>
      </c>
      <c r="BN1">
        <f>'Raw traces'!BN1</f>
        <v>0</v>
      </c>
      <c r="BO1">
        <f>'Raw traces'!BO1</f>
        <v>0</v>
      </c>
      <c r="BP1">
        <f>'Raw traces'!BP1</f>
        <v>0</v>
      </c>
      <c r="BQ1">
        <f>'Raw traces'!BQ1</f>
        <v>0</v>
      </c>
      <c r="BR1">
        <f>'Raw traces'!BR1</f>
        <v>0</v>
      </c>
      <c r="BS1">
        <f>'Raw traces'!BS1</f>
        <v>0</v>
      </c>
      <c r="BT1">
        <f>'Raw traces'!BT1</f>
        <v>0</v>
      </c>
      <c r="BU1">
        <f>'Raw traces'!BU1</f>
        <v>0</v>
      </c>
      <c r="BV1">
        <f>'Raw traces'!BV1</f>
        <v>0</v>
      </c>
      <c r="BW1">
        <f>'Raw traces'!BW1</f>
        <v>0</v>
      </c>
      <c r="BX1">
        <f>'Raw traces'!BX1</f>
        <v>0</v>
      </c>
      <c r="BY1">
        <f>'Raw traces'!BY1</f>
        <v>0</v>
      </c>
      <c r="BZ1">
        <f>'Raw traces'!BZ1</f>
        <v>0</v>
      </c>
      <c r="CA1">
        <f>'Raw traces'!CA1</f>
        <v>0</v>
      </c>
      <c r="CB1">
        <f>'Raw traces'!CB1</f>
        <v>0</v>
      </c>
      <c r="CC1">
        <f>'Raw traces'!CC1</f>
        <v>0</v>
      </c>
      <c r="CD1">
        <f>'Raw traces'!CD1</f>
        <v>0</v>
      </c>
      <c r="CE1">
        <f>'Raw traces'!CE1</f>
        <v>0</v>
      </c>
      <c r="CF1">
        <f>'Raw traces'!CF1</f>
        <v>0</v>
      </c>
      <c r="CG1">
        <f>'Raw traces'!CG1</f>
        <v>0</v>
      </c>
      <c r="CH1">
        <f>'Raw traces'!CH1</f>
        <v>0</v>
      </c>
      <c r="CI1">
        <f>'Raw traces'!CI1</f>
        <v>0</v>
      </c>
      <c r="CJ1">
        <f>'Raw traces'!CJ1</f>
        <v>0</v>
      </c>
      <c r="CK1">
        <f>'Raw traces'!CK1</f>
        <v>0</v>
      </c>
      <c r="CL1">
        <f>'Raw traces'!CL1</f>
        <v>0</v>
      </c>
      <c r="CM1">
        <f>'Raw traces'!CM1</f>
        <v>0</v>
      </c>
      <c r="CN1">
        <f>'Raw traces'!CN1</f>
        <v>0</v>
      </c>
      <c r="CO1">
        <f>'Raw traces'!CO1</f>
        <v>0</v>
      </c>
      <c r="CP1">
        <f>'Raw traces'!CP1</f>
        <v>0</v>
      </c>
      <c r="CQ1">
        <f>'Raw traces'!CQ1</f>
        <v>0</v>
      </c>
      <c r="CR1">
        <f>'Raw traces'!CR1</f>
        <v>0</v>
      </c>
      <c r="CS1">
        <f>'Raw traces'!CS1</f>
        <v>0</v>
      </c>
      <c r="CT1">
        <f>'Raw traces'!CT1</f>
        <v>0</v>
      </c>
      <c r="CU1">
        <f>'Raw traces'!CU1</f>
        <v>0</v>
      </c>
      <c r="CV1">
        <f>'Raw traces'!CV1</f>
        <v>0</v>
      </c>
      <c r="CW1">
        <f>'Raw traces'!CW1</f>
        <v>0</v>
      </c>
      <c r="CX1">
        <f>'Raw traces'!CX1</f>
        <v>0</v>
      </c>
      <c r="CY1">
        <f>'Raw traces'!CY1</f>
        <v>0</v>
      </c>
      <c r="CZ1">
        <f>'Raw traces'!CZ1</f>
        <v>0</v>
      </c>
      <c r="DA1">
        <f>'Raw traces'!DA1</f>
        <v>0</v>
      </c>
      <c r="DB1">
        <f>'Raw traces'!DB1</f>
        <v>0</v>
      </c>
      <c r="DC1">
        <f>'Raw traces'!DC1</f>
        <v>0</v>
      </c>
      <c r="DD1">
        <f>'Raw traces'!DD1</f>
        <v>0</v>
      </c>
      <c r="DE1">
        <f>'Raw traces'!DE1</f>
        <v>0</v>
      </c>
      <c r="DF1">
        <f>'Raw traces'!DF1</f>
        <v>0</v>
      </c>
      <c r="DG1">
        <f>'Raw traces'!DG1</f>
        <v>0</v>
      </c>
      <c r="DH1">
        <f>'Raw traces'!DH1</f>
        <v>0</v>
      </c>
      <c r="DI1">
        <f>'Raw traces'!DI1</f>
        <v>0</v>
      </c>
      <c r="DJ1">
        <f>'Raw traces'!DJ1</f>
        <v>0</v>
      </c>
      <c r="DK1">
        <f>'Raw traces'!DK1</f>
        <v>0</v>
      </c>
      <c r="DL1">
        <f>'Raw traces'!DL1</f>
        <v>0</v>
      </c>
      <c r="DM1">
        <f>'Raw traces'!DM1</f>
        <v>0</v>
      </c>
      <c r="DN1">
        <f>'Raw traces'!DN1</f>
        <v>0</v>
      </c>
      <c r="DO1">
        <f>'Raw traces'!DO1</f>
        <v>0</v>
      </c>
      <c r="DP1">
        <f>'Raw traces'!DP1</f>
        <v>0</v>
      </c>
      <c r="DQ1">
        <f>'Raw traces'!DQ1</f>
        <v>0</v>
      </c>
      <c r="DR1">
        <f>'Raw traces'!DR1</f>
        <v>0</v>
      </c>
      <c r="DS1">
        <f>'Raw traces'!DS1</f>
        <v>0</v>
      </c>
      <c r="DT1">
        <f>'Raw traces'!DT1</f>
        <v>0</v>
      </c>
      <c r="DU1">
        <f>'Raw traces'!DU1</f>
        <v>0</v>
      </c>
      <c r="DV1">
        <f>'Raw traces'!DV1</f>
        <v>0</v>
      </c>
      <c r="DW1">
        <f>'Raw traces'!DW1</f>
        <v>0</v>
      </c>
      <c r="DX1">
        <f>'Raw traces'!DX1</f>
        <v>0</v>
      </c>
      <c r="DY1">
        <f>'Raw traces'!DY1</f>
        <v>0</v>
      </c>
      <c r="DZ1">
        <f>'Raw traces'!DZ1</f>
        <v>0</v>
      </c>
      <c r="EA1">
        <f>'Raw traces'!EA1</f>
        <v>0</v>
      </c>
      <c r="EB1">
        <f>'Raw traces'!EB1</f>
        <v>0</v>
      </c>
      <c r="EC1">
        <f>'Raw traces'!EC1</f>
        <v>0</v>
      </c>
      <c r="ED1">
        <f>'Raw traces'!ED1</f>
        <v>0</v>
      </c>
      <c r="EE1">
        <f>'Raw traces'!EE1</f>
        <v>0</v>
      </c>
      <c r="EF1">
        <f>'Raw traces'!EF1</f>
        <v>0</v>
      </c>
      <c r="EG1">
        <f>'Raw traces'!EG1</f>
        <v>0</v>
      </c>
      <c r="EH1">
        <f>'Raw traces'!EH1</f>
        <v>0</v>
      </c>
      <c r="EI1">
        <f>'Raw traces'!EI1</f>
        <v>0</v>
      </c>
      <c r="EJ1">
        <f>'Raw traces'!EJ1</f>
        <v>0</v>
      </c>
      <c r="EK1">
        <f>'Raw traces'!EK1</f>
        <v>0</v>
      </c>
      <c r="EL1">
        <f>'Raw traces'!EL1</f>
        <v>0</v>
      </c>
      <c r="EM1">
        <f>'Raw traces'!EM1</f>
        <v>0</v>
      </c>
      <c r="EN1">
        <f>'Raw traces'!EN1</f>
        <v>0</v>
      </c>
      <c r="EO1">
        <f>'Raw traces'!EO1</f>
        <v>0</v>
      </c>
      <c r="EP1">
        <f>'Raw traces'!EP1</f>
        <v>0</v>
      </c>
      <c r="EQ1">
        <f>'Raw traces'!EQ1</f>
        <v>0</v>
      </c>
      <c r="ER1">
        <f>'Raw traces'!ER1</f>
        <v>0</v>
      </c>
      <c r="ES1">
        <f>'Raw traces'!ES1</f>
        <v>0</v>
      </c>
      <c r="ET1">
        <f>'Raw traces'!ET1</f>
        <v>0</v>
      </c>
      <c r="EU1">
        <f>'Raw traces'!EU1</f>
        <v>0</v>
      </c>
      <c r="EV1">
        <f>'Raw traces'!EV1</f>
        <v>0</v>
      </c>
      <c r="EW1">
        <f>'Raw traces'!EW1</f>
        <v>0</v>
      </c>
      <c r="EX1">
        <f>'Raw traces'!EX1</f>
        <v>0</v>
      </c>
      <c r="EY1">
        <f>'Raw traces'!EY1</f>
        <v>0</v>
      </c>
      <c r="EZ1">
        <f>'Raw traces'!EZ1</f>
        <v>0</v>
      </c>
      <c r="FA1">
        <f>'Raw traces'!FA1</f>
        <v>0</v>
      </c>
      <c r="FB1">
        <f>'Raw traces'!FB1</f>
        <v>0</v>
      </c>
      <c r="FC1">
        <f>'Raw traces'!FC1</f>
        <v>0</v>
      </c>
      <c r="FD1">
        <f>'Raw traces'!FD1</f>
        <v>0</v>
      </c>
      <c r="FE1">
        <f>'Raw traces'!FE1</f>
        <v>0</v>
      </c>
      <c r="FF1">
        <f>'Raw traces'!FF1</f>
        <v>0</v>
      </c>
      <c r="FG1">
        <f>'Raw traces'!FG1</f>
        <v>0</v>
      </c>
      <c r="FH1">
        <f>'Raw traces'!FH1</f>
        <v>0</v>
      </c>
      <c r="FI1">
        <f>'Raw traces'!FI1</f>
        <v>0</v>
      </c>
      <c r="FJ1">
        <f>'Raw traces'!FJ1</f>
        <v>0</v>
      </c>
      <c r="FK1">
        <f>'Raw traces'!FK1</f>
        <v>0</v>
      </c>
      <c r="FL1">
        <f>'Raw traces'!FL1</f>
        <v>0</v>
      </c>
      <c r="FM1">
        <f>'Raw traces'!FM1</f>
        <v>0</v>
      </c>
      <c r="FN1">
        <f>'Raw traces'!FN1</f>
        <v>0</v>
      </c>
      <c r="FO1">
        <f>'Raw traces'!FO1</f>
        <v>0</v>
      </c>
      <c r="FP1">
        <f>'Raw traces'!FP1</f>
        <v>0</v>
      </c>
      <c r="FQ1">
        <f>'Raw traces'!FQ1</f>
        <v>0</v>
      </c>
      <c r="FR1">
        <f>'Raw traces'!FR1</f>
        <v>0</v>
      </c>
      <c r="FS1">
        <f>'Raw traces'!FS1</f>
        <v>0</v>
      </c>
      <c r="FT1">
        <f>'Raw traces'!FT1</f>
        <v>0</v>
      </c>
      <c r="FU1">
        <f>'Raw traces'!FU1</f>
        <v>0</v>
      </c>
      <c r="FV1">
        <f>'Raw traces'!FV1</f>
        <v>0</v>
      </c>
      <c r="FW1">
        <f>'Raw traces'!FW1</f>
        <v>0</v>
      </c>
      <c r="FX1">
        <f>'Raw traces'!FX1</f>
        <v>0</v>
      </c>
      <c r="FY1">
        <f>'Raw traces'!FY1</f>
        <v>0</v>
      </c>
      <c r="FZ1">
        <f>'Raw traces'!FZ1</f>
        <v>0</v>
      </c>
      <c r="GA1">
        <f>'Raw traces'!GA1</f>
        <v>0</v>
      </c>
      <c r="GB1">
        <f>'Raw traces'!GB1</f>
        <v>0</v>
      </c>
      <c r="GC1">
        <f>'Raw traces'!GC1</f>
        <v>0</v>
      </c>
      <c r="GD1">
        <f>'Raw traces'!GD1</f>
        <v>0</v>
      </c>
      <c r="GE1">
        <f>'Raw traces'!GE1</f>
        <v>0</v>
      </c>
      <c r="GF1">
        <f>'Raw traces'!GF1</f>
        <v>0</v>
      </c>
      <c r="GG1">
        <f>'Raw traces'!GG1</f>
        <v>0</v>
      </c>
      <c r="GH1">
        <f>'Raw traces'!GH1</f>
        <v>0</v>
      </c>
      <c r="GI1">
        <f>'Raw traces'!GI1</f>
        <v>0</v>
      </c>
      <c r="GJ1">
        <f>'Raw traces'!GJ1</f>
        <v>0</v>
      </c>
      <c r="GK1">
        <f>'Raw traces'!GK1</f>
        <v>0</v>
      </c>
      <c r="GL1">
        <f>'Raw traces'!GL1</f>
        <v>0</v>
      </c>
      <c r="GM1">
        <f>'Raw traces'!GM1</f>
        <v>0</v>
      </c>
      <c r="GN1">
        <f>'Raw traces'!GN1</f>
        <v>0</v>
      </c>
      <c r="GO1">
        <f>'Raw traces'!GO1</f>
        <v>0</v>
      </c>
      <c r="GP1">
        <f>'Raw traces'!GP1</f>
        <v>0</v>
      </c>
      <c r="GQ1">
        <f>'Raw traces'!GQ1</f>
        <v>0</v>
      </c>
      <c r="GR1">
        <f>'Raw traces'!GR1</f>
        <v>0</v>
      </c>
      <c r="GS1">
        <f>'Raw traces'!GS1</f>
        <v>0</v>
      </c>
      <c r="GT1">
        <f>'Raw traces'!GT1</f>
        <v>0</v>
      </c>
      <c r="GU1">
        <f>'Raw traces'!GU1</f>
        <v>0</v>
      </c>
      <c r="GV1">
        <f>'Raw traces'!GV1</f>
        <v>0</v>
      </c>
      <c r="GW1">
        <f>'Raw traces'!GW1</f>
        <v>0</v>
      </c>
      <c r="GX1">
        <f>'Raw traces'!GX1</f>
        <v>0</v>
      </c>
      <c r="GY1">
        <f>'Raw traces'!GY1</f>
        <v>0</v>
      </c>
      <c r="GZ1">
        <f>'Raw traces'!GZ1</f>
        <v>0</v>
      </c>
      <c r="HA1">
        <f>'Raw traces'!HA1</f>
        <v>0</v>
      </c>
      <c r="HB1">
        <f>'Raw traces'!HB1</f>
        <v>0</v>
      </c>
      <c r="HC1">
        <f>'Raw traces'!HC1</f>
        <v>0</v>
      </c>
      <c r="HD1">
        <f>'Raw traces'!HD1</f>
        <v>0</v>
      </c>
      <c r="HE1">
        <f>'Raw traces'!HE1</f>
        <v>0</v>
      </c>
      <c r="HF1">
        <f>'Raw traces'!HF1</f>
        <v>0</v>
      </c>
      <c r="HG1">
        <f>'Raw traces'!HG1</f>
        <v>0</v>
      </c>
      <c r="HH1">
        <f>'Raw traces'!HH1</f>
        <v>0</v>
      </c>
      <c r="HI1">
        <f>'Raw traces'!HI1</f>
        <v>0</v>
      </c>
      <c r="HJ1">
        <f>'Raw traces'!HJ1</f>
        <v>0</v>
      </c>
      <c r="HK1">
        <f>'Raw traces'!HK1</f>
        <v>0</v>
      </c>
      <c r="HL1">
        <f>'Raw traces'!HL1</f>
        <v>0</v>
      </c>
      <c r="HM1">
        <f>'Raw traces'!HM1</f>
        <v>0</v>
      </c>
      <c r="HN1">
        <f>'Raw traces'!HN1</f>
        <v>0</v>
      </c>
      <c r="HO1">
        <f>'Raw traces'!HO1</f>
        <v>0</v>
      </c>
      <c r="HP1">
        <f>'Raw traces'!HP1</f>
        <v>0</v>
      </c>
      <c r="HQ1">
        <f>'Raw traces'!HQ1</f>
        <v>0</v>
      </c>
      <c r="HR1">
        <f>'Raw traces'!HR1</f>
        <v>0</v>
      </c>
      <c r="HS1">
        <f>'Raw traces'!HS1</f>
        <v>0</v>
      </c>
      <c r="HT1">
        <f>'Raw traces'!HT1</f>
        <v>0</v>
      </c>
      <c r="HU1">
        <f>'Raw traces'!HU1</f>
        <v>0</v>
      </c>
      <c r="HV1">
        <f>'Raw traces'!HV1</f>
        <v>0</v>
      </c>
      <c r="HW1">
        <f>'Raw traces'!HW1</f>
        <v>0</v>
      </c>
      <c r="HX1">
        <f>'Raw traces'!HX1</f>
        <v>0</v>
      </c>
      <c r="HY1">
        <f>'Raw traces'!HY1</f>
        <v>0</v>
      </c>
      <c r="HZ1">
        <f>'Raw traces'!HZ1</f>
        <v>0</v>
      </c>
      <c r="IA1">
        <f>'Raw traces'!IA1</f>
        <v>0</v>
      </c>
      <c r="IB1">
        <f>'Raw traces'!IB1</f>
        <v>0</v>
      </c>
      <c r="IC1">
        <f>'Raw traces'!IC1</f>
        <v>0</v>
      </c>
      <c r="ID1">
        <f>'Raw traces'!ID1</f>
        <v>0</v>
      </c>
      <c r="IE1">
        <f>'Raw traces'!IE1</f>
        <v>0</v>
      </c>
      <c r="IF1">
        <f>'Raw traces'!IF1</f>
        <v>0</v>
      </c>
      <c r="IG1">
        <f>'Raw traces'!IG1</f>
        <v>0</v>
      </c>
      <c r="IH1">
        <f>'Raw traces'!IH1</f>
        <v>0</v>
      </c>
      <c r="II1">
        <f>'Raw traces'!II1</f>
        <v>0</v>
      </c>
      <c r="IJ1">
        <f>'Raw traces'!IJ1</f>
        <v>0</v>
      </c>
      <c r="IK1">
        <f>'Raw traces'!IK1</f>
        <v>0</v>
      </c>
      <c r="IL1">
        <f>'Raw traces'!IL1</f>
        <v>0</v>
      </c>
      <c r="IM1">
        <f>'Raw traces'!IM1</f>
        <v>0</v>
      </c>
      <c r="IN1">
        <f>'Raw traces'!IN1</f>
        <v>0</v>
      </c>
      <c r="IO1">
        <f>'Raw traces'!IO1</f>
        <v>0</v>
      </c>
      <c r="IP1">
        <f>'Raw traces'!IP1</f>
        <v>0</v>
      </c>
      <c r="IQ1">
        <f>'Raw traces'!IQ1</f>
        <v>0</v>
      </c>
      <c r="IR1">
        <f>'Raw traces'!IR1</f>
        <v>0</v>
      </c>
      <c r="IS1">
        <f>'Raw traces'!IS1</f>
        <v>0</v>
      </c>
      <c r="IT1">
        <f>'Raw traces'!IT1</f>
        <v>0</v>
      </c>
      <c r="IU1">
        <f>'Raw traces'!IU1</f>
        <v>0</v>
      </c>
      <c r="IV1">
        <f>'Raw traces'!IV1</f>
        <v>0</v>
      </c>
    </row>
    <row r="3" spans="1:256" x14ac:dyDescent="0.2">
      <c r="A3" t="s">
        <v>81</v>
      </c>
    </row>
    <row r="4" spans="1:256" ht="15.75" x14ac:dyDescent="0.25">
      <c r="A4" s="82"/>
      <c r="B4" s="69"/>
      <c r="C4" s="69"/>
      <c r="D4" s="69"/>
      <c r="E4" s="70"/>
      <c r="F4" s="69"/>
      <c r="G4" s="69"/>
      <c r="H4" s="71"/>
      <c r="I4" s="71"/>
      <c r="J4" s="71"/>
      <c r="K4" s="71"/>
      <c r="L4" s="71"/>
      <c r="M4" s="71"/>
      <c r="N4" s="71"/>
      <c r="O4" s="71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71"/>
      <c r="BI4" s="71"/>
      <c r="BJ4" s="71"/>
      <c r="BK4" s="71"/>
      <c r="BL4" s="69"/>
      <c r="BM4" s="69"/>
      <c r="BN4" s="69"/>
      <c r="BO4" s="69"/>
      <c r="BP4" s="69"/>
      <c r="BQ4" s="69"/>
      <c r="BR4" s="71"/>
      <c r="BS4" s="71"/>
      <c r="BT4" s="71"/>
      <c r="BU4" s="71"/>
      <c r="BV4" s="71"/>
      <c r="BW4" s="71"/>
      <c r="BX4" s="71"/>
      <c r="BY4" s="71"/>
      <c r="BZ4" s="69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69"/>
      <c r="CO4" s="72"/>
      <c r="CP4" s="72"/>
      <c r="CQ4" s="72"/>
      <c r="CR4" s="72"/>
      <c r="CS4" s="72"/>
      <c r="CT4" s="69"/>
      <c r="CU4" s="69"/>
      <c r="CV4" s="69"/>
      <c r="CW4" s="69"/>
      <c r="CX4" s="69"/>
      <c r="CY4" s="69"/>
      <c r="CZ4" s="69"/>
      <c r="DA4" s="69"/>
      <c r="DB4" s="69"/>
      <c r="DC4" s="72"/>
      <c r="DD4" s="69"/>
      <c r="DE4" s="69"/>
      <c r="DF4" s="71"/>
      <c r="DG4" s="71"/>
      <c r="DH4" s="71"/>
      <c r="DI4" s="71"/>
      <c r="DJ4" s="71"/>
      <c r="DK4" s="71"/>
      <c r="DL4" s="71"/>
      <c r="DM4" s="71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69"/>
      <c r="DY4" s="69"/>
      <c r="DZ4" s="69"/>
      <c r="EA4" s="69"/>
      <c r="EB4" s="69"/>
      <c r="EC4" s="69"/>
      <c r="ED4" s="69"/>
      <c r="EE4" s="69"/>
      <c r="EF4" s="69"/>
      <c r="EG4" s="69"/>
      <c r="EH4" s="69"/>
      <c r="EI4" s="69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FC4" s="69"/>
      <c r="FD4" s="69"/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9"/>
      <c r="FU4" s="69"/>
      <c r="FV4" s="69"/>
      <c r="FW4" s="69"/>
      <c r="FX4" s="69"/>
      <c r="FY4" s="69"/>
      <c r="FZ4" s="69"/>
      <c r="GA4" s="69"/>
      <c r="GB4" s="69"/>
      <c r="GC4" s="69"/>
      <c r="GD4" s="69"/>
      <c r="GE4" s="69"/>
      <c r="GF4" s="69"/>
      <c r="GG4" s="69"/>
      <c r="GH4" s="69"/>
      <c r="GI4" s="69"/>
      <c r="GJ4" s="69"/>
      <c r="GK4" s="69"/>
      <c r="GL4" s="69"/>
      <c r="GM4" s="69"/>
      <c r="GN4" s="69"/>
      <c r="GO4" s="69"/>
      <c r="GP4" s="69"/>
      <c r="GQ4" s="69"/>
      <c r="GR4" s="69"/>
      <c r="GS4" s="69"/>
      <c r="GT4" s="69"/>
      <c r="GU4" s="69"/>
      <c r="GV4" s="69"/>
      <c r="GW4" s="69"/>
      <c r="GX4" s="69"/>
      <c r="GY4" s="69"/>
      <c r="GZ4" s="69"/>
      <c r="HA4" s="69"/>
      <c r="HB4" s="69"/>
      <c r="HC4" s="69"/>
      <c r="HD4" s="69"/>
      <c r="HE4" s="69"/>
      <c r="HF4" s="69"/>
      <c r="HG4" s="69"/>
      <c r="HH4" s="69"/>
      <c r="HI4" s="69"/>
      <c r="HJ4" s="69"/>
      <c r="HK4" s="69"/>
      <c r="HL4" s="69"/>
      <c r="HM4" s="69"/>
      <c r="HN4" s="69"/>
      <c r="HO4" s="69"/>
      <c r="HP4" s="69"/>
      <c r="HQ4" s="69"/>
      <c r="HR4" s="69"/>
      <c r="HS4" s="69"/>
      <c r="HT4" s="69"/>
      <c r="HU4" s="69"/>
      <c r="HV4" s="69"/>
      <c r="HW4" s="69"/>
      <c r="HX4" s="69"/>
      <c r="HY4" s="69"/>
      <c r="HZ4" s="69"/>
      <c r="IA4" s="69"/>
      <c r="IB4" s="69"/>
      <c r="IC4" s="69"/>
      <c r="ID4" s="69"/>
      <c r="IE4" s="69"/>
    </row>
    <row r="5" spans="1:256" ht="15.75" x14ac:dyDescent="0.25">
      <c r="A5" s="82"/>
      <c r="B5" s="69"/>
      <c r="C5" s="69"/>
      <c r="D5" s="69"/>
      <c r="E5" s="70"/>
      <c r="F5" s="69"/>
      <c r="G5" s="69"/>
      <c r="H5" s="71"/>
      <c r="I5" s="71"/>
      <c r="J5" s="71"/>
      <c r="K5" s="71"/>
      <c r="L5" s="71"/>
      <c r="M5" s="71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71"/>
      <c r="BI5" s="71"/>
      <c r="BJ5" s="71"/>
      <c r="BK5" s="71"/>
      <c r="BL5" s="69"/>
      <c r="BM5" s="69"/>
      <c r="BN5" s="69"/>
      <c r="BO5" s="69"/>
      <c r="BP5" s="69"/>
      <c r="BQ5" s="69"/>
      <c r="BR5" s="71"/>
      <c r="BS5" s="71"/>
      <c r="BT5" s="69"/>
      <c r="BU5" s="69"/>
      <c r="BV5" s="71"/>
      <c r="BW5" s="71"/>
      <c r="BX5" s="71"/>
      <c r="BY5" s="71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69"/>
      <c r="CQ5" s="72"/>
      <c r="CR5" s="72"/>
      <c r="CS5" s="72"/>
      <c r="CT5" s="69"/>
      <c r="CU5" s="69"/>
      <c r="CV5" s="69"/>
      <c r="CW5" s="69"/>
      <c r="CX5" s="69"/>
      <c r="CY5" s="69"/>
      <c r="CZ5" s="69"/>
      <c r="DA5" s="69"/>
      <c r="DB5" s="72"/>
      <c r="DC5" s="72"/>
      <c r="DD5" s="69"/>
      <c r="DE5" s="69"/>
      <c r="DF5" s="71"/>
      <c r="DG5" s="71"/>
      <c r="DH5" s="71"/>
      <c r="DI5" s="71"/>
      <c r="DJ5" s="71"/>
      <c r="DK5" s="71"/>
      <c r="DL5" s="69"/>
      <c r="DM5" s="69"/>
      <c r="DN5" s="69"/>
      <c r="DO5" s="69"/>
      <c r="DP5" s="69"/>
      <c r="DQ5" s="69"/>
      <c r="DR5" s="69"/>
      <c r="DS5" s="69"/>
      <c r="DT5" s="69"/>
      <c r="DU5" s="69"/>
      <c r="DV5" s="69"/>
      <c r="DW5" s="69"/>
      <c r="DX5" s="69"/>
      <c r="DY5" s="69"/>
      <c r="DZ5" s="69"/>
      <c r="EA5" s="69"/>
      <c r="EB5" s="69"/>
      <c r="EC5" s="69"/>
      <c r="ED5" s="69"/>
      <c r="EE5" s="69"/>
      <c r="EF5" s="69"/>
      <c r="EG5" s="69"/>
      <c r="EH5" s="69"/>
      <c r="EI5" s="69"/>
      <c r="EJ5" s="69"/>
      <c r="EK5" s="69"/>
      <c r="EL5" s="69"/>
      <c r="EM5" s="69"/>
      <c r="EN5" s="69"/>
      <c r="EO5" s="69"/>
      <c r="EP5" s="69"/>
      <c r="EQ5" s="69"/>
      <c r="ER5" s="69"/>
      <c r="ES5" s="69"/>
      <c r="ET5" s="69"/>
      <c r="EU5" s="69"/>
      <c r="EV5" s="69"/>
      <c r="EW5" s="69"/>
      <c r="EX5" s="69"/>
      <c r="EY5" s="69"/>
      <c r="EZ5" s="69"/>
      <c r="FA5" s="69"/>
      <c r="FB5" s="69"/>
      <c r="FC5" s="69"/>
      <c r="FD5" s="69"/>
      <c r="FE5" s="69"/>
      <c r="FF5" s="69"/>
      <c r="FG5" s="69"/>
      <c r="FH5" s="69"/>
      <c r="FI5" s="69"/>
      <c r="FJ5" s="69"/>
      <c r="FK5" s="69"/>
      <c r="FL5" s="69"/>
      <c r="FM5" s="69"/>
      <c r="FN5" s="69"/>
      <c r="FO5" s="69"/>
      <c r="FP5" s="69"/>
      <c r="FQ5" s="69"/>
      <c r="FR5" s="69"/>
      <c r="FS5" s="69"/>
      <c r="FT5" s="69"/>
      <c r="FU5" s="69"/>
      <c r="FV5" s="69"/>
      <c r="FW5" s="69"/>
      <c r="FX5" s="69"/>
      <c r="FY5" s="69"/>
      <c r="FZ5" s="69"/>
      <c r="GA5" s="69"/>
      <c r="GB5" s="69"/>
      <c r="GC5" s="69"/>
      <c r="GD5" s="69"/>
      <c r="GE5" s="69"/>
      <c r="GF5" s="69"/>
      <c r="GG5" s="69"/>
      <c r="GH5" s="69"/>
      <c r="GI5" s="69"/>
      <c r="GJ5" s="69"/>
      <c r="GK5" s="69"/>
      <c r="GL5" s="69"/>
      <c r="GM5" s="69"/>
      <c r="GN5" s="69"/>
      <c r="GO5" s="69"/>
      <c r="GP5" s="69"/>
      <c r="GQ5" s="69"/>
      <c r="GR5" s="69"/>
      <c r="GS5" s="69"/>
      <c r="GT5" s="69"/>
      <c r="GU5" s="69"/>
      <c r="GV5" s="69"/>
      <c r="GW5" s="69"/>
      <c r="GX5" s="69"/>
      <c r="GY5" s="69"/>
      <c r="GZ5" s="69"/>
      <c r="HA5" s="69"/>
      <c r="HB5" s="69"/>
      <c r="HC5" s="69"/>
      <c r="HD5" s="69"/>
      <c r="HE5" s="69"/>
      <c r="HF5" s="69"/>
      <c r="HG5" s="69"/>
      <c r="HH5" s="69"/>
      <c r="HI5" s="69"/>
      <c r="HJ5" s="69"/>
      <c r="HK5" s="69"/>
      <c r="HL5" s="69"/>
      <c r="HM5" s="69"/>
      <c r="HN5" s="69"/>
      <c r="HO5" s="69"/>
      <c r="HP5" s="69"/>
      <c r="HQ5" s="69"/>
      <c r="HR5" s="69"/>
      <c r="HS5" s="69"/>
      <c r="HT5" s="69"/>
      <c r="HU5" s="69"/>
      <c r="HV5" s="69"/>
      <c r="HW5" s="69"/>
      <c r="HX5" s="69"/>
      <c r="HY5" s="69"/>
      <c r="HZ5" s="69"/>
      <c r="IA5" s="69"/>
      <c r="IB5" s="69"/>
      <c r="IC5" s="69"/>
      <c r="ID5" s="69"/>
      <c r="IE5" s="69"/>
    </row>
    <row r="6" spans="1:256" ht="15.75" x14ac:dyDescent="0.25">
      <c r="A6" s="82"/>
      <c r="B6" s="69"/>
      <c r="C6" s="69"/>
      <c r="D6" s="69"/>
      <c r="E6" s="70"/>
      <c r="F6" s="69"/>
      <c r="G6" s="69"/>
      <c r="H6" s="71"/>
      <c r="I6" s="71"/>
      <c r="J6" s="71"/>
      <c r="K6" s="71"/>
      <c r="L6" s="71"/>
      <c r="M6" s="71"/>
      <c r="N6" s="71"/>
      <c r="O6" s="71"/>
      <c r="P6" s="71"/>
      <c r="Q6" s="71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71"/>
      <c r="BI6" s="71"/>
      <c r="BJ6" s="71"/>
      <c r="BK6" s="71"/>
      <c r="BL6" s="69"/>
      <c r="BM6" s="69"/>
      <c r="BN6" s="69"/>
      <c r="BO6" s="69"/>
      <c r="BP6" s="69"/>
      <c r="BQ6" s="69"/>
      <c r="BR6" s="71"/>
      <c r="BS6" s="71"/>
      <c r="BT6" s="71"/>
      <c r="BU6" s="71"/>
      <c r="BV6" s="71"/>
      <c r="BW6" s="71"/>
      <c r="BX6" s="72"/>
      <c r="BY6" s="72"/>
      <c r="BZ6" s="72"/>
      <c r="CA6" s="72"/>
      <c r="CB6" s="72"/>
      <c r="CC6" s="72"/>
      <c r="CD6" s="69"/>
      <c r="CE6" s="69"/>
      <c r="CF6" s="72"/>
      <c r="CG6" s="72"/>
      <c r="CH6" s="72"/>
      <c r="CI6" s="72"/>
      <c r="CJ6" s="72"/>
      <c r="CK6" s="72"/>
      <c r="CL6" s="69"/>
      <c r="CM6" s="69"/>
      <c r="CN6" s="72"/>
      <c r="CO6" s="72"/>
      <c r="CP6" s="72"/>
      <c r="CQ6" s="72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72"/>
      <c r="DD6" s="69"/>
      <c r="DE6" s="69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69"/>
      <c r="DQ6" s="69"/>
      <c r="DR6" s="69"/>
      <c r="DS6" s="69"/>
      <c r="DT6" s="69"/>
      <c r="DU6" s="69"/>
      <c r="DV6" s="69"/>
      <c r="DW6" s="69"/>
      <c r="DX6" s="69"/>
      <c r="DY6" s="69"/>
      <c r="DZ6" s="69"/>
      <c r="EA6" s="69"/>
      <c r="EB6" s="69"/>
      <c r="EC6" s="69"/>
      <c r="ED6" s="69"/>
      <c r="EE6" s="69"/>
      <c r="EF6" s="69"/>
      <c r="EG6" s="69"/>
      <c r="EH6" s="69"/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  <c r="EW6" s="69"/>
      <c r="EX6" s="69"/>
      <c r="EY6" s="69"/>
      <c r="EZ6" s="69"/>
      <c r="FA6" s="69"/>
      <c r="FB6" s="69"/>
      <c r="FC6" s="69"/>
      <c r="FD6" s="69"/>
      <c r="FE6" s="69"/>
      <c r="FF6" s="69"/>
      <c r="FG6" s="69"/>
      <c r="FH6" s="69"/>
      <c r="FI6" s="69"/>
      <c r="FJ6" s="69"/>
      <c r="FK6" s="69"/>
      <c r="FL6" s="69"/>
      <c r="FM6" s="69"/>
      <c r="FN6" s="69"/>
      <c r="FO6" s="69"/>
      <c r="FP6" s="69"/>
      <c r="FQ6" s="69"/>
      <c r="FR6" s="69"/>
      <c r="FS6" s="69"/>
      <c r="FT6" s="69"/>
      <c r="FU6" s="69"/>
      <c r="FV6" s="69"/>
      <c r="FW6" s="69"/>
      <c r="FX6" s="69"/>
      <c r="FY6" s="69"/>
      <c r="FZ6" s="69"/>
      <c r="GA6" s="69"/>
      <c r="GB6" s="69"/>
      <c r="GC6" s="69"/>
      <c r="GD6" s="69"/>
      <c r="GE6" s="69"/>
      <c r="GF6" s="69"/>
      <c r="GG6" s="69"/>
      <c r="GH6" s="69"/>
      <c r="GI6" s="69"/>
      <c r="GJ6" s="69"/>
      <c r="GK6" s="69"/>
      <c r="GL6" s="69"/>
      <c r="GM6" s="69"/>
      <c r="GN6" s="69"/>
      <c r="GO6" s="69"/>
      <c r="GP6" s="69"/>
      <c r="GQ6" s="69"/>
      <c r="GR6" s="69"/>
      <c r="GS6" s="69"/>
      <c r="GT6" s="69"/>
      <c r="GU6" s="69"/>
      <c r="GV6" s="69"/>
      <c r="GW6" s="69"/>
      <c r="GX6" s="69"/>
      <c r="GY6" s="69"/>
      <c r="GZ6" s="69"/>
      <c r="HA6" s="69"/>
      <c r="HB6" s="69"/>
      <c r="HC6" s="69"/>
      <c r="HD6" s="69"/>
      <c r="HE6" s="69"/>
      <c r="HF6" s="69"/>
      <c r="HG6" s="69"/>
      <c r="HH6" s="69"/>
      <c r="HI6" s="69"/>
      <c r="HJ6" s="69"/>
      <c r="HK6" s="69"/>
      <c r="HL6" s="69"/>
      <c r="HM6" s="69"/>
      <c r="HN6" s="69"/>
      <c r="HO6" s="69"/>
      <c r="HP6" s="69"/>
      <c r="HQ6" s="69"/>
      <c r="HR6" s="69"/>
      <c r="HS6" s="69"/>
      <c r="HT6" s="69"/>
      <c r="HU6" s="69"/>
      <c r="HV6" s="69"/>
      <c r="HW6" s="69"/>
      <c r="HX6" s="69"/>
      <c r="HY6" s="69"/>
      <c r="HZ6" s="69"/>
      <c r="IA6" s="69"/>
      <c r="IB6" s="69"/>
      <c r="IC6" s="69"/>
      <c r="ID6" s="69"/>
      <c r="IE6" s="69"/>
    </row>
    <row r="7" spans="1:256" ht="15.75" x14ac:dyDescent="0.25">
      <c r="A7" s="82"/>
      <c r="B7" s="69"/>
      <c r="C7" s="69"/>
      <c r="D7" s="69"/>
      <c r="E7" s="70"/>
      <c r="F7" s="69"/>
      <c r="G7" s="69"/>
      <c r="H7" s="71"/>
      <c r="I7" s="71"/>
      <c r="J7" s="71"/>
      <c r="K7" s="71"/>
      <c r="L7" s="71"/>
      <c r="M7" s="71"/>
      <c r="N7" s="71"/>
      <c r="O7" s="71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71"/>
      <c r="BI7" s="71"/>
      <c r="BJ7" s="71"/>
      <c r="BK7" s="71"/>
      <c r="BL7" s="69"/>
      <c r="BM7" s="69"/>
      <c r="BN7" s="69"/>
      <c r="BO7" s="69"/>
      <c r="BP7" s="69"/>
      <c r="BQ7" s="69"/>
      <c r="BR7" s="71"/>
      <c r="BS7" s="71"/>
      <c r="BT7" s="71"/>
      <c r="BU7" s="71"/>
      <c r="BV7" s="71"/>
      <c r="BW7" s="71"/>
      <c r="BX7" s="72"/>
      <c r="BY7" s="72"/>
      <c r="BZ7" s="72"/>
      <c r="CA7" s="72"/>
      <c r="CB7" s="72"/>
      <c r="CC7" s="72"/>
      <c r="CD7" s="69"/>
      <c r="CE7" s="69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69"/>
      <c r="CU7" s="69"/>
      <c r="CV7" s="69"/>
      <c r="CW7" s="69"/>
      <c r="CX7" s="69"/>
      <c r="CY7" s="69"/>
      <c r="CZ7" s="69"/>
      <c r="DA7" s="69"/>
      <c r="DB7" s="72"/>
      <c r="DC7" s="72"/>
      <c r="DD7" s="69"/>
      <c r="DE7" s="69"/>
      <c r="DF7" s="71"/>
      <c r="DG7" s="71"/>
      <c r="DH7" s="71"/>
      <c r="DI7" s="71"/>
      <c r="DJ7" s="71"/>
      <c r="DK7" s="71"/>
      <c r="DL7" s="71"/>
      <c r="DM7" s="71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69"/>
      <c r="DY7" s="69"/>
      <c r="DZ7" s="69"/>
      <c r="EA7" s="69"/>
      <c r="EB7" s="69"/>
      <c r="EC7" s="69"/>
      <c r="ED7" s="69"/>
      <c r="EE7" s="69"/>
      <c r="EF7" s="69"/>
      <c r="EG7" s="69"/>
      <c r="EH7" s="69"/>
      <c r="EI7" s="69"/>
      <c r="EJ7" s="69"/>
      <c r="EK7" s="69"/>
      <c r="EL7" s="69"/>
      <c r="EM7" s="69"/>
      <c r="EN7" s="69"/>
      <c r="EO7" s="69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69"/>
      <c r="FC7" s="69"/>
      <c r="FD7" s="69"/>
      <c r="FE7" s="69"/>
      <c r="FF7" s="69"/>
      <c r="FG7" s="69"/>
      <c r="FH7" s="69"/>
      <c r="FI7" s="69"/>
      <c r="FJ7" s="69"/>
      <c r="FK7" s="69"/>
      <c r="FL7" s="69"/>
      <c r="FM7" s="69"/>
      <c r="FN7" s="69"/>
      <c r="FO7" s="69"/>
      <c r="FP7" s="69"/>
      <c r="FQ7" s="69"/>
      <c r="FR7" s="69"/>
      <c r="FS7" s="69"/>
      <c r="FT7" s="69"/>
      <c r="FU7" s="69"/>
      <c r="FV7" s="69"/>
      <c r="FW7" s="69"/>
      <c r="FX7" s="69"/>
      <c r="FY7" s="69"/>
      <c r="FZ7" s="69"/>
      <c r="GA7" s="69"/>
      <c r="GB7" s="69"/>
      <c r="GC7" s="69"/>
      <c r="GD7" s="69"/>
      <c r="GE7" s="69"/>
      <c r="GF7" s="69"/>
      <c r="GG7" s="69"/>
      <c r="GH7" s="69"/>
      <c r="GI7" s="69"/>
      <c r="GJ7" s="69"/>
      <c r="GK7" s="69"/>
      <c r="GL7" s="69"/>
      <c r="GM7" s="69"/>
      <c r="GN7" s="69"/>
      <c r="GO7" s="69"/>
      <c r="GP7" s="69"/>
      <c r="GQ7" s="69"/>
      <c r="GR7" s="69"/>
      <c r="GS7" s="69"/>
      <c r="GT7" s="69"/>
      <c r="GU7" s="69"/>
      <c r="GV7" s="69"/>
      <c r="GW7" s="69"/>
      <c r="GX7" s="69"/>
      <c r="GY7" s="69"/>
      <c r="GZ7" s="69"/>
      <c r="HA7" s="69"/>
      <c r="HB7" s="69"/>
      <c r="HC7" s="69"/>
      <c r="HD7" s="69"/>
      <c r="HE7" s="69"/>
      <c r="HF7" s="69"/>
      <c r="HG7" s="69"/>
      <c r="HH7" s="69"/>
      <c r="HI7" s="69"/>
      <c r="HJ7" s="69"/>
      <c r="HK7" s="69"/>
      <c r="HL7" s="69"/>
      <c r="HM7" s="69"/>
      <c r="HN7" s="69"/>
      <c r="HO7" s="69"/>
      <c r="HP7" s="69"/>
      <c r="HQ7" s="69"/>
      <c r="HR7" s="69"/>
      <c r="HS7" s="69"/>
      <c r="HT7" s="69"/>
      <c r="HU7" s="69"/>
      <c r="HV7" s="69"/>
      <c r="HW7" s="69"/>
      <c r="HX7" s="69"/>
      <c r="HY7" s="69"/>
      <c r="HZ7" s="69"/>
      <c r="IA7" s="69"/>
      <c r="IB7" s="69"/>
      <c r="IC7" s="69"/>
      <c r="ID7" s="69"/>
      <c r="IE7" s="69"/>
    </row>
    <row r="8" spans="1:256" ht="15.75" x14ac:dyDescent="0.25">
      <c r="A8" s="82"/>
      <c r="B8" s="69"/>
      <c r="C8" s="69"/>
      <c r="D8" s="69"/>
      <c r="E8" s="70"/>
      <c r="F8" s="69"/>
      <c r="G8" s="69"/>
      <c r="H8" s="71"/>
      <c r="I8" s="71"/>
      <c r="J8" s="71"/>
      <c r="K8" s="71"/>
      <c r="L8" s="71"/>
      <c r="M8" s="71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71"/>
      <c r="BI8" s="71"/>
      <c r="BJ8" s="71"/>
      <c r="BK8" s="71"/>
      <c r="BL8" s="69"/>
      <c r="BM8" s="69"/>
      <c r="BN8" s="69"/>
      <c r="BO8" s="69"/>
      <c r="BP8" s="69"/>
      <c r="BQ8" s="69"/>
      <c r="BR8" s="71"/>
      <c r="BS8" s="71"/>
      <c r="BT8" s="71"/>
      <c r="BU8" s="71"/>
      <c r="BV8" s="72"/>
      <c r="BW8" s="72"/>
      <c r="BX8" s="72"/>
      <c r="BY8" s="72"/>
      <c r="BZ8" s="72"/>
      <c r="CA8" s="72"/>
      <c r="CB8" s="72"/>
      <c r="CC8" s="72"/>
      <c r="CD8" s="69"/>
      <c r="CE8" s="69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69"/>
      <c r="CU8" s="69"/>
      <c r="CV8" s="69"/>
      <c r="CW8" s="69"/>
      <c r="CX8" s="69"/>
      <c r="CY8" s="69"/>
      <c r="CZ8" s="69"/>
      <c r="DA8" s="69"/>
      <c r="DB8" s="72"/>
      <c r="DC8" s="72"/>
      <c r="DD8" s="69"/>
      <c r="DE8" s="69"/>
      <c r="DF8" s="71"/>
      <c r="DG8" s="71"/>
      <c r="DH8" s="71"/>
      <c r="DI8" s="71"/>
      <c r="DJ8" s="71"/>
      <c r="DK8" s="71"/>
      <c r="DL8" s="69"/>
      <c r="DM8" s="69"/>
      <c r="DN8" s="69"/>
      <c r="DO8" s="69"/>
      <c r="DP8" s="69"/>
      <c r="DQ8" s="69"/>
      <c r="DR8" s="69"/>
      <c r="DS8" s="69"/>
      <c r="DT8" s="69"/>
      <c r="DU8" s="69"/>
      <c r="DV8" s="69"/>
      <c r="DW8" s="69"/>
      <c r="DX8" s="69"/>
      <c r="DY8" s="69"/>
      <c r="DZ8" s="69"/>
      <c r="EA8" s="69"/>
      <c r="EB8" s="69"/>
      <c r="EC8" s="69"/>
      <c r="ED8" s="69"/>
      <c r="EE8" s="69"/>
      <c r="EF8" s="69"/>
      <c r="EG8" s="69"/>
      <c r="EH8" s="69"/>
      <c r="EI8" s="69"/>
      <c r="EJ8" s="69"/>
      <c r="EK8" s="69"/>
      <c r="EL8" s="69"/>
      <c r="EM8" s="69"/>
      <c r="EN8" s="69"/>
      <c r="EO8" s="69"/>
      <c r="EP8" s="69"/>
      <c r="EQ8" s="69"/>
      <c r="ER8" s="69"/>
      <c r="ES8" s="69"/>
      <c r="ET8" s="69"/>
      <c r="EU8" s="69"/>
      <c r="EV8" s="69"/>
      <c r="EW8" s="69"/>
      <c r="EX8" s="69"/>
      <c r="EY8" s="69"/>
      <c r="EZ8" s="69"/>
      <c r="FA8" s="69"/>
      <c r="FB8" s="69"/>
      <c r="FC8" s="69"/>
      <c r="FD8" s="69"/>
      <c r="FE8" s="69"/>
      <c r="FF8" s="69"/>
      <c r="FG8" s="69"/>
      <c r="FH8" s="69"/>
      <c r="FI8" s="69"/>
      <c r="FJ8" s="69"/>
      <c r="FK8" s="69"/>
      <c r="FL8" s="69"/>
      <c r="FM8" s="69"/>
      <c r="FN8" s="69"/>
      <c r="FO8" s="69"/>
      <c r="FP8" s="69"/>
      <c r="FQ8" s="69"/>
      <c r="FR8" s="69"/>
      <c r="FS8" s="69"/>
      <c r="FT8" s="69"/>
      <c r="FU8" s="69"/>
      <c r="FV8" s="69"/>
      <c r="FW8" s="69"/>
      <c r="FX8" s="69"/>
      <c r="FY8" s="69"/>
      <c r="FZ8" s="69"/>
      <c r="GA8" s="69"/>
      <c r="GB8" s="69"/>
      <c r="GC8" s="69"/>
      <c r="GD8" s="69"/>
      <c r="GE8" s="69"/>
      <c r="GF8" s="69"/>
      <c r="GG8" s="69"/>
      <c r="GH8" s="69"/>
      <c r="GI8" s="69"/>
      <c r="GJ8" s="69"/>
      <c r="GK8" s="69"/>
      <c r="GL8" s="69"/>
      <c r="GM8" s="69"/>
      <c r="GN8" s="69"/>
      <c r="GO8" s="69"/>
      <c r="GP8" s="69"/>
      <c r="GQ8" s="69"/>
      <c r="GR8" s="69"/>
      <c r="GS8" s="69"/>
      <c r="GT8" s="69"/>
      <c r="GU8" s="69"/>
      <c r="GV8" s="69"/>
      <c r="GW8" s="69"/>
      <c r="GX8" s="69"/>
      <c r="GY8" s="69"/>
      <c r="GZ8" s="69"/>
      <c r="HA8" s="69"/>
      <c r="HB8" s="69"/>
      <c r="HC8" s="69"/>
      <c r="HD8" s="69"/>
      <c r="HE8" s="69"/>
      <c r="HF8" s="69"/>
      <c r="HG8" s="69"/>
      <c r="HH8" s="69"/>
      <c r="HI8" s="69"/>
      <c r="HJ8" s="69"/>
      <c r="HK8" s="69"/>
      <c r="HL8" s="69"/>
      <c r="HM8" s="69"/>
      <c r="HN8" s="69"/>
      <c r="HO8" s="69"/>
      <c r="HP8" s="69"/>
      <c r="HQ8" s="69"/>
      <c r="HR8" s="69"/>
      <c r="HS8" s="69"/>
      <c r="HT8" s="69"/>
      <c r="HU8" s="69"/>
      <c r="HV8" s="69"/>
      <c r="HW8" s="69"/>
      <c r="HX8" s="69"/>
      <c r="HY8" s="69"/>
      <c r="HZ8" s="69"/>
      <c r="IA8" s="69"/>
      <c r="IB8" s="69"/>
      <c r="IC8" s="69"/>
      <c r="ID8" s="69"/>
      <c r="IE8" s="69"/>
    </row>
    <row r="9" spans="1:256" ht="15.75" x14ac:dyDescent="0.25">
      <c r="A9" s="82"/>
      <c r="B9" s="69"/>
      <c r="C9" s="69"/>
      <c r="D9" s="69"/>
      <c r="E9" s="70"/>
      <c r="F9" s="69"/>
      <c r="G9" s="69"/>
      <c r="H9" s="71"/>
      <c r="I9" s="71"/>
      <c r="J9" s="71"/>
      <c r="K9" s="71"/>
      <c r="L9" s="71"/>
      <c r="M9" s="71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71"/>
      <c r="BI9" s="71"/>
      <c r="BJ9" s="71"/>
      <c r="BK9" s="71"/>
      <c r="BL9" s="69"/>
      <c r="BM9" s="69"/>
      <c r="BN9" s="69"/>
      <c r="BO9" s="69"/>
      <c r="BP9" s="69"/>
      <c r="BQ9" s="69"/>
      <c r="BR9" s="71"/>
      <c r="BS9" s="71"/>
      <c r="BT9" s="71"/>
      <c r="BU9" s="71"/>
      <c r="BV9" s="72"/>
      <c r="BW9" s="72"/>
      <c r="BX9" s="72"/>
      <c r="BY9" s="72"/>
      <c r="BZ9" s="72"/>
      <c r="CA9" s="72"/>
      <c r="CB9" s="72"/>
      <c r="CC9" s="72"/>
      <c r="CD9" s="69"/>
      <c r="CE9" s="69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69"/>
      <c r="CU9" s="69"/>
      <c r="CV9" s="69"/>
      <c r="CW9" s="69"/>
      <c r="CX9" s="69"/>
      <c r="CY9" s="69"/>
      <c r="CZ9" s="69"/>
      <c r="DA9" s="69"/>
      <c r="DB9" s="72"/>
      <c r="DC9" s="72"/>
      <c r="DD9" s="69"/>
      <c r="DE9" s="69"/>
      <c r="DF9" s="71"/>
      <c r="DG9" s="71"/>
      <c r="DH9" s="71"/>
      <c r="DI9" s="71"/>
      <c r="DJ9" s="71"/>
      <c r="DK9" s="71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  <c r="GI9" s="69"/>
      <c r="GJ9" s="69"/>
      <c r="GK9" s="69"/>
      <c r="GL9" s="69"/>
      <c r="GM9" s="69"/>
      <c r="GN9" s="69"/>
      <c r="GO9" s="69"/>
      <c r="GP9" s="69"/>
      <c r="GQ9" s="69"/>
      <c r="GR9" s="69"/>
      <c r="GS9" s="69"/>
      <c r="GT9" s="69"/>
      <c r="GU9" s="69"/>
      <c r="GV9" s="69"/>
      <c r="GW9" s="69"/>
      <c r="GX9" s="69"/>
      <c r="GY9" s="69"/>
      <c r="GZ9" s="69"/>
      <c r="HA9" s="69"/>
      <c r="HB9" s="69"/>
      <c r="HC9" s="69"/>
      <c r="HD9" s="69"/>
      <c r="HE9" s="69"/>
      <c r="HF9" s="69"/>
      <c r="HG9" s="69"/>
      <c r="HH9" s="69"/>
      <c r="HI9" s="69"/>
      <c r="HJ9" s="69"/>
      <c r="HK9" s="69"/>
      <c r="HL9" s="69"/>
      <c r="HM9" s="69"/>
      <c r="HN9" s="69"/>
      <c r="HO9" s="69"/>
      <c r="HP9" s="69"/>
      <c r="HQ9" s="69"/>
      <c r="HR9" s="69"/>
      <c r="HS9" s="69"/>
      <c r="HT9" s="69"/>
      <c r="HU9" s="69"/>
      <c r="HV9" s="69"/>
      <c r="HW9" s="69"/>
      <c r="HX9" s="69"/>
      <c r="HY9" s="69"/>
      <c r="HZ9" s="69"/>
      <c r="IA9" s="69"/>
      <c r="IB9" s="69"/>
      <c r="IC9" s="69"/>
      <c r="ID9" s="69"/>
      <c r="IE9" s="69"/>
    </row>
    <row r="10" spans="1:256" ht="15.75" x14ac:dyDescent="0.25">
      <c r="A10" s="82"/>
      <c r="B10" s="69"/>
      <c r="C10" s="69"/>
      <c r="D10" s="69"/>
      <c r="E10" s="70"/>
      <c r="F10" s="69"/>
      <c r="G10" s="69"/>
      <c r="H10" s="71"/>
      <c r="I10" s="71"/>
      <c r="J10" s="71"/>
      <c r="K10" s="71"/>
      <c r="L10" s="71"/>
      <c r="M10" s="71"/>
      <c r="N10" s="71"/>
      <c r="O10" s="71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71"/>
      <c r="BI10" s="71"/>
      <c r="BJ10" s="71"/>
      <c r="BK10" s="71"/>
      <c r="BL10" s="69"/>
      <c r="BM10" s="69"/>
      <c r="BN10" s="69"/>
      <c r="BO10" s="69"/>
      <c r="BP10" s="69"/>
      <c r="BQ10" s="69"/>
      <c r="BR10" s="71"/>
      <c r="BS10" s="71"/>
      <c r="BT10" s="71"/>
      <c r="BU10" s="71"/>
      <c r="BV10" s="72"/>
      <c r="BW10" s="72"/>
      <c r="BX10" s="72"/>
      <c r="BY10" s="72"/>
      <c r="BZ10" s="72"/>
      <c r="CA10" s="72"/>
      <c r="CB10" s="72"/>
      <c r="CC10" s="69"/>
      <c r="CD10" s="69"/>
      <c r="CE10" s="69"/>
      <c r="CF10" s="69"/>
      <c r="CG10" s="72"/>
      <c r="CH10" s="72"/>
      <c r="CI10" s="72"/>
      <c r="CJ10" s="72"/>
      <c r="CK10" s="72"/>
      <c r="CL10" s="69"/>
      <c r="CM10" s="72"/>
      <c r="CN10" s="72"/>
      <c r="CO10" s="72"/>
      <c r="CP10" s="72"/>
      <c r="CQ10" s="72"/>
      <c r="CR10" s="72"/>
      <c r="CS10" s="72"/>
      <c r="CT10" s="69"/>
      <c r="CU10" s="69"/>
      <c r="CV10" s="69"/>
      <c r="CW10" s="69"/>
      <c r="CX10" s="69"/>
      <c r="CY10" s="69"/>
      <c r="CZ10" s="69"/>
      <c r="DA10" s="69"/>
      <c r="DB10" s="72"/>
      <c r="DC10" s="72"/>
      <c r="DD10" s="69"/>
      <c r="DE10" s="69"/>
      <c r="DF10" s="71"/>
      <c r="DG10" s="71"/>
      <c r="DH10" s="71"/>
      <c r="DI10" s="71"/>
      <c r="DJ10" s="71"/>
      <c r="DK10" s="71"/>
      <c r="DL10" s="71"/>
      <c r="DM10" s="71"/>
      <c r="DN10" s="69"/>
      <c r="DO10" s="69"/>
      <c r="DP10" s="69"/>
      <c r="DQ10" s="69"/>
      <c r="DR10" s="69"/>
      <c r="DS10" s="69"/>
      <c r="DT10" s="69"/>
      <c r="DU10" s="69"/>
      <c r="DV10" s="69"/>
      <c r="DW10" s="69"/>
      <c r="DX10" s="69"/>
      <c r="DY10" s="69"/>
      <c r="DZ10" s="69"/>
      <c r="EA10" s="69"/>
      <c r="EB10" s="69"/>
      <c r="EC10" s="69"/>
      <c r="ED10" s="69"/>
      <c r="EE10" s="69"/>
      <c r="EF10" s="69"/>
      <c r="EG10" s="69"/>
      <c r="EH10" s="69"/>
      <c r="EI10" s="69"/>
      <c r="EJ10" s="69"/>
      <c r="EK10" s="69"/>
      <c r="EL10" s="69"/>
      <c r="EM10" s="69"/>
      <c r="EN10" s="69"/>
      <c r="EO10" s="69"/>
      <c r="EP10" s="69"/>
      <c r="EQ10" s="69"/>
      <c r="ER10" s="69"/>
      <c r="ES10" s="69"/>
      <c r="ET10" s="69"/>
      <c r="EU10" s="69"/>
      <c r="EV10" s="69"/>
      <c r="EW10" s="69"/>
      <c r="EX10" s="69"/>
      <c r="EY10" s="69"/>
      <c r="EZ10" s="69"/>
      <c r="FA10" s="69"/>
      <c r="FB10" s="69"/>
      <c r="FC10" s="69"/>
      <c r="FD10" s="69"/>
      <c r="FE10" s="69"/>
      <c r="FF10" s="69"/>
      <c r="FG10" s="69"/>
      <c r="FH10" s="69"/>
      <c r="FI10" s="69"/>
      <c r="FJ10" s="69"/>
      <c r="FK10" s="69"/>
      <c r="FL10" s="69"/>
      <c r="FM10" s="69"/>
      <c r="FN10" s="69"/>
      <c r="FO10" s="69"/>
      <c r="FP10" s="69"/>
      <c r="FQ10" s="69"/>
      <c r="FR10" s="69"/>
      <c r="FS10" s="69"/>
      <c r="FT10" s="69"/>
      <c r="FU10" s="69"/>
      <c r="FV10" s="69"/>
      <c r="FW10" s="69"/>
      <c r="FX10" s="69"/>
      <c r="FY10" s="69"/>
      <c r="FZ10" s="69"/>
      <c r="GA10" s="69"/>
      <c r="GB10" s="69"/>
      <c r="GC10" s="69"/>
      <c r="GD10" s="69"/>
      <c r="GE10" s="69"/>
      <c r="GF10" s="69"/>
      <c r="GG10" s="69"/>
      <c r="GH10" s="69"/>
      <c r="GI10" s="69"/>
      <c r="GJ10" s="69"/>
      <c r="GK10" s="69"/>
      <c r="GL10" s="69"/>
      <c r="GM10" s="69"/>
      <c r="GN10" s="69"/>
      <c r="GO10" s="69"/>
      <c r="GP10" s="69"/>
      <c r="GQ10" s="69"/>
      <c r="GR10" s="69"/>
      <c r="GS10" s="69"/>
      <c r="GT10" s="69"/>
      <c r="GU10" s="69"/>
      <c r="GV10" s="69"/>
      <c r="GW10" s="69"/>
      <c r="GX10" s="69"/>
      <c r="GY10" s="69"/>
      <c r="GZ10" s="69"/>
      <c r="HA10" s="69"/>
      <c r="HB10" s="69"/>
      <c r="HC10" s="69"/>
      <c r="HD10" s="69"/>
      <c r="HE10" s="69"/>
      <c r="HF10" s="69"/>
      <c r="HG10" s="69"/>
      <c r="HH10" s="69"/>
      <c r="HI10" s="69"/>
      <c r="HJ10" s="69"/>
      <c r="HK10" s="69"/>
      <c r="HL10" s="69"/>
      <c r="HM10" s="69"/>
      <c r="HN10" s="69"/>
      <c r="HO10" s="69"/>
      <c r="HP10" s="69"/>
      <c r="HQ10" s="69"/>
      <c r="HR10" s="69"/>
      <c r="HS10" s="69"/>
      <c r="HT10" s="69"/>
      <c r="HU10" s="69"/>
      <c r="HV10" s="69"/>
      <c r="HW10" s="69"/>
      <c r="HX10" s="69"/>
      <c r="HY10" s="69"/>
      <c r="HZ10" s="69"/>
      <c r="IA10" s="69"/>
      <c r="IB10" s="69"/>
      <c r="IC10" s="69"/>
      <c r="ID10" s="69"/>
      <c r="IE10" s="69"/>
    </row>
    <row r="11" spans="1:256" ht="15.75" x14ac:dyDescent="0.25">
      <c r="A11" s="82"/>
      <c r="B11" s="69"/>
      <c r="C11" s="69"/>
      <c r="D11" s="69"/>
      <c r="E11" s="70"/>
      <c r="F11" s="69"/>
      <c r="G11" s="69"/>
      <c r="H11" s="71"/>
      <c r="I11" s="71"/>
      <c r="J11" s="71"/>
      <c r="K11" s="71"/>
      <c r="L11" s="71"/>
      <c r="M11" s="71"/>
      <c r="N11" s="71"/>
      <c r="O11" s="71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71"/>
      <c r="BI11" s="71"/>
      <c r="BJ11" s="71"/>
      <c r="BK11" s="71"/>
      <c r="BL11" s="69"/>
      <c r="BM11" s="69"/>
      <c r="BN11" s="69"/>
      <c r="BO11" s="69"/>
      <c r="BP11" s="69"/>
      <c r="BQ11" s="69"/>
      <c r="BR11" s="71"/>
      <c r="BS11" s="71"/>
      <c r="BT11" s="71"/>
      <c r="BU11" s="71"/>
      <c r="BV11" s="72"/>
      <c r="BW11" s="72"/>
      <c r="BX11" s="72"/>
      <c r="BY11" s="72"/>
      <c r="BZ11" s="72"/>
      <c r="CA11" s="72"/>
      <c r="CB11" s="69"/>
      <c r="CC11" s="69"/>
      <c r="CD11" s="69"/>
      <c r="CE11" s="69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69"/>
      <c r="CU11" s="69"/>
      <c r="CV11" s="69"/>
      <c r="CW11" s="69"/>
      <c r="CX11" s="69"/>
      <c r="CY11" s="69"/>
      <c r="CZ11" s="69"/>
      <c r="DA11" s="69"/>
      <c r="DB11" s="72"/>
      <c r="DC11" s="72"/>
      <c r="DD11" s="69"/>
      <c r="DE11" s="69"/>
      <c r="DF11" s="71"/>
      <c r="DG11" s="71"/>
      <c r="DH11" s="71"/>
      <c r="DI11" s="71"/>
      <c r="DJ11" s="71"/>
      <c r="DK11" s="71"/>
      <c r="DL11" s="71"/>
      <c r="DM11" s="71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  <c r="GI11" s="69"/>
      <c r="GJ11" s="69"/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69"/>
      <c r="GY11" s="69"/>
      <c r="GZ11" s="69"/>
      <c r="HA11" s="69"/>
      <c r="HB11" s="69"/>
      <c r="HC11" s="69"/>
      <c r="HD11" s="69"/>
      <c r="HE11" s="69"/>
      <c r="HF11" s="69"/>
      <c r="HG11" s="69"/>
      <c r="HH11" s="69"/>
      <c r="HI11" s="69"/>
      <c r="HJ11" s="69"/>
      <c r="HK11" s="69"/>
      <c r="HL11" s="69"/>
      <c r="HM11" s="69"/>
      <c r="HN11" s="69"/>
      <c r="HO11" s="69"/>
      <c r="HP11" s="69"/>
      <c r="HQ11" s="69"/>
      <c r="HR11" s="69"/>
      <c r="HS11" s="69"/>
      <c r="HT11" s="69"/>
      <c r="HU11" s="69"/>
      <c r="HV11" s="69"/>
      <c r="HW11" s="69"/>
      <c r="HX11" s="69"/>
      <c r="HY11" s="69"/>
      <c r="HZ11" s="69"/>
      <c r="IA11" s="69"/>
      <c r="IB11" s="69"/>
      <c r="IC11" s="69"/>
      <c r="ID11" s="69"/>
      <c r="IE11" s="69"/>
    </row>
    <row r="12" spans="1:256" ht="15.75" x14ac:dyDescent="0.25">
      <c r="A12" s="82"/>
      <c r="B12" s="69"/>
      <c r="C12" s="69"/>
      <c r="D12" s="69"/>
      <c r="E12" s="70"/>
      <c r="F12" s="69"/>
      <c r="G12" s="69"/>
      <c r="H12" s="71"/>
      <c r="I12" s="71"/>
      <c r="J12" s="71"/>
      <c r="K12" s="71"/>
      <c r="L12" s="71"/>
      <c r="M12" s="71"/>
      <c r="N12" s="71"/>
      <c r="O12" s="71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71"/>
      <c r="BI12" s="71"/>
      <c r="BJ12" s="71"/>
      <c r="BK12" s="71"/>
      <c r="BL12" s="69"/>
      <c r="BM12" s="69"/>
      <c r="BN12" s="69"/>
      <c r="BO12" s="69"/>
      <c r="BP12" s="69"/>
      <c r="BQ12" s="69"/>
      <c r="BR12" s="69"/>
      <c r="BS12" s="69"/>
      <c r="BT12" s="72"/>
      <c r="BU12" s="72"/>
      <c r="BV12" s="72"/>
      <c r="BW12" s="72"/>
      <c r="BX12" s="72"/>
      <c r="BY12" s="72"/>
      <c r="BZ12" s="69"/>
      <c r="CA12" s="69"/>
      <c r="CB12" s="72"/>
      <c r="CC12" s="72"/>
      <c r="CD12" s="69"/>
      <c r="CE12" s="69"/>
      <c r="CF12" s="72"/>
      <c r="CG12" s="69"/>
      <c r="CH12" s="69"/>
      <c r="CI12" s="69"/>
      <c r="CJ12" s="72"/>
      <c r="CK12" s="72"/>
      <c r="CL12" s="72"/>
      <c r="CM12" s="72"/>
      <c r="CN12" s="72"/>
      <c r="CO12" s="72"/>
      <c r="CP12" s="72"/>
      <c r="CQ12" s="72"/>
      <c r="CR12" s="72"/>
      <c r="CS12" s="69"/>
      <c r="CT12" s="69"/>
      <c r="CU12" s="69"/>
      <c r="CV12" s="69"/>
      <c r="CW12" s="69"/>
      <c r="CX12" s="69"/>
      <c r="CY12" s="69"/>
      <c r="CZ12" s="69"/>
      <c r="DA12" s="69"/>
      <c r="DB12" s="72"/>
      <c r="DC12" s="72"/>
      <c r="DD12" s="69"/>
      <c r="DE12" s="69"/>
      <c r="DF12" s="71"/>
      <c r="DG12" s="71"/>
      <c r="DH12" s="71"/>
      <c r="DI12" s="71"/>
      <c r="DJ12" s="71"/>
      <c r="DK12" s="71"/>
      <c r="DL12" s="71"/>
      <c r="DM12" s="71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  <c r="GI12" s="69"/>
      <c r="GJ12" s="69"/>
      <c r="GK12" s="69"/>
      <c r="GL12" s="69"/>
      <c r="GM12" s="69"/>
      <c r="GN12" s="69"/>
      <c r="GO12" s="69"/>
      <c r="GP12" s="69"/>
      <c r="GQ12" s="69"/>
      <c r="GR12" s="69"/>
      <c r="GS12" s="69"/>
      <c r="GT12" s="69"/>
      <c r="GU12" s="69"/>
      <c r="GV12" s="69"/>
      <c r="GW12" s="69"/>
      <c r="GX12" s="69"/>
      <c r="GY12" s="69"/>
      <c r="GZ12" s="69"/>
      <c r="HA12" s="69"/>
      <c r="HB12" s="69"/>
      <c r="HC12" s="69"/>
      <c r="HD12" s="69"/>
      <c r="HE12" s="69"/>
      <c r="HF12" s="69"/>
      <c r="HG12" s="69"/>
      <c r="HH12" s="69"/>
      <c r="HI12" s="69"/>
      <c r="HJ12" s="69"/>
      <c r="HK12" s="69"/>
      <c r="HL12" s="69"/>
      <c r="HM12" s="69"/>
      <c r="HN12" s="69"/>
      <c r="HO12" s="69"/>
      <c r="HP12" s="69"/>
      <c r="HQ12" s="69"/>
      <c r="HR12" s="69"/>
      <c r="HS12" s="69"/>
      <c r="HT12" s="69"/>
      <c r="HU12" s="69"/>
      <c r="HV12" s="69"/>
      <c r="HW12" s="69"/>
      <c r="HX12" s="69"/>
      <c r="HY12" s="69"/>
      <c r="HZ12" s="69"/>
      <c r="IA12" s="69"/>
      <c r="IB12" s="69"/>
      <c r="IC12" s="69"/>
      <c r="ID12" s="69"/>
      <c r="IE12" s="69"/>
    </row>
    <row r="13" spans="1:256" ht="15.75" x14ac:dyDescent="0.25">
      <c r="A13" s="82"/>
      <c r="B13" s="69"/>
      <c r="C13" s="69"/>
      <c r="D13" s="69"/>
      <c r="E13" s="70"/>
      <c r="F13" s="69"/>
      <c r="G13" s="69"/>
      <c r="H13" s="71"/>
      <c r="I13" s="71"/>
      <c r="J13" s="71"/>
      <c r="K13" s="71"/>
      <c r="L13" s="71"/>
      <c r="M13" s="71"/>
      <c r="N13" s="71"/>
      <c r="O13" s="71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71"/>
      <c r="BI13" s="71"/>
      <c r="BJ13" s="71"/>
      <c r="BK13" s="71"/>
      <c r="BL13" s="69"/>
      <c r="BM13" s="69"/>
      <c r="BN13" s="69"/>
      <c r="BO13" s="69"/>
      <c r="BP13" s="69"/>
      <c r="BQ13" s="69"/>
      <c r="BR13" s="71"/>
      <c r="BS13" s="71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69"/>
      <c r="CE13" s="69"/>
      <c r="CF13" s="69"/>
      <c r="CG13" s="69"/>
      <c r="CH13" s="72"/>
      <c r="CI13" s="72"/>
      <c r="CJ13" s="72"/>
      <c r="CK13" s="72"/>
      <c r="CL13" s="69"/>
      <c r="CM13" s="72"/>
      <c r="CN13" s="69"/>
      <c r="CO13" s="72"/>
      <c r="CP13" s="72"/>
      <c r="CQ13" s="72"/>
      <c r="CR13" s="72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71"/>
      <c r="DG13" s="71"/>
      <c r="DH13" s="71"/>
      <c r="DI13" s="71"/>
      <c r="DJ13" s="71"/>
      <c r="DK13" s="71"/>
      <c r="DL13" s="71"/>
      <c r="DM13" s="71"/>
      <c r="DN13" s="69"/>
      <c r="DO13" s="69"/>
      <c r="DP13" s="69"/>
      <c r="DQ13" s="69"/>
      <c r="DR13" s="69"/>
      <c r="DS13" s="69"/>
      <c r="DT13" s="69"/>
      <c r="DU13" s="69"/>
      <c r="DV13" s="69"/>
      <c r="DW13" s="69"/>
      <c r="DX13" s="69"/>
      <c r="DY13" s="69"/>
      <c r="DZ13" s="69"/>
      <c r="EA13" s="69"/>
      <c r="EB13" s="69"/>
      <c r="EC13" s="69"/>
      <c r="ED13" s="69"/>
      <c r="EE13" s="69"/>
      <c r="EF13" s="69"/>
      <c r="EG13" s="69"/>
      <c r="EH13" s="69"/>
      <c r="EI13" s="69"/>
      <c r="EJ13" s="69"/>
      <c r="EK13" s="69"/>
      <c r="EL13" s="69"/>
      <c r="EM13" s="69"/>
      <c r="EN13" s="69"/>
      <c r="EO13" s="69"/>
      <c r="EP13" s="69"/>
      <c r="EQ13" s="69"/>
      <c r="ER13" s="69"/>
      <c r="ES13" s="69"/>
      <c r="ET13" s="69"/>
      <c r="EU13" s="69"/>
      <c r="EV13" s="69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69"/>
      <c r="FU13" s="69"/>
      <c r="FV13" s="69"/>
      <c r="FW13" s="69"/>
      <c r="FX13" s="69"/>
      <c r="FY13" s="69"/>
      <c r="FZ13" s="69"/>
      <c r="GA13" s="69"/>
      <c r="GB13" s="69"/>
      <c r="GC13" s="69"/>
      <c r="GD13" s="69"/>
      <c r="GE13" s="69"/>
      <c r="GF13" s="69"/>
      <c r="GG13" s="69"/>
      <c r="GH13" s="69"/>
      <c r="GI13" s="69"/>
      <c r="GJ13" s="69"/>
      <c r="GK13" s="69"/>
      <c r="GL13" s="69"/>
      <c r="GM13" s="69"/>
      <c r="GN13" s="69"/>
      <c r="GO13" s="69"/>
      <c r="GP13" s="69"/>
      <c r="GQ13" s="69"/>
      <c r="GR13" s="69"/>
      <c r="GS13" s="69"/>
      <c r="GT13" s="69"/>
      <c r="GU13" s="69"/>
      <c r="GV13" s="69"/>
      <c r="GW13" s="69"/>
      <c r="GX13" s="69"/>
      <c r="GY13" s="69"/>
      <c r="GZ13" s="69"/>
      <c r="HA13" s="69"/>
      <c r="HB13" s="69"/>
      <c r="HC13" s="69"/>
      <c r="HD13" s="69"/>
      <c r="HE13" s="69"/>
      <c r="HF13" s="69"/>
      <c r="HG13" s="69"/>
      <c r="HH13" s="69"/>
      <c r="HI13" s="69"/>
      <c r="HJ13" s="69"/>
      <c r="HK13" s="69"/>
      <c r="HL13" s="69"/>
      <c r="HM13" s="69"/>
      <c r="HN13" s="69"/>
      <c r="HO13" s="69"/>
      <c r="HP13" s="69"/>
      <c r="HQ13" s="69"/>
      <c r="HR13" s="69"/>
      <c r="HS13" s="69"/>
      <c r="HT13" s="69"/>
      <c r="HU13" s="69"/>
      <c r="HV13" s="69"/>
      <c r="HW13" s="69"/>
      <c r="HX13" s="69"/>
      <c r="HY13" s="69"/>
      <c r="HZ13" s="69"/>
      <c r="IA13" s="69"/>
      <c r="IB13" s="69"/>
      <c r="IC13" s="69"/>
      <c r="ID13" s="69"/>
      <c r="IE13" s="69"/>
    </row>
    <row r="14" spans="1:256" ht="15.75" x14ac:dyDescent="0.25">
      <c r="A14" s="82"/>
      <c r="B14" s="69"/>
      <c r="C14" s="69"/>
      <c r="D14" s="69"/>
      <c r="E14" s="70"/>
      <c r="F14" s="69"/>
      <c r="G14" s="69"/>
      <c r="H14" s="71"/>
      <c r="I14" s="71"/>
      <c r="J14" s="71"/>
      <c r="K14" s="71"/>
      <c r="L14" s="71"/>
      <c r="M14" s="71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71"/>
      <c r="BI14" s="71"/>
      <c r="BJ14" s="71"/>
      <c r="BK14" s="71"/>
      <c r="BL14" s="69"/>
      <c r="BM14" s="69"/>
      <c r="BN14" s="69"/>
      <c r="BO14" s="69"/>
      <c r="BP14" s="69"/>
      <c r="BQ14" s="69"/>
      <c r="BR14" s="71"/>
      <c r="BS14" s="71"/>
      <c r="BT14" s="72"/>
      <c r="BU14" s="72"/>
      <c r="BV14" s="72"/>
      <c r="BW14" s="72"/>
      <c r="BX14" s="72"/>
      <c r="BY14" s="72"/>
      <c r="BZ14" s="72"/>
      <c r="CA14" s="72"/>
      <c r="CB14" s="69"/>
      <c r="CC14" s="69"/>
      <c r="CD14" s="69"/>
      <c r="CE14" s="69"/>
      <c r="CF14" s="72"/>
      <c r="CG14" s="72"/>
      <c r="CH14" s="69"/>
      <c r="CI14" s="72"/>
      <c r="CJ14" s="72"/>
      <c r="CK14" s="72"/>
      <c r="CL14" s="72"/>
      <c r="CM14" s="72"/>
      <c r="CN14" s="72"/>
      <c r="CO14" s="72"/>
      <c r="CP14" s="72"/>
      <c r="CQ14" s="69"/>
      <c r="CR14" s="69"/>
      <c r="CS14" s="72"/>
      <c r="CT14" s="69"/>
      <c r="CU14" s="69"/>
      <c r="CV14" s="69"/>
      <c r="CW14" s="69"/>
      <c r="CX14" s="69"/>
      <c r="CY14" s="69"/>
      <c r="CZ14" s="69"/>
      <c r="DA14" s="69"/>
      <c r="DB14" s="72"/>
      <c r="DC14" s="72"/>
      <c r="DD14" s="69"/>
      <c r="DE14" s="69"/>
      <c r="DF14" s="71"/>
      <c r="DG14" s="71"/>
      <c r="DH14" s="71"/>
      <c r="DI14" s="71"/>
      <c r="DJ14" s="71"/>
      <c r="DK14" s="71"/>
      <c r="DL14" s="69"/>
      <c r="DM14" s="69"/>
      <c r="DN14" s="69"/>
      <c r="DO14" s="69"/>
      <c r="DP14" s="69"/>
      <c r="DQ14" s="69"/>
      <c r="DR14" s="69"/>
      <c r="DS14" s="69"/>
      <c r="DT14" s="69"/>
      <c r="DU14" s="69"/>
      <c r="DV14" s="69"/>
      <c r="DW14" s="69"/>
      <c r="DX14" s="69"/>
      <c r="DY14" s="69"/>
      <c r="DZ14" s="69"/>
      <c r="EA14" s="69"/>
      <c r="EB14" s="69"/>
      <c r="EC14" s="69"/>
      <c r="ED14" s="69"/>
      <c r="EE14" s="69"/>
      <c r="EF14" s="69"/>
      <c r="EG14" s="69"/>
      <c r="EH14" s="69"/>
      <c r="EI14" s="69"/>
      <c r="EJ14" s="69"/>
      <c r="EK14" s="69"/>
      <c r="EL14" s="69"/>
      <c r="EM14" s="69"/>
      <c r="EN14" s="69"/>
      <c r="EO14" s="69"/>
      <c r="EP14" s="69"/>
      <c r="EQ14" s="69"/>
      <c r="ER14" s="69"/>
      <c r="ES14" s="69"/>
      <c r="ET14" s="69"/>
      <c r="EU14" s="69"/>
      <c r="EV14" s="6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  <c r="FT14" s="69"/>
      <c r="FU14" s="69"/>
      <c r="FV14" s="69"/>
      <c r="FW14" s="69"/>
      <c r="FX14" s="69"/>
      <c r="FY14" s="69"/>
      <c r="FZ14" s="69"/>
      <c r="GA14" s="69"/>
      <c r="GB14" s="69"/>
      <c r="GC14" s="69"/>
      <c r="GD14" s="69"/>
      <c r="GE14" s="69"/>
      <c r="GF14" s="69"/>
      <c r="GG14" s="69"/>
      <c r="GH14" s="69"/>
      <c r="GI14" s="69"/>
      <c r="GJ14" s="69"/>
      <c r="GK14" s="69"/>
      <c r="GL14" s="69"/>
      <c r="GM14" s="69"/>
      <c r="GN14" s="69"/>
      <c r="GO14" s="69"/>
      <c r="GP14" s="69"/>
      <c r="GQ14" s="69"/>
      <c r="GR14" s="69"/>
      <c r="GS14" s="69"/>
      <c r="GT14" s="69"/>
      <c r="GU14" s="69"/>
      <c r="GV14" s="69"/>
      <c r="GW14" s="69"/>
      <c r="GX14" s="69"/>
      <c r="GY14" s="69"/>
      <c r="GZ14" s="69"/>
      <c r="HA14" s="69"/>
      <c r="HB14" s="69"/>
      <c r="HC14" s="69"/>
      <c r="HD14" s="69"/>
      <c r="HE14" s="69"/>
      <c r="HF14" s="69"/>
      <c r="HG14" s="69"/>
      <c r="HH14" s="69"/>
      <c r="HI14" s="69"/>
      <c r="HJ14" s="69"/>
      <c r="HK14" s="69"/>
      <c r="HL14" s="69"/>
      <c r="HM14" s="69"/>
      <c r="HN14" s="69"/>
      <c r="HO14" s="69"/>
      <c r="HP14" s="69"/>
      <c r="HQ14" s="69"/>
      <c r="HR14" s="69"/>
      <c r="HS14" s="69"/>
      <c r="HT14" s="69"/>
      <c r="HU14" s="69"/>
      <c r="HV14" s="69"/>
      <c r="HW14" s="69"/>
      <c r="HX14" s="69"/>
      <c r="HY14" s="69"/>
      <c r="HZ14" s="69"/>
      <c r="IA14" s="69"/>
      <c r="IB14" s="69"/>
      <c r="IC14" s="69"/>
      <c r="ID14" s="69"/>
      <c r="IE14" s="69"/>
    </row>
    <row r="15" spans="1:256" ht="15.75" x14ac:dyDescent="0.25">
      <c r="A15" s="82"/>
      <c r="B15" s="69"/>
      <c r="C15" s="69"/>
      <c r="D15" s="69"/>
      <c r="E15" s="70"/>
      <c r="F15" s="69"/>
      <c r="G15" s="69"/>
      <c r="H15" s="71"/>
      <c r="I15" s="71"/>
      <c r="J15" s="71"/>
      <c r="K15" s="71"/>
      <c r="L15" s="71"/>
      <c r="M15" s="71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71"/>
      <c r="BI15" s="71"/>
      <c r="BJ15" s="71"/>
      <c r="BK15" s="71"/>
      <c r="BL15" s="69"/>
      <c r="BM15" s="69"/>
      <c r="BN15" s="69"/>
      <c r="BO15" s="69"/>
      <c r="BP15" s="69"/>
      <c r="BQ15" s="69"/>
      <c r="BR15" s="71"/>
      <c r="BS15" s="71"/>
      <c r="BT15" s="72"/>
      <c r="BU15" s="72"/>
      <c r="BV15" s="72"/>
      <c r="BW15" s="72"/>
      <c r="BX15" s="72"/>
      <c r="BY15" s="72"/>
      <c r="BZ15" s="72"/>
      <c r="CA15" s="72"/>
      <c r="CB15" s="72"/>
      <c r="CC15" s="69"/>
      <c r="CD15" s="69"/>
      <c r="CE15" s="69"/>
      <c r="CF15" s="69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71"/>
      <c r="DG15" s="71"/>
      <c r="DH15" s="71"/>
      <c r="DI15" s="71"/>
      <c r="DJ15" s="71"/>
      <c r="DK15" s="71"/>
      <c r="DL15" s="69"/>
      <c r="DM15" s="69"/>
      <c r="DN15" s="69"/>
      <c r="DO15" s="69"/>
      <c r="DP15" s="69"/>
      <c r="DQ15" s="69"/>
      <c r="DR15" s="69"/>
      <c r="DS15" s="69"/>
      <c r="DT15" s="69"/>
      <c r="DU15" s="69"/>
      <c r="DV15" s="69"/>
      <c r="DW15" s="69"/>
      <c r="DX15" s="69"/>
      <c r="DY15" s="69"/>
      <c r="DZ15" s="69"/>
      <c r="EA15" s="69"/>
      <c r="EB15" s="69"/>
      <c r="EC15" s="69"/>
      <c r="ED15" s="69"/>
      <c r="EE15" s="69"/>
      <c r="EF15" s="69"/>
      <c r="EG15" s="69"/>
      <c r="EH15" s="69"/>
      <c r="EI15" s="69"/>
      <c r="EJ15" s="69"/>
      <c r="EK15" s="69"/>
      <c r="EL15" s="69"/>
      <c r="EM15" s="69"/>
      <c r="EN15" s="69"/>
      <c r="EO15" s="69"/>
      <c r="EP15" s="69"/>
      <c r="EQ15" s="69"/>
      <c r="ER15" s="69"/>
      <c r="ES15" s="69"/>
      <c r="ET15" s="69"/>
      <c r="EU15" s="69"/>
      <c r="EV15" s="6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69"/>
      <c r="GC15" s="69"/>
      <c r="GD15" s="69"/>
      <c r="GE15" s="69"/>
      <c r="GF15" s="69"/>
      <c r="GG15" s="69"/>
      <c r="GH15" s="69"/>
      <c r="GI15" s="69"/>
      <c r="GJ15" s="69"/>
      <c r="GK15" s="69"/>
      <c r="GL15" s="69"/>
      <c r="GM15" s="69"/>
      <c r="GN15" s="69"/>
      <c r="GO15" s="69"/>
      <c r="GP15" s="69"/>
      <c r="GQ15" s="69"/>
      <c r="GR15" s="69"/>
      <c r="GS15" s="69"/>
      <c r="GT15" s="69"/>
      <c r="GU15" s="69"/>
      <c r="GV15" s="69"/>
      <c r="GW15" s="69"/>
      <c r="GX15" s="69"/>
      <c r="GY15" s="69"/>
      <c r="GZ15" s="69"/>
      <c r="HA15" s="69"/>
      <c r="HB15" s="69"/>
      <c r="HC15" s="69"/>
      <c r="HD15" s="69"/>
      <c r="HE15" s="69"/>
      <c r="HF15" s="69"/>
      <c r="HG15" s="69"/>
      <c r="HH15" s="69"/>
      <c r="HI15" s="69"/>
      <c r="HJ15" s="69"/>
      <c r="HK15" s="69"/>
      <c r="HL15" s="69"/>
      <c r="HM15" s="69"/>
      <c r="HN15" s="69"/>
      <c r="HO15" s="69"/>
      <c r="HP15" s="69"/>
      <c r="HQ15" s="69"/>
      <c r="HR15" s="69"/>
      <c r="HS15" s="69"/>
      <c r="HT15" s="69"/>
      <c r="HU15" s="69"/>
      <c r="HV15" s="69"/>
      <c r="HW15" s="69"/>
      <c r="HX15" s="69"/>
      <c r="HY15" s="69"/>
      <c r="HZ15" s="69"/>
      <c r="IA15" s="69"/>
      <c r="IB15" s="69"/>
      <c r="IC15" s="69"/>
      <c r="ID15" s="69"/>
      <c r="IE15" s="69"/>
    </row>
    <row r="16" spans="1:256" x14ac:dyDescent="0.2">
      <c r="A16" s="83"/>
    </row>
    <row r="17" spans="1:1" x14ac:dyDescent="0.2">
      <c r="A17" s="83"/>
    </row>
    <row r="18" spans="1:1" x14ac:dyDescent="0.2">
      <c r="A18" s="83"/>
    </row>
    <row r="19" spans="1:1" x14ac:dyDescent="0.2">
      <c r="A19" s="83"/>
    </row>
    <row r="20" spans="1:1" x14ac:dyDescent="0.2">
      <c r="A20" s="83"/>
    </row>
    <row r="21" spans="1:1" x14ac:dyDescent="0.2">
      <c r="A21" s="83"/>
    </row>
    <row r="22" spans="1:1" x14ac:dyDescent="0.2">
      <c r="A22" s="83"/>
    </row>
    <row r="23" spans="1:1" x14ac:dyDescent="0.2">
      <c r="A23" s="83"/>
    </row>
    <row r="24" spans="1:1" x14ac:dyDescent="0.2">
      <c r="A24" s="83"/>
    </row>
    <row r="25" spans="1:1" x14ac:dyDescent="0.2">
      <c r="A25" s="83"/>
    </row>
    <row r="26" spans="1:1" x14ac:dyDescent="0.2">
      <c r="A26" s="83"/>
    </row>
    <row r="27" spans="1:1" x14ac:dyDescent="0.2">
      <c r="A27" s="83"/>
    </row>
    <row r="28" spans="1:1" x14ac:dyDescent="0.2">
      <c r="A28" s="83"/>
    </row>
    <row r="29" spans="1:1" x14ac:dyDescent="0.2">
      <c r="A29" s="83"/>
    </row>
    <row r="30" spans="1:1" x14ac:dyDescent="0.2">
      <c r="A30" s="83"/>
    </row>
    <row r="31" spans="1:1" x14ac:dyDescent="0.2">
      <c r="A31" s="83"/>
    </row>
    <row r="32" spans="1:1" x14ac:dyDescent="0.2">
      <c r="A32" s="83"/>
    </row>
    <row r="33" spans="1:239" x14ac:dyDescent="0.2">
      <c r="A33" s="83"/>
    </row>
    <row r="34" spans="1:239" x14ac:dyDescent="0.2">
      <c r="A34" s="83"/>
    </row>
    <row r="35" spans="1:239" x14ac:dyDescent="0.2">
      <c r="A35" s="83"/>
    </row>
    <row r="36" spans="1:239" x14ac:dyDescent="0.2">
      <c r="A36" s="83"/>
    </row>
    <row r="37" spans="1:239" x14ac:dyDescent="0.2">
      <c r="A37" s="83"/>
    </row>
    <row r="38" spans="1:239" x14ac:dyDescent="0.2">
      <c r="A38" s="83"/>
    </row>
    <row r="39" spans="1:239" x14ac:dyDescent="0.2">
      <c r="A39" s="83"/>
    </row>
    <row r="40" spans="1:239" x14ac:dyDescent="0.2">
      <c r="A40" t="s">
        <v>82</v>
      </c>
    </row>
    <row r="41" spans="1:239" ht="15.75" x14ac:dyDescent="0.25">
      <c r="A41" s="82"/>
      <c r="B41" s="69"/>
      <c r="C41" s="69"/>
      <c r="D41" s="69"/>
      <c r="E41" s="70"/>
      <c r="F41" s="69"/>
      <c r="G41" s="69"/>
      <c r="H41" s="71"/>
      <c r="I41" s="71"/>
      <c r="J41" s="69"/>
      <c r="K41" s="69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71"/>
      <c r="BE41" s="71"/>
      <c r="BF41" s="71"/>
      <c r="BG41" s="71"/>
      <c r="BH41" s="69"/>
      <c r="BI41" s="69"/>
      <c r="BJ41" s="71"/>
      <c r="BK41" s="71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71"/>
      <c r="DI41" s="71"/>
      <c r="DJ41" s="69"/>
      <c r="DK41" s="69"/>
      <c r="DL41" s="71"/>
      <c r="DM41" s="71"/>
      <c r="DN41" s="71"/>
      <c r="DO41" s="71"/>
      <c r="DP41" s="71"/>
      <c r="DQ41" s="71"/>
      <c r="DR41" s="71"/>
      <c r="DS41" s="71"/>
      <c r="DT41" s="71"/>
      <c r="DU41" s="71"/>
      <c r="DV41" s="71"/>
      <c r="DW41" s="71"/>
      <c r="DX41" s="71"/>
      <c r="DY41" s="71"/>
      <c r="DZ41" s="71"/>
      <c r="EA41" s="71"/>
      <c r="EB41" s="71"/>
      <c r="EC41" s="71"/>
      <c r="ED41" s="71"/>
      <c r="EE41" s="71"/>
      <c r="EF41" s="71"/>
      <c r="EG41" s="71"/>
      <c r="EH41" s="71"/>
      <c r="EI41" s="71"/>
      <c r="EJ41" s="71"/>
      <c r="EK41" s="71"/>
      <c r="EL41" s="71"/>
      <c r="EM41" s="71"/>
      <c r="EN41" s="69"/>
      <c r="EO41" s="69"/>
      <c r="EP41" s="69"/>
      <c r="EQ41" s="69"/>
      <c r="ER41" s="69"/>
      <c r="ES41" s="69"/>
      <c r="ET41" s="69"/>
      <c r="EU41" s="69"/>
      <c r="EV41" s="69"/>
      <c r="EW41" s="69"/>
      <c r="EX41" s="69"/>
      <c r="EY41" s="69"/>
      <c r="EZ41" s="69"/>
      <c r="FA41" s="69"/>
      <c r="FB41" s="71"/>
      <c r="FC41" s="71"/>
      <c r="FD41" s="71"/>
      <c r="FE41" s="71"/>
      <c r="FF41" s="69"/>
      <c r="FG41" s="69"/>
      <c r="FH41" s="69"/>
      <c r="FI41" s="69"/>
      <c r="FJ41" s="69"/>
      <c r="FK41" s="69"/>
      <c r="FL41" s="69"/>
      <c r="FM41" s="69"/>
      <c r="FN41" s="69"/>
      <c r="FO41" s="69"/>
      <c r="FP41" s="69"/>
      <c r="FQ41" s="69"/>
      <c r="FR41" s="69"/>
      <c r="FS41" s="69"/>
      <c r="FT41" s="69"/>
      <c r="FU41" s="69"/>
      <c r="FV41" s="69"/>
      <c r="FW41" s="69"/>
      <c r="FX41" s="69"/>
      <c r="FY41" s="69"/>
      <c r="FZ41" s="69"/>
      <c r="GA41" s="69"/>
      <c r="GB41" s="69"/>
      <c r="GC41" s="69"/>
      <c r="GD41" s="69"/>
      <c r="GE41" s="69"/>
      <c r="GF41" s="69"/>
      <c r="GG41" s="69"/>
      <c r="GH41" s="69"/>
      <c r="GI41" s="69"/>
      <c r="GJ41" s="69"/>
      <c r="GK41" s="69"/>
      <c r="GL41" s="69"/>
      <c r="GM41" s="69"/>
      <c r="GN41" s="69"/>
      <c r="GO41" s="69"/>
      <c r="GP41" s="69"/>
      <c r="GQ41" s="69"/>
      <c r="GR41" s="69"/>
      <c r="GS41" s="69"/>
      <c r="GT41" s="69"/>
      <c r="GU41" s="69"/>
      <c r="GV41" s="69"/>
      <c r="GW41" s="69"/>
      <c r="GX41" s="69"/>
      <c r="GY41" s="69"/>
      <c r="GZ41" s="69"/>
      <c r="HA41" s="69"/>
      <c r="HB41" s="69"/>
      <c r="HC41" s="69"/>
      <c r="HD41" s="69"/>
      <c r="HE41" s="69"/>
      <c r="HF41" s="69"/>
      <c r="HG41" s="69"/>
      <c r="HH41" s="69"/>
      <c r="HI41" s="69"/>
      <c r="HJ41" s="69"/>
      <c r="HK41" s="69"/>
      <c r="HL41" s="69"/>
      <c r="HM41" s="69"/>
      <c r="HN41" s="69"/>
      <c r="HO41" s="69"/>
      <c r="HP41" s="69"/>
      <c r="HQ41" s="69"/>
      <c r="HR41" s="69"/>
      <c r="HS41" s="69"/>
      <c r="HT41" s="69"/>
      <c r="HU41" s="69"/>
      <c r="HV41" s="69"/>
      <c r="HW41" s="69"/>
      <c r="HX41" s="69"/>
      <c r="HY41" s="69"/>
      <c r="HZ41" s="69"/>
      <c r="IA41" s="69"/>
      <c r="IB41" s="69"/>
      <c r="IC41" s="69"/>
      <c r="ID41" s="69"/>
      <c r="IE41" s="69"/>
    </row>
    <row r="42" spans="1:239" ht="15.75" x14ac:dyDescent="0.25">
      <c r="A42" s="82"/>
      <c r="B42" s="69"/>
      <c r="C42" s="69"/>
      <c r="D42" s="69"/>
      <c r="E42" s="70"/>
      <c r="F42" s="69"/>
      <c r="G42" s="69"/>
      <c r="H42" s="71"/>
      <c r="I42" s="71"/>
      <c r="J42" s="69"/>
      <c r="K42" s="69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71"/>
      <c r="BE42" s="71"/>
      <c r="BF42" s="71"/>
      <c r="BG42" s="71"/>
      <c r="BH42" s="69"/>
      <c r="BI42" s="69"/>
      <c r="BJ42" s="71"/>
      <c r="BK42" s="71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71"/>
      <c r="DI42" s="71"/>
      <c r="DJ42" s="69"/>
      <c r="DK42" s="69"/>
      <c r="DL42" s="71"/>
      <c r="DM42" s="71"/>
      <c r="DN42" s="71"/>
      <c r="DO42" s="71"/>
      <c r="DP42" s="71"/>
      <c r="DQ42" s="71"/>
      <c r="DR42" s="71"/>
      <c r="DS42" s="71"/>
      <c r="DT42" s="71"/>
      <c r="DU42" s="71"/>
      <c r="DV42" s="71"/>
      <c r="DW42" s="71"/>
      <c r="DX42" s="71"/>
      <c r="DY42" s="71"/>
      <c r="DZ42" s="71"/>
      <c r="EA42" s="71"/>
      <c r="EB42" s="71"/>
      <c r="EC42" s="71"/>
      <c r="ED42" s="71"/>
      <c r="EE42" s="71"/>
      <c r="EF42" s="71"/>
      <c r="EG42" s="71"/>
      <c r="EH42" s="71"/>
      <c r="EI42" s="71"/>
      <c r="EJ42" s="71"/>
      <c r="EK42" s="71"/>
      <c r="EL42" s="71"/>
      <c r="EM42" s="71"/>
      <c r="EN42" s="69"/>
      <c r="EO42" s="69"/>
      <c r="EP42" s="69"/>
      <c r="EQ42" s="69"/>
      <c r="ER42" s="69"/>
      <c r="ES42" s="69"/>
      <c r="ET42" s="69"/>
      <c r="EU42" s="69"/>
      <c r="EV42" s="69"/>
      <c r="EW42" s="69"/>
      <c r="EX42" s="69"/>
      <c r="EY42" s="69"/>
      <c r="EZ42" s="69"/>
      <c r="FA42" s="69"/>
      <c r="FB42" s="71"/>
      <c r="FC42" s="71"/>
      <c r="FD42" s="71"/>
      <c r="FE42" s="71"/>
      <c r="FF42" s="69"/>
      <c r="FG42" s="69"/>
      <c r="FH42" s="69"/>
      <c r="FI42" s="69"/>
      <c r="FJ42" s="69"/>
      <c r="FK42" s="69"/>
      <c r="FL42" s="69"/>
      <c r="FM42" s="69"/>
      <c r="FN42" s="69"/>
      <c r="FO42" s="69"/>
      <c r="FP42" s="69"/>
      <c r="FQ42" s="69"/>
      <c r="FR42" s="69"/>
      <c r="FS42" s="69"/>
      <c r="FT42" s="69"/>
      <c r="FU42" s="69"/>
      <c r="FV42" s="69"/>
      <c r="FW42" s="69"/>
      <c r="FX42" s="69"/>
      <c r="FY42" s="69"/>
      <c r="FZ42" s="69"/>
      <c r="GA42" s="69"/>
      <c r="GB42" s="69"/>
      <c r="GC42" s="69"/>
      <c r="GD42" s="69"/>
      <c r="GE42" s="69"/>
      <c r="GF42" s="69"/>
      <c r="GG42" s="69"/>
      <c r="GH42" s="69"/>
      <c r="GI42" s="69"/>
      <c r="GJ42" s="69"/>
      <c r="GK42" s="69"/>
      <c r="GL42" s="69"/>
      <c r="GM42" s="69"/>
      <c r="GN42" s="69"/>
      <c r="GO42" s="69"/>
      <c r="GP42" s="69"/>
      <c r="GQ42" s="69"/>
      <c r="GR42" s="69"/>
      <c r="GS42" s="69"/>
      <c r="GT42" s="69"/>
      <c r="GU42" s="69"/>
      <c r="GV42" s="69"/>
      <c r="GW42" s="69"/>
      <c r="GX42" s="69"/>
      <c r="GY42" s="69"/>
      <c r="GZ42" s="69"/>
      <c r="HA42" s="69"/>
      <c r="HB42" s="69"/>
      <c r="HC42" s="69"/>
      <c r="HD42" s="69"/>
      <c r="HE42" s="69"/>
      <c r="HF42" s="69"/>
      <c r="HG42" s="69"/>
      <c r="HH42" s="69"/>
      <c r="HI42" s="69"/>
      <c r="HJ42" s="69"/>
      <c r="HK42" s="69"/>
      <c r="HL42" s="69"/>
      <c r="HM42" s="69"/>
      <c r="HN42" s="69"/>
      <c r="HO42" s="69"/>
      <c r="HP42" s="69"/>
      <c r="HQ42" s="69"/>
      <c r="HR42" s="69"/>
      <c r="HS42" s="69"/>
      <c r="HT42" s="69"/>
      <c r="HU42" s="69"/>
      <c r="HV42" s="69"/>
      <c r="HW42" s="69"/>
      <c r="HX42" s="69"/>
      <c r="HY42" s="69"/>
      <c r="HZ42" s="69"/>
      <c r="IA42" s="69"/>
      <c r="IB42" s="69"/>
      <c r="IC42" s="69"/>
      <c r="ID42" s="69"/>
      <c r="IE42" s="69"/>
    </row>
    <row r="43" spans="1:239" ht="15.75" x14ac:dyDescent="0.25">
      <c r="A43" s="82"/>
      <c r="B43" s="69"/>
      <c r="C43" s="69"/>
      <c r="D43" s="69"/>
      <c r="E43" s="70"/>
      <c r="F43" s="69"/>
      <c r="G43" s="69"/>
      <c r="H43" s="71"/>
      <c r="I43" s="71"/>
      <c r="J43" s="69"/>
      <c r="K43" s="69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69"/>
      <c r="AI43" s="69"/>
      <c r="AJ43" s="71"/>
      <c r="AK43" s="71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71"/>
      <c r="BE43" s="71"/>
      <c r="BF43" s="71"/>
      <c r="BG43" s="71"/>
      <c r="BH43" s="69"/>
      <c r="BI43" s="69"/>
      <c r="BJ43" s="71"/>
      <c r="BK43" s="71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69"/>
      <c r="CZ43" s="69"/>
      <c r="DA43" s="69"/>
      <c r="DB43" s="69"/>
      <c r="DC43" s="69"/>
      <c r="DD43" s="69"/>
      <c r="DE43" s="69"/>
      <c r="DF43" s="69"/>
      <c r="DG43" s="69"/>
      <c r="DH43" s="71"/>
      <c r="DI43" s="71"/>
      <c r="DJ43" s="69"/>
      <c r="DK43" s="69"/>
      <c r="DL43" s="71"/>
      <c r="DM43" s="71"/>
      <c r="DN43" s="71"/>
      <c r="DO43" s="71"/>
      <c r="DP43" s="71"/>
      <c r="DQ43" s="71"/>
      <c r="DR43" s="71"/>
      <c r="DS43" s="71"/>
      <c r="DT43" s="71"/>
      <c r="DU43" s="71"/>
      <c r="DV43" s="71"/>
      <c r="DW43" s="71"/>
      <c r="DX43" s="71"/>
      <c r="DY43" s="71"/>
      <c r="DZ43" s="71"/>
      <c r="EA43" s="71"/>
      <c r="EB43" s="71"/>
      <c r="EC43" s="71"/>
      <c r="ED43" s="71"/>
      <c r="EE43" s="71"/>
      <c r="EF43" s="69"/>
      <c r="EG43" s="69"/>
      <c r="EH43" s="71"/>
      <c r="EI43" s="71"/>
      <c r="EJ43" s="69"/>
      <c r="EK43" s="69"/>
      <c r="EL43" s="69"/>
      <c r="EM43" s="69"/>
      <c r="EN43" s="69"/>
      <c r="EO43" s="69"/>
      <c r="EP43" s="69"/>
      <c r="EQ43" s="69"/>
      <c r="ER43" s="69"/>
      <c r="ES43" s="69"/>
      <c r="ET43" s="69"/>
      <c r="EU43" s="69"/>
      <c r="EV43" s="69"/>
      <c r="EW43" s="69"/>
      <c r="EX43" s="69"/>
      <c r="EY43" s="69"/>
      <c r="EZ43" s="69"/>
      <c r="FA43" s="69"/>
      <c r="FB43" s="71"/>
      <c r="FC43" s="71"/>
      <c r="FD43" s="71"/>
      <c r="FE43" s="71"/>
      <c r="FF43" s="71"/>
      <c r="FG43" s="71"/>
      <c r="FH43" s="71"/>
      <c r="FI43" s="71"/>
      <c r="FJ43" s="71"/>
      <c r="FK43" s="71"/>
      <c r="FL43" s="71"/>
      <c r="FM43" s="71"/>
      <c r="FN43" s="71"/>
      <c r="FO43" s="71"/>
      <c r="FP43" s="71"/>
      <c r="FQ43" s="71"/>
      <c r="FR43" s="71"/>
      <c r="FS43" s="71"/>
      <c r="FT43" s="71"/>
      <c r="FU43" s="71"/>
      <c r="FV43" s="71"/>
      <c r="FW43" s="71"/>
      <c r="FX43" s="71"/>
      <c r="FY43" s="71"/>
      <c r="FZ43" s="71"/>
      <c r="GA43" s="71"/>
      <c r="GB43" s="71"/>
      <c r="GC43" s="71"/>
      <c r="GD43" s="71"/>
      <c r="GE43" s="71"/>
      <c r="GF43" s="71"/>
      <c r="GG43" s="69"/>
      <c r="GH43" s="69"/>
      <c r="GI43" s="69"/>
      <c r="GJ43" s="69"/>
      <c r="GK43" s="69"/>
      <c r="GL43" s="69"/>
      <c r="GM43" s="69"/>
      <c r="GN43" s="69"/>
      <c r="GO43" s="69"/>
      <c r="GP43" s="69"/>
      <c r="GQ43" s="69"/>
      <c r="GR43" s="69"/>
      <c r="GS43" s="69"/>
      <c r="GT43" s="69"/>
      <c r="GU43" s="69"/>
      <c r="GV43" s="69"/>
      <c r="GW43" s="69"/>
      <c r="GX43" s="69"/>
      <c r="GY43" s="69"/>
      <c r="GZ43" s="69"/>
      <c r="HA43" s="69"/>
      <c r="HB43" s="69"/>
      <c r="HC43" s="69"/>
      <c r="HD43" s="69"/>
      <c r="HE43" s="69"/>
      <c r="HF43" s="69"/>
      <c r="HG43" s="69"/>
      <c r="HH43" s="69"/>
      <c r="HI43" s="69"/>
      <c r="HJ43" s="69"/>
      <c r="HK43" s="69"/>
      <c r="HL43" s="69"/>
      <c r="HM43" s="69"/>
      <c r="HN43" s="69"/>
      <c r="HO43" s="69"/>
      <c r="HP43" s="69"/>
      <c r="HQ43" s="69"/>
      <c r="HR43" s="69"/>
      <c r="HS43" s="69"/>
      <c r="HT43" s="69"/>
      <c r="HU43" s="69"/>
      <c r="HV43" s="69"/>
      <c r="HW43" s="69"/>
      <c r="HX43" s="69"/>
      <c r="HY43" s="69"/>
      <c r="HZ43" s="69"/>
      <c r="IA43" s="69"/>
      <c r="IB43" s="69"/>
      <c r="IC43" s="69"/>
      <c r="ID43" s="69"/>
      <c r="IE43" s="69"/>
    </row>
    <row r="44" spans="1:239" ht="15.75" x14ac:dyDescent="0.25">
      <c r="A44" s="82"/>
      <c r="B44" s="69"/>
      <c r="C44" s="69"/>
      <c r="D44" s="69"/>
      <c r="E44" s="70"/>
      <c r="F44" s="69"/>
      <c r="G44" s="69"/>
      <c r="H44" s="71"/>
      <c r="I44" s="71"/>
      <c r="J44" s="69"/>
      <c r="K44" s="69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71"/>
      <c r="BE44" s="71"/>
      <c r="BF44" s="71"/>
      <c r="BG44" s="71"/>
      <c r="BH44" s="69"/>
      <c r="BI44" s="69"/>
      <c r="BJ44" s="71"/>
      <c r="BK44" s="71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69"/>
      <c r="CZ44" s="69"/>
      <c r="DA44" s="69"/>
      <c r="DB44" s="69"/>
      <c r="DC44" s="69"/>
      <c r="DD44" s="69"/>
      <c r="DE44" s="69"/>
      <c r="DF44" s="69"/>
      <c r="DG44" s="69"/>
      <c r="DH44" s="71"/>
      <c r="DI44" s="71"/>
      <c r="DJ44" s="69"/>
      <c r="DK44" s="69"/>
      <c r="DL44" s="71"/>
      <c r="DM44" s="71"/>
      <c r="DN44" s="71"/>
      <c r="DO44" s="71"/>
      <c r="DP44" s="71"/>
      <c r="DQ44" s="71"/>
      <c r="DR44" s="71"/>
      <c r="DS44" s="71"/>
      <c r="DT44" s="71"/>
      <c r="DU44" s="71"/>
      <c r="DV44" s="71"/>
      <c r="DW44" s="71"/>
      <c r="DX44" s="71"/>
      <c r="DY44" s="71"/>
      <c r="DZ44" s="71"/>
      <c r="EA44" s="71"/>
      <c r="EB44" s="71"/>
      <c r="EC44" s="71"/>
      <c r="ED44" s="71"/>
      <c r="EE44" s="71"/>
      <c r="EF44" s="71"/>
      <c r="EG44" s="71"/>
      <c r="EH44" s="71"/>
      <c r="EI44" s="71"/>
      <c r="EJ44" s="69"/>
      <c r="EK44" s="69"/>
      <c r="EL44" s="69"/>
      <c r="EM44" s="69"/>
      <c r="EN44" s="69"/>
      <c r="EO44" s="69"/>
      <c r="EP44" s="69"/>
      <c r="EQ44" s="69"/>
      <c r="ER44" s="69"/>
      <c r="ES44" s="69"/>
      <c r="ET44" s="69"/>
      <c r="EU44" s="69"/>
      <c r="EV44" s="69"/>
      <c r="EW44" s="69"/>
      <c r="EX44" s="69"/>
      <c r="EY44" s="69"/>
      <c r="EZ44" s="69"/>
      <c r="FA44" s="69"/>
      <c r="FB44" s="71"/>
      <c r="FC44" s="71"/>
      <c r="FD44" s="71"/>
      <c r="FE44" s="71"/>
      <c r="FF44" s="71"/>
      <c r="FG44" s="71"/>
      <c r="FH44" s="71"/>
      <c r="FI44" s="71"/>
      <c r="FJ44" s="71"/>
      <c r="FK44" s="71"/>
      <c r="FL44" s="71"/>
      <c r="FM44" s="71"/>
      <c r="FN44" s="71"/>
      <c r="FO44" s="71"/>
      <c r="FP44" s="71"/>
      <c r="FQ44" s="71"/>
      <c r="FR44" s="71"/>
      <c r="FS44" s="71"/>
      <c r="FT44" s="71"/>
      <c r="FU44" s="71"/>
      <c r="FV44" s="71"/>
      <c r="FW44" s="71"/>
      <c r="FX44" s="71"/>
      <c r="FY44" s="71"/>
      <c r="FZ44" s="71"/>
      <c r="GA44" s="71"/>
      <c r="GB44" s="71"/>
      <c r="GC44" s="71"/>
      <c r="GD44" s="71"/>
      <c r="GE44" s="71"/>
      <c r="GF44" s="71"/>
      <c r="GG44" s="69"/>
      <c r="GH44" s="69"/>
      <c r="GI44" s="69"/>
      <c r="GJ44" s="69"/>
      <c r="GK44" s="69"/>
      <c r="GL44" s="69"/>
      <c r="GM44" s="69"/>
      <c r="GN44" s="69"/>
      <c r="GO44" s="69"/>
      <c r="GP44" s="69"/>
      <c r="GQ44" s="69"/>
      <c r="GR44" s="69"/>
      <c r="GS44" s="69"/>
      <c r="GT44" s="69"/>
      <c r="GU44" s="69"/>
      <c r="GV44" s="69"/>
      <c r="GW44" s="69"/>
      <c r="GX44" s="69"/>
      <c r="GY44" s="69"/>
      <c r="GZ44" s="69"/>
      <c r="HA44" s="69"/>
      <c r="HB44" s="69"/>
      <c r="HC44" s="69"/>
      <c r="HD44" s="69"/>
      <c r="HE44" s="69"/>
      <c r="HF44" s="69"/>
      <c r="HG44" s="69"/>
      <c r="HH44" s="69"/>
      <c r="HI44" s="69"/>
      <c r="HJ44" s="69"/>
      <c r="HK44" s="69"/>
      <c r="HL44" s="69"/>
      <c r="HM44" s="69"/>
      <c r="HN44" s="69"/>
      <c r="HO44" s="69"/>
      <c r="HP44" s="69"/>
      <c r="HQ44" s="69"/>
      <c r="HR44" s="69"/>
      <c r="HS44" s="69"/>
      <c r="HT44" s="69"/>
      <c r="HU44" s="69"/>
      <c r="HV44" s="69"/>
      <c r="HW44" s="69"/>
      <c r="HX44" s="69"/>
      <c r="HY44" s="69"/>
      <c r="HZ44" s="69"/>
      <c r="IA44" s="69"/>
      <c r="IB44" s="69"/>
      <c r="IC44" s="69"/>
      <c r="ID44" s="69"/>
      <c r="IE44" s="69"/>
    </row>
    <row r="45" spans="1:239" ht="15.75" x14ac:dyDescent="0.25">
      <c r="A45" s="82"/>
      <c r="B45" s="69"/>
      <c r="C45" s="69"/>
      <c r="D45" s="69"/>
      <c r="E45" s="70"/>
      <c r="F45" s="69"/>
      <c r="G45" s="69"/>
      <c r="H45" s="71"/>
      <c r="I45" s="71"/>
      <c r="J45" s="69"/>
      <c r="K45" s="69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71"/>
      <c r="BE45" s="71"/>
      <c r="BF45" s="71"/>
      <c r="BG45" s="71"/>
      <c r="BH45" s="71"/>
      <c r="BI45" s="71"/>
      <c r="BJ45" s="71"/>
      <c r="BK45" s="71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69"/>
      <c r="CX45" s="69"/>
      <c r="CY45" s="69"/>
      <c r="CZ45" s="69"/>
      <c r="DA45" s="69"/>
      <c r="DB45" s="69"/>
      <c r="DC45" s="69"/>
      <c r="DD45" s="69"/>
      <c r="DE45" s="69"/>
      <c r="DF45" s="69"/>
      <c r="DG45" s="69"/>
      <c r="DH45" s="71"/>
      <c r="DI45" s="71"/>
      <c r="DJ45" s="69"/>
      <c r="DK45" s="69"/>
      <c r="DL45" s="71"/>
      <c r="DM45" s="71"/>
      <c r="DN45" s="71"/>
      <c r="DO45" s="71"/>
      <c r="DP45" s="71"/>
      <c r="DQ45" s="71"/>
      <c r="DR45" s="71"/>
      <c r="DS45" s="71"/>
      <c r="DT45" s="71"/>
      <c r="DU45" s="71"/>
      <c r="DV45" s="71"/>
      <c r="DW45" s="71"/>
      <c r="DX45" s="71"/>
      <c r="DY45" s="71"/>
      <c r="DZ45" s="71"/>
      <c r="EA45" s="71"/>
      <c r="EB45" s="71"/>
      <c r="EC45" s="71"/>
      <c r="ED45" s="71"/>
      <c r="EE45" s="71"/>
      <c r="EF45" s="71"/>
      <c r="EG45" s="71"/>
      <c r="EH45" s="71"/>
      <c r="EI45" s="71"/>
      <c r="EJ45" s="71"/>
      <c r="EK45" s="71"/>
      <c r="EL45" s="71"/>
      <c r="EM45" s="71"/>
      <c r="EN45" s="69"/>
      <c r="EO45" s="69"/>
      <c r="EP45" s="69"/>
      <c r="EQ45" s="69"/>
      <c r="ER45" s="69"/>
      <c r="ES45" s="69"/>
      <c r="ET45" s="69"/>
      <c r="EU45" s="69"/>
      <c r="EV45" s="69"/>
      <c r="EW45" s="69"/>
      <c r="EX45" s="69"/>
      <c r="EY45" s="69"/>
      <c r="EZ45" s="69"/>
      <c r="FA45" s="69"/>
      <c r="FB45" s="71"/>
      <c r="FC45" s="71"/>
      <c r="FD45" s="71"/>
      <c r="FE45" s="71"/>
      <c r="FF45" s="71"/>
      <c r="FG45" s="71"/>
      <c r="FH45" s="71"/>
      <c r="FI45" s="71"/>
      <c r="FJ45" s="71"/>
      <c r="FK45" s="71"/>
      <c r="FL45" s="71"/>
      <c r="FM45" s="71"/>
      <c r="FN45" s="71"/>
      <c r="FO45" s="71"/>
      <c r="FP45" s="71"/>
      <c r="FQ45" s="71"/>
      <c r="FR45" s="71"/>
      <c r="FS45" s="71"/>
      <c r="FT45" s="71"/>
      <c r="FU45" s="71"/>
      <c r="FV45" s="71"/>
      <c r="FW45" s="71"/>
      <c r="FX45" s="71"/>
      <c r="FY45" s="71"/>
      <c r="FZ45" s="71"/>
      <c r="GA45" s="71"/>
      <c r="GB45" s="71"/>
      <c r="GC45" s="71"/>
      <c r="GD45" s="71"/>
      <c r="GE45" s="71"/>
      <c r="GF45" s="71"/>
      <c r="GG45" s="69"/>
      <c r="GH45" s="69"/>
      <c r="GI45" s="69"/>
      <c r="GJ45" s="69"/>
      <c r="GK45" s="69"/>
      <c r="GL45" s="69"/>
      <c r="GM45" s="69"/>
      <c r="GN45" s="69"/>
      <c r="GO45" s="69"/>
      <c r="GP45" s="69"/>
      <c r="GQ45" s="69"/>
      <c r="GR45" s="69"/>
      <c r="GS45" s="69"/>
      <c r="GT45" s="69"/>
      <c r="GU45" s="69"/>
      <c r="GV45" s="69"/>
      <c r="GW45" s="69"/>
      <c r="GX45" s="69"/>
      <c r="GY45" s="69"/>
      <c r="GZ45" s="69"/>
      <c r="HA45" s="69"/>
      <c r="HB45" s="69"/>
      <c r="HC45" s="69"/>
      <c r="HD45" s="69"/>
      <c r="HE45" s="69"/>
      <c r="HF45" s="69"/>
      <c r="HG45" s="69"/>
      <c r="HH45" s="69"/>
      <c r="HI45" s="69"/>
      <c r="HJ45" s="69"/>
      <c r="HK45" s="69"/>
      <c r="HL45" s="69"/>
      <c r="HM45" s="69"/>
      <c r="HN45" s="69"/>
      <c r="HO45" s="69"/>
      <c r="HP45" s="69"/>
      <c r="HQ45" s="69"/>
      <c r="HR45" s="69"/>
      <c r="HS45" s="69"/>
      <c r="HT45" s="69"/>
      <c r="HU45" s="69"/>
      <c r="HV45" s="69"/>
      <c r="HW45" s="69"/>
      <c r="HX45" s="69"/>
      <c r="HY45" s="69"/>
      <c r="HZ45" s="69"/>
      <c r="IA45" s="69"/>
      <c r="IB45" s="69"/>
      <c r="IC45" s="69"/>
      <c r="ID45" s="69"/>
      <c r="IE45" s="69"/>
    </row>
    <row r="46" spans="1:239" ht="15.75" x14ac:dyDescent="0.25">
      <c r="A46" s="82"/>
      <c r="B46" s="69"/>
      <c r="C46" s="69"/>
      <c r="D46" s="69"/>
      <c r="E46" s="70"/>
      <c r="F46" s="69"/>
      <c r="G46" s="69"/>
      <c r="H46" s="71"/>
      <c r="I46" s="71"/>
      <c r="J46" s="69"/>
      <c r="K46" s="69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71"/>
      <c r="BE46" s="71"/>
      <c r="BF46" s="71"/>
      <c r="BG46" s="71"/>
      <c r="BH46" s="71"/>
      <c r="BI46" s="71"/>
      <c r="BJ46" s="71"/>
      <c r="BK46" s="71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69"/>
      <c r="DG46" s="69"/>
      <c r="DH46" s="71"/>
      <c r="DI46" s="71"/>
      <c r="DJ46" s="69"/>
      <c r="DK46" s="69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69"/>
      <c r="EK46" s="69"/>
      <c r="EL46" s="69"/>
      <c r="EM46" s="69"/>
      <c r="EN46" s="69"/>
      <c r="EO46" s="69"/>
      <c r="EP46" s="69"/>
      <c r="EQ46" s="69"/>
      <c r="ER46" s="69"/>
      <c r="ES46" s="69"/>
      <c r="ET46" s="69"/>
      <c r="EU46" s="69"/>
      <c r="EV46" s="69"/>
      <c r="EW46" s="69"/>
      <c r="EX46" s="69"/>
      <c r="EY46" s="69"/>
      <c r="EZ46" s="69"/>
      <c r="FA46" s="69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69"/>
      <c r="GH46" s="69"/>
      <c r="GI46" s="69"/>
      <c r="GJ46" s="69"/>
      <c r="GK46" s="69"/>
      <c r="GL46" s="69"/>
      <c r="GM46" s="69"/>
      <c r="GN46" s="69"/>
      <c r="GO46" s="69"/>
      <c r="GP46" s="69"/>
      <c r="GQ46" s="69"/>
      <c r="GR46" s="69"/>
      <c r="GS46" s="69"/>
      <c r="GT46" s="69"/>
      <c r="GU46" s="69"/>
      <c r="GV46" s="69"/>
      <c r="GW46" s="69"/>
      <c r="GX46" s="69"/>
      <c r="GY46" s="69"/>
      <c r="GZ46" s="69"/>
      <c r="HA46" s="69"/>
      <c r="HB46" s="69"/>
      <c r="HC46" s="69"/>
      <c r="HD46" s="69"/>
      <c r="HE46" s="69"/>
      <c r="HF46" s="69"/>
      <c r="HG46" s="69"/>
      <c r="HH46" s="69"/>
      <c r="HI46" s="69"/>
      <c r="HJ46" s="69"/>
      <c r="HK46" s="69"/>
      <c r="HL46" s="69"/>
      <c r="HM46" s="69"/>
      <c r="HN46" s="69"/>
      <c r="HO46" s="69"/>
      <c r="HP46" s="69"/>
      <c r="HQ46" s="69"/>
      <c r="HR46" s="69"/>
      <c r="HS46" s="69"/>
      <c r="HT46" s="69"/>
      <c r="HU46" s="69"/>
      <c r="HV46" s="69"/>
      <c r="HW46" s="69"/>
      <c r="HX46" s="69"/>
      <c r="HY46" s="69"/>
      <c r="HZ46" s="69"/>
      <c r="IA46" s="69"/>
      <c r="IB46" s="69"/>
      <c r="IC46" s="69"/>
      <c r="ID46" s="69"/>
      <c r="IE46" s="69"/>
    </row>
    <row r="47" spans="1:239" ht="15.75" x14ac:dyDescent="0.25">
      <c r="A47" s="82"/>
      <c r="B47" s="69"/>
      <c r="C47" s="69"/>
      <c r="D47" s="69"/>
      <c r="E47" s="70"/>
      <c r="F47" s="69"/>
      <c r="G47" s="69"/>
      <c r="H47" s="71"/>
      <c r="I47" s="71"/>
      <c r="J47" s="69"/>
      <c r="K47" s="69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71"/>
      <c r="BE47" s="71"/>
      <c r="BF47" s="71"/>
      <c r="BG47" s="71"/>
      <c r="BH47" s="69"/>
      <c r="BI47" s="69"/>
      <c r="BJ47" s="71"/>
      <c r="BK47" s="71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69"/>
      <c r="DG47" s="69"/>
      <c r="DH47" s="71"/>
      <c r="DI47" s="71"/>
      <c r="DJ47" s="69"/>
      <c r="DK47" s="69"/>
      <c r="DL47" s="71"/>
      <c r="DM47" s="71"/>
      <c r="DN47" s="71"/>
      <c r="DO47" s="71"/>
      <c r="DP47" s="71"/>
      <c r="DQ47" s="71"/>
      <c r="DR47" s="71"/>
      <c r="DS47" s="71"/>
      <c r="DT47" s="71"/>
      <c r="DU47" s="71"/>
      <c r="DV47" s="71"/>
      <c r="DW47" s="71"/>
      <c r="DX47" s="71"/>
      <c r="DY47" s="71"/>
      <c r="DZ47" s="71"/>
      <c r="EA47" s="71"/>
      <c r="EB47" s="71"/>
      <c r="EC47" s="71"/>
      <c r="ED47" s="71"/>
      <c r="EE47" s="71"/>
      <c r="EF47" s="71"/>
      <c r="EG47" s="71"/>
      <c r="EH47" s="71"/>
      <c r="EI47" s="71"/>
      <c r="EJ47" s="71"/>
      <c r="EK47" s="71"/>
      <c r="EL47" s="69"/>
      <c r="EM47" s="69"/>
      <c r="EN47" s="69"/>
      <c r="EO47" s="69"/>
      <c r="EP47" s="69"/>
      <c r="EQ47" s="69"/>
      <c r="ER47" s="69"/>
      <c r="ES47" s="69"/>
      <c r="ET47" s="69"/>
      <c r="EU47" s="69"/>
      <c r="EV47" s="69"/>
      <c r="EW47" s="69"/>
      <c r="EX47" s="69"/>
      <c r="EY47" s="69"/>
      <c r="EZ47" s="69"/>
      <c r="FA47" s="69"/>
      <c r="FB47" s="71"/>
      <c r="FC47" s="71"/>
      <c r="FD47" s="71"/>
      <c r="FE47" s="71"/>
      <c r="FF47" s="69"/>
      <c r="FG47" s="69"/>
      <c r="FH47" s="69"/>
      <c r="FI47" s="69"/>
      <c r="FJ47" s="69"/>
      <c r="FK47" s="69"/>
      <c r="FL47" s="69"/>
      <c r="FM47" s="69"/>
      <c r="FN47" s="69"/>
      <c r="FO47" s="69"/>
      <c r="FP47" s="69"/>
      <c r="FQ47" s="69"/>
      <c r="FR47" s="69"/>
      <c r="FS47" s="69"/>
      <c r="FT47" s="69"/>
      <c r="FU47" s="69"/>
      <c r="FV47" s="69"/>
      <c r="FW47" s="69"/>
      <c r="FX47" s="69"/>
      <c r="FY47" s="69"/>
      <c r="FZ47" s="69"/>
      <c r="GA47" s="69"/>
      <c r="GB47" s="69"/>
      <c r="GC47" s="69"/>
      <c r="GD47" s="69"/>
      <c r="GE47" s="69"/>
      <c r="GF47" s="69"/>
      <c r="GG47" s="69"/>
      <c r="GH47" s="69"/>
      <c r="GI47" s="69"/>
      <c r="GJ47" s="69"/>
      <c r="GK47" s="69"/>
      <c r="GL47" s="69"/>
      <c r="GM47" s="69"/>
      <c r="GN47" s="69"/>
      <c r="GO47" s="69"/>
      <c r="GP47" s="69"/>
      <c r="GQ47" s="69"/>
      <c r="GR47" s="69"/>
      <c r="GS47" s="69"/>
      <c r="GT47" s="69"/>
      <c r="GU47" s="69"/>
      <c r="GV47" s="69"/>
      <c r="GW47" s="69"/>
      <c r="GX47" s="69"/>
      <c r="GY47" s="69"/>
      <c r="GZ47" s="69"/>
      <c r="HA47" s="69"/>
      <c r="HB47" s="69"/>
      <c r="HC47" s="69"/>
      <c r="HD47" s="69"/>
      <c r="HE47" s="69"/>
      <c r="HF47" s="69"/>
      <c r="HG47" s="69"/>
      <c r="HH47" s="69"/>
      <c r="HI47" s="69"/>
      <c r="HJ47" s="69"/>
      <c r="HK47" s="69"/>
      <c r="HL47" s="69"/>
      <c r="HM47" s="69"/>
      <c r="HN47" s="69"/>
      <c r="HO47" s="69"/>
      <c r="HP47" s="69"/>
      <c r="HQ47" s="69"/>
      <c r="HR47" s="69"/>
      <c r="HS47" s="69"/>
      <c r="HT47" s="69"/>
      <c r="HU47" s="69"/>
      <c r="HV47" s="69"/>
      <c r="HW47" s="69"/>
      <c r="HX47" s="69"/>
      <c r="HY47" s="69"/>
      <c r="HZ47" s="69"/>
      <c r="IA47" s="69"/>
      <c r="IB47" s="69"/>
      <c r="IC47" s="69"/>
      <c r="ID47" s="69"/>
      <c r="IE47" s="69"/>
    </row>
    <row r="48" spans="1:239" ht="15.75" x14ac:dyDescent="0.25">
      <c r="A48" s="82"/>
      <c r="B48" s="69"/>
      <c r="C48" s="69"/>
      <c r="D48" s="69"/>
      <c r="E48" s="70"/>
      <c r="F48" s="69"/>
      <c r="G48" s="69"/>
      <c r="H48" s="71"/>
      <c r="I48" s="71"/>
      <c r="J48" s="69"/>
      <c r="K48" s="69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71"/>
      <c r="BE48" s="71"/>
      <c r="BF48" s="71"/>
      <c r="BG48" s="71"/>
      <c r="BH48" s="69"/>
      <c r="BI48" s="69"/>
      <c r="BJ48" s="71"/>
      <c r="BK48" s="71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71"/>
      <c r="DI48" s="71"/>
      <c r="DJ48" s="69"/>
      <c r="DK48" s="69"/>
      <c r="DL48" s="71"/>
      <c r="DM48" s="71"/>
      <c r="DN48" s="71"/>
      <c r="DO48" s="71"/>
      <c r="DP48" s="71"/>
      <c r="DQ48" s="71"/>
      <c r="DR48" s="71"/>
      <c r="DS48" s="71"/>
      <c r="DT48" s="71"/>
      <c r="DU48" s="71"/>
      <c r="DV48" s="71"/>
      <c r="DW48" s="71"/>
      <c r="DX48" s="71"/>
      <c r="DY48" s="71"/>
      <c r="DZ48" s="71"/>
      <c r="EA48" s="71"/>
      <c r="EB48" s="71"/>
      <c r="EC48" s="71"/>
      <c r="ED48" s="69"/>
      <c r="EE48" s="69"/>
      <c r="EF48" s="69"/>
      <c r="EG48" s="69"/>
      <c r="EH48" s="69"/>
      <c r="EI48" s="69"/>
      <c r="EJ48" s="69"/>
      <c r="EK48" s="69"/>
      <c r="EL48" s="69"/>
      <c r="EM48" s="69"/>
      <c r="EN48" s="69"/>
      <c r="EO48" s="69"/>
      <c r="EP48" s="69"/>
      <c r="EQ48" s="69"/>
      <c r="ER48" s="69"/>
      <c r="ES48" s="69"/>
      <c r="ET48" s="69"/>
      <c r="EU48" s="69"/>
      <c r="EV48" s="69"/>
      <c r="EW48" s="69"/>
      <c r="EX48" s="69"/>
      <c r="EY48" s="69"/>
      <c r="EZ48" s="69"/>
      <c r="FA48" s="69"/>
      <c r="FB48" s="71"/>
      <c r="FC48" s="71"/>
      <c r="FD48" s="71"/>
      <c r="FE48" s="71"/>
      <c r="FF48" s="71"/>
      <c r="FG48" s="71"/>
      <c r="FH48" s="71"/>
      <c r="FI48" s="71"/>
      <c r="FJ48" s="71"/>
      <c r="FK48" s="71"/>
      <c r="FL48" s="71"/>
      <c r="FM48" s="71"/>
      <c r="FN48" s="71"/>
      <c r="FO48" s="71"/>
      <c r="FP48" s="71"/>
      <c r="FQ48" s="71"/>
      <c r="FR48" s="71"/>
      <c r="FS48" s="71"/>
      <c r="FT48" s="71"/>
      <c r="FU48" s="71"/>
      <c r="FV48" s="71"/>
      <c r="FW48" s="71"/>
      <c r="FX48" s="71"/>
      <c r="FY48" s="71"/>
      <c r="FZ48" s="71"/>
      <c r="GA48" s="71"/>
      <c r="GB48" s="71"/>
      <c r="GC48" s="71"/>
      <c r="GD48" s="71"/>
      <c r="GE48" s="71"/>
      <c r="GF48" s="71"/>
      <c r="GG48" s="69"/>
      <c r="GH48" s="69"/>
      <c r="GI48" s="69"/>
      <c r="GJ48" s="69"/>
      <c r="GK48" s="69"/>
      <c r="GL48" s="69"/>
      <c r="GM48" s="69"/>
      <c r="GN48" s="69"/>
      <c r="GO48" s="69"/>
      <c r="GP48" s="69"/>
      <c r="GQ48" s="69"/>
      <c r="GR48" s="69"/>
      <c r="GS48" s="69"/>
      <c r="GT48" s="69"/>
      <c r="GU48" s="69"/>
      <c r="GV48" s="69"/>
      <c r="GW48" s="69"/>
      <c r="GX48" s="69"/>
      <c r="GY48" s="69"/>
      <c r="GZ48" s="69"/>
      <c r="HA48" s="69"/>
      <c r="HB48" s="69"/>
      <c r="HC48" s="69"/>
      <c r="HD48" s="69"/>
      <c r="HE48" s="69"/>
      <c r="HF48" s="69"/>
      <c r="HG48" s="69"/>
      <c r="HH48" s="69"/>
      <c r="HI48" s="69"/>
      <c r="HJ48" s="69"/>
      <c r="HK48" s="69"/>
      <c r="HL48" s="69"/>
      <c r="HM48" s="69"/>
      <c r="HN48" s="69"/>
      <c r="HO48" s="69"/>
      <c r="HP48" s="69"/>
      <c r="HQ48" s="69"/>
      <c r="HR48" s="69"/>
      <c r="HS48" s="69"/>
      <c r="HT48" s="69"/>
      <c r="HU48" s="69"/>
      <c r="HV48" s="69"/>
      <c r="HW48" s="69"/>
      <c r="HX48" s="69"/>
      <c r="HY48" s="69"/>
      <c r="HZ48" s="69"/>
      <c r="IA48" s="69"/>
      <c r="IB48" s="69"/>
      <c r="IC48" s="69"/>
      <c r="ID48" s="69"/>
      <c r="IE48" s="69"/>
    </row>
    <row r="49" spans="1:239" ht="15.75" x14ac:dyDescent="0.25">
      <c r="A49" s="82"/>
      <c r="B49" s="69"/>
      <c r="C49" s="69"/>
      <c r="D49" s="69"/>
      <c r="E49" s="70"/>
      <c r="F49" s="69"/>
      <c r="G49" s="69"/>
      <c r="H49" s="71"/>
      <c r="I49" s="71"/>
      <c r="J49" s="69"/>
      <c r="K49" s="69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71"/>
      <c r="BE49" s="71"/>
      <c r="BF49" s="71"/>
      <c r="BG49" s="71"/>
      <c r="BH49" s="69"/>
      <c r="BI49" s="69"/>
      <c r="BJ49" s="71"/>
      <c r="BK49" s="71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71"/>
      <c r="DI49" s="71"/>
      <c r="DJ49" s="69"/>
      <c r="DK49" s="69"/>
      <c r="DL49" s="71"/>
      <c r="DM49" s="71"/>
      <c r="DN49" s="71"/>
      <c r="DO49" s="71"/>
      <c r="DP49" s="71"/>
      <c r="DQ49" s="71"/>
      <c r="DR49" s="71"/>
      <c r="DS49" s="71"/>
      <c r="DT49" s="71"/>
      <c r="DU49" s="71"/>
      <c r="DV49" s="71"/>
      <c r="DW49" s="71"/>
      <c r="DX49" s="71"/>
      <c r="DY49" s="71"/>
      <c r="DZ49" s="71"/>
      <c r="EA49" s="71"/>
      <c r="EB49" s="71"/>
      <c r="EC49" s="71"/>
      <c r="ED49" s="71"/>
      <c r="EE49" s="71"/>
      <c r="EF49" s="71"/>
      <c r="EG49" s="71"/>
      <c r="EH49" s="71"/>
      <c r="EI49" s="71"/>
      <c r="EJ49" s="71"/>
      <c r="EK49" s="71"/>
      <c r="EL49" s="71"/>
      <c r="EM49" s="71"/>
      <c r="EN49" s="69"/>
      <c r="EO49" s="69"/>
      <c r="EP49" s="69"/>
      <c r="EQ49" s="69"/>
      <c r="ER49" s="69"/>
      <c r="ES49" s="69"/>
      <c r="ET49" s="69"/>
      <c r="EU49" s="69"/>
      <c r="EV49" s="69"/>
      <c r="EW49" s="69"/>
      <c r="EX49" s="69"/>
      <c r="EY49" s="69"/>
      <c r="EZ49" s="69"/>
      <c r="FA49" s="69"/>
      <c r="FB49" s="71"/>
      <c r="FC49" s="71"/>
      <c r="FD49" s="71"/>
      <c r="FE49" s="71"/>
      <c r="FF49" s="71"/>
      <c r="FG49" s="71"/>
      <c r="FH49" s="71"/>
      <c r="FI49" s="71"/>
      <c r="FJ49" s="71"/>
      <c r="FK49" s="71"/>
      <c r="FL49" s="71"/>
      <c r="FM49" s="71"/>
      <c r="FN49" s="71"/>
      <c r="FO49" s="71"/>
      <c r="FP49" s="71"/>
      <c r="FQ49" s="71"/>
      <c r="FR49" s="71"/>
      <c r="FS49" s="71"/>
      <c r="FT49" s="71"/>
      <c r="FU49" s="71"/>
      <c r="FV49" s="71"/>
      <c r="FW49" s="71"/>
      <c r="FX49" s="71"/>
      <c r="FY49" s="71"/>
      <c r="FZ49" s="71"/>
      <c r="GA49" s="71"/>
      <c r="GB49" s="71"/>
      <c r="GC49" s="71"/>
      <c r="GD49" s="71"/>
      <c r="GE49" s="71"/>
      <c r="GF49" s="71"/>
      <c r="GG49" s="69"/>
      <c r="GH49" s="69"/>
      <c r="GI49" s="69"/>
      <c r="GJ49" s="69"/>
      <c r="GK49" s="69"/>
      <c r="GL49" s="69"/>
      <c r="GM49" s="69"/>
      <c r="GN49" s="69"/>
      <c r="GO49" s="69"/>
      <c r="GP49" s="69"/>
      <c r="GQ49" s="69"/>
      <c r="GR49" s="69"/>
      <c r="GS49" s="69"/>
      <c r="GT49" s="69"/>
      <c r="GU49" s="69"/>
      <c r="GV49" s="69"/>
      <c r="GW49" s="69"/>
      <c r="GX49" s="69"/>
      <c r="GY49" s="69"/>
      <c r="GZ49" s="69"/>
      <c r="HA49" s="69"/>
      <c r="HB49" s="69"/>
      <c r="HC49" s="69"/>
      <c r="HD49" s="69"/>
      <c r="HE49" s="69"/>
      <c r="HF49" s="69"/>
      <c r="HG49" s="69"/>
      <c r="HH49" s="69"/>
      <c r="HI49" s="69"/>
      <c r="HJ49" s="69"/>
      <c r="HK49" s="69"/>
      <c r="HL49" s="69"/>
      <c r="HM49" s="69"/>
      <c r="HN49" s="69"/>
      <c r="HO49" s="69"/>
      <c r="HP49" s="69"/>
      <c r="HQ49" s="69"/>
      <c r="HR49" s="69"/>
      <c r="HS49" s="69"/>
      <c r="HT49" s="69"/>
      <c r="HU49" s="69"/>
      <c r="HV49" s="69"/>
      <c r="HW49" s="69"/>
      <c r="HX49" s="69"/>
      <c r="HY49" s="69"/>
      <c r="HZ49" s="69"/>
      <c r="IA49" s="69"/>
      <c r="IB49" s="69"/>
      <c r="IC49" s="69"/>
      <c r="ID49" s="69"/>
      <c r="IE49" s="69"/>
    </row>
    <row r="50" spans="1:239" ht="15.75" x14ac:dyDescent="0.25">
      <c r="A50" s="82"/>
      <c r="B50" s="69"/>
      <c r="C50" s="69"/>
      <c r="D50" s="69"/>
      <c r="E50" s="70"/>
      <c r="F50" s="69"/>
      <c r="G50" s="69"/>
      <c r="H50" s="71"/>
      <c r="I50" s="71"/>
      <c r="J50" s="69"/>
      <c r="K50" s="69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69"/>
      <c r="AI50" s="69"/>
      <c r="AJ50" s="71"/>
      <c r="AK50" s="71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71"/>
      <c r="BE50" s="71"/>
      <c r="BF50" s="71"/>
      <c r="BG50" s="71"/>
      <c r="BH50" s="69"/>
      <c r="BI50" s="69"/>
      <c r="BJ50" s="71"/>
      <c r="BK50" s="71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71"/>
      <c r="DI50" s="71"/>
      <c r="DJ50" s="69"/>
      <c r="DK50" s="69"/>
      <c r="DL50" s="71"/>
      <c r="DM50" s="71"/>
      <c r="DN50" s="71"/>
      <c r="DO50" s="71"/>
      <c r="DP50" s="71"/>
      <c r="DQ50" s="71"/>
      <c r="DR50" s="71"/>
      <c r="DS50" s="71"/>
      <c r="DT50" s="71"/>
      <c r="DU50" s="71"/>
      <c r="DV50" s="71"/>
      <c r="DW50" s="71"/>
      <c r="DX50" s="71"/>
      <c r="DY50" s="71"/>
      <c r="DZ50" s="71"/>
      <c r="EA50" s="71"/>
      <c r="EB50" s="71"/>
      <c r="EC50" s="71"/>
      <c r="ED50" s="71"/>
      <c r="EE50" s="71"/>
      <c r="EF50" s="69"/>
      <c r="EG50" s="69"/>
      <c r="EH50" s="71"/>
      <c r="EI50" s="71"/>
      <c r="EJ50" s="69"/>
      <c r="EK50" s="69"/>
      <c r="EL50" s="69"/>
      <c r="EM50" s="69"/>
      <c r="EN50" s="69"/>
      <c r="EO50" s="69"/>
      <c r="EP50" s="69"/>
      <c r="EQ50" s="69"/>
      <c r="ER50" s="69"/>
      <c r="ES50" s="69"/>
      <c r="ET50" s="69"/>
      <c r="EU50" s="69"/>
      <c r="EV50" s="69"/>
      <c r="EW50" s="69"/>
      <c r="EX50" s="69"/>
      <c r="EY50" s="69"/>
      <c r="EZ50" s="69"/>
      <c r="FA50" s="69"/>
      <c r="FB50" s="71"/>
      <c r="FC50" s="71"/>
      <c r="FD50" s="71"/>
      <c r="FE50" s="71"/>
      <c r="FF50" s="71"/>
      <c r="FG50" s="71"/>
      <c r="FH50" s="71"/>
      <c r="FI50" s="71"/>
      <c r="FJ50" s="71"/>
      <c r="FK50" s="71"/>
      <c r="FL50" s="71"/>
      <c r="FM50" s="71"/>
      <c r="FN50" s="71"/>
      <c r="FO50" s="71"/>
      <c r="FP50" s="71"/>
      <c r="FQ50" s="71"/>
      <c r="FR50" s="71"/>
      <c r="FS50" s="71"/>
      <c r="FT50" s="71"/>
      <c r="FU50" s="71"/>
      <c r="FV50" s="71"/>
      <c r="FW50" s="71"/>
      <c r="FX50" s="71"/>
      <c r="FY50" s="71"/>
      <c r="FZ50" s="71"/>
      <c r="GA50" s="71"/>
      <c r="GB50" s="71"/>
      <c r="GC50" s="71"/>
      <c r="GD50" s="71"/>
      <c r="GE50" s="71"/>
      <c r="GF50" s="71"/>
      <c r="GG50" s="69"/>
      <c r="GH50" s="69"/>
      <c r="GI50" s="69"/>
      <c r="GJ50" s="69"/>
      <c r="GK50" s="69"/>
      <c r="GL50" s="69"/>
      <c r="GM50" s="69"/>
      <c r="GN50" s="69"/>
      <c r="GO50" s="69"/>
      <c r="GP50" s="69"/>
      <c r="GQ50" s="69"/>
      <c r="GR50" s="69"/>
      <c r="GS50" s="69"/>
      <c r="GT50" s="69"/>
      <c r="GU50" s="69"/>
      <c r="GV50" s="69"/>
      <c r="GW50" s="69"/>
      <c r="GX50" s="69"/>
      <c r="GY50" s="69"/>
      <c r="GZ50" s="69"/>
      <c r="HA50" s="69"/>
      <c r="HB50" s="69"/>
      <c r="HC50" s="69"/>
      <c r="HD50" s="69"/>
      <c r="HE50" s="69"/>
      <c r="HF50" s="69"/>
      <c r="HG50" s="69"/>
      <c r="HH50" s="69"/>
      <c r="HI50" s="69"/>
      <c r="HJ50" s="69"/>
      <c r="HK50" s="69"/>
      <c r="HL50" s="69"/>
      <c r="HM50" s="69"/>
      <c r="HN50" s="69"/>
      <c r="HO50" s="69"/>
      <c r="HP50" s="69"/>
      <c r="HQ50" s="69"/>
      <c r="HR50" s="69"/>
      <c r="HS50" s="69"/>
      <c r="HT50" s="69"/>
      <c r="HU50" s="69"/>
      <c r="HV50" s="69"/>
      <c r="HW50" s="69"/>
      <c r="HX50" s="69"/>
      <c r="HY50" s="69"/>
      <c r="HZ50" s="69"/>
      <c r="IA50" s="69"/>
      <c r="IB50" s="69"/>
      <c r="IC50" s="69"/>
      <c r="ID50" s="69"/>
      <c r="IE50" s="69"/>
    </row>
    <row r="51" spans="1:239" ht="15.75" x14ac:dyDescent="0.25">
      <c r="A51" s="82"/>
      <c r="B51" s="69"/>
      <c r="C51" s="69"/>
      <c r="D51" s="69"/>
      <c r="E51" s="70"/>
      <c r="F51" s="69"/>
      <c r="G51" s="69"/>
      <c r="H51" s="71"/>
      <c r="I51" s="71"/>
      <c r="J51" s="69"/>
      <c r="K51" s="69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69"/>
      <c r="AI51" s="69"/>
      <c r="AJ51" s="71"/>
      <c r="AK51" s="71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71"/>
      <c r="BE51" s="71"/>
      <c r="BF51" s="71"/>
      <c r="BG51" s="71"/>
      <c r="BH51" s="69"/>
      <c r="BI51" s="69"/>
      <c r="BJ51" s="71"/>
      <c r="BK51" s="71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71"/>
      <c r="DI51" s="71"/>
      <c r="DJ51" s="69"/>
      <c r="DK51" s="69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69"/>
      <c r="EG51" s="69"/>
      <c r="EH51" s="71"/>
      <c r="EI51" s="71"/>
      <c r="EJ51" s="69"/>
      <c r="EK51" s="69"/>
      <c r="EL51" s="69"/>
      <c r="EM51" s="69"/>
      <c r="EN51" s="69"/>
      <c r="EO51" s="69"/>
      <c r="EP51" s="69"/>
      <c r="EQ51" s="69"/>
      <c r="ER51" s="69"/>
      <c r="ES51" s="69"/>
      <c r="ET51" s="69"/>
      <c r="EU51" s="69"/>
      <c r="EV51" s="69"/>
      <c r="EW51" s="69"/>
      <c r="EX51" s="69"/>
      <c r="EY51" s="69"/>
      <c r="EZ51" s="69"/>
      <c r="FA51" s="69"/>
      <c r="FB51" s="71"/>
      <c r="FC51" s="71"/>
      <c r="FD51" s="71"/>
      <c r="FE51" s="71"/>
      <c r="FF51" s="69"/>
      <c r="FG51" s="69"/>
      <c r="FH51" s="69"/>
      <c r="FI51" s="69"/>
      <c r="FJ51" s="69"/>
      <c r="FK51" s="69"/>
      <c r="FL51" s="69"/>
      <c r="FM51" s="69"/>
      <c r="FN51" s="69"/>
      <c r="FO51" s="69"/>
      <c r="FP51" s="69"/>
      <c r="FQ51" s="69"/>
      <c r="FR51" s="69"/>
      <c r="FS51" s="69"/>
      <c r="FT51" s="69"/>
      <c r="FU51" s="69"/>
      <c r="FV51" s="69"/>
      <c r="FW51" s="69"/>
      <c r="FX51" s="69"/>
      <c r="FY51" s="69"/>
      <c r="FZ51" s="69"/>
      <c r="GA51" s="69"/>
      <c r="GB51" s="69"/>
      <c r="GC51" s="69"/>
      <c r="GD51" s="69"/>
      <c r="GE51" s="69"/>
      <c r="GF51" s="69"/>
      <c r="GG51" s="69"/>
      <c r="GH51" s="69"/>
      <c r="GI51" s="69"/>
      <c r="GJ51" s="69"/>
      <c r="GK51" s="69"/>
      <c r="GL51" s="69"/>
      <c r="GM51" s="69"/>
      <c r="GN51" s="69"/>
      <c r="GO51" s="69"/>
      <c r="GP51" s="69"/>
      <c r="GQ51" s="69"/>
      <c r="GR51" s="69"/>
      <c r="GS51" s="69"/>
      <c r="GT51" s="69"/>
      <c r="GU51" s="69"/>
      <c r="GV51" s="69"/>
      <c r="GW51" s="69"/>
      <c r="GX51" s="69"/>
      <c r="GY51" s="69"/>
      <c r="GZ51" s="69"/>
      <c r="HA51" s="69"/>
      <c r="HB51" s="69"/>
      <c r="HC51" s="69"/>
      <c r="HD51" s="69"/>
      <c r="HE51" s="69"/>
      <c r="HF51" s="69"/>
      <c r="HG51" s="69"/>
      <c r="HH51" s="69"/>
      <c r="HI51" s="69"/>
      <c r="HJ51" s="69"/>
      <c r="HK51" s="69"/>
      <c r="HL51" s="69"/>
      <c r="HM51" s="69"/>
      <c r="HN51" s="69"/>
      <c r="HO51" s="69"/>
      <c r="HP51" s="69"/>
      <c r="HQ51" s="69"/>
      <c r="HR51" s="69"/>
      <c r="HS51" s="69"/>
      <c r="HT51" s="69"/>
      <c r="HU51" s="69"/>
      <c r="HV51" s="69"/>
      <c r="HW51" s="69"/>
      <c r="HX51" s="69"/>
      <c r="HY51" s="69"/>
      <c r="HZ51" s="69"/>
      <c r="IA51" s="69"/>
      <c r="IB51" s="69"/>
      <c r="IC51" s="69"/>
      <c r="ID51" s="69"/>
      <c r="IE51" s="69"/>
    </row>
    <row r="52" spans="1:239" ht="15.75" x14ac:dyDescent="0.25">
      <c r="A52" s="82"/>
      <c r="B52" s="69"/>
      <c r="C52" s="69"/>
      <c r="D52" s="69"/>
      <c r="E52" s="70"/>
      <c r="F52" s="69"/>
      <c r="G52" s="69"/>
      <c r="H52" s="71"/>
      <c r="I52" s="71"/>
      <c r="J52" s="69"/>
      <c r="K52" s="69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71"/>
      <c r="BE52" s="71"/>
      <c r="BF52" s="71"/>
      <c r="BG52" s="71"/>
      <c r="BH52" s="69"/>
      <c r="BI52" s="69"/>
      <c r="BJ52" s="71"/>
      <c r="BK52" s="71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71"/>
      <c r="DI52" s="71"/>
      <c r="DJ52" s="69"/>
      <c r="DK52" s="69"/>
      <c r="DL52" s="71"/>
      <c r="DM52" s="71"/>
      <c r="DN52" s="71"/>
      <c r="DO52" s="71"/>
      <c r="DP52" s="71"/>
      <c r="DQ52" s="71"/>
      <c r="DR52" s="71"/>
      <c r="DS52" s="71"/>
      <c r="DT52" s="71"/>
      <c r="DU52" s="71"/>
      <c r="DV52" s="71"/>
      <c r="DW52" s="71"/>
      <c r="DX52" s="71"/>
      <c r="DY52" s="71"/>
      <c r="DZ52" s="71"/>
      <c r="EA52" s="71"/>
      <c r="EB52" s="71"/>
      <c r="EC52" s="71"/>
      <c r="ED52" s="69"/>
      <c r="EE52" s="69"/>
      <c r="EF52" s="69"/>
      <c r="EG52" s="69"/>
      <c r="EH52" s="69"/>
      <c r="EI52" s="69"/>
      <c r="EJ52" s="69"/>
      <c r="EK52" s="69"/>
      <c r="EL52" s="69"/>
      <c r="EM52" s="69"/>
      <c r="EN52" s="69"/>
      <c r="EO52" s="69"/>
      <c r="EP52" s="69"/>
      <c r="EQ52" s="69"/>
      <c r="ER52" s="69"/>
      <c r="ES52" s="69"/>
      <c r="ET52" s="69"/>
      <c r="EU52" s="69"/>
      <c r="EV52" s="69"/>
      <c r="EW52" s="69"/>
      <c r="EX52" s="69"/>
      <c r="EY52" s="69"/>
      <c r="EZ52" s="69"/>
      <c r="FA52" s="69"/>
      <c r="FB52" s="71"/>
      <c r="FC52" s="71"/>
      <c r="FD52" s="71"/>
      <c r="FE52" s="71"/>
      <c r="FF52" s="71"/>
      <c r="FG52" s="71"/>
      <c r="FH52" s="71"/>
      <c r="FI52" s="71"/>
      <c r="FJ52" s="71"/>
      <c r="FK52" s="71"/>
      <c r="FL52" s="71"/>
      <c r="FM52" s="71"/>
      <c r="FN52" s="71"/>
      <c r="FO52" s="71"/>
      <c r="FP52" s="71"/>
      <c r="FQ52" s="71"/>
      <c r="FR52" s="71"/>
      <c r="FS52" s="71"/>
      <c r="FT52" s="71"/>
      <c r="FU52" s="71"/>
      <c r="FV52" s="71"/>
      <c r="FW52" s="71"/>
      <c r="FX52" s="71"/>
      <c r="FY52" s="71"/>
      <c r="FZ52" s="71"/>
      <c r="GA52" s="71"/>
      <c r="GB52" s="71"/>
      <c r="GC52" s="71"/>
      <c r="GD52" s="71"/>
      <c r="GE52" s="71"/>
      <c r="GF52" s="71"/>
      <c r="GG52" s="69"/>
      <c r="GH52" s="69"/>
      <c r="GI52" s="69"/>
      <c r="GJ52" s="69"/>
      <c r="GK52" s="69"/>
      <c r="GL52" s="69"/>
      <c r="GM52" s="69"/>
      <c r="GN52" s="69"/>
      <c r="GO52" s="69"/>
      <c r="GP52" s="69"/>
      <c r="GQ52" s="69"/>
      <c r="GR52" s="69"/>
      <c r="GS52" s="69"/>
      <c r="GT52" s="69"/>
      <c r="GU52" s="69"/>
      <c r="GV52" s="69"/>
      <c r="GW52" s="69"/>
      <c r="GX52" s="69"/>
      <c r="GY52" s="69"/>
      <c r="GZ52" s="69"/>
      <c r="HA52" s="69"/>
      <c r="HB52" s="69"/>
      <c r="HC52" s="69"/>
      <c r="HD52" s="69"/>
      <c r="HE52" s="69"/>
      <c r="HF52" s="69"/>
      <c r="HG52" s="69"/>
      <c r="HH52" s="69"/>
      <c r="HI52" s="69"/>
      <c r="HJ52" s="69"/>
      <c r="HK52" s="69"/>
      <c r="HL52" s="69"/>
      <c r="HM52" s="69"/>
      <c r="HN52" s="69"/>
      <c r="HO52" s="69"/>
      <c r="HP52" s="69"/>
      <c r="HQ52" s="69"/>
      <c r="HR52" s="69"/>
      <c r="HS52" s="69"/>
      <c r="HT52" s="69"/>
      <c r="HU52" s="69"/>
      <c r="HV52" s="69"/>
      <c r="HW52" s="69"/>
      <c r="HX52" s="69"/>
      <c r="HY52" s="69"/>
      <c r="HZ52" s="69"/>
      <c r="IA52" s="69"/>
      <c r="IB52" s="69"/>
      <c r="IC52" s="69"/>
      <c r="ID52" s="69"/>
      <c r="IE52" s="69"/>
    </row>
    <row r="53" spans="1:239" x14ac:dyDescent="0.2">
      <c r="A53" s="83"/>
    </row>
    <row r="54" spans="1:239" x14ac:dyDescent="0.2">
      <c r="A54" s="83"/>
    </row>
    <row r="55" spans="1:239" x14ac:dyDescent="0.2">
      <c r="A55" s="83"/>
    </row>
    <row r="56" spans="1:239" x14ac:dyDescent="0.2">
      <c r="A56" s="83"/>
    </row>
    <row r="57" spans="1:239" x14ac:dyDescent="0.2">
      <c r="A57" s="83"/>
    </row>
    <row r="58" spans="1:239" x14ac:dyDescent="0.2">
      <c r="A58" s="83"/>
    </row>
    <row r="59" spans="1:239" x14ac:dyDescent="0.2">
      <c r="A59" s="83"/>
    </row>
    <row r="60" spans="1:239" x14ac:dyDescent="0.2">
      <c r="A60" s="83"/>
    </row>
    <row r="61" spans="1:239" x14ac:dyDescent="0.2">
      <c r="A61" s="83"/>
    </row>
    <row r="62" spans="1:239" x14ac:dyDescent="0.2">
      <c r="A62" s="83"/>
    </row>
    <row r="63" spans="1:239" x14ac:dyDescent="0.2">
      <c r="A63" s="83"/>
    </row>
    <row r="64" spans="1:239" x14ac:dyDescent="0.2">
      <c r="A64" s="83"/>
    </row>
    <row r="65" spans="1:1" x14ac:dyDescent="0.2">
      <c r="A65" s="83"/>
    </row>
    <row r="66" spans="1:1" x14ac:dyDescent="0.2">
      <c r="A66" s="83"/>
    </row>
    <row r="67" spans="1:1" x14ac:dyDescent="0.2">
      <c r="A67" s="83"/>
    </row>
    <row r="68" spans="1:1" x14ac:dyDescent="0.2">
      <c r="A68" s="83"/>
    </row>
    <row r="69" spans="1:1" x14ac:dyDescent="0.2">
      <c r="A69" s="83"/>
    </row>
    <row r="70" spans="1:1" x14ac:dyDescent="0.2">
      <c r="A70" s="83"/>
    </row>
    <row r="71" spans="1:1" x14ac:dyDescent="0.2">
      <c r="A71" s="83"/>
    </row>
    <row r="72" spans="1:1" x14ac:dyDescent="0.2">
      <c r="A72" s="83"/>
    </row>
    <row r="73" spans="1:1" x14ac:dyDescent="0.2">
      <c r="A73" s="83"/>
    </row>
    <row r="74" spans="1:1" x14ac:dyDescent="0.2">
      <c r="A74" s="83"/>
    </row>
    <row r="75" spans="1:1" x14ac:dyDescent="0.2">
      <c r="A75" s="83"/>
    </row>
    <row r="76" spans="1:1" x14ac:dyDescent="0.2">
      <c r="A76" s="83"/>
    </row>
    <row r="77" spans="1:1" x14ac:dyDescent="0.2">
      <c r="A77" s="83"/>
    </row>
    <row r="78" spans="1:1" x14ac:dyDescent="0.2">
      <c r="A78" s="83"/>
    </row>
    <row r="79" spans="1:1" x14ac:dyDescent="0.2">
      <c r="A79" s="83"/>
    </row>
    <row r="80" spans="1:1" x14ac:dyDescent="0.2">
      <c r="A80" s="83"/>
    </row>
    <row r="81" spans="1:1" x14ac:dyDescent="0.2">
      <c r="A81" s="83"/>
    </row>
    <row r="82" spans="1:1" x14ac:dyDescent="0.2">
      <c r="A82" s="83"/>
    </row>
    <row r="83" spans="1:1" x14ac:dyDescent="0.2">
      <c r="A83" s="83"/>
    </row>
    <row r="84" spans="1:1" x14ac:dyDescent="0.2">
      <c r="A84" s="83"/>
    </row>
    <row r="85" spans="1:1" x14ac:dyDescent="0.2">
      <c r="A85" s="83"/>
    </row>
    <row r="86" spans="1:1" x14ac:dyDescent="0.2">
      <c r="A86" s="83"/>
    </row>
    <row r="87" spans="1:1" x14ac:dyDescent="0.2">
      <c r="A87" s="83"/>
    </row>
    <row r="88" spans="1:1" x14ac:dyDescent="0.2">
      <c r="A88" s="83"/>
    </row>
    <row r="89" spans="1:1" x14ac:dyDescent="0.2">
      <c r="A89" s="83"/>
    </row>
    <row r="90" spans="1:1" x14ac:dyDescent="0.2">
      <c r="A90" s="83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9"/>
  <sheetViews>
    <sheetView tabSelected="1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D157" sqref="D157"/>
    </sheetView>
  </sheetViews>
  <sheetFormatPr defaultColWidth="8.7109375" defaultRowHeight="12.75" x14ac:dyDescent="0.2"/>
  <cols>
    <col min="1" max="1" width="13.85546875" customWidth="1"/>
    <col min="2" max="2" width="10.7109375" customWidth="1"/>
    <col min="3" max="3" width="12.5703125" bestFit="1" customWidth="1"/>
    <col min="4" max="5" width="8.85546875" bestFit="1" customWidth="1"/>
    <col min="6" max="6" width="12.42578125" customWidth="1"/>
    <col min="7" max="7" width="8.85546875" bestFit="1" customWidth="1"/>
    <col min="8" max="8" width="12.28515625" bestFit="1" customWidth="1"/>
    <col min="9" max="12" width="8.85546875" bestFit="1" customWidth="1"/>
    <col min="15" max="15" width="14.5703125" customWidth="1"/>
    <col min="16" max="16" width="8.85546875" bestFit="1" customWidth="1"/>
    <col min="17" max="17" width="10" bestFit="1" customWidth="1"/>
    <col min="18" max="20" width="8.85546875" bestFit="1" customWidth="1"/>
    <col min="22" max="23" width="8.85546875" bestFit="1" customWidth="1"/>
    <col min="24" max="24" width="12" customWidth="1"/>
    <col min="111" max="111" width="7.28515625" customWidth="1"/>
  </cols>
  <sheetData>
    <row r="1" spans="1:256" x14ac:dyDescent="0.2">
      <c r="B1" t="str">
        <f>'[2]Raw traces'!B1</f>
        <v>'Source file'</v>
      </c>
      <c r="C1" t="str">
        <f>'[2]Raw traces'!C1</f>
        <v>'_Date_'</v>
      </c>
      <c r="D1" t="str">
        <f>'[2]Raw traces'!D1</f>
        <v>'_Time_'</v>
      </c>
      <c r="E1" t="str">
        <f>'[2]Raw traces'!E1</f>
        <v>'Duration(s)'</v>
      </c>
      <c r="F1" t="str">
        <f>'[2]Raw traces'!F1</f>
        <v>Comments</v>
      </c>
      <c r="G1" t="str">
        <f>'[2]Raw traces'!G1</f>
        <v>'Total points'</v>
      </c>
      <c r="H1" t="str">
        <f>'[2]Raw traces'!H1</f>
        <v>'Selection type'</v>
      </c>
      <c r="I1" t="str">
        <f>'[2]Raw traces'!I1</f>
        <v>Components</v>
      </c>
      <c r="J1" t="str">
        <f>'[2]Raw traces'!J1</f>
        <v>TotalBeam</v>
      </c>
      <c r="K1" t="str">
        <f>'[2]Raw traces'!K1</f>
        <v>TotalBeam_Int2SE</v>
      </c>
      <c r="L1" t="str">
        <f>'[2]Raw traces'!L1</f>
        <v>Cl35</v>
      </c>
      <c r="M1" t="str">
        <f>'[2]Raw traces'!M1</f>
        <v>Cl35_Int2SE</v>
      </c>
      <c r="N1" t="str">
        <f>'[2]Raw traces'!N1</f>
        <v>Ca43</v>
      </c>
      <c r="O1" t="str">
        <f>'[2]Raw traces'!O1</f>
        <v>Ca43_Int2SE</v>
      </c>
      <c r="P1" t="str">
        <f>'[2]Raw traces'!P1</f>
        <v>Mn55</v>
      </c>
      <c r="Q1" t="str">
        <f>'[2]Raw traces'!Q1</f>
        <v>Mn55_Int2SE</v>
      </c>
      <c r="R1" t="str">
        <f>'[2]Raw traces'!R1</f>
        <v>Sr88</v>
      </c>
      <c r="S1" t="str">
        <f>'[2]Raw traces'!S1</f>
        <v>Sr88_Int2SE</v>
      </c>
      <c r="T1" t="str">
        <f>'[2]Raw traces'!T1</f>
        <v>Y89</v>
      </c>
      <c r="U1" t="str">
        <f>'[2]Raw traces'!U1</f>
        <v>Y89_Int2SE</v>
      </c>
      <c r="V1" t="str">
        <f>'[2]Raw traces'!V1</f>
        <v>La139</v>
      </c>
      <c r="W1" t="str">
        <f>'[2]Raw traces'!W1</f>
        <v>La139_Int2SE</v>
      </c>
      <c r="X1" t="str">
        <f>'[2]Raw traces'!X1</f>
        <v>Ce140</v>
      </c>
      <c r="Y1" t="str">
        <f>'[2]Raw traces'!Y1</f>
        <v>Ce140_Int2SE</v>
      </c>
      <c r="Z1" t="str">
        <f>'[2]Raw traces'!Z1</f>
        <v>Pr141</v>
      </c>
      <c r="AA1" t="str">
        <f>'[2]Raw traces'!AA1</f>
        <v>Pr141_Int2SE</v>
      </c>
      <c r="AB1" t="str">
        <f>'[2]Raw traces'!AB1</f>
        <v>Nd146</v>
      </c>
      <c r="AC1" t="str">
        <f>'[2]Raw traces'!AC1</f>
        <v>Nd146_Int2SE</v>
      </c>
      <c r="AD1" t="str">
        <f>'[2]Raw traces'!AD1</f>
        <v>Sm147</v>
      </c>
      <c r="AE1" t="str">
        <f>'[2]Raw traces'!AE1</f>
        <v>Sm147_Int2SE</v>
      </c>
      <c r="AF1" t="str">
        <f>'[2]Raw traces'!AF1</f>
        <v>Eu153</v>
      </c>
      <c r="AG1" t="str">
        <f>'[2]Raw traces'!AG1</f>
        <v>Eu153_Int2SE</v>
      </c>
      <c r="AH1" t="str">
        <f>'[2]Raw traces'!AH1</f>
        <v>Gd157</v>
      </c>
      <c r="AI1" t="str">
        <f>'[2]Raw traces'!AI1</f>
        <v>Gd157_Int2SE</v>
      </c>
      <c r="AJ1" t="str">
        <f>'[2]Raw traces'!AJ1</f>
        <v>Tb159</v>
      </c>
      <c r="AK1" t="str">
        <f>'[2]Raw traces'!AK1</f>
        <v>Tb159_Int2SE</v>
      </c>
      <c r="AL1" t="str">
        <f>'[2]Raw traces'!AL1</f>
        <v>Dy163</v>
      </c>
      <c r="AM1" t="str">
        <f>'[2]Raw traces'!AM1</f>
        <v>Dy163_Int2SE</v>
      </c>
      <c r="AN1" t="str">
        <f>'[2]Raw traces'!AN1</f>
        <v>Ho165</v>
      </c>
      <c r="AO1" t="str">
        <f>'[2]Raw traces'!AO1</f>
        <v>Ho165_Int2SE</v>
      </c>
      <c r="AP1" t="str">
        <f>'[2]Raw traces'!AP1</f>
        <v>Er166</v>
      </c>
      <c r="AQ1" t="str">
        <f>'[2]Raw traces'!AQ1</f>
        <v>Er166_Int2SE</v>
      </c>
      <c r="AR1" t="str">
        <f>'[2]Raw traces'!AR1</f>
        <v>Tm169</v>
      </c>
      <c r="AS1" t="str">
        <f>'[2]Raw traces'!AS1</f>
        <v>Tm169_Int2SE</v>
      </c>
      <c r="AT1" t="str">
        <f>'[2]Raw traces'!AT1</f>
        <v>Yb172</v>
      </c>
      <c r="AU1" t="str">
        <f>'[2]Raw traces'!AU1</f>
        <v>Yb172_Int2SE</v>
      </c>
      <c r="AV1" t="str">
        <f>'[2]Raw traces'!AV1</f>
        <v>Lu175</v>
      </c>
      <c r="AW1" t="str">
        <f>'[2]Raw traces'!AW1</f>
        <v>Lu175_Int2SE</v>
      </c>
      <c r="AX1" t="str">
        <f>'[2]Raw traces'!AX1</f>
        <v>Pb204</v>
      </c>
      <c r="AY1" t="str">
        <f>'[2]Raw traces'!AY1</f>
        <v>Pb204_Int2SE</v>
      </c>
      <c r="AZ1" t="str">
        <f>'[2]Raw traces'!AZ1</f>
        <v>Pb206</v>
      </c>
      <c r="BA1" t="str">
        <f>'[2]Raw traces'!BA1</f>
        <v>Pb206_Int2SE</v>
      </c>
      <c r="BB1" t="str">
        <f>'[2]Raw traces'!BB1</f>
        <v>Pb207</v>
      </c>
      <c r="BC1" t="str">
        <f>'[2]Raw traces'!BC1</f>
        <v>Pb207_Int2SE</v>
      </c>
      <c r="BD1" t="str">
        <f>'[2]Raw traces'!BD1</f>
        <v>Pb208</v>
      </c>
      <c r="BE1" t="str">
        <f>'[2]Raw traces'!BE1</f>
        <v>Pb208_Int2SE</v>
      </c>
      <c r="BF1" t="str">
        <f>'[2]Raw traces'!BF1</f>
        <v>Th232</v>
      </c>
      <c r="BG1" t="str">
        <f>'[2]Raw traces'!BG1</f>
        <v>Th232_Int2SE</v>
      </c>
      <c r="BH1" t="str">
        <f>'[2]Raw traces'!BH1</f>
        <v>U238</v>
      </c>
      <c r="BI1" t="str">
        <f>'[2]Raw traces'!BI1</f>
        <v>U238_Int2SE</v>
      </c>
      <c r="BJ1" t="str">
        <f>'[2]Raw traces'!BJ1</f>
        <v>Ca43_CPS</v>
      </c>
      <c r="BK1" t="str">
        <f>'[2]Raw traces'!BK1</f>
        <v>Ca43_CPS_Int2SE</v>
      </c>
      <c r="BL1" t="str">
        <f>'[2]Raw traces'!BL1</f>
        <v>Cl35_CPS</v>
      </c>
      <c r="BM1" t="str">
        <f>'[2]Raw traces'!BM1</f>
        <v>Cl35_CPS_Int2SE</v>
      </c>
      <c r="BN1" t="str">
        <f>'[2]Raw traces'!BN1</f>
        <v>Mn55_CPS</v>
      </c>
      <c r="BO1" t="str">
        <f>'[2]Raw traces'!BO1</f>
        <v>Mn55_CPS_Int2SE</v>
      </c>
      <c r="BP1" t="str">
        <f>'[2]Raw traces'!BP1</f>
        <v>Sr88_CPS</v>
      </c>
      <c r="BQ1" t="str">
        <f>'[2]Raw traces'!BQ1</f>
        <v>Sr88_CPS_Int2SE</v>
      </c>
      <c r="BR1" t="str">
        <f>'[2]Raw traces'!BR1</f>
        <v>Y89_CPS</v>
      </c>
      <c r="BS1" t="str">
        <f>'[2]Raw traces'!BS1</f>
        <v>Y89_CPS_Int2SE</v>
      </c>
      <c r="BT1" t="str">
        <f>'[2]Raw traces'!BT1</f>
        <v>La139_CPS</v>
      </c>
      <c r="BU1" t="str">
        <f>'[2]Raw traces'!BU1</f>
        <v>La139_CPS_Int2SE</v>
      </c>
      <c r="BV1" t="str">
        <f>'[2]Raw traces'!BV1</f>
        <v>Ce140_CPS</v>
      </c>
      <c r="BW1" t="str">
        <f>'[2]Raw traces'!BW1</f>
        <v>Ce140_CPS_Int2SE</v>
      </c>
      <c r="BX1" t="str">
        <f>'[2]Raw traces'!BX1</f>
        <v>Pr141_CPS</v>
      </c>
      <c r="BY1" t="str">
        <f>'[2]Raw traces'!BY1</f>
        <v>Pr141_CPS_Int2SE</v>
      </c>
      <c r="BZ1" t="str">
        <f>'[2]Raw traces'!BZ1</f>
        <v>Nd146_CPS</v>
      </c>
      <c r="CA1" t="str">
        <f>'[2]Raw traces'!CA1</f>
        <v>Nd146_CPS_Int2SE</v>
      </c>
      <c r="CB1" t="str">
        <f>'[2]Raw traces'!CB1</f>
        <v>Sm147_CPS</v>
      </c>
      <c r="CC1" t="str">
        <f>'[2]Raw traces'!CC1</f>
        <v>Sm147_CPS_Int2SE</v>
      </c>
      <c r="CD1" t="str">
        <f>'[2]Raw traces'!CD1</f>
        <v>Eu153_CPS</v>
      </c>
      <c r="CE1" t="str">
        <f>'[2]Raw traces'!CE1</f>
        <v>Eu153_CPS_Int2SE</v>
      </c>
      <c r="CF1" t="str">
        <f>'[2]Raw traces'!CF1</f>
        <v>Gd157_CPS</v>
      </c>
      <c r="CG1" t="str">
        <f>'[2]Raw traces'!CG1</f>
        <v>Gd157_CPS_Int2SE</v>
      </c>
      <c r="CH1" t="str">
        <f>'[2]Raw traces'!CH1</f>
        <v>Tb159_CPS</v>
      </c>
      <c r="CI1" t="str">
        <f>'[2]Raw traces'!CI1</f>
        <v>Tb159_CPS_Int2SE</v>
      </c>
      <c r="CJ1" t="str">
        <f>'[2]Raw traces'!CJ1</f>
        <v>Dy163_CPS</v>
      </c>
      <c r="CK1" t="str">
        <f>'[2]Raw traces'!CK1</f>
        <v>Dy163_CPS_Int2SE</v>
      </c>
      <c r="CL1" t="str">
        <f>'[2]Raw traces'!CL1</f>
        <v>Ho165_CPS</v>
      </c>
      <c r="CM1" t="str">
        <f>'[2]Raw traces'!CM1</f>
        <v>Ho165_CPS_Int2SE</v>
      </c>
      <c r="CN1" t="str">
        <f>'[2]Raw traces'!CN1</f>
        <v>Er166_CPS</v>
      </c>
      <c r="CO1" t="str">
        <f>'[2]Raw traces'!CO1</f>
        <v>Er166_CPS_Int2SE</v>
      </c>
      <c r="CP1" t="str">
        <f>'[2]Raw traces'!CP1</f>
        <v>Tm169_CPS</v>
      </c>
      <c r="CQ1" t="str">
        <f>'[2]Raw traces'!CQ1</f>
        <v>Tm169_CPS_Int2SE</v>
      </c>
      <c r="CR1" t="str">
        <f>'[2]Raw traces'!CR1</f>
        <v>Yb172_CPS</v>
      </c>
      <c r="CS1" t="str">
        <f>'[2]Raw traces'!CS1</f>
        <v>Yb172_CPS_Int2SE</v>
      </c>
      <c r="CT1" t="str">
        <f>'[2]Raw traces'!CT1</f>
        <v>Lu175_CPS</v>
      </c>
      <c r="CU1" t="str">
        <f>'[2]Raw traces'!CU1</f>
        <v>Lu175_CPS_Int2SE</v>
      </c>
      <c r="CV1" t="str">
        <f>'[2]Raw traces'!CV1</f>
        <v>Pb204_CPS</v>
      </c>
      <c r="CW1" t="str">
        <f>'[2]Raw traces'!CW1</f>
        <v>Pb204_CPS_Int2SE</v>
      </c>
      <c r="CX1" t="str">
        <f>'[2]Raw traces'!CX1</f>
        <v>Pb206_CPS</v>
      </c>
      <c r="CY1" t="str">
        <f>'[2]Raw traces'!CY1</f>
        <v>Pb206_CPS_Int2SE</v>
      </c>
      <c r="CZ1" t="str">
        <f>'[2]Raw traces'!CZ1</f>
        <v>Pb207_CPS</v>
      </c>
      <c r="DA1" t="str">
        <f>'[2]Raw traces'!DA1</f>
        <v>Pb207_CPS_Int2SE</v>
      </c>
      <c r="DB1" t="str">
        <f>'[2]Raw traces'!DB1</f>
        <v>Pb208_CPS</v>
      </c>
      <c r="DC1" t="str">
        <f>'[2]Raw traces'!DC1</f>
        <v>Pb208_CPS_Int2SE</v>
      </c>
      <c r="DD1" t="str">
        <f>'[2]Raw traces'!DD1</f>
        <v>Th232_CPS</v>
      </c>
      <c r="DE1" t="str">
        <f>'[2]Raw traces'!DE1</f>
        <v>Th232_CPS_Int2SE</v>
      </c>
      <c r="DF1" t="str">
        <f>'[2]Raw traces'!DF1</f>
        <v>U238_CPS</v>
      </c>
      <c r="DG1" t="str">
        <f>'[2]Raw traces'!DG1</f>
        <v>U238_CPS_Int2SE</v>
      </c>
      <c r="DH1" t="str">
        <f>'[2]Raw traces'!DH1</f>
        <v>Beam_Seconds</v>
      </c>
      <c r="DI1" t="str">
        <f>'[2]Raw traces'!DI1</f>
        <v>Beam_Seconds_Int2SE</v>
      </c>
      <c r="DJ1" t="str">
        <f>'[2]Raw traces'!DJ1</f>
        <v>Cl_ppm_SQ_m35</v>
      </c>
      <c r="DK1" t="str">
        <f>'[2]Raw traces'!DK1</f>
        <v>Cl_ppm_SQ_m35_Int2SE</v>
      </c>
      <c r="DL1" t="str">
        <f>'[2]Raw traces'!DL1</f>
        <v>Ca_ppm_SQ_m43</v>
      </c>
      <c r="DM1" t="str">
        <f>'[2]Raw traces'!DM1</f>
        <v>Ca_ppm_SQ_m43_Int2SE</v>
      </c>
      <c r="DN1" t="str">
        <f>'[2]Raw traces'!DN1</f>
        <v>Mn_ppm_SQ_m55</v>
      </c>
      <c r="DO1" t="str">
        <f>'[2]Raw traces'!DO1</f>
        <v>Mn_ppm_SQ_m55_Int2SE</v>
      </c>
      <c r="DP1" t="str">
        <f>'[2]Raw traces'!DP1</f>
        <v>Sr_ppm_SQ_m88</v>
      </c>
      <c r="DQ1" t="str">
        <f>'[2]Raw traces'!DQ1</f>
        <v>Sr_ppm_SQ_m88_Int2SE</v>
      </c>
      <c r="DR1" t="str">
        <f>'[2]Raw traces'!DR1</f>
        <v>Y_ppm_SQ_m89</v>
      </c>
      <c r="DS1" t="str">
        <f>'[2]Raw traces'!DS1</f>
        <v>Y_ppm_SQ_m89_Int2SE</v>
      </c>
      <c r="DT1" t="str">
        <f>'[2]Raw traces'!DT1</f>
        <v>La_ppm_SQ_m139</v>
      </c>
      <c r="DU1" t="str">
        <f>'[2]Raw traces'!DU1</f>
        <v>La_ppm_SQ_m139_Int2SE</v>
      </c>
      <c r="DV1" t="str">
        <f>'[2]Raw traces'!DV1</f>
        <v>Ce_ppm_SQ_m140</v>
      </c>
      <c r="DW1" t="str">
        <f>'[2]Raw traces'!DW1</f>
        <v>Ce_ppm_SQ_m140_Int2SE</v>
      </c>
      <c r="DX1" t="str">
        <f>'[2]Raw traces'!DX1</f>
        <v>Pr_ppm_SQ_m141</v>
      </c>
      <c r="DY1" t="str">
        <f>'[2]Raw traces'!DY1</f>
        <v>Pr_ppm_SQ_m141_Int2SE</v>
      </c>
      <c r="DZ1" t="str">
        <f>'[2]Raw traces'!DZ1</f>
        <v>Nd_ppm_SQ_m146</v>
      </c>
      <c r="EA1" t="str">
        <f>'[2]Raw traces'!EA1</f>
        <v>Nd_ppm_SQ_m146_Int2SE</v>
      </c>
      <c r="EB1" t="str">
        <f>'[2]Raw traces'!EB1</f>
        <v>Sm_ppm_SQ_m147</v>
      </c>
      <c r="EC1" t="str">
        <f>'[2]Raw traces'!EC1</f>
        <v>Sm_ppm_SQ_m147_Int2SE</v>
      </c>
      <c r="ED1" t="str">
        <f>'[2]Raw traces'!ED1</f>
        <v>Eu_ppm_SQ_m153</v>
      </c>
      <c r="EE1" t="str">
        <f>'[2]Raw traces'!EE1</f>
        <v>Eu_ppm_SQ_m153_Int2SE</v>
      </c>
      <c r="EF1" t="str">
        <f>'[2]Raw traces'!EF1</f>
        <v>Gd_ppm_SQ_m157</v>
      </c>
      <c r="EG1" t="str">
        <f>'[2]Raw traces'!EG1</f>
        <v>Gd_ppm_SQ_m157_Int2SE</v>
      </c>
      <c r="EH1" t="str">
        <f>'[2]Raw traces'!EH1</f>
        <v>Tb_ppm_SQ_m159</v>
      </c>
      <c r="EI1" t="str">
        <f>'[2]Raw traces'!EI1</f>
        <v>Tb_ppm_SQ_m159_Int2SE</v>
      </c>
      <c r="EJ1" t="str">
        <f>'[2]Raw traces'!EJ1</f>
        <v>Dy_ppm_SQ_m163</v>
      </c>
      <c r="EK1" t="str">
        <f>'[2]Raw traces'!EK1</f>
        <v>Dy_ppm_SQ_m163_Int2SE</v>
      </c>
      <c r="EL1" t="str">
        <f>'[2]Raw traces'!EL1</f>
        <v>Ho_ppm_SQ_m165</v>
      </c>
      <c r="EM1" t="str">
        <f>'[2]Raw traces'!EM1</f>
        <v>Ho_ppm_SQ_m165_Int2SE</v>
      </c>
      <c r="EN1" t="str">
        <f>'[2]Raw traces'!EN1</f>
        <v>Er_ppm_SQ_m166</v>
      </c>
      <c r="EO1" t="str">
        <f>'[2]Raw traces'!EO1</f>
        <v>Er_ppm_SQ_m166_Int2SE</v>
      </c>
      <c r="EP1" t="str">
        <f>'[2]Raw traces'!EP1</f>
        <v>Tm_ppm_SQ_m169</v>
      </c>
      <c r="EQ1" t="str">
        <f>'[2]Raw traces'!EQ1</f>
        <v>Tm_ppm_SQ_m169_Int2SE</v>
      </c>
      <c r="ER1" t="str">
        <f>'[2]Raw traces'!ER1</f>
        <v>Yb_ppm_SQ_m172</v>
      </c>
      <c r="ES1" t="str">
        <f>'[2]Raw traces'!ES1</f>
        <v>Yb_ppm_SQ_m172_Int2SE</v>
      </c>
      <c r="ET1" t="str">
        <f>'[2]Raw traces'!ET1</f>
        <v>Lu_ppm_SQ_m175</v>
      </c>
      <c r="EU1" t="str">
        <f>'[2]Raw traces'!EU1</f>
        <v>Lu_ppm_SQ_m175_Int2SE</v>
      </c>
      <c r="EV1" t="str">
        <f>'[2]Raw traces'!EV1</f>
        <v>Pb_ppm_SQ_m204</v>
      </c>
      <c r="EW1" t="str">
        <f>'[2]Raw traces'!EW1</f>
        <v>Pb_ppm_SQ_m204_Int2SE</v>
      </c>
      <c r="EX1" t="str">
        <f>'[2]Raw traces'!EX1</f>
        <v>Pb_ppm_SQ_m206</v>
      </c>
      <c r="EY1" t="str">
        <f>'[2]Raw traces'!EY1</f>
        <v>Pb_ppm_SQ_m206_Int2SE</v>
      </c>
      <c r="EZ1" t="str">
        <f>'[2]Raw traces'!EZ1</f>
        <v>Pb_ppm_SQ_m207</v>
      </c>
      <c r="FA1" t="str">
        <f>'[2]Raw traces'!FA1</f>
        <v>Pb_ppm_SQ_m207_Int2SE</v>
      </c>
      <c r="FB1" t="str">
        <f>'[2]Raw traces'!FB1</f>
        <v>Pb_ppm_SQ_m208</v>
      </c>
      <c r="FC1" t="str">
        <f>'[2]Raw traces'!FC1</f>
        <v>Pb_ppm_SQ_m208_Int2SE</v>
      </c>
      <c r="FD1" t="str">
        <f>'[2]Raw traces'!FD1</f>
        <v>Th_ppm_SQ_m232</v>
      </c>
      <c r="FE1" t="str">
        <f>'[2]Raw traces'!FE1</f>
        <v>Th_ppm_SQ_m232_Int2SE</v>
      </c>
      <c r="FF1" t="str">
        <f>'[2]Raw traces'!FF1</f>
        <v>U_ppm_SQ_m238</v>
      </c>
      <c r="FG1" t="str">
        <f>'[2]Raw traces'!FG1</f>
        <v>U_ppm_SQ_m238_Int2SE</v>
      </c>
      <c r="FH1" t="str">
        <f>'[2]Raw traces'!FH1</f>
        <v>U_Ca_Ratio</v>
      </c>
      <c r="FI1" t="str">
        <f>'[2]Raw traces'!FI1</f>
        <v>U_Ca_Ratio_Int2SE</v>
      </c>
      <c r="FL1">
        <f>'Raw traces'!FL1</f>
        <v>0</v>
      </c>
      <c r="FM1">
        <f>'Raw traces'!FM1</f>
        <v>0</v>
      </c>
      <c r="FN1">
        <f>'Raw traces'!FN1</f>
        <v>0</v>
      </c>
      <c r="FO1">
        <f>'Raw traces'!FO1</f>
        <v>0</v>
      </c>
      <c r="FP1">
        <f>'Raw traces'!FP1</f>
        <v>0</v>
      </c>
      <c r="FQ1">
        <f>'Raw traces'!FQ1</f>
        <v>0</v>
      </c>
      <c r="FR1">
        <f>'Raw traces'!FR1</f>
        <v>0</v>
      </c>
      <c r="FS1">
        <f>'Raw traces'!FS1</f>
        <v>0</v>
      </c>
      <c r="FT1">
        <f>'Raw traces'!FT1</f>
        <v>0</v>
      </c>
      <c r="FU1">
        <f>'Raw traces'!FU1</f>
        <v>0</v>
      </c>
      <c r="FV1">
        <f>'Raw traces'!FV1</f>
        <v>0</v>
      </c>
      <c r="FW1">
        <f>'Raw traces'!FW1</f>
        <v>0</v>
      </c>
      <c r="FX1">
        <f>'Raw traces'!FX1</f>
        <v>0</v>
      </c>
      <c r="FY1">
        <f>'Raw traces'!FY1</f>
        <v>0</v>
      </c>
      <c r="FZ1">
        <f>'Raw traces'!FZ1</f>
        <v>0</v>
      </c>
      <c r="GA1">
        <f>'Raw traces'!GA1</f>
        <v>0</v>
      </c>
      <c r="GB1">
        <f>'Raw traces'!GB1</f>
        <v>0</v>
      </c>
      <c r="GC1">
        <f>'Raw traces'!GC1</f>
        <v>0</v>
      </c>
      <c r="GD1">
        <f>'Raw traces'!GD1</f>
        <v>0</v>
      </c>
      <c r="GE1">
        <f>'Raw traces'!GE1</f>
        <v>0</v>
      </c>
      <c r="GF1">
        <f>'Raw traces'!GF1</f>
        <v>0</v>
      </c>
      <c r="GG1">
        <f>'Raw traces'!GG1</f>
        <v>0</v>
      </c>
      <c r="GH1">
        <f>'Raw traces'!GH1</f>
        <v>0</v>
      </c>
      <c r="GI1">
        <f>'Raw traces'!GI1</f>
        <v>0</v>
      </c>
      <c r="GJ1">
        <f>'Raw traces'!GJ1</f>
        <v>0</v>
      </c>
      <c r="GK1">
        <f>'Raw traces'!GK1</f>
        <v>0</v>
      </c>
      <c r="GL1">
        <f>'Raw traces'!GL1</f>
        <v>0</v>
      </c>
      <c r="GM1">
        <f>'Raw traces'!GM1</f>
        <v>0</v>
      </c>
      <c r="GN1">
        <f>'Raw traces'!GN1</f>
        <v>0</v>
      </c>
      <c r="GO1">
        <f>'Raw traces'!GO1</f>
        <v>0</v>
      </c>
      <c r="GP1">
        <f>'Raw traces'!GP1</f>
        <v>0</v>
      </c>
      <c r="GQ1">
        <f>'Raw traces'!GQ1</f>
        <v>0</v>
      </c>
      <c r="GR1">
        <f>'Raw traces'!GR1</f>
        <v>0</v>
      </c>
      <c r="GS1">
        <f>'Raw traces'!GS1</f>
        <v>0</v>
      </c>
      <c r="GT1">
        <f>'Raw traces'!GT1</f>
        <v>0</v>
      </c>
      <c r="GU1">
        <f>'Raw traces'!GU1</f>
        <v>0</v>
      </c>
      <c r="GV1">
        <f>'Raw traces'!GV1</f>
        <v>0</v>
      </c>
      <c r="GW1">
        <f>'Raw traces'!GW1</f>
        <v>0</v>
      </c>
      <c r="GX1">
        <f>'Raw traces'!GX1</f>
        <v>0</v>
      </c>
      <c r="GY1">
        <f>'Raw traces'!GY1</f>
        <v>0</v>
      </c>
      <c r="GZ1">
        <f>'Raw traces'!GZ1</f>
        <v>0</v>
      </c>
      <c r="HA1">
        <f>'Raw traces'!HA1</f>
        <v>0</v>
      </c>
      <c r="HB1">
        <f>'Raw traces'!HB1</f>
        <v>0</v>
      </c>
      <c r="HC1">
        <f>'Raw traces'!HC1</f>
        <v>0</v>
      </c>
      <c r="HD1">
        <f>'Raw traces'!HD1</f>
        <v>0</v>
      </c>
      <c r="HE1">
        <f>'Raw traces'!HE1</f>
        <v>0</v>
      </c>
      <c r="HF1">
        <f>'Raw traces'!HF1</f>
        <v>0</v>
      </c>
      <c r="HG1">
        <f>'Raw traces'!HG1</f>
        <v>0</v>
      </c>
      <c r="HH1">
        <f>'Raw traces'!HH1</f>
        <v>0</v>
      </c>
      <c r="HI1">
        <f>'Raw traces'!HI1</f>
        <v>0</v>
      </c>
      <c r="HJ1">
        <f>'Raw traces'!HJ1</f>
        <v>0</v>
      </c>
      <c r="HK1">
        <f>'Raw traces'!HK1</f>
        <v>0</v>
      </c>
      <c r="HL1">
        <f>'Raw traces'!HL1</f>
        <v>0</v>
      </c>
      <c r="HM1">
        <f>'Raw traces'!HM1</f>
        <v>0</v>
      </c>
      <c r="HN1">
        <f>'Raw traces'!HN1</f>
        <v>0</v>
      </c>
      <c r="HO1">
        <f>'Raw traces'!HO1</f>
        <v>0</v>
      </c>
      <c r="HP1">
        <f>'Raw traces'!HP1</f>
        <v>0</v>
      </c>
      <c r="HQ1">
        <f>'Raw traces'!HQ1</f>
        <v>0</v>
      </c>
      <c r="HR1">
        <f>'Raw traces'!HR1</f>
        <v>0</v>
      </c>
      <c r="HS1">
        <f>'Raw traces'!HS1</f>
        <v>0</v>
      </c>
      <c r="HT1">
        <f>'Raw traces'!HT1</f>
        <v>0</v>
      </c>
      <c r="HU1">
        <f>'Raw traces'!HU1</f>
        <v>0</v>
      </c>
      <c r="HV1">
        <f>'Raw traces'!HV1</f>
        <v>0</v>
      </c>
      <c r="HW1">
        <f>'Raw traces'!HW1</f>
        <v>0</v>
      </c>
      <c r="HX1">
        <f>'Raw traces'!HX1</f>
        <v>0</v>
      </c>
      <c r="HY1">
        <f>'Raw traces'!HY1</f>
        <v>0</v>
      </c>
      <c r="HZ1">
        <f>'Raw traces'!HZ1</f>
        <v>0</v>
      </c>
      <c r="IA1">
        <f>'Raw traces'!IA1</f>
        <v>0</v>
      </c>
      <c r="IB1">
        <f>'Raw traces'!IB1</f>
        <v>0</v>
      </c>
      <c r="IC1">
        <f>'Raw traces'!IC1</f>
        <v>0</v>
      </c>
      <c r="ID1">
        <f>'Raw traces'!ID1</f>
        <v>0</v>
      </c>
      <c r="IE1">
        <f>'Raw traces'!IE1</f>
        <v>0</v>
      </c>
      <c r="IF1">
        <f>'Raw traces'!IF1</f>
        <v>0</v>
      </c>
      <c r="IG1">
        <f>'Raw traces'!IG1</f>
        <v>0</v>
      </c>
      <c r="IH1">
        <f>'Raw traces'!IH1</f>
        <v>0</v>
      </c>
      <c r="II1">
        <f>'Raw traces'!II1</f>
        <v>0</v>
      </c>
      <c r="IJ1">
        <f>'Raw traces'!IJ1</f>
        <v>0</v>
      </c>
      <c r="IK1">
        <f>'Raw traces'!IK1</f>
        <v>0</v>
      </c>
      <c r="IL1">
        <f>'Raw traces'!IL1</f>
        <v>0</v>
      </c>
      <c r="IM1">
        <f>'Raw traces'!IM1</f>
        <v>0</v>
      </c>
      <c r="IN1">
        <f>'Raw traces'!IN1</f>
        <v>0</v>
      </c>
      <c r="IO1">
        <f>'Raw traces'!IO1</f>
        <v>0</v>
      </c>
      <c r="IP1">
        <f>'Raw traces'!IP1</f>
        <v>0</v>
      </c>
      <c r="IQ1">
        <f>'Raw traces'!IQ1</f>
        <v>0</v>
      </c>
      <c r="IR1">
        <f>'Raw traces'!IR1</f>
        <v>0</v>
      </c>
      <c r="IS1">
        <f>'Raw traces'!IS1</f>
        <v>0</v>
      </c>
      <c r="IT1">
        <f>'Raw traces'!IT1</f>
        <v>0</v>
      </c>
      <c r="IU1">
        <f>'Raw traces'!IU1</f>
        <v>0</v>
      </c>
      <c r="IV1">
        <f>'Raw traces'!IV1</f>
        <v>0</v>
      </c>
    </row>
    <row r="2" spans="1:256" ht="15.75" x14ac:dyDescent="0.25">
      <c r="A2" t="s">
        <v>165</v>
      </c>
      <c r="B2" t="s">
        <v>187</v>
      </c>
      <c r="C2" t="s">
        <v>211</v>
      </c>
      <c r="D2" s="144">
        <v>0.4127662037037037</v>
      </c>
      <c r="E2">
        <v>25.350999999999999</v>
      </c>
      <c r="F2" t="s">
        <v>321</v>
      </c>
      <c r="G2">
        <v>51</v>
      </c>
      <c r="I2">
        <v>1</v>
      </c>
      <c r="J2" s="2">
        <v>715000</v>
      </c>
      <c r="K2">
        <v>14000</v>
      </c>
      <c r="L2">
        <v>10060</v>
      </c>
      <c r="M2">
        <v>180</v>
      </c>
      <c r="N2">
        <v>105600</v>
      </c>
      <c r="O2">
        <v>2100</v>
      </c>
      <c r="P2">
        <v>6690</v>
      </c>
      <c r="Q2">
        <v>220</v>
      </c>
      <c r="R2">
        <v>437000</v>
      </c>
      <c r="S2">
        <v>12000</v>
      </c>
      <c r="T2">
        <v>20960</v>
      </c>
      <c r="U2">
        <v>540</v>
      </c>
      <c r="V2">
        <v>9070</v>
      </c>
      <c r="W2">
        <v>330</v>
      </c>
      <c r="X2">
        <v>31800</v>
      </c>
      <c r="Y2">
        <v>1200</v>
      </c>
      <c r="Z2">
        <v>4420</v>
      </c>
      <c r="AA2">
        <v>220</v>
      </c>
      <c r="AB2">
        <v>3530</v>
      </c>
      <c r="AC2">
        <v>150</v>
      </c>
      <c r="AD2">
        <v>711</v>
      </c>
      <c r="AE2">
        <v>74</v>
      </c>
      <c r="AF2">
        <v>692</v>
      </c>
      <c r="AG2">
        <v>57</v>
      </c>
      <c r="AH2">
        <v>779</v>
      </c>
      <c r="AI2">
        <v>69</v>
      </c>
      <c r="AJ2">
        <v>731</v>
      </c>
      <c r="AK2">
        <v>64</v>
      </c>
      <c r="AL2">
        <v>1169</v>
      </c>
      <c r="AM2">
        <v>84</v>
      </c>
      <c r="AN2">
        <v>957</v>
      </c>
      <c r="AO2">
        <v>65</v>
      </c>
      <c r="AP2">
        <v>910</v>
      </c>
      <c r="AQ2">
        <v>71</v>
      </c>
      <c r="AR2">
        <v>373</v>
      </c>
      <c r="AS2">
        <v>48</v>
      </c>
      <c r="AT2">
        <v>408</v>
      </c>
      <c r="AU2">
        <v>49</v>
      </c>
      <c r="AV2">
        <v>238</v>
      </c>
      <c r="AW2">
        <v>40</v>
      </c>
      <c r="AX2">
        <v>49</v>
      </c>
      <c r="AY2">
        <v>12</v>
      </c>
      <c r="AZ2">
        <v>2670</v>
      </c>
      <c r="BA2">
        <v>110</v>
      </c>
      <c r="BB2">
        <v>194</v>
      </c>
      <c r="BC2">
        <v>22</v>
      </c>
      <c r="BD2">
        <v>256</v>
      </c>
      <c r="BE2">
        <v>25</v>
      </c>
      <c r="BF2">
        <v>6130</v>
      </c>
      <c r="BG2">
        <v>220</v>
      </c>
      <c r="BH2">
        <v>69600</v>
      </c>
      <c r="BI2">
        <v>1400</v>
      </c>
      <c r="BJ2">
        <v>105300</v>
      </c>
      <c r="BK2">
        <v>2100</v>
      </c>
      <c r="BL2">
        <v>380</v>
      </c>
      <c r="BM2">
        <v>180</v>
      </c>
      <c r="BN2">
        <v>5280</v>
      </c>
      <c r="BO2">
        <v>220</v>
      </c>
      <c r="BP2">
        <v>437000</v>
      </c>
      <c r="BQ2">
        <v>12000</v>
      </c>
      <c r="BR2">
        <v>20940</v>
      </c>
      <c r="BS2">
        <v>540</v>
      </c>
      <c r="BT2">
        <v>9070</v>
      </c>
      <c r="BU2">
        <v>330</v>
      </c>
      <c r="BV2">
        <v>31800</v>
      </c>
      <c r="BW2">
        <v>1200</v>
      </c>
      <c r="BX2">
        <v>4420</v>
      </c>
      <c r="BY2">
        <v>220</v>
      </c>
      <c r="BZ2">
        <v>3530</v>
      </c>
      <c r="CA2">
        <v>150</v>
      </c>
      <c r="CB2">
        <v>710</v>
      </c>
      <c r="CC2">
        <v>74</v>
      </c>
      <c r="CD2">
        <v>691</v>
      </c>
      <c r="CE2">
        <v>57</v>
      </c>
      <c r="CF2">
        <v>779</v>
      </c>
      <c r="CG2">
        <v>69</v>
      </c>
      <c r="CH2">
        <v>731</v>
      </c>
      <c r="CI2">
        <v>64</v>
      </c>
      <c r="CJ2">
        <v>1169</v>
      </c>
      <c r="CK2">
        <v>84</v>
      </c>
      <c r="CL2">
        <v>957</v>
      </c>
      <c r="CM2">
        <v>65</v>
      </c>
      <c r="CN2">
        <v>910</v>
      </c>
      <c r="CO2">
        <v>71</v>
      </c>
      <c r="CP2">
        <v>372</v>
      </c>
      <c r="CQ2">
        <v>48</v>
      </c>
      <c r="CR2">
        <v>408</v>
      </c>
      <c r="CS2">
        <v>49</v>
      </c>
      <c r="CT2">
        <v>238</v>
      </c>
      <c r="CU2">
        <v>40</v>
      </c>
      <c r="CV2">
        <v>14</v>
      </c>
      <c r="CW2">
        <v>12</v>
      </c>
      <c r="CX2">
        <v>2660</v>
      </c>
      <c r="CY2">
        <v>110</v>
      </c>
      <c r="CZ2">
        <v>184</v>
      </c>
      <c r="DA2">
        <v>22</v>
      </c>
      <c r="DB2">
        <v>232</v>
      </c>
      <c r="DC2">
        <v>25</v>
      </c>
      <c r="DD2">
        <v>6130</v>
      </c>
      <c r="DE2">
        <v>220</v>
      </c>
      <c r="DF2">
        <v>69600</v>
      </c>
      <c r="DG2">
        <v>1400</v>
      </c>
      <c r="DH2">
        <v>15.7</v>
      </c>
      <c r="DI2">
        <v>2</v>
      </c>
      <c r="DJ2">
        <v>151</v>
      </c>
      <c r="DK2">
        <v>73</v>
      </c>
      <c r="DL2">
        <v>487500</v>
      </c>
      <c r="DM2">
        <v>9800</v>
      </c>
      <c r="DN2">
        <v>37.9</v>
      </c>
      <c r="DO2">
        <v>1.6</v>
      </c>
      <c r="DP2">
        <v>1958</v>
      </c>
      <c r="DQ2">
        <v>52</v>
      </c>
      <c r="DR2">
        <v>87</v>
      </c>
      <c r="DS2">
        <v>2.2000000000000002</v>
      </c>
      <c r="DT2">
        <v>30.7</v>
      </c>
      <c r="DU2">
        <v>1.1000000000000001</v>
      </c>
      <c r="DV2">
        <v>110.9</v>
      </c>
      <c r="DW2">
        <v>4.2</v>
      </c>
      <c r="DX2">
        <v>11.41</v>
      </c>
      <c r="DY2">
        <v>0.56999999999999995</v>
      </c>
      <c r="DZ2">
        <v>53.5</v>
      </c>
      <c r="EA2">
        <v>2.2999999999999998</v>
      </c>
      <c r="EB2">
        <v>12.4</v>
      </c>
      <c r="EC2">
        <v>1.3</v>
      </c>
      <c r="ED2">
        <v>3.06</v>
      </c>
      <c r="EE2">
        <v>0.25</v>
      </c>
      <c r="EF2">
        <v>12.5</v>
      </c>
      <c r="EG2">
        <v>1.1000000000000001</v>
      </c>
      <c r="EH2">
        <v>1.67</v>
      </c>
      <c r="EI2">
        <v>0.15</v>
      </c>
      <c r="EJ2">
        <v>11.45</v>
      </c>
      <c r="EK2">
        <v>0.82</v>
      </c>
      <c r="EL2">
        <v>2.31</v>
      </c>
      <c r="EM2">
        <v>0.16</v>
      </c>
      <c r="EN2">
        <v>6.54</v>
      </c>
      <c r="EO2">
        <v>0.51</v>
      </c>
      <c r="EP2">
        <v>0.87</v>
      </c>
      <c r="EQ2">
        <v>0.11</v>
      </c>
      <c r="ER2">
        <v>4.26</v>
      </c>
      <c r="ES2">
        <v>0.51</v>
      </c>
      <c r="ET2">
        <v>0.53900000000000003</v>
      </c>
      <c r="EU2">
        <v>9.0999999999999998E-2</v>
      </c>
      <c r="EV2">
        <v>2.6</v>
      </c>
      <c r="EW2">
        <v>2.2999999999999998</v>
      </c>
      <c r="EX2">
        <v>31</v>
      </c>
      <c r="EY2">
        <v>1.3</v>
      </c>
      <c r="EZ2">
        <v>2.36</v>
      </c>
      <c r="FA2">
        <v>0.28000000000000003</v>
      </c>
      <c r="FB2">
        <v>1.25</v>
      </c>
      <c r="FC2">
        <v>0.14000000000000001</v>
      </c>
      <c r="FD2">
        <v>15.64</v>
      </c>
      <c r="FE2">
        <v>0.55000000000000004</v>
      </c>
      <c r="FF2">
        <v>170.4</v>
      </c>
      <c r="FG2">
        <v>3.5</v>
      </c>
      <c r="FH2" s="2">
        <v>3.5070000000000001E-4</v>
      </c>
      <c r="FI2" s="2">
        <v>8.6000000000000007E-6</v>
      </c>
      <c r="FL2" s="69"/>
      <c r="FM2" s="69"/>
      <c r="FN2" s="69"/>
      <c r="FO2" s="69"/>
      <c r="FP2" s="69"/>
      <c r="FQ2" s="69"/>
      <c r="FR2" s="69"/>
      <c r="FS2" s="69"/>
      <c r="FT2" s="69"/>
      <c r="FU2" s="69"/>
      <c r="FV2" s="69"/>
      <c r="FW2" s="69"/>
      <c r="FX2" s="69"/>
      <c r="FY2" s="69"/>
      <c r="FZ2" s="69"/>
      <c r="GA2" s="69"/>
      <c r="GB2" s="69"/>
      <c r="GC2" s="69"/>
      <c r="GD2" s="69"/>
      <c r="GE2" s="69"/>
      <c r="GF2" s="69"/>
      <c r="GG2" s="69"/>
      <c r="GH2" s="69"/>
      <c r="GI2" s="69"/>
      <c r="GJ2" s="69"/>
      <c r="GK2" s="69"/>
      <c r="GL2" s="69"/>
      <c r="GM2" s="69"/>
      <c r="GN2" s="69"/>
      <c r="GO2" s="69"/>
      <c r="GP2" s="69"/>
      <c r="GQ2" s="69"/>
      <c r="GR2" s="69"/>
      <c r="GS2" s="69"/>
      <c r="GT2" s="69"/>
      <c r="GU2" s="69"/>
      <c r="GV2" s="69"/>
      <c r="GW2" s="69"/>
      <c r="GX2" s="69"/>
      <c r="GY2" s="69"/>
      <c r="GZ2" s="69"/>
      <c r="HA2" s="69"/>
      <c r="HB2" s="69"/>
      <c r="HC2" s="69"/>
      <c r="HD2" s="69"/>
      <c r="HE2" s="69"/>
      <c r="HF2" s="69"/>
      <c r="HG2" s="69"/>
      <c r="HH2" s="69"/>
      <c r="HI2" s="69"/>
      <c r="HJ2" s="69"/>
      <c r="HK2" s="69"/>
      <c r="HL2" s="69"/>
      <c r="HM2" s="69"/>
      <c r="HN2" s="69"/>
      <c r="HO2" s="69"/>
      <c r="HP2" s="69"/>
      <c r="HQ2" s="69"/>
      <c r="HR2" s="69"/>
      <c r="HS2" s="69"/>
      <c r="HT2" s="69"/>
      <c r="HU2" s="69"/>
      <c r="HV2" s="69"/>
      <c r="HW2" s="69"/>
      <c r="HX2" s="69"/>
      <c r="HY2" s="69"/>
      <c r="HZ2" s="69"/>
      <c r="IA2" s="69"/>
      <c r="IB2" s="69"/>
      <c r="IC2" s="69"/>
      <c r="ID2" s="69"/>
      <c r="IE2" s="69"/>
    </row>
    <row r="3" spans="1:256" ht="15.75" x14ac:dyDescent="0.25">
      <c r="A3" t="s">
        <v>166</v>
      </c>
      <c r="B3" t="s">
        <v>188</v>
      </c>
      <c r="C3" t="s">
        <v>211</v>
      </c>
      <c r="D3" s="144">
        <v>0.41465277777777776</v>
      </c>
      <c r="E3">
        <v>22.774000000000001</v>
      </c>
      <c r="F3" t="s">
        <v>322</v>
      </c>
      <c r="G3">
        <v>46</v>
      </c>
      <c r="I3">
        <v>1</v>
      </c>
      <c r="J3" s="2">
        <v>1340000</v>
      </c>
      <c r="K3">
        <v>19000</v>
      </c>
      <c r="L3">
        <v>9980</v>
      </c>
      <c r="M3">
        <v>180</v>
      </c>
      <c r="N3">
        <v>107900</v>
      </c>
      <c r="O3">
        <v>1900</v>
      </c>
      <c r="P3" s="2">
        <v>194100</v>
      </c>
      <c r="Q3">
        <v>4800</v>
      </c>
      <c r="R3">
        <v>223400</v>
      </c>
      <c r="S3">
        <v>4900</v>
      </c>
      <c r="T3">
        <v>392900</v>
      </c>
      <c r="U3">
        <v>7700</v>
      </c>
      <c r="V3">
        <v>41000</v>
      </c>
      <c r="W3">
        <v>1000</v>
      </c>
      <c r="X3">
        <v>137000</v>
      </c>
      <c r="Y3">
        <v>2900</v>
      </c>
      <c r="Z3">
        <v>32570</v>
      </c>
      <c r="AA3">
        <v>710</v>
      </c>
      <c r="AB3">
        <v>34180</v>
      </c>
      <c r="AC3">
        <v>880</v>
      </c>
      <c r="AD3">
        <v>13690</v>
      </c>
      <c r="AE3">
        <v>380</v>
      </c>
      <c r="AF3">
        <v>6520</v>
      </c>
      <c r="AG3">
        <v>240</v>
      </c>
      <c r="AH3">
        <v>19820</v>
      </c>
      <c r="AI3">
        <v>460</v>
      </c>
      <c r="AJ3">
        <v>21330</v>
      </c>
      <c r="AK3">
        <v>680</v>
      </c>
      <c r="AL3">
        <v>29740</v>
      </c>
      <c r="AM3">
        <v>690</v>
      </c>
      <c r="AN3">
        <v>22070</v>
      </c>
      <c r="AO3">
        <v>580</v>
      </c>
      <c r="AP3">
        <v>20470</v>
      </c>
      <c r="AQ3">
        <v>540</v>
      </c>
      <c r="AR3">
        <v>8580</v>
      </c>
      <c r="AS3">
        <v>330</v>
      </c>
      <c r="AT3">
        <v>11870</v>
      </c>
      <c r="AU3">
        <v>380</v>
      </c>
      <c r="AV3">
        <v>7510</v>
      </c>
      <c r="AW3">
        <v>240</v>
      </c>
      <c r="AX3">
        <v>80</v>
      </c>
      <c r="AY3">
        <v>21</v>
      </c>
      <c r="AZ3">
        <v>712</v>
      </c>
      <c r="BA3">
        <v>50</v>
      </c>
      <c r="BB3">
        <v>664</v>
      </c>
      <c r="BC3">
        <v>46</v>
      </c>
      <c r="BD3">
        <v>1562</v>
      </c>
      <c r="BE3">
        <v>78</v>
      </c>
      <c r="BF3">
        <v>1391</v>
      </c>
      <c r="BG3">
        <v>93</v>
      </c>
      <c r="BH3">
        <v>908</v>
      </c>
      <c r="BI3">
        <v>66</v>
      </c>
      <c r="BJ3">
        <v>107600</v>
      </c>
      <c r="BK3">
        <v>1900</v>
      </c>
      <c r="BL3">
        <v>320</v>
      </c>
      <c r="BM3">
        <v>180</v>
      </c>
      <c r="BN3" s="2">
        <v>192700</v>
      </c>
      <c r="BO3">
        <v>4800</v>
      </c>
      <c r="BP3">
        <v>223400</v>
      </c>
      <c r="BQ3">
        <v>4900</v>
      </c>
      <c r="BR3">
        <v>392800</v>
      </c>
      <c r="BS3">
        <v>7700</v>
      </c>
      <c r="BT3">
        <v>41000</v>
      </c>
      <c r="BU3">
        <v>1000</v>
      </c>
      <c r="BV3">
        <v>137000</v>
      </c>
      <c r="BW3">
        <v>2900</v>
      </c>
      <c r="BX3">
        <v>32570</v>
      </c>
      <c r="BY3">
        <v>710</v>
      </c>
      <c r="BZ3">
        <v>34180</v>
      </c>
      <c r="CA3">
        <v>880</v>
      </c>
      <c r="CB3">
        <v>13690</v>
      </c>
      <c r="CC3">
        <v>380</v>
      </c>
      <c r="CD3">
        <v>6520</v>
      </c>
      <c r="CE3">
        <v>240</v>
      </c>
      <c r="CF3">
        <v>19820</v>
      </c>
      <c r="CG3">
        <v>460</v>
      </c>
      <c r="CH3">
        <v>21330</v>
      </c>
      <c r="CI3">
        <v>680</v>
      </c>
      <c r="CJ3">
        <v>29740</v>
      </c>
      <c r="CK3">
        <v>690</v>
      </c>
      <c r="CL3">
        <v>22060</v>
      </c>
      <c r="CM3">
        <v>580</v>
      </c>
      <c r="CN3">
        <v>20470</v>
      </c>
      <c r="CO3">
        <v>540</v>
      </c>
      <c r="CP3">
        <v>8580</v>
      </c>
      <c r="CQ3">
        <v>330</v>
      </c>
      <c r="CR3">
        <v>11870</v>
      </c>
      <c r="CS3">
        <v>380</v>
      </c>
      <c r="CT3">
        <v>7510</v>
      </c>
      <c r="CU3">
        <v>240</v>
      </c>
      <c r="CV3">
        <v>45</v>
      </c>
      <c r="CW3">
        <v>21</v>
      </c>
      <c r="CX3">
        <v>702</v>
      </c>
      <c r="CY3">
        <v>50</v>
      </c>
      <c r="CZ3">
        <v>654</v>
      </c>
      <c r="DA3">
        <v>46</v>
      </c>
      <c r="DB3">
        <v>1538</v>
      </c>
      <c r="DC3">
        <v>78</v>
      </c>
      <c r="DD3">
        <v>1391</v>
      </c>
      <c r="DE3">
        <v>93</v>
      </c>
      <c r="DF3">
        <v>908</v>
      </c>
      <c r="DG3">
        <v>66</v>
      </c>
      <c r="DH3">
        <v>14.9</v>
      </c>
      <c r="DI3">
        <v>1.9</v>
      </c>
      <c r="DJ3">
        <v>126</v>
      </c>
      <c r="DK3">
        <v>70</v>
      </c>
      <c r="DL3">
        <v>498400</v>
      </c>
      <c r="DM3">
        <v>9000</v>
      </c>
      <c r="DN3">
        <v>1386</v>
      </c>
      <c r="DO3">
        <v>35</v>
      </c>
      <c r="DP3">
        <v>1002</v>
      </c>
      <c r="DQ3">
        <v>22</v>
      </c>
      <c r="DR3">
        <v>1633</v>
      </c>
      <c r="DS3">
        <v>32</v>
      </c>
      <c r="DT3">
        <v>138.9</v>
      </c>
      <c r="DU3">
        <v>3.4</v>
      </c>
      <c r="DV3">
        <v>478</v>
      </c>
      <c r="DW3">
        <v>10</v>
      </c>
      <c r="DX3">
        <v>84.1</v>
      </c>
      <c r="DY3">
        <v>1.8</v>
      </c>
      <c r="DZ3">
        <v>518</v>
      </c>
      <c r="EA3">
        <v>13</v>
      </c>
      <c r="EB3">
        <v>239.3</v>
      </c>
      <c r="EC3">
        <v>6.7</v>
      </c>
      <c r="ED3">
        <v>28.8</v>
      </c>
      <c r="EE3">
        <v>1</v>
      </c>
      <c r="EF3">
        <v>317.5</v>
      </c>
      <c r="EG3">
        <v>7.4</v>
      </c>
      <c r="EH3">
        <v>48.8</v>
      </c>
      <c r="EI3">
        <v>1.5</v>
      </c>
      <c r="EJ3">
        <v>291.60000000000002</v>
      </c>
      <c r="EK3">
        <v>6.8</v>
      </c>
      <c r="EL3">
        <v>53.2</v>
      </c>
      <c r="EM3">
        <v>1.4</v>
      </c>
      <c r="EN3">
        <v>147.30000000000001</v>
      </c>
      <c r="EO3">
        <v>3.9</v>
      </c>
      <c r="EP3">
        <v>20</v>
      </c>
      <c r="EQ3">
        <v>0.76</v>
      </c>
      <c r="ER3">
        <v>124.1</v>
      </c>
      <c r="ES3">
        <v>4</v>
      </c>
      <c r="ET3">
        <v>17.03</v>
      </c>
      <c r="EU3">
        <v>0.55000000000000004</v>
      </c>
      <c r="EV3">
        <v>8.6</v>
      </c>
      <c r="EW3">
        <v>3.9</v>
      </c>
      <c r="EX3">
        <v>8.1999999999999993</v>
      </c>
      <c r="EY3">
        <v>0.57999999999999996</v>
      </c>
      <c r="EZ3">
        <v>8.3800000000000008</v>
      </c>
      <c r="FA3">
        <v>0.59</v>
      </c>
      <c r="FB3">
        <v>8.25</v>
      </c>
      <c r="FC3">
        <v>0.42</v>
      </c>
      <c r="FD3">
        <v>3.55</v>
      </c>
      <c r="FE3">
        <v>0.24</v>
      </c>
      <c r="FF3">
        <v>2.2200000000000002</v>
      </c>
      <c r="FG3">
        <v>0.16</v>
      </c>
      <c r="FH3" s="2">
        <v>4.4800000000000003E-6</v>
      </c>
      <c r="FI3" s="2">
        <v>3.3000000000000002E-7</v>
      </c>
      <c r="FL3" s="69"/>
      <c r="FM3" s="69"/>
      <c r="FN3" s="69"/>
      <c r="FO3" s="69"/>
      <c r="FP3" s="69"/>
      <c r="FQ3" s="69"/>
      <c r="FR3" s="69"/>
      <c r="FS3" s="69"/>
      <c r="FT3" s="69"/>
      <c r="FU3" s="69"/>
      <c r="FV3" s="69"/>
      <c r="FW3" s="69"/>
      <c r="FX3" s="69"/>
      <c r="FY3" s="69"/>
      <c r="FZ3" s="69"/>
      <c r="GA3" s="69"/>
      <c r="GB3" s="69"/>
      <c r="GC3" s="69"/>
      <c r="GD3" s="69"/>
      <c r="GE3" s="69"/>
      <c r="GF3" s="69"/>
      <c r="GG3" s="69"/>
      <c r="GH3" s="69"/>
      <c r="GI3" s="69"/>
      <c r="GJ3" s="69"/>
      <c r="GK3" s="69"/>
      <c r="GL3" s="69"/>
      <c r="GM3" s="69"/>
      <c r="GN3" s="69"/>
      <c r="GO3" s="69"/>
      <c r="GP3" s="69"/>
      <c r="GQ3" s="69"/>
      <c r="GR3" s="69"/>
      <c r="GS3" s="69"/>
      <c r="GT3" s="69"/>
      <c r="GU3" s="69"/>
      <c r="GV3" s="69"/>
      <c r="GW3" s="69"/>
      <c r="GX3" s="69"/>
      <c r="GY3" s="69"/>
      <c r="GZ3" s="69"/>
      <c r="HA3" s="69"/>
      <c r="HB3" s="69"/>
      <c r="HC3" s="69"/>
      <c r="HD3" s="69"/>
      <c r="HE3" s="69"/>
      <c r="HF3" s="69"/>
      <c r="HG3" s="69"/>
      <c r="HH3" s="69"/>
      <c r="HI3" s="69"/>
      <c r="HJ3" s="69"/>
      <c r="HK3" s="69"/>
      <c r="HL3" s="69"/>
      <c r="HM3" s="69"/>
      <c r="HN3" s="69"/>
      <c r="HO3" s="69"/>
      <c r="HP3" s="69"/>
      <c r="HQ3" s="69"/>
      <c r="HR3" s="69"/>
      <c r="HS3" s="69"/>
      <c r="HT3" s="69"/>
      <c r="HU3" s="69"/>
      <c r="HV3" s="69"/>
      <c r="HW3" s="69"/>
      <c r="HX3" s="69"/>
      <c r="HY3" s="69"/>
      <c r="HZ3" s="69"/>
      <c r="IA3" s="69"/>
      <c r="IB3" s="69"/>
      <c r="IC3" s="69"/>
      <c r="ID3" s="69"/>
      <c r="IE3" s="69"/>
    </row>
    <row r="4" spans="1:256" ht="15.75" x14ac:dyDescent="0.25">
      <c r="A4" t="s">
        <v>167</v>
      </c>
      <c r="B4" t="s">
        <v>189</v>
      </c>
      <c r="C4" t="s">
        <v>211</v>
      </c>
      <c r="D4" s="144">
        <v>0.41626157407407405</v>
      </c>
      <c r="E4">
        <v>23.882000000000001</v>
      </c>
      <c r="F4" t="s">
        <v>323</v>
      </c>
      <c r="G4">
        <v>48</v>
      </c>
      <c r="I4">
        <v>1</v>
      </c>
      <c r="J4" s="2">
        <v>891800</v>
      </c>
      <c r="K4">
        <v>9000</v>
      </c>
      <c r="L4">
        <v>10440</v>
      </c>
      <c r="M4">
        <v>220</v>
      </c>
      <c r="N4">
        <v>109100</v>
      </c>
      <c r="O4">
        <v>2300</v>
      </c>
      <c r="P4">
        <v>76000</v>
      </c>
      <c r="Q4">
        <v>1600</v>
      </c>
      <c r="R4">
        <v>191100</v>
      </c>
      <c r="S4">
        <v>3900</v>
      </c>
      <c r="T4">
        <v>169100</v>
      </c>
      <c r="U4">
        <v>3200</v>
      </c>
      <c r="V4">
        <v>41460</v>
      </c>
      <c r="W4">
        <v>870</v>
      </c>
      <c r="X4">
        <v>143200</v>
      </c>
      <c r="Y4">
        <v>2600</v>
      </c>
      <c r="Z4">
        <v>30320</v>
      </c>
      <c r="AA4">
        <v>740</v>
      </c>
      <c r="AB4">
        <v>27390</v>
      </c>
      <c r="AC4">
        <v>620</v>
      </c>
      <c r="AD4">
        <v>6160</v>
      </c>
      <c r="AE4">
        <v>210</v>
      </c>
      <c r="AF4">
        <v>2870</v>
      </c>
      <c r="AG4">
        <v>140</v>
      </c>
      <c r="AH4">
        <v>7830</v>
      </c>
      <c r="AI4">
        <v>260</v>
      </c>
      <c r="AJ4">
        <v>8480</v>
      </c>
      <c r="AK4">
        <v>240</v>
      </c>
      <c r="AL4">
        <v>13020</v>
      </c>
      <c r="AM4">
        <v>380</v>
      </c>
      <c r="AN4">
        <v>11250</v>
      </c>
      <c r="AO4">
        <v>310</v>
      </c>
      <c r="AP4">
        <v>10630</v>
      </c>
      <c r="AQ4">
        <v>260</v>
      </c>
      <c r="AR4">
        <v>4360</v>
      </c>
      <c r="AS4">
        <v>180</v>
      </c>
      <c r="AT4">
        <v>5930</v>
      </c>
      <c r="AU4">
        <v>250</v>
      </c>
      <c r="AV4">
        <v>3760</v>
      </c>
      <c r="AW4">
        <v>170</v>
      </c>
      <c r="AX4">
        <v>50</v>
      </c>
      <c r="AY4">
        <v>13</v>
      </c>
      <c r="AZ4">
        <v>252</v>
      </c>
      <c r="BA4">
        <v>24</v>
      </c>
      <c r="BB4">
        <v>113</v>
      </c>
      <c r="BC4">
        <v>13</v>
      </c>
      <c r="BD4">
        <v>357</v>
      </c>
      <c r="BE4">
        <v>34</v>
      </c>
      <c r="BF4">
        <v>11150</v>
      </c>
      <c r="BG4">
        <v>280</v>
      </c>
      <c r="BH4">
        <v>7420</v>
      </c>
      <c r="BI4">
        <v>220</v>
      </c>
      <c r="BJ4">
        <v>108700</v>
      </c>
      <c r="BK4">
        <v>2300</v>
      </c>
      <c r="BL4">
        <v>800</v>
      </c>
      <c r="BM4">
        <v>220</v>
      </c>
      <c r="BN4">
        <v>74600</v>
      </c>
      <c r="BO4">
        <v>1600</v>
      </c>
      <c r="BP4">
        <v>191100</v>
      </c>
      <c r="BQ4">
        <v>3900</v>
      </c>
      <c r="BR4">
        <v>169100</v>
      </c>
      <c r="BS4">
        <v>3200</v>
      </c>
      <c r="BT4">
        <v>41460</v>
      </c>
      <c r="BU4">
        <v>870</v>
      </c>
      <c r="BV4">
        <v>143200</v>
      </c>
      <c r="BW4">
        <v>2600</v>
      </c>
      <c r="BX4">
        <v>30320</v>
      </c>
      <c r="BY4">
        <v>740</v>
      </c>
      <c r="BZ4">
        <v>27390</v>
      </c>
      <c r="CA4">
        <v>620</v>
      </c>
      <c r="CB4">
        <v>6160</v>
      </c>
      <c r="CC4">
        <v>210</v>
      </c>
      <c r="CD4">
        <v>2870</v>
      </c>
      <c r="CE4">
        <v>140</v>
      </c>
      <c r="CF4">
        <v>7830</v>
      </c>
      <c r="CG4">
        <v>260</v>
      </c>
      <c r="CH4">
        <v>8480</v>
      </c>
      <c r="CI4">
        <v>240</v>
      </c>
      <c r="CJ4">
        <v>13020</v>
      </c>
      <c r="CK4">
        <v>380</v>
      </c>
      <c r="CL4">
        <v>11250</v>
      </c>
      <c r="CM4">
        <v>310</v>
      </c>
      <c r="CN4">
        <v>10630</v>
      </c>
      <c r="CO4">
        <v>260</v>
      </c>
      <c r="CP4">
        <v>4360</v>
      </c>
      <c r="CQ4">
        <v>180</v>
      </c>
      <c r="CR4">
        <v>5930</v>
      </c>
      <c r="CS4">
        <v>250</v>
      </c>
      <c r="CT4">
        <v>3760</v>
      </c>
      <c r="CU4">
        <v>170</v>
      </c>
      <c r="CV4">
        <v>15</v>
      </c>
      <c r="CW4">
        <v>13</v>
      </c>
      <c r="CX4">
        <v>242</v>
      </c>
      <c r="CY4">
        <v>24</v>
      </c>
      <c r="CZ4">
        <v>104</v>
      </c>
      <c r="DA4">
        <v>13</v>
      </c>
      <c r="DB4">
        <v>333</v>
      </c>
      <c r="DC4">
        <v>34</v>
      </c>
      <c r="DD4">
        <v>11150</v>
      </c>
      <c r="DE4">
        <v>280</v>
      </c>
      <c r="DF4">
        <v>7420</v>
      </c>
      <c r="DG4">
        <v>220</v>
      </c>
      <c r="DH4">
        <v>14.9</v>
      </c>
      <c r="DI4">
        <v>2</v>
      </c>
      <c r="DJ4">
        <v>317</v>
      </c>
      <c r="DK4">
        <v>88</v>
      </c>
      <c r="DL4">
        <v>504000</v>
      </c>
      <c r="DM4">
        <v>11000</v>
      </c>
      <c r="DN4">
        <v>537</v>
      </c>
      <c r="DO4">
        <v>11</v>
      </c>
      <c r="DP4">
        <v>858</v>
      </c>
      <c r="DQ4">
        <v>17</v>
      </c>
      <c r="DR4">
        <v>703</v>
      </c>
      <c r="DS4">
        <v>13</v>
      </c>
      <c r="DT4">
        <v>140.5</v>
      </c>
      <c r="DU4">
        <v>3</v>
      </c>
      <c r="DV4">
        <v>500.2</v>
      </c>
      <c r="DW4">
        <v>8.9</v>
      </c>
      <c r="DX4">
        <v>78.3</v>
      </c>
      <c r="DY4">
        <v>1.9</v>
      </c>
      <c r="DZ4">
        <v>415.3</v>
      </c>
      <c r="EA4">
        <v>9.4</v>
      </c>
      <c r="EB4">
        <v>107.7</v>
      </c>
      <c r="EC4">
        <v>3.7</v>
      </c>
      <c r="ED4">
        <v>12.68</v>
      </c>
      <c r="EE4">
        <v>0.61</v>
      </c>
      <c r="EF4">
        <v>125.4</v>
      </c>
      <c r="EG4">
        <v>4.2</v>
      </c>
      <c r="EH4">
        <v>19.420000000000002</v>
      </c>
      <c r="EI4">
        <v>0.56000000000000005</v>
      </c>
      <c r="EJ4">
        <v>127.8</v>
      </c>
      <c r="EK4">
        <v>3.7</v>
      </c>
      <c r="EL4">
        <v>27.14</v>
      </c>
      <c r="EM4">
        <v>0.76</v>
      </c>
      <c r="EN4">
        <v>76.5</v>
      </c>
      <c r="EO4">
        <v>1.9</v>
      </c>
      <c r="EP4">
        <v>10.16</v>
      </c>
      <c r="EQ4">
        <v>0.42</v>
      </c>
      <c r="ER4">
        <v>62</v>
      </c>
      <c r="ES4">
        <v>2.6</v>
      </c>
      <c r="ET4">
        <v>8.5299999999999994</v>
      </c>
      <c r="EU4">
        <v>0.38</v>
      </c>
      <c r="EV4">
        <v>2.9</v>
      </c>
      <c r="EW4">
        <v>2.5</v>
      </c>
      <c r="EX4">
        <v>2.83</v>
      </c>
      <c r="EY4">
        <v>0.28000000000000003</v>
      </c>
      <c r="EZ4">
        <v>1.33</v>
      </c>
      <c r="FA4">
        <v>0.17</v>
      </c>
      <c r="FB4">
        <v>1.79</v>
      </c>
      <c r="FC4">
        <v>0.18</v>
      </c>
      <c r="FD4">
        <v>28.45</v>
      </c>
      <c r="FE4">
        <v>0.71</v>
      </c>
      <c r="FF4">
        <v>18.2</v>
      </c>
      <c r="FG4">
        <v>0.55000000000000004</v>
      </c>
      <c r="FH4" s="2">
        <v>3.6199999999999999E-5</v>
      </c>
      <c r="FI4" s="2">
        <v>1.1000000000000001E-6</v>
      </c>
      <c r="FL4" s="69"/>
      <c r="FM4" s="69"/>
      <c r="FN4" s="69"/>
      <c r="FO4" s="69"/>
      <c r="FP4" s="69"/>
      <c r="FQ4" s="69"/>
      <c r="FR4" s="69"/>
      <c r="FS4" s="69"/>
      <c r="FT4" s="69"/>
      <c r="FU4" s="69"/>
      <c r="FV4" s="69"/>
      <c r="FW4" s="69"/>
      <c r="FX4" s="69"/>
      <c r="FY4" s="69"/>
      <c r="FZ4" s="69"/>
      <c r="GA4" s="69"/>
      <c r="GB4" s="69"/>
      <c r="GC4" s="69"/>
      <c r="GD4" s="69"/>
      <c r="GE4" s="69"/>
      <c r="GF4" s="69"/>
      <c r="GG4" s="69"/>
      <c r="GH4" s="69"/>
      <c r="GI4" s="69"/>
      <c r="GJ4" s="69"/>
      <c r="GK4" s="69"/>
      <c r="GL4" s="69"/>
      <c r="GM4" s="69"/>
      <c r="GN4" s="69"/>
      <c r="GO4" s="69"/>
      <c r="GP4" s="69"/>
      <c r="GQ4" s="69"/>
      <c r="GR4" s="69"/>
      <c r="GS4" s="69"/>
      <c r="GT4" s="69"/>
      <c r="GU4" s="69"/>
      <c r="GV4" s="69"/>
      <c r="GW4" s="69"/>
      <c r="GX4" s="69"/>
      <c r="GY4" s="69"/>
      <c r="GZ4" s="69"/>
      <c r="HA4" s="69"/>
      <c r="HB4" s="69"/>
      <c r="HC4" s="69"/>
      <c r="HD4" s="69"/>
      <c r="HE4" s="69"/>
      <c r="HF4" s="69"/>
      <c r="HG4" s="69"/>
      <c r="HH4" s="69"/>
      <c r="HI4" s="69"/>
      <c r="HJ4" s="69"/>
      <c r="HK4" s="69"/>
      <c r="HL4" s="69"/>
      <c r="HM4" s="69"/>
      <c r="HN4" s="69"/>
      <c r="HO4" s="69"/>
      <c r="HP4" s="69"/>
      <c r="HQ4" s="69"/>
      <c r="HR4" s="69"/>
      <c r="HS4" s="69"/>
      <c r="HT4" s="69"/>
      <c r="HU4" s="69"/>
      <c r="HV4" s="69"/>
      <c r="HW4" s="69"/>
      <c r="HX4" s="69"/>
      <c r="HY4" s="69"/>
      <c r="HZ4" s="69"/>
      <c r="IA4" s="69"/>
      <c r="IB4" s="69"/>
      <c r="IC4" s="69"/>
      <c r="ID4" s="69"/>
      <c r="IE4" s="69"/>
    </row>
    <row r="5" spans="1:256" ht="15.75" x14ac:dyDescent="0.25">
      <c r="A5" t="s">
        <v>168</v>
      </c>
      <c r="B5" t="s">
        <v>190</v>
      </c>
      <c r="C5" t="s">
        <v>211</v>
      </c>
      <c r="D5" s="144">
        <v>0.41812500000000002</v>
      </c>
      <c r="E5">
        <v>25.172999999999998</v>
      </c>
      <c r="F5" t="s">
        <v>324</v>
      </c>
      <c r="G5">
        <v>51</v>
      </c>
      <c r="I5">
        <v>1</v>
      </c>
      <c r="J5" s="2">
        <v>1747000</v>
      </c>
      <c r="K5">
        <v>23000</v>
      </c>
      <c r="L5">
        <v>10230</v>
      </c>
      <c r="M5">
        <v>190</v>
      </c>
      <c r="N5">
        <v>105600</v>
      </c>
      <c r="O5">
        <v>2400</v>
      </c>
      <c r="P5">
        <v>54000</v>
      </c>
      <c r="Q5">
        <v>1200</v>
      </c>
      <c r="R5" s="2">
        <v>1035000</v>
      </c>
      <c r="S5">
        <v>26000</v>
      </c>
      <c r="T5">
        <v>14440</v>
      </c>
      <c r="U5">
        <v>600</v>
      </c>
      <c r="V5">
        <v>136700</v>
      </c>
      <c r="W5">
        <v>4600</v>
      </c>
      <c r="X5">
        <v>301000</v>
      </c>
      <c r="Y5">
        <v>10000</v>
      </c>
      <c r="Z5">
        <v>42300</v>
      </c>
      <c r="AA5">
        <v>1400</v>
      </c>
      <c r="AB5">
        <v>28200</v>
      </c>
      <c r="AC5">
        <v>1100</v>
      </c>
      <c r="AD5">
        <v>3080</v>
      </c>
      <c r="AE5">
        <v>190</v>
      </c>
      <c r="AF5">
        <v>2660</v>
      </c>
      <c r="AG5">
        <v>140</v>
      </c>
      <c r="AH5">
        <v>2170</v>
      </c>
      <c r="AI5">
        <v>120</v>
      </c>
      <c r="AJ5">
        <v>1227</v>
      </c>
      <c r="AK5">
        <v>89</v>
      </c>
      <c r="AL5">
        <v>1290</v>
      </c>
      <c r="AM5">
        <v>100</v>
      </c>
      <c r="AN5">
        <v>881</v>
      </c>
      <c r="AO5">
        <v>81</v>
      </c>
      <c r="AP5">
        <v>720</v>
      </c>
      <c r="AQ5">
        <v>72</v>
      </c>
      <c r="AR5">
        <v>250</v>
      </c>
      <c r="AS5">
        <v>38</v>
      </c>
      <c r="AT5">
        <v>307</v>
      </c>
      <c r="AU5">
        <v>43</v>
      </c>
      <c r="AV5">
        <v>258</v>
      </c>
      <c r="AW5">
        <v>37</v>
      </c>
      <c r="AX5">
        <v>62</v>
      </c>
      <c r="AY5">
        <v>13</v>
      </c>
      <c r="AZ5">
        <v>520</v>
      </c>
      <c r="BA5">
        <v>45</v>
      </c>
      <c r="BB5">
        <v>491</v>
      </c>
      <c r="BC5">
        <v>39</v>
      </c>
      <c r="BD5">
        <v>1185</v>
      </c>
      <c r="BE5">
        <v>58</v>
      </c>
      <c r="BF5">
        <v>2140</v>
      </c>
      <c r="BG5">
        <v>330</v>
      </c>
      <c r="BH5">
        <v>967</v>
      </c>
      <c r="BI5">
        <v>75</v>
      </c>
      <c r="BJ5">
        <v>105200</v>
      </c>
      <c r="BK5">
        <v>2400</v>
      </c>
      <c r="BL5">
        <v>620</v>
      </c>
      <c r="BM5">
        <v>190</v>
      </c>
      <c r="BN5">
        <v>52600</v>
      </c>
      <c r="BO5">
        <v>1200</v>
      </c>
      <c r="BP5" s="2">
        <v>1035000</v>
      </c>
      <c r="BQ5">
        <v>26000</v>
      </c>
      <c r="BR5">
        <v>14420</v>
      </c>
      <c r="BS5">
        <v>600</v>
      </c>
      <c r="BT5">
        <v>136700</v>
      </c>
      <c r="BU5">
        <v>4600</v>
      </c>
      <c r="BV5">
        <v>301000</v>
      </c>
      <c r="BW5">
        <v>10000</v>
      </c>
      <c r="BX5">
        <v>42300</v>
      </c>
      <c r="BY5">
        <v>1400</v>
      </c>
      <c r="BZ5">
        <v>28200</v>
      </c>
      <c r="CA5">
        <v>1100</v>
      </c>
      <c r="CB5">
        <v>3080</v>
      </c>
      <c r="CC5">
        <v>190</v>
      </c>
      <c r="CD5">
        <v>2660</v>
      </c>
      <c r="CE5">
        <v>140</v>
      </c>
      <c r="CF5">
        <v>2170</v>
      </c>
      <c r="CG5">
        <v>120</v>
      </c>
      <c r="CH5">
        <v>1227</v>
      </c>
      <c r="CI5">
        <v>89</v>
      </c>
      <c r="CJ5">
        <v>1290</v>
      </c>
      <c r="CK5">
        <v>100</v>
      </c>
      <c r="CL5">
        <v>881</v>
      </c>
      <c r="CM5">
        <v>81</v>
      </c>
      <c r="CN5">
        <v>720</v>
      </c>
      <c r="CO5">
        <v>72</v>
      </c>
      <c r="CP5">
        <v>250</v>
      </c>
      <c r="CQ5">
        <v>38</v>
      </c>
      <c r="CR5">
        <v>307</v>
      </c>
      <c r="CS5">
        <v>43</v>
      </c>
      <c r="CT5">
        <v>257</v>
      </c>
      <c r="CU5">
        <v>37</v>
      </c>
      <c r="CV5">
        <v>28</v>
      </c>
      <c r="CW5">
        <v>13</v>
      </c>
      <c r="CX5">
        <v>510</v>
      </c>
      <c r="CY5">
        <v>45</v>
      </c>
      <c r="CZ5">
        <v>481</v>
      </c>
      <c r="DA5">
        <v>39</v>
      </c>
      <c r="DB5">
        <v>1162</v>
      </c>
      <c r="DC5">
        <v>58</v>
      </c>
      <c r="DD5">
        <v>2140</v>
      </c>
      <c r="DE5">
        <v>330</v>
      </c>
      <c r="DF5">
        <v>967</v>
      </c>
      <c r="DG5">
        <v>75</v>
      </c>
      <c r="DH5">
        <v>18.100000000000001</v>
      </c>
      <c r="DI5">
        <v>2</v>
      </c>
      <c r="DJ5">
        <v>246</v>
      </c>
      <c r="DK5">
        <v>75</v>
      </c>
      <c r="DL5">
        <v>488000</v>
      </c>
      <c r="DM5">
        <v>11000</v>
      </c>
      <c r="DN5">
        <v>378.9</v>
      </c>
      <c r="DO5">
        <v>8.5</v>
      </c>
      <c r="DP5">
        <v>4650</v>
      </c>
      <c r="DQ5">
        <v>120</v>
      </c>
      <c r="DR5">
        <v>60</v>
      </c>
      <c r="DS5">
        <v>2.5</v>
      </c>
      <c r="DT5">
        <v>464</v>
      </c>
      <c r="DU5">
        <v>16</v>
      </c>
      <c r="DV5">
        <v>1054</v>
      </c>
      <c r="DW5">
        <v>36</v>
      </c>
      <c r="DX5">
        <v>109.4</v>
      </c>
      <c r="DY5">
        <v>3.7</v>
      </c>
      <c r="DZ5">
        <v>428</v>
      </c>
      <c r="EA5">
        <v>16</v>
      </c>
      <c r="EB5">
        <v>53.9</v>
      </c>
      <c r="EC5">
        <v>3.3</v>
      </c>
      <c r="ED5">
        <v>11.78</v>
      </c>
      <c r="EE5">
        <v>0.64</v>
      </c>
      <c r="EF5">
        <v>34.799999999999997</v>
      </c>
      <c r="EG5">
        <v>1.9</v>
      </c>
      <c r="EH5">
        <v>2.81</v>
      </c>
      <c r="EI5">
        <v>0.2</v>
      </c>
      <c r="EJ5">
        <v>12.66</v>
      </c>
      <c r="EK5">
        <v>0.99</v>
      </c>
      <c r="EL5">
        <v>2.13</v>
      </c>
      <c r="EM5">
        <v>0.2</v>
      </c>
      <c r="EN5">
        <v>5.18</v>
      </c>
      <c r="EO5">
        <v>0.52</v>
      </c>
      <c r="EP5">
        <v>0.58199999999999996</v>
      </c>
      <c r="EQ5">
        <v>8.7999999999999995E-2</v>
      </c>
      <c r="ER5">
        <v>3.21</v>
      </c>
      <c r="ES5">
        <v>0.45</v>
      </c>
      <c r="ET5">
        <v>0.58399999999999996</v>
      </c>
      <c r="EU5">
        <v>8.3000000000000004E-2</v>
      </c>
      <c r="EV5">
        <v>5.3</v>
      </c>
      <c r="EW5">
        <v>2.4</v>
      </c>
      <c r="EX5">
        <v>5.96</v>
      </c>
      <c r="EY5">
        <v>0.52</v>
      </c>
      <c r="EZ5">
        <v>6.16</v>
      </c>
      <c r="FA5">
        <v>0.5</v>
      </c>
      <c r="FB5">
        <v>6.24</v>
      </c>
      <c r="FC5">
        <v>0.31</v>
      </c>
      <c r="FD5">
        <v>5.46</v>
      </c>
      <c r="FE5">
        <v>0.84</v>
      </c>
      <c r="FF5">
        <v>2.37</v>
      </c>
      <c r="FG5">
        <v>0.18</v>
      </c>
      <c r="FH5" s="2">
        <v>4.9400000000000001E-6</v>
      </c>
      <c r="FI5" s="2">
        <v>4.4999999999999998E-7</v>
      </c>
      <c r="FL5" s="69"/>
      <c r="FM5" s="69"/>
      <c r="FN5" s="69"/>
      <c r="FO5" s="69"/>
      <c r="FP5" s="69"/>
      <c r="FQ5" s="69"/>
      <c r="FR5" s="69"/>
      <c r="FS5" s="69"/>
      <c r="FT5" s="69"/>
      <c r="FU5" s="69"/>
      <c r="FV5" s="69"/>
      <c r="FW5" s="69"/>
      <c r="FX5" s="69"/>
      <c r="FY5" s="69"/>
      <c r="FZ5" s="69"/>
      <c r="GA5" s="69"/>
      <c r="GB5" s="69"/>
      <c r="GC5" s="69"/>
      <c r="GD5" s="69"/>
      <c r="GE5" s="69"/>
      <c r="GF5" s="69"/>
      <c r="GG5" s="69"/>
      <c r="GH5" s="69"/>
      <c r="GI5" s="69"/>
      <c r="GJ5" s="69"/>
      <c r="GK5" s="69"/>
      <c r="GL5" s="69"/>
      <c r="GM5" s="69"/>
      <c r="GN5" s="69"/>
      <c r="GO5" s="69"/>
      <c r="GP5" s="69"/>
      <c r="GQ5" s="69"/>
      <c r="GR5" s="69"/>
      <c r="GS5" s="69"/>
      <c r="GT5" s="69"/>
      <c r="GU5" s="69"/>
      <c r="GV5" s="69"/>
      <c r="GW5" s="69"/>
      <c r="GX5" s="69"/>
      <c r="GY5" s="69"/>
      <c r="GZ5" s="69"/>
      <c r="HA5" s="69"/>
      <c r="HB5" s="69"/>
      <c r="HC5" s="69"/>
      <c r="HD5" s="69"/>
      <c r="HE5" s="69"/>
      <c r="HF5" s="69"/>
      <c r="HG5" s="69"/>
      <c r="HH5" s="69"/>
      <c r="HI5" s="69"/>
      <c r="HJ5" s="69"/>
      <c r="HK5" s="69"/>
      <c r="HL5" s="69"/>
      <c r="HM5" s="69"/>
      <c r="HN5" s="69"/>
      <c r="HO5" s="69"/>
      <c r="HP5" s="69"/>
      <c r="HQ5" s="69"/>
      <c r="HR5" s="69"/>
      <c r="HS5" s="69"/>
      <c r="HT5" s="69"/>
      <c r="HU5" s="69"/>
      <c r="HV5" s="69"/>
      <c r="HW5" s="69"/>
      <c r="HX5" s="69"/>
      <c r="HY5" s="69"/>
      <c r="HZ5" s="69"/>
      <c r="IA5" s="69"/>
      <c r="IB5" s="69"/>
      <c r="IC5" s="69"/>
      <c r="ID5" s="69"/>
      <c r="IE5" s="69"/>
    </row>
    <row r="6" spans="1:256" ht="15.75" x14ac:dyDescent="0.25">
      <c r="A6" t="s">
        <v>169</v>
      </c>
      <c r="B6" t="s">
        <v>191</v>
      </c>
      <c r="C6" t="s">
        <v>211</v>
      </c>
      <c r="D6" s="144">
        <v>0.42017361111111112</v>
      </c>
      <c r="E6">
        <v>24.370999999999999</v>
      </c>
      <c r="F6" t="s">
        <v>325</v>
      </c>
      <c r="G6">
        <v>49</v>
      </c>
      <c r="I6">
        <v>1</v>
      </c>
      <c r="J6" s="2">
        <v>809000</v>
      </c>
      <c r="K6">
        <v>47000</v>
      </c>
      <c r="L6">
        <v>9920</v>
      </c>
      <c r="M6">
        <v>200</v>
      </c>
      <c r="N6">
        <v>105400</v>
      </c>
      <c r="O6">
        <v>2700</v>
      </c>
      <c r="P6" s="2">
        <v>21930</v>
      </c>
      <c r="Q6">
        <v>680</v>
      </c>
      <c r="R6">
        <v>343500</v>
      </c>
      <c r="S6">
        <v>8800</v>
      </c>
      <c r="T6">
        <v>50300</v>
      </c>
      <c r="U6">
        <v>6100</v>
      </c>
      <c r="V6">
        <v>55700</v>
      </c>
      <c r="W6">
        <v>6800</v>
      </c>
      <c r="X6">
        <v>126000</v>
      </c>
      <c r="Y6">
        <v>15000</v>
      </c>
      <c r="Z6">
        <v>23400</v>
      </c>
      <c r="AA6">
        <v>2800</v>
      </c>
      <c r="AB6">
        <v>17300</v>
      </c>
      <c r="AC6">
        <v>1900</v>
      </c>
      <c r="AD6">
        <v>3020</v>
      </c>
      <c r="AE6">
        <v>370</v>
      </c>
      <c r="AF6">
        <v>2110</v>
      </c>
      <c r="AG6">
        <v>300</v>
      </c>
      <c r="AH6">
        <v>3000</v>
      </c>
      <c r="AI6">
        <v>390</v>
      </c>
      <c r="AJ6">
        <v>2590</v>
      </c>
      <c r="AK6">
        <v>320</v>
      </c>
      <c r="AL6">
        <v>3670</v>
      </c>
      <c r="AM6">
        <v>430</v>
      </c>
      <c r="AN6">
        <v>3150</v>
      </c>
      <c r="AO6">
        <v>440</v>
      </c>
      <c r="AP6">
        <v>2760</v>
      </c>
      <c r="AQ6">
        <v>360</v>
      </c>
      <c r="AR6">
        <v>1070</v>
      </c>
      <c r="AS6">
        <v>160</v>
      </c>
      <c r="AT6">
        <v>1280</v>
      </c>
      <c r="AU6">
        <v>170</v>
      </c>
      <c r="AV6">
        <v>810</v>
      </c>
      <c r="AW6">
        <v>130</v>
      </c>
      <c r="AX6">
        <v>43</v>
      </c>
      <c r="AY6">
        <v>12</v>
      </c>
      <c r="AZ6">
        <v>623</v>
      </c>
      <c r="BA6">
        <v>62</v>
      </c>
      <c r="BB6">
        <v>132</v>
      </c>
      <c r="BC6">
        <v>19</v>
      </c>
      <c r="BD6">
        <v>384</v>
      </c>
      <c r="BE6">
        <v>45</v>
      </c>
      <c r="BF6">
        <v>14100</v>
      </c>
      <c r="BG6">
        <v>1400</v>
      </c>
      <c r="BH6">
        <v>17000</v>
      </c>
      <c r="BI6">
        <v>1500</v>
      </c>
      <c r="BJ6">
        <v>105100</v>
      </c>
      <c r="BK6">
        <v>2700</v>
      </c>
      <c r="BL6">
        <v>330</v>
      </c>
      <c r="BM6">
        <v>200</v>
      </c>
      <c r="BN6" s="2">
        <v>20530</v>
      </c>
      <c r="BO6">
        <v>680</v>
      </c>
      <c r="BP6">
        <v>343500</v>
      </c>
      <c r="BQ6">
        <v>8800</v>
      </c>
      <c r="BR6">
        <v>50300</v>
      </c>
      <c r="BS6">
        <v>6100</v>
      </c>
      <c r="BT6">
        <v>55700</v>
      </c>
      <c r="BU6">
        <v>6800</v>
      </c>
      <c r="BV6">
        <v>126000</v>
      </c>
      <c r="BW6">
        <v>15000</v>
      </c>
      <c r="BX6">
        <v>23400</v>
      </c>
      <c r="BY6">
        <v>2800</v>
      </c>
      <c r="BZ6">
        <v>17300</v>
      </c>
      <c r="CA6">
        <v>1900</v>
      </c>
      <c r="CB6">
        <v>3020</v>
      </c>
      <c r="CC6">
        <v>370</v>
      </c>
      <c r="CD6">
        <v>2110</v>
      </c>
      <c r="CE6">
        <v>300</v>
      </c>
      <c r="CF6">
        <v>3000</v>
      </c>
      <c r="CG6">
        <v>390</v>
      </c>
      <c r="CH6">
        <v>2590</v>
      </c>
      <c r="CI6">
        <v>320</v>
      </c>
      <c r="CJ6">
        <v>3670</v>
      </c>
      <c r="CK6">
        <v>430</v>
      </c>
      <c r="CL6">
        <v>3150</v>
      </c>
      <c r="CM6">
        <v>440</v>
      </c>
      <c r="CN6">
        <v>2760</v>
      </c>
      <c r="CO6">
        <v>360</v>
      </c>
      <c r="CP6">
        <v>1070</v>
      </c>
      <c r="CQ6">
        <v>160</v>
      </c>
      <c r="CR6">
        <v>1280</v>
      </c>
      <c r="CS6">
        <v>170</v>
      </c>
      <c r="CT6">
        <v>810</v>
      </c>
      <c r="CU6">
        <v>130</v>
      </c>
      <c r="CV6">
        <v>9</v>
      </c>
      <c r="CW6">
        <v>12</v>
      </c>
      <c r="CX6">
        <v>613</v>
      </c>
      <c r="CY6">
        <v>62</v>
      </c>
      <c r="CZ6">
        <v>122</v>
      </c>
      <c r="DA6">
        <v>19</v>
      </c>
      <c r="DB6">
        <v>361</v>
      </c>
      <c r="DC6">
        <v>45</v>
      </c>
      <c r="DD6">
        <v>14100</v>
      </c>
      <c r="DE6">
        <v>1400</v>
      </c>
      <c r="DF6">
        <v>17000</v>
      </c>
      <c r="DG6">
        <v>1500</v>
      </c>
      <c r="DH6">
        <v>14.7</v>
      </c>
      <c r="DI6">
        <v>2</v>
      </c>
      <c r="DJ6">
        <v>131</v>
      </c>
      <c r="DK6">
        <v>78</v>
      </c>
      <c r="DL6">
        <v>488000</v>
      </c>
      <c r="DM6">
        <v>13000</v>
      </c>
      <c r="DN6">
        <v>147.9</v>
      </c>
      <c r="DO6">
        <v>4.9000000000000004</v>
      </c>
      <c r="DP6">
        <v>1544</v>
      </c>
      <c r="DQ6">
        <v>40</v>
      </c>
      <c r="DR6">
        <v>209</v>
      </c>
      <c r="DS6">
        <v>25</v>
      </c>
      <c r="DT6">
        <v>189</v>
      </c>
      <c r="DU6">
        <v>23</v>
      </c>
      <c r="DV6">
        <v>440</v>
      </c>
      <c r="DW6">
        <v>54</v>
      </c>
      <c r="DX6">
        <v>60.6</v>
      </c>
      <c r="DY6">
        <v>7.2</v>
      </c>
      <c r="DZ6">
        <v>263</v>
      </c>
      <c r="EA6">
        <v>29</v>
      </c>
      <c r="EB6">
        <v>52.9</v>
      </c>
      <c r="EC6">
        <v>6.6</v>
      </c>
      <c r="ED6">
        <v>9.3000000000000007</v>
      </c>
      <c r="EE6">
        <v>1.3</v>
      </c>
      <c r="EF6">
        <v>48.1</v>
      </c>
      <c r="EG6">
        <v>6.3</v>
      </c>
      <c r="EH6">
        <v>5.93</v>
      </c>
      <c r="EI6">
        <v>0.72</v>
      </c>
      <c r="EJ6">
        <v>36.1</v>
      </c>
      <c r="EK6">
        <v>4.2</v>
      </c>
      <c r="EL6">
        <v>7.6</v>
      </c>
      <c r="EM6">
        <v>1.1000000000000001</v>
      </c>
      <c r="EN6">
        <v>19.8</v>
      </c>
      <c r="EO6">
        <v>2.6</v>
      </c>
      <c r="EP6">
        <v>2.4900000000000002</v>
      </c>
      <c r="EQ6">
        <v>0.36</v>
      </c>
      <c r="ER6">
        <v>13.4</v>
      </c>
      <c r="ES6">
        <v>1.8</v>
      </c>
      <c r="ET6">
        <v>1.85</v>
      </c>
      <c r="EU6">
        <v>0.3</v>
      </c>
      <c r="EV6">
        <v>1.7</v>
      </c>
      <c r="EW6">
        <v>2.2999999999999998</v>
      </c>
      <c r="EX6">
        <v>7.16</v>
      </c>
      <c r="EY6">
        <v>0.72</v>
      </c>
      <c r="EZ6">
        <v>1.57</v>
      </c>
      <c r="FA6">
        <v>0.24</v>
      </c>
      <c r="FB6">
        <v>1.94</v>
      </c>
      <c r="FC6">
        <v>0.24</v>
      </c>
      <c r="FD6">
        <v>36</v>
      </c>
      <c r="FE6">
        <v>3.5</v>
      </c>
      <c r="FF6">
        <v>41.6</v>
      </c>
      <c r="FG6">
        <v>3.7</v>
      </c>
      <c r="FH6" s="2">
        <v>8.4499999999999994E-5</v>
      </c>
      <c r="FI6" s="2">
        <v>6.1999999999999999E-6</v>
      </c>
      <c r="FL6" s="69"/>
      <c r="FM6" s="69"/>
      <c r="FN6" s="69"/>
      <c r="FO6" s="69"/>
      <c r="FP6" s="69"/>
      <c r="FQ6" s="69"/>
      <c r="FR6" s="69"/>
      <c r="FS6" s="69"/>
      <c r="FT6" s="69"/>
      <c r="FU6" s="69"/>
      <c r="FV6" s="69"/>
      <c r="FW6" s="69"/>
      <c r="FX6" s="69"/>
      <c r="FY6" s="69"/>
      <c r="FZ6" s="69"/>
      <c r="GA6" s="69"/>
      <c r="GB6" s="69"/>
      <c r="GC6" s="69"/>
      <c r="GD6" s="69"/>
      <c r="GE6" s="69"/>
      <c r="GF6" s="69"/>
      <c r="GG6" s="69"/>
      <c r="GH6" s="69"/>
      <c r="GI6" s="69"/>
      <c r="GJ6" s="69"/>
      <c r="GK6" s="69"/>
      <c r="GL6" s="69"/>
      <c r="GM6" s="69"/>
      <c r="GN6" s="69"/>
      <c r="GO6" s="69"/>
      <c r="GP6" s="69"/>
      <c r="GQ6" s="69"/>
      <c r="GR6" s="69"/>
      <c r="GS6" s="69"/>
      <c r="GT6" s="69"/>
      <c r="GU6" s="69"/>
      <c r="GV6" s="69"/>
      <c r="GW6" s="69"/>
      <c r="GX6" s="69"/>
      <c r="GY6" s="69"/>
      <c r="GZ6" s="69"/>
      <c r="HA6" s="69"/>
      <c r="HB6" s="69"/>
      <c r="HC6" s="69"/>
      <c r="HD6" s="69"/>
      <c r="HE6" s="69"/>
      <c r="HF6" s="69"/>
      <c r="HG6" s="69"/>
      <c r="HH6" s="69"/>
      <c r="HI6" s="69"/>
      <c r="HJ6" s="69"/>
      <c r="HK6" s="69"/>
      <c r="HL6" s="69"/>
      <c r="HM6" s="69"/>
      <c r="HN6" s="69"/>
      <c r="HO6" s="69"/>
      <c r="HP6" s="69"/>
      <c r="HQ6" s="69"/>
      <c r="HR6" s="69"/>
      <c r="HS6" s="69"/>
      <c r="HT6" s="69"/>
      <c r="HU6" s="69"/>
      <c r="HV6" s="69"/>
      <c r="HW6" s="69"/>
      <c r="HX6" s="69"/>
      <c r="HY6" s="69"/>
      <c r="HZ6" s="69"/>
      <c r="IA6" s="69"/>
      <c r="IB6" s="69"/>
      <c r="IC6" s="69"/>
      <c r="ID6" s="69"/>
      <c r="IE6" s="69"/>
    </row>
    <row r="7" spans="1:256" ht="15.75" x14ac:dyDescent="0.25">
      <c r="A7" t="s">
        <v>170</v>
      </c>
      <c r="B7" t="s">
        <v>192</v>
      </c>
      <c r="C7" t="s">
        <v>211</v>
      </c>
      <c r="D7" s="144">
        <v>0.42197916666666663</v>
      </c>
      <c r="E7">
        <v>23.882000000000001</v>
      </c>
      <c r="F7" t="s">
        <v>326</v>
      </c>
      <c r="G7">
        <v>48</v>
      </c>
      <c r="I7">
        <v>1</v>
      </c>
      <c r="J7" s="2">
        <v>779000</v>
      </c>
      <c r="K7">
        <v>11000</v>
      </c>
      <c r="L7">
        <v>10100</v>
      </c>
      <c r="M7">
        <v>190</v>
      </c>
      <c r="N7">
        <v>107300</v>
      </c>
      <c r="O7">
        <v>2400</v>
      </c>
      <c r="P7">
        <v>105300</v>
      </c>
      <c r="Q7">
        <v>2700</v>
      </c>
      <c r="R7">
        <v>143200</v>
      </c>
      <c r="S7">
        <v>3100</v>
      </c>
      <c r="T7">
        <v>280100</v>
      </c>
      <c r="U7">
        <v>5700</v>
      </c>
      <c r="V7">
        <v>5540</v>
      </c>
      <c r="W7">
        <v>220</v>
      </c>
      <c r="X7">
        <v>16430</v>
      </c>
      <c r="Y7">
        <v>540</v>
      </c>
      <c r="Z7">
        <v>3500</v>
      </c>
      <c r="AA7">
        <v>180</v>
      </c>
      <c r="AB7">
        <v>3660</v>
      </c>
      <c r="AC7">
        <v>150</v>
      </c>
      <c r="AD7">
        <v>1579</v>
      </c>
      <c r="AE7">
        <v>87</v>
      </c>
      <c r="AF7">
        <v>3440</v>
      </c>
      <c r="AG7">
        <v>150</v>
      </c>
      <c r="AH7">
        <v>4190</v>
      </c>
      <c r="AI7">
        <v>150</v>
      </c>
      <c r="AJ7">
        <v>6870</v>
      </c>
      <c r="AK7">
        <v>300</v>
      </c>
      <c r="AL7">
        <v>14960</v>
      </c>
      <c r="AM7">
        <v>410</v>
      </c>
      <c r="AN7">
        <v>16120</v>
      </c>
      <c r="AO7">
        <v>400</v>
      </c>
      <c r="AP7">
        <v>18030</v>
      </c>
      <c r="AQ7">
        <v>510</v>
      </c>
      <c r="AR7">
        <v>8110</v>
      </c>
      <c r="AS7">
        <v>250</v>
      </c>
      <c r="AT7">
        <v>10630</v>
      </c>
      <c r="AU7">
        <v>390</v>
      </c>
      <c r="AV7">
        <v>6530</v>
      </c>
      <c r="AW7">
        <v>250</v>
      </c>
      <c r="AX7">
        <v>97</v>
      </c>
      <c r="AY7">
        <v>18</v>
      </c>
      <c r="AZ7">
        <v>1004</v>
      </c>
      <c r="BA7">
        <v>53</v>
      </c>
      <c r="BB7">
        <v>606</v>
      </c>
      <c r="BC7">
        <v>42</v>
      </c>
      <c r="BD7">
        <v>1463</v>
      </c>
      <c r="BE7">
        <v>76</v>
      </c>
      <c r="BF7">
        <v>2339</v>
      </c>
      <c r="BG7">
        <v>79</v>
      </c>
      <c r="BH7">
        <v>8000</v>
      </c>
      <c r="BI7">
        <v>310</v>
      </c>
      <c r="BJ7">
        <v>106900</v>
      </c>
      <c r="BK7">
        <v>2400</v>
      </c>
      <c r="BL7">
        <v>520</v>
      </c>
      <c r="BM7">
        <v>190</v>
      </c>
      <c r="BN7">
        <v>103900</v>
      </c>
      <c r="BO7">
        <v>2700</v>
      </c>
      <c r="BP7">
        <v>143200</v>
      </c>
      <c r="BQ7">
        <v>3100</v>
      </c>
      <c r="BR7">
        <v>280100</v>
      </c>
      <c r="BS7">
        <v>5700</v>
      </c>
      <c r="BT7">
        <v>5540</v>
      </c>
      <c r="BU7">
        <v>220</v>
      </c>
      <c r="BV7">
        <v>16430</v>
      </c>
      <c r="BW7">
        <v>540</v>
      </c>
      <c r="BX7">
        <v>3500</v>
      </c>
      <c r="BY7">
        <v>180</v>
      </c>
      <c r="BZ7">
        <v>3660</v>
      </c>
      <c r="CA7">
        <v>150</v>
      </c>
      <c r="CB7">
        <v>1579</v>
      </c>
      <c r="CC7">
        <v>87</v>
      </c>
      <c r="CD7">
        <v>3430</v>
      </c>
      <c r="CE7">
        <v>150</v>
      </c>
      <c r="CF7">
        <v>4190</v>
      </c>
      <c r="CG7">
        <v>150</v>
      </c>
      <c r="CH7">
        <v>6870</v>
      </c>
      <c r="CI7">
        <v>300</v>
      </c>
      <c r="CJ7">
        <v>14960</v>
      </c>
      <c r="CK7">
        <v>410</v>
      </c>
      <c r="CL7">
        <v>16120</v>
      </c>
      <c r="CM7">
        <v>400</v>
      </c>
      <c r="CN7">
        <v>18030</v>
      </c>
      <c r="CO7">
        <v>510</v>
      </c>
      <c r="CP7">
        <v>8110</v>
      </c>
      <c r="CQ7">
        <v>250</v>
      </c>
      <c r="CR7">
        <v>10630</v>
      </c>
      <c r="CS7">
        <v>390</v>
      </c>
      <c r="CT7">
        <v>6530</v>
      </c>
      <c r="CU7">
        <v>250</v>
      </c>
      <c r="CV7">
        <v>62</v>
      </c>
      <c r="CW7">
        <v>18</v>
      </c>
      <c r="CX7">
        <v>994</v>
      </c>
      <c r="CY7">
        <v>53</v>
      </c>
      <c r="CZ7">
        <v>596</v>
      </c>
      <c r="DA7">
        <v>42</v>
      </c>
      <c r="DB7">
        <v>1439</v>
      </c>
      <c r="DC7">
        <v>76</v>
      </c>
      <c r="DD7">
        <v>2339</v>
      </c>
      <c r="DE7">
        <v>79</v>
      </c>
      <c r="DF7">
        <v>8000</v>
      </c>
      <c r="DG7">
        <v>310</v>
      </c>
      <c r="DH7">
        <v>14.9</v>
      </c>
      <c r="DI7">
        <v>2</v>
      </c>
      <c r="DJ7">
        <v>208</v>
      </c>
      <c r="DK7">
        <v>77</v>
      </c>
      <c r="DL7">
        <v>496000</v>
      </c>
      <c r="DM7">
        <v>11000</v>
      </c>
      <c r="DN7">
        <v>750</v>
      </c>
      <c r="DO7">
        <v>19</v>
      </c>
      <c r="DP7">
        <v>644</v>
      </c>
      <c r="DQ7">
        <v>14</v>
      </c>
      <c r="DR7">
        <v>1167</v>
      </c>
      <c r="DS7">
        <v>24</v>
      </c>
      <c r="DT7">
        <v>18.79</v>
      </c>
      <c r="DU7">
        <v>0.74</v>
      </c>
      <c r="DV7">
        <v>57.5</v>
      </c>
      <c r="DW7">
        <v>1.9</v>
      </c>
      <c r="DX7">
        <v>9.06</v>
      </c>
      <c r="DY7">
        <v>0.46</v>
      </c>
      <c r="DZ7">
        <v>55.6</v>
      </c>
      <c r="EA7">
        <v>2.2000000000000002</v>
      </c>
      <c r="EB7">
        <v>27.7</v>
      </c>
      <c r="EC7">
        <v>1.5</v>
      </c>
      <c r="ED7">
        <v>15.22</v>
      </c>
      <c r="EE7">
        <v>0.66</v>
      </c>
      <c r="EF7">
        <v>67.099999999999994</v>
      </c>
      <c r="EG7">
        <v>2.4</v>
      </c>
      <c r="EH7">
        <v>15.75</v>
      </c>
      <c r="EI7">
        <v>0.7</v>
      </c>
      <c r="EJ7">
        <v>146.9</v>
      </c>
      <c r="EK7">
        <v>4.0999999999999996</v>
      </c>
      <c r="EL7">
        <v>38.93</v>
      </c>
      <c r="EM7">
        <v>0.98</v>
      </c>
      <c r="EN7">
        <v>129.9</v>
      </c>
      <c r="EO7">
        <v>3.6</v>
      </c>
      <c r="EP7">
        <v>18.940000000000001</v>
      </c>
      <c r="EQ7">
        <v>0.56999999999999995</v>
      </c>
      <c r="ER7">
        <v>111.4</v>
      </c>
      <c r="ES7">
        <v>4.0999999999999996</v>
      </c>
      <c r="ET7">
        <v>14.84</v>
      </c>
      <c r="EU7">
        <v>0.56999999999999995</v>
      </c>
      <c r="EV7">
        <v>11.9</v>
      </c>
      <c r="EW7">
        <v>3.4</v>
      </c>
      <c r="EX7">
        <v>11.63</v>
      </c>
      <c r="EY7">
        <v>0.62</v>
      </c>
      <c r="EZ7">
        <v>7.64</v>
      </c>
      <c r="FA7">
        <v>0.54</v>
      </c>
      <c r="FB7">
        <v>7.73</v>
      </c>
      <c r="FC7">
        <v>0.41</v>
      </c>
      <c r="FD7">
        <v>5.97</v>
      </c>
      <c r="FE7">
        <v>0.2</v>
      </c>
      <c r="FF7">
        <v>19.62</v>
      </c>
      <c r="FG7">
        <v>0.76</v>
      </c>
      <c r="FH7" s="2">
        <v>3.96E-5</v>
      </c>
      <c r="FI7" s="2">
        <v>1.3999999999999999E-6</v>
      </c>
      <c r="FL7" s="69"/>
      <c r="FM7" s="69"/>
      <c r="FN7" s="69"/>
      <c r="FO7" s="69"/>
      <c r="FP7" s="69"/>
      <c r="FQ7" s="69"/>
      <c r="FR7" s="69"/>
      <c r="FS7" s="69"/>
      <c r="FT7" s="69"/>
      <c r="FU7" s="69"/>
      <c r="FV7" s="69"/>
      <c r="FW7" s="69"/>
      <c r="FX7" s="69"/>
      <c r="FY7" s="69"/>
      <c r="FZ7" s="69"/>
      <c r="GA7" s="69"/>
      <c r="GB7" s="69"/>
      <c r="GC7" s="69"/>
      <c r="GD7" s="69"/>
      <c r="GE7" s="69"/>
      <c r="GF7" s="69"/>
      <c r="GG7" s="69"/>
      <c r="GH7" s="69"/>
      <c r="GI7" s="69"/>
      <c r="GJ7" s="69"/>
      <c r="GK7" s="69"/>
      <c r="GL7" s="69"/>
      <c r="GM7" s="69"/>
      <c r="GN7" s="69"/>
      <c r="GO7" s="69"/>
      <c r="GP7" s="69"/>
      <c r="GQ7" s="69"/>
      <c r="GR7" s="69"/>
      <c r="GS7" s="69"/>
      <c r="GT7" s="69"/>
      <c r="GU7" s="69"/>
      <c r="GV7" s="69"/>
      <c r="GW7" s="69"/>
      <c r="GX7" s="69"/>
      <c r="GY7" s="69"/>
      <c r="GZ7" s="69"/>
      <c r="HA7" s="69"/>
      <c r="HB7" s="69"/>
      <c r="HC7" s="69"/>
      <c r="HD7" s="69"/>
      <c r="HE7" s="69"/>
      <c r="HF7" s="69"/>
      <c r="HG7" s="69"/>
      <c r="HH7" s="69"/>
      <c r="HI7" s="69"/>
      <c r="HJ7" s="69"/>
      <c r="HK7" s="69"/>
      <c r="HL7" s="69"/>
      <c r="HM7" s="69"/>
      <c r="HN7" s="69"/>
      <c r="HO7" s="69"/>
      <c r="HP7" s="69"/>
      <c r="HQ7" s="69"/>
      <c r="HR7" s="69"/>
      <c r="HS7" s="69"/>
      <c r="HT7" s="69"/>
      <c r="HU7" s="69"/>
      <c r="HV7" s="69"/>
      <c r="HW7" s="69"/>
      <c r="HX7" s="69"/>
      <c r="HY7" s="69"/>
      <c r="HZ7" s="69"/>
      <c r="IA7" s="69"/>
      <c r="IB7" s="69"/>
      <c r="IC7" s="69"/>
      <c r="ID7" s="69"/>
      <c r="IE7" s="69"/>
    </row>
    <row r="8" spans="1:256" ht="15.75" x14ac:dyDescent="0.25">
      <c r="A8" t="s">
        <v>171</v>
      </c>
      <c r="B8" t="s">
        <v>193</v>
      </c>
      <c r="C8" t="s">
        <v>211</v>
      </c>
      <c r="D8" s="144">
        <v>0.42390046296296297</v>
      </c>
      <c r="E8">
        <v>23.39</v>
      </c>
      <c r="F8" t="s">
        <v>327</v>
      </c>
      <c r="G8">
        <v>47</v>
      </c>
      <c r="I8">
        <v>1</v>
      </c>
      <c r="J8" s="2">
        <v>871000</v>
      </c>
      <c r="K8">
        <v>13000</v>
      </c>
      <c r="L8">
        <v>9830</v>
      </c>
      <c r="M8">
        <v>180</v>
      </c>
      <c r="N8">
        <v>107900</v>
      </c>
      <c r="O8">
        <v>2300</v>
      </c>
      <c r="P8">
        <v>92600</v>
      </c>
      <c r="Q8">
        <v>1900</v>
      </c>
      <c r="R8">
        <v>99000</v>
      </c>
      <c r="S8">
        <v>2600</v>
      </c>
      <c r="T8">
        <v>235400</v>
      </c>
      <c r="U8">
        <v>4800</v>
      </c>
      <c r="V8">
        <v>36540</v>
      </c>
      <c r="W8">
        <v>820</v>
      </c>
      <c r="X8">
        <v>125200</v>
      </c>
      <c r="Y8">
        <v>2900</v>
      </c>
      <c r="Z8">
        <v>27560</v>
      </c>
      <c r="AA8">
        <v>750</v>
      </c>
      <c r="AB8">
        <v>25340</v>
      </c>
      <c r="AC8">
        <v>540</v>
      </c>
      <c r="AD8">
        <v>7440</v>
      </c>
      <c r="AE8">
        <v>220</v>
      </c>
      <c r="AF8">
        <v>6570</v>
      </c>
      <c r="AG8">
        <v>240</v>
      </c>
      <c r="AH8">
        <v>11040</v>
      </c>
      <c r="AI8">
        <v>330</v>
      </c>
      <c r="AJ8">
        <v>11680</v>
      </c>
      <c r="AK8">
        <v>400</v>
      </c>
      <c r="AL8">
        <v>17830</v>
      </c>
      <c r="AM8">
        <v>520</v>
      </c>
      <c r="AN8">
        <v>14850</v>
      </c>
      <c r="AO8">
        <v>400</v>
      </c>
      <c r="AP8">
        <v>14040</v>
      </c>
      <c r="AQ8">
        <v>340</v>
      </c>
      <c r="AR8">
        <v>5590</v>
      </c>
      <c r="AS8">
        <v>210</v>
      </c>
      <c r="AT8">
        <v>7160</v>
      </c>
      <c r="AU8">
        <v>280</v>
      </c>
      <c r="AV8">
        <v>4600</v>
      </c>
      <c r="AW8">
        <v>180</v>
      </c>
      <c r="AX8">
        <v>64</v>
      </c>
      <c r="AY8">
        <v>13</v>
      </c>
      <c r="AZ8">
        <v>346</v>
      </c>
      <c r="BA8">
        <v>34</v>
      </c>
      <c r="BB8">
        <v>304</v>
      </c>
      <c r="BC8">
        <v>27</v>
      </c>
      <c r="BD8">
        <v>957</v>
      </c>
      <c r="BE8">
        <v>53</v>
      </c>
      <c r="BF8">
        <v>3880</v>
      </c>
      <c r="BG8">
        <v>160</v>
      </c>
      <c r="BH8">
        <v>2990</v>
      </c>
      <c r="BI8">
        <v>130</v>
      </c>
      <c r="BJ8">
        <v>107500</v>
      </c>
      <c r="BK8">
        <v>2300</v>
      </c>
      <c r="BL8">
        <v>280</v>
      </c>
      <c r="BM8">
        <v>180</v>
      </c>
      <c r="BN8">
        <v>91200</v>
      </c>
      <c r="BO8">
        <v>1900</v>
      </c>
      <c r="BP8">
        <v>99000</v>
      </c>
      <c r="BQ8">
        <v>2600</v>
      </c>
      <c r="BR8">
        <v>235400</v>
      </c>
      <c r="BS8">
        <v>4800</v>
      </c>
      <c r="BT8">
        <v>36540</v>
      </c>
      <c r="BU8">
        <v>820</v>
      </c>
      <c r="BV8">
        <v>125200</v>
      </c>
      <c r="BW8">
        <v>2900</v>
      </c>
      <c r="BX8">
        <v>27560</v>
      </c>
      <c r="BY8">
        <v>750</v>
      </c>
      <c r="BZ8">
        <v>25340</v>
      </c>
      <c r="CA8">
        <v>540</v>
      </c>
      <c r="CB8">
        <v>7440</v>
      </c>
      <c r="CC8">
        <v>220</v>
      </c>
      <c r="CD8">
        <v>6570</v>
      </c>
      <c r="CE8">
        <v>240</v>
      </c>
      <c r="CF8">
        <v>11040</v>
      </c>
      <c r="CG8">
        <v>330</v>
      </c>
      <c r="CH8">
        <v>11680</v>
      </c>
      <c r="CI8">
        <v>400</v>
      </c>
      <c r="CJ8">
        <v>17830</v>
      </c>
      <c r="CK8">
        <v>520</v>
      </c>
      <c r="CL8">
        <v>14850</v>
      </c>
      <c r="CM8">
        <v>400</v>
      </c>
      <c r="CN8">
        <v>14040</v>
      </c>
      <c r="CO8">
        <v>340</v>
      </c>
      <c r="CP8">
        <v>5590</v>
      </c>
      <c r="CQ8">
        <v>210</v>
      </c>
      <c r="CR8">
        <v>7160</v>
      </c>
      <c r="CS8">
        <v>280</v>
      </c>
      <c r="CT8">
        <v>4600</v>
      </c>
      <c r="CU8">
        <v>180</v>
      </c>
      <c r="CV8">
        <v>29</v>
      </c>
      <c r="CW8">
        <v>13</v>
      </c>
      <c r="CX8">
        <v>337</v>
      </c>
      <c r="CY8">
        <v>34</v>
      </c>
      <c r="CZ8">
        <v>295</v>
      </c>
      <c r="DA8">
        <v>27</v>
      </c>
      <c r="DB8">
        <v>934</v>
      </c>
      <c r="DC8">
        <v>53</v>
      </c>
      <c r="DD8">
        <v>3880</v>
      </c>
      <c r="DE8">
        <v>160</v>
      </c>
      <c r="DF8">
        <v>2990</v>
      </c>
      <c r="DG8">
        <v>130</v>
      </c>
      <c r="DH8">
        <v>17.100000000000001</v>
      </c>
      <c r="DI8">
        <v>2</v>
      </c>
      <c r="DJ8">
        <v>113</v>
      </c>
      <c r="DK8">
        <v>70</v>
      </c>
      <c r="DL8">
        <v>500000</v>
      </c>
      <c r="DM8">
        <v>10000</v>
      </c>
      <c r="DN8">
        <v>658</v>
      </c>
      <c r="DO8">
        <v>14</v>
      </c>
      <c r="DP8">
        <v>445</v>
      </c>
      <c r="DQ8">
        <v>12</v>
      </c>
      <c r="DR8">
        <v>981</v>
      </c>
      <c r="DS8">
        <v>20</v>
      </c>
      <c r="DT8">
        <v>124.1</v>
      </c>
      <c r="DU8">
        <v>2.8</v>
      </c>
      <c r="DV8">
        <v>438</v>
      </c>
      <c r="DW8">
        <v>10</v>
      </c>
      <c r="DX8">
        <v>71.3</v>
      </c>
      <c r="DY8">
        <v>1.9</v>
      </c>
      <c r="DZ8">
        <v>384.9</v>
      </c>
      <c r="EA8">
        <v>8.1</v>
      </c>
      <c r="EB8">
        <v>130.4</v>
      </c>
      <c r="EC8">
        <v>3.9</v>
      </c>
      <c r="ED8">
        <v>29.1</v>
      </c>
      <c r="EE8">
        <v>1.1000000000000001</v>
      </c>
      <c r="EF8">
        <v>177.1</v>
      </c>
      <c r="EG8">
        <v>5.2</v>
      </c>
      <c r="EH8">
        <v>26.79</v>
      </c>
      <c r="EI8">
        <v>0.93</v>
      </c>
      <c r="EJ8">
        <v>175.3</v>
      </c>
      <c r="EK8">
        <v>5.0999999999999996</v>
      </c>
      <c r="EL8">
        <v>35.89</v>
      </c>
      <c r="EM8">
        <v>0.96</v>
      </c>
      <c r="EN8">
        <v>101.2</v>
      </c>
      <c r="EO8">
        <v>2.4</v>
      </c>
      <c r="EP8">
        <v>13.06</v>
      </c>
      <c r="EQ8">
        <v>0.49</v>
      </c>
      <c r="ER8">
        <v>75.099999999999994</v>
      </c>
      <c r="ES8">
        <v>2.9</v>
      </c>
      <c r="ET8">
        <v>10.46</v>
      </c>
      <c r="EU8">
        <v>0.4</v>
      </c>
      <c r="EV8">
        <v>5.6</v>
      </c>
      <c r="EW8">
        <v>2.5</v>
      </c>
      <c r="EX8">
        <v>3.94</v>
      </c>
      <c r="EY8">
        <v>0.4</v>
      </c>
      <c r="EZ8">
        <v>3.78</v>
      </c>
      <c r="FA8">
        <v>0.35</v>
      </c>
      <c r="FB8">
        <v>5.0199999999999996</v>
      </c>
      <c r="FC8">
        <v>0.28000000000000003</v>
      </c>
      <c r="FD8">
        <v>9.92</v>
      </c>
      <c r="FE8">
        <v>0.42</v>
      </c>
      <c r="FF8">
        <v>7.35</v>
      </c>
      <c r="FG8">
        <v>0.32</v>
      </c>
      <c r="FH8" s="2">
        <v>1.469E-5</v>
      </c>
      <c r="FI8" s="2">
        <v>5.2E-7</v>
      </c>
      <c r="FL8" s="69"/>
      <c r="FM8" s="69"/>
      <c r="FN8" s="69"/>
      <c r="FO8" s="69"/>
      <c r="FP8" s="69"/>
      <c r="FQ8" s="69"/>
      <c r="FR8" s="69"/>
      <c r="FS8" s="69"/>
      <c r="FT8" s="69"/>
      <c r="FU8" s="69"/>
      <c r="FV8" s="69"/>
      <c r="FW8" s="69"/>
      <c r="FX8" s="69"/>
      <c r="FY8" s="69"/>
      <c r="FZ8" s="69"/>
      <c r="GA8" s="69"/>
      <c r="GB8" s="69"/>
      <c r="GC8" s="69"/>
      <c r="GD8" s="69"/>
      <c r="GE8" s="69"/>
      <c r="GF8" s="69"/>
      <c r="GG8" s="69"/>
      <c r="GH8" s="69"/>
      <c r="GI8" s="69"/>
      <c r="GJ8" s="69"/>
      <c r="GK8" s="69"/>
      <c r="GL8" s="69"/>
      <c r="GM8" s="69"/>
      <c r="GN8" s="69"/>
      <c r="GO8" s="69"/>
      <c r="GP8" s="69"/>
      <c r="GQ8" s="69"/>
      <c r="GR8" s="69"/>
      <c r="GS8" s="69"/>
      <c r="GT8" s="69"/>
      <c r="GU8" s="69"/>
      <c r="GV8" s="69"/>
      <c r="GW8" s="69"/>
      <c r="GX8" s="69"/>
      <c r="GY8" s="69"/>
      <c r="GZ8" s="69"/>
      <c r="HA8" s="69"/>
      <c r="HB8" s="69"/>
      <c r="HC8" s="69"/>
      <c r="HD8" s="69"/>
      <c r="HE8" s="69"/>
      <c r="HF8" s="69"/>
      <c r="HG8" s="69"/>
      <c r="HH8" s="69"/>
      <c r="HI8" s="69"/>
      <c r="HJ8" s="69"/>
      <c r="HK8" s="69"/>
      <c r="HL8" s="69"/>
      <c r="HM8" s="69"/>
      <c r="HN8" s="69"/>
      <c r="HO8" s="69"/>
      <c r="HP8" s="69"/>
      <c r="HQ8" s="69"/>
      <c r="HR8" s="69"/>
      <c r="HS8" s="69"/>
      <c r="HT8" s="69"/>
      <c r="HU8" s="69"/>
      <c r="HV8" s="69"/>
      <c r="HW8" s="69"/>
      <c r="HX8" s="69"/>
      <c r="HY8" s="69"/>
      <c r="HZ8" s="69"/>
      <c r="IA8" s="69"/>
      <c r="IB8" s="69"/>
      <c r="IC8" s="69"/>
      <c r="ID8" s="69"/>
      <c r="IE8" s="69"/>
    </row>
    <row r="9" spans="1:256" ht="15.75" x14ac:dyDescent="0.25">
      <c r="A9" t="s">
        <v>172</v>
      </c>
      <c r="B9" t="s">
        <v>194</v>
      </c>
      <c r="C9" t="s">
        <v>211</v>
      </c>
      <c r="D9" s="144">
        <v>0.42890046296296297</v>
      </c>
      <c r="E9">
        <v>24.370999999999999</v>
      </c>
      <c r="F9" t="s">
        <v>328</v>
      </c>
      <c r="G9">
        <v>49</v>
      </c>
      <c r="I9">
        <v>1</v>
      </c>
      <c r="J9" s="2">
        <v>656000</v>
      </c>
      <c r="K9">
        <v>11000</v>
      </c>
      <c r="L9">
        <v>10290</v>
      </c>
      <c r="M9">
        <v>200</v>
      </c>
      <c r="N9">
        <v>106100</v>
      </c>
      <c r="O9">
        <v>2300</v>
      </c>
      <c r="P9">
        <v>45030</v>
      </c>
      <c r="Q9">
        <v>890</v>
      </c>
      <c r="R9">
        <v>203400</v>
      </c>
      <c r="S9">
        <v>5000</v>
      </c>
      <c r="T9">
        <v>32330</v>
      </c>
      <c r="U9">
        <v>740</v>
      </c>
      <c r="V9">
        <v>35600</v>
      </c>
      <c r="W9">
        <v>1200</v>
      </c>
      <c r="X9">
        <v>137700</v>
      </c>
      <c r="Y9">
        <v>3600</v>
      </c>
      <c r="Z9">
        <v>28890</v>
      </c>
      <c r="AA9">
        <v>720</v>
      </c>
      <c r="AB9">
        <v>25440</v>
      </c>
      <c r="AC9">
        <v>670</v>
      </c>
      <c r="AD9">
        <v>3940</v>
      </c>
      <c r="AE9">
        <v>190</v>
      </c>
      <c r="AF9">
        <v>3610</v>
      </c>
      <c r="AG9">
        <v>190</v>
      </c>
      <c r="AH9">
        <v>3410</v>
      </c>
      <c r="AI9">
        <v>140</v>
      </c>
      <c r="AJ9">
        <v>2290</v>
      </c>
      <c r="AK9">
        <v>140</v>
      </c>
      <c r="AL9">
        <v>2640</v>
      </c>
      <c r="AM9">
        <v>130</v>
      </c>
      <c r="AN9">
        <v>1860</v>
      </c>
      <c r="AO9">
        <v>120</v>
      </c>
      <c r="AP9">
        <v>1630</v>
      </c>
      <c r="AQ9">
        <v>100</v>
      </c>
      <c r="AR9">
        <v>619</v>
      </c>
      <c r="AS9">
        <v>69</v>
      </c>
      <c r="AT9">
        <v>955</v>
      </c>
      <c r="AU9">
        <v>66</v>
      </c>
      <c r="AV9">
        <v>789</v>
      </c>
      <c r="AW9">
        <v>75</v>
      </c>
      <c r="AX9">
        <v>44</v>
      </c>
      <c r="AY9">
        <v>12</v>
      </c>
      <c r="AZ9">
        <v>1143</v>
      </c>
      <c r="BA9">
        <v>59</v>
      </c>
      <c r="BB9">
        <v>236</v>
      </c>
      <c r="BC9">
        <v>24</v>
      </c>
      <c r="BD9">
        <v>531</v>
      </c>
      <c r="BE9">
        <v>39</v>
      </c>
      <c r="BF9">
        <v>2980</v>
      </c>
      <c r="BG9">
        <v>130</v>
      </c>
      <c r="BH9">
        <v>4370</v>
      </c>
      <c r="BI9">
        <v>150</v>
      </c>
      <c r="BJ9">
        <v>105700</v>
      </c>
      <c r="BK9">
        <v>2300</v>
      </c>
      <c r="BL9">
        <v>860</v>
      </c>
      <c r="BM9">
        <v>200</v>
      </c>
      <c r="BN9">
        <v>43620</v>
      </c>
      <c r="BO9">
        <v>890</v>
      </c>
      <c r="BP9">
        <v>203400</v>
      </c>
      <c r="BQ9">
        <v>5000</v>
      </c>
      <c r="BR9">
        <v>32320</v>
      </c>
      <c r="BS9">
        <v>740</v>
      </c>
      <c r="BT9">
        <v>35600</v>
      </c>
      <c r="BU9">
        <v>1200</v>
      </c>
      <c r="BV9">
        <v>137700</v>
      </c>
      <c r="BW9">
        <v>3600</v>
      </c>
      <c r="BX9">
        <v>28890</v>
      </c>
      <c r="BY9">
        <v>720</v>
      </c>
      <c r="BZ9">
        <v>25440</v>
      </c>
      <c r="CA9">
        <v>670</v>
      </c>
      <c r="CB9">
        <v>3940</v>
      </c>
      <c r="CC9">
        <v>190</v>
      </c>
      <c r="CD9">
        <v>3610</v>
      </c>
      <c r="CE9">
        <v>190</v>
      </c>
      <c r="CF9">
        <v>3410</v>
      </c>
      <c r="CG9">
        <v>140</v>
      </c>
      <c r="CH9">
        <v>2290</v>
      </c>
      <c r="CI9">
        <v>140</v>
      </c>
      <c r="CJ9">
        <v>2640</v>
      </c>
      <c r="CK9">
        <v>130</v>
      </c>
      <c r="CL9">
        <v>1860</v>
      </c>
      <c r="CM9">
        <v>120</v>
      </c>
      <c r="CN9">
        <v>1630</v>
      </c>
      <c r="CO9">
        <v>100</v>
      </c>
      <c r="CP9">
        <v>619</v>
      </c>
      <c r="CQ9">
        <v>69</v>
      </c>
      <c r="CR9">
        <v>955</v>
      </c>
      <c r="CS9">
        <v>66</v>
      </c>
      <c r="CT9">
        <v>789</v>
      </c>
      <c r="CU9">
        <v>75</v>
      </c>
      <c r="CV9">
        <v>10</v>
      </c>
      <c r="CW9">
        <v>12</v>
      </c>
      <c r="CX9">
        <v>1134</v>
      </c>
      <c r="CY9">
        <v>59</v>
      </c>
      <c r="CZ9">
        <v>227</v>
      </c>
      <c r="DA9">
        <v>24</v>
      </c>
      <c r="DB9">
        <v>509</v>
      </c>
      <c r="DC9">
        <v>39</v>
      </c>
      <c r="DD9">
        <v>2980</v>
      </c>
      <c r="DE9">
        <v>130</v>
      </c>
      <c r="DF9">
        <v>4370</v>
      </c>
      <c r="DG9">
        <v>150</v>
      </c>
      <c r="DH9">
        <v>14.7</v>
      </c>
      <c r="DI9">
        <v>2</v>
      </c>
      <c r="DJ9">
        <v>345</v>
      </c>
      <c r="DK9">
        <v>81</v>
      </c>
      <c r="DL9">
        <v>492000</v>
      </c>
      <c r="DM9">
        <v>11000</v>
      </c>
      <c r="DN9">
        <v>315.3</v>
      </c>
      <c r="DO9">
        <v>6.5</v>
      </c>
      <c r="DP9">
        <v>917</v>
      </c>
      <c r="DQ9">
        <v>22</v>
      </c>
      <c r="DR9">
        <v>134.9</v>
      </c>
      <c r="DS9">
        <v>3.1</v>
      </c>
      <c r="DT9">
        <v>121.1</v>
      </c>
      <c r="DU9">
        <v>4</v>
      </c>
      <c r="DV9">
        <v>483</v>
      </c>
      <c r="DW9">
        <v>13</v>
      </c>
      <c r="DX9">
        <v>74.900000000000006</v>
      </c>
      <c r="DY9">
        <v>1.9</v>
      </c>
      <c r="DZ9">
        <v>387</v>
      </c>
      <c r="EA9">
        <v>10</v>
      </c>
      <c r="EB9">
        <v>69.2</v>
      </c>
      <c r="EC9">
        <v>3.3</v>
      </c>
      <c r="ED9">
        <v>16</v>
      </c>
      <c r="EE9">
        <v>0.84</v>
      </c>
      <c r="EF9">
        <v>54.8</v>
      </c>
      <c r="EG9">
        <v>2.2999999999999998</v>
      </c>
      <c r="EH9">
        <v>5.26</v>
      </c>
      <c r="EI9">
        <v>0.31</v>
      </c>
      <c r="EJ9">
        <v>25.9</v>
      </c>
      <c r="EK9">
        <v>1.3</v>
      </c>
      <c r="EL9">
        <v>4.5</v>
      </c>
      <c r="EM9">
        <v>0.28999999999999998</v>
      </c>
      <c r="EN9">
        <v>11.73</v>
      </c>
      <c r="EO9">
        <v>0.75</v>
      </c>
      <c r="EP9">
        <v>1.45</v>
      </c>
      <c r="EQ9">
        <v>0.16</v>
      </c>
      <c r="ER9">
        <v>10.029999999999999</v>
      </c>
      <c r="ES9">
        <v>0.69</v>
      </c>
      <c r="ET9">
        <v>1.8</v>
      </c>
      <c r="EU9">
        <v>0.17</v>
      </c>
      <c r="EV9">
        <v>1.9</v>
      </c>
      <c r="EW9">
        <v>2.4</v>
      </c>
      <c r="EX9">
        <v>13.28</v>
      </c>
      <c r="EY9">
        <v>0.69</v>
      </c>
      <c r="EZ9">
        <v>2.91</v>
      </c>
      <c r="FA9">
        <v>0.31</v>
      </c>
      <c r="FB9">
        <v>2.74</v>
      </c>
      <c r="FC9">
        <v>0.21</v>
      </c>
      <c r="FD9">
        <v>7.63</v>
      </c>
      <c r="FE9">
        <v>0.32</v>
      </c>
      <c r="FF9">
        <v>10.74</v>
      </c>
      <c r="FG9">
        <v>0.37</v>
      </c>
      <c r="FH9" s="2">
        <v>2.1699999999999999E-5</v>
      </c>
      <c r="FI9" s="2">
        <v>6.8999999999999996E-7</v>
      </c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  <c r="GI9" s="69"/>
      <c r="GJ9" s="69"/>
      <c r="GK9" s="69"/>
      <c r="GL9" s="69"/>
      <c r="GM9" s="69"/>
      <c r="GN9" s="69"/>
      <c r="GO9" s="69"/>
      <c r="GP9" s="69"/>
      <c r="GQ9" s="69"/>
      <c r="GR9" s="69"/>
      <c r="GS9" s="69"/>
      <c r="GT9" s="69"/>
      <c r="GU9" s="69"/>
      <c r="GV9" s="69"/>
      <c r="GW9" s="69"/>
      <c r="GX9" s="69"/>
      <c r="GY9" s="69"/>
      <c r="GZ9" s="69"/>
      <c r="HA9" s="69"/>
      <c r="HB9" s="69"/>
      <c r="HC9" s="69"/>
      <c r="HD9" s="69"/>
      <c r="HE9" s="69"/>
      <c r="HF9" s="69"/>
      <c r="HG9" s="69"/>
      <c r="HH9" s="69"/>
      <c r="HI9" s="69"/>
      <c r="HJ9" s="69"/>
      <c r="HK9" s="69"/>
      <c r="HL9" s="69"/>
      <c r="HM9" s="69"/>
      <c r="HN9" s="69"/>
      <c r="HO9" s="69"/>
      <c r="HP9" s="69"/>
      <c r="HQ9" s="69"/>
      <c r="HR9" s="69"/>
      <c r="HS9" s="69"/>
      <c r="HT9" s="69"/>
      <c r="HU9" s="69"/>
      <c r="HV9" s="69"/>
      <c r="HW9" s="69"/>
      <c r="HX9" s="69"/>
      <c r="HY9" s="69"/>
      <c r="HZ9" s="69"/>
      <c r="IA9" s="69"/>
      <c r="IB9" s="69"/>
      <c r="IC9" s="69"/>
      <c r="ID9" s="69"/>
      <c r="IE9" s="69"/>
    </row>
    <row r="10" spans="1:256" ht="15.75" x14ac:dyDescent="0.25">
      <c r="A10" t="s">
        <v>173</v>
      </c>
      <c r="B10" t="s">
        <v>195</v>
      </c>
      <c r="C10" t="s">
        <v>211</v>
      </c>
      <c r="D10" s="144">
        <v>0.43086805555555552</v>
      </c>
      <c r="E10">
        <v>24.861999999999998</v>
      </c>
      <c r="F10" t="s">
        <v>329</v>
      </c>
      <c r="G10">
        <v>50</v>
      </c>
      <c r="I10">
        <v>1</v>
      </c>
      <c r="J10" s="2">
        <v>2420000</v>
      </c>
      <c r="K10">
        <v>44000</v>
      </c>
      <c r="L10">
        <v>11400</v>
      </c>
      <c r="M10">
        <v>200</v>
      </c>
      <c r="N10">
        <v>104600</v>
      </c>
      <c r="O10">
        <v>2800</v>
      </c>
      <c r="P10">
        <v>137300</v>
      </c>
      <c r="Q10">
        <v>3000</v>
      </c>
      <c r="R10">
        <v>179700</v>
      </c>
      <c r="S10">
        <v>4200</v>
      </c>
      <c r="T10">
        <v>390300</v>
      </c>
      <c r="U10">
        <v>8400</v>
      </c>
      <c r="V10">
        <v>184800</v>
      </c>
      <c r="W10">
        <v>3800</v>
      </c>
      <c r="X10">
        <v>826000</v>
      </c>
      <c r="Y10">
        <v>23000</v>
      </c>
      <c r="Z10">
        <v>188900</v>
      </c>
      <c r="AA10">
        <v>4700</v>
      </c>
      <c r="AB10">
        <v>163000</v>
      </c>
      <c r="AC10">
        <v>2900</v>
      </c>
      <c r="AD10">
        <v>32200</v>
      </c>
      <c r="AE10">
        <v>1000</v>
      </c>
      <c r="AF10">
        <v>17620</v>
      </c>
      <c r="AG10">
        <v>490</v>
      </c>
      <c r="AH10">
        <v>28380</v>
      </c>
      <c r="AI10">
        <v>630</v>
      </c>
      <c r="AJ10">
        <v>24570</v>
      </c>
      <c r="AK10">
        <v>720</v>
      </c>
      <c r="AL10">
        <v>32000</v>
      </c>
      <c r="AM10">
        <v>700</v>
      </c>
      <c r="AN10">
        <v>23740</v>
      </c>
      <c r="AO10">
        <v>650</v>
      </c>
      <c r="AP10">
        <v>21570</v>
      </c>
      <c r="AQ10">
        <v>520</v>
      </c>
      <c r="AR10">
        <v>8880</v>
      </c>
      <c r="AS10">
        <v>330</v>
      </c>
      <c r="AT10">
        <v>11710</v>
      </c>
      <c r="AU10">
        <v>360</v>
      </c>
      <c r="AV10">
        <v>8110</v>
      </c>
      <c r="AW10">
        <v>280</v>
      </c>
      <c r="AX10">
        <v>65</v>
      </c>
      <c r="AY10">
        <v>16</v>
      </c>
      <c r="AZ10">
        <v>699</v>
      </c>
      <c r="BA10">
        <v>47</v>
      </c>
      <c r="BB10">
        <v>333</v>
      </c>
      <c r="BC10">
        <v>25</v>
      </c>
      <c r="BD10">
        <v>818</v>
      </c>
      <c r="BE10">
        <v>55</v>
      </c>
      <c r="BF10">
        <v>6510</v>
      </c>
      <c r="BG10">
        <v>180</v>
      </c>
      <c r="BH10">
        <v>16270</v>
      </c>
      <c r="BI10">
        <v>370</v>
      </c>
      <c r="BJ10">
        <v>104200</v>
      </c>
      <c r="BK10">
        <v>2800</v>
      </c>
      <c r="BL10">
        <v>2030</v>
      </c>
      <c r="BM10">
        <v>200</v>
      </c>
      <c r="BN10">
        <v>135900</v>
      </c>
      <c r="BO10">
        <v>3000</v>
      </c>
      <c r="BP10">
        <v>179700</v>
      </c>
      <c r="BQ10">
        <v>4200</v>
      </c>
      <c r="BR10">
        <v>390300</v>
      </c>
      <c r="BS10">
        <v>8400</v>
      </c>
      <c r="BT10">
        <v>184800</v>
      </c>
      <c r="BU10">
        <v>3800</v>
      </c>
      <c r="BV10">
        <v>826000</v>
      </c>
      <c r="BW10">
        <v>23000</v>
      </c>
      <c r="BX10">
        <v>188900</v>
      </c>
      <c r="BY10">
        <v>4700</v>
      </c>
      <c r="BZ10">
        <v>163000</v>
      </c>
      <c r="CA10">
        <v>2900</v>
      </c>
      <c r="CB10">
        <v>32200</v>
      </c>
      <c r="CC10">
        <v>1000</v>
      </c>
      <c r="CD10">
        <v>17620</v>
      </c>
      <c r="CE10">
        <v>490</v>
      </c>
      <c r="CF10">
        <v>28380</v>
      </c>
      <c r="CG10">
        <v>630</v>
      </c>
      <c r="CH10">
        <v>24570</v>
      </c>
      <c r="CI10">
        <v>720</v>
      </c>
      <c r="CJ10">
        <v>32000</v>
      </c>
      <c r="CK10">
        <v>700</v>
      </c>
      <c r="CL10">
        <v>23740</v>
      </c>
      <c r="CM10">
        <v>650</v>
      </c>
      <c r="CN10">
        <v>21570</v>
      </c>
      <c r="CO10">
        <v>520</v>
      </c>
      <c r="CP10">
        <v>8880</v>
      </c>
      <c r="CQ10">
        <v>330</v>
      </c>
      <c r="CR10">
        <v>11710</v>
      </c>
      <c r="CS10">
        <v>360</v>
      </c>
      <c r="CT10">
        <v>8110</v>
      </c>
      <c r="CU10">
        <v>280</v>
      </c>
      <c r="CV10">
        <v>31</v>
      </c>
      <c r="CW10">
        <v>16</v>
      </c>
      <c r="CX10">
        <v>690</v>
      </c>
      <c r="CY10">
        <v>47</v>
      </c>
      <c r="CZ10">
        <v>323</v>
      </c>
      <c r="DA10">
        <v>25</v>
      </c>
      <c r="DB10">
        <v>795</v>
      </c>
      <c r="DC10">
        <v>55</v>
      </c>
      <c r="DD10">
        <v>6510</v>
      </c>
      <c r="DE10">
        <v>180</v>
      </c>
      <c r="DF10">
        <v>16270</v>
      </c>
      <c r="DG10">
        <v>370</v>
      </c>
      <c r="DH10">
        <v>14.9</v>
      </c>
      <c r="DI10">
        <v>2</v>
      </c>
      <c r="DJ10">
        <v>813</v>
      </c>
      <c r="DK10">
        <v>82</v>
      </c>
      <c r="DL10">
        <v>485000</v>
      </c>
      <c r="DM10">
        <v>13000</v>
      </c>
      <c r="DN10">
        <v>983</v>
      </c>
      <c r="DO10">
        <v>22</v>
      </c>
      <c r="DP10">
        <v>810</v>
      </c>
      <c r="DQ10">
        <v>19</v>
      </c>
      <c r="DR10">
        <v>1629</v>
      </c>
      <c r="DS10">
        <v>35</v>
      </c>
      <c r="DT10">
        <v>629</v>
      </c>
      <c r="DU10">
        <v>13</v>
      </c>
      <c r="DV10">
        <v>2896</v>
      </c>
      <c r="DW10">
        <v>82</v>
      </c>
      <c r="DX10">
        <v>490</v>
      </c>
      <c r="DY10">
        <v>12</v>
      </c>
      <c r="DZ10">
        <v>2480</v>
      </c>
      <c r="EA10">
        <v>44</v>
      </c>
      <c r="EB10">
        <v>566</v>
      </c>
      <c r="EC10">
        <v>18</v>
      </c>
      <c r="ED10">
        <v>78.2</v>
      </c>
      <c r="EE10">
        <v>2.2000000000000002</v>
      </c>
      <c r="EF10">
        <v>455</v>
      </c>
      <c r="EG10">
        <v>10</v>
      </c>
      <c r="EH10">
        <v>56.5</v>
      </c>
      <c r="EI10">
        <v>1.6</v>
      </c>
      <c r="EJ10">
        <v>315.10000000000002</v>
      </c>
      <c r="EK10">
        <v>6.9</v>
      </c>
      <c r="EL10">
        <v>57.5</v>
      </c>
      <c r="EM10">
        <v>1.6</v>
      </c>
      <c r="EN10">
        <v>155.6</v>
      </c>
      <c r="EO10">
        <v>3.7</v>
      </c>
      <c r="EP10">
        <v>20.78</v>
      </c>
      <c r="EQ10">
        <v>0.77</v>
      </c>
      <c r="ER10">
        <v>123</v>
      </c>
      <c r="ES10">
        <v>3.8</v>
      </c>
      <c r="ET10">
        <v>18.46</v>
      </c>
      <c r="EU10">
        <v>0.63</v>
      </c>
      <c r="EV10">
        <v>6</v>
      </c>
      <c r="EW10">
        <v>3</v>
      </c>
      <c r="EX10">
        <v>8.08</v>
      </c>
      <c r="EY10">
        <v>0.55000000000000004</v>
      </c>
      <c r="EZ10">
        <v>4.1500000000000004</v>
      </c>
      <c r="FA10">
        <v>0.33</v>
      </c>
      <c r="FB10">
        <v>4.28</v>
      </c>
      <c r="FC10">
        <v>0.3</v>
      </c>
      <c r="FD10">
        <v>16.66</v>
      </c>
      <c r="FE10">
        <v>0.46</v>
      </c>
      <c r="FF10">
        <v>39.979999999999997</v>
      </c>
      <c r="FG10">
        <v>0.91</v>
      </c>
      <c r="FH10" s="2">
        <v>8.2899999999999996E-5</v>
      </c>
      <c r="FI10" s="2">
        <v>2.3E-6</v>
      </c>
      <c r="FL10" s="69"/>
      <c r="FM10" s="69"/>
      <c r="FN10" s="69"/>
      <c r="FO10" s="69"/>
      <c r="FP10" s="69"/>
      <c r="FQ10" s="69"/>
      <c r="FR10" s="69"/>
      <c r="FS10" s="69"/>
      <c r="FT10" s="69"/>
      <c r="FU10" s="69"/>
      <c r="FV10" s="69"/>
      <c r="FW10" s="69"/>
      <c r="FX10" s="69"/>
      <c r="FY10" s="69"/>
      <c r="FZ10" s="69"/>
      <c r="GA10" s="69"/>
      <c r="GB10" s="69"/>
      <c r="GC10" s="69"/>
      <c r="GD10" s="69"/>
      <c r="GE10" s="69"/>
      <c r="GF10" s="69"/>
      <c r="GG10" s="69"/>
      <c r="GH10" s="69"/>
      <c r="GI10" s="69"/>
      <c r="GJ10" s="69"/>
      <c r="GK10" s="69"/>
      <c r="GL10" s="69"/>
      <c r="GM10" s="69"/>
      <c r="GN10" s="69"/>
      <c r="GO10" s="69"/>
      <c r="GP10" s="69"/>
      <c r="GQ10" s="69"/>
      <c r="GR10" s="69"/>
      <c r="GS10" s="69"/>
      <c r="GT10" s="69"/>
      <c r="GU10" s="69"/>
      <c r="GV10" s="69"/>
      <c r="GW10" s="69"/>
      <c r="GX10" s="69"/>
      <c r="GY10" s="69"/>
      <c r="GZ10" s="69"/>
      <c r="HA10" s="69"/>
      <c r="HB10" s="69"/>
      <c r="HC10" s="69"/>
      <c r="HD10" s="69"/>
      <c r="HE10" s="69"/>
      <c r="HF10" s="69"/>
      <c r="HG10" s="69"/>
      <c r="HH10" s="69"/>
      <c r="HI10" s="69"/>
      <c r="HJ10" s="69"/>
      <c r="HK10" s="69"/>
      <c r="HL10" s="69"/>
      <c r="HM10" s="69"/>
      <c r="HN10" s="69"/>
      <c r="HO10" s="69"/>
      <c r="HP10" s="69"/>
      <c r="HQ10" s="69"/>
      <c r="HR10" s="69"/>
      <c r="HS10" s="69"/>
      <c r="HT10" s="69"/>
      <c r="HU10" s="69"/>
      <c r="HV10" s="69"/>
      <c r="HW10" s="69"/>
      <c r="HX10" s="69"/>
      <c r="HY10" s="69"/>
      <c r="HZ10" s="69"/>
      <c r="IA10" s="69"/>
      <c r="IB10" s="69"/>
      <c r="IC10" s="69"/>
      <c r="ID10" s="69"/>
      <c r="IE10" s="69"/>
    </row>
    <row r="11" spans="1:256" ht="15.75" x14ac:dyDescent="0.25">
      <c r="A11" t="s">
        <v>174</v>
      </c>
      <c r="B11" t="s">
        <v>196</v>
      </c>
      <c r="C11" t="s">
        <v>211</v>
      </c>
      <c r="D11" s="144">
        <v>0.44184027777777773</v>
      </c>
      <c r="E11">
        <v>23.882999999999999</v>
      </c>
      <c r="F11" t="s">
        <v>330</v>
      </c>
      <c r="G11">
        <v>48</v>
      </c>
      <c r="I11">
        <v>1</v>
      </c>
      <c r="J11" s="2">
        <v>2651000</v>
      </c>
      <c r="K11">
        <v>41000</v>
      </c>
      <c r="L11">
        <v>9830</v>
      </c>
      <c r="M11">
        <v>200</v>
      </c>
      <c r="N11">
        <v>106200</v>
      </c>
      <c r="O11">
        <v>2600</v>
      </c>
      <c r="P11">
        <v>209600</v>
      </c>
      <c r="Q11">
        <v>4700</v>
      </c>
      <c r="R11">
        <v>98600</v>
      </c>
      <c r="S11">
        <v>2500</v>
      </c>
      <c r="T11">
        <v>98900</v>
      </c>
      <c r="U11">
        <v>1900</v>
      </c>
      <c r="V11">
        <v>638000</v>
      </c>
      <c r="W11">
        <v>12000</v>
      </c>
      <c r="X11" s="2">
        <v>1178000</v>
      </c>
      <c r="Y11">
        <v>27000</v>
      </c>
      <c r="Z11">
        <v>144500</v>
      </c>
      <c r="AA11">
        <v>2400</v>
      </c>
      <c r="AB11">
        <v>82300</v>
      </c>
      <c r="AC11">
        <v>1500</v>
      </c>
      <c r="AD11">
        <v>9510</v>
      </c>
      <c r="AE11">
        <v>310</v>
      </c>
      <c r="AF11">
        <v>4820</v>
      </c>
      <c r="AG11">
        <v>230</v>
      </c>
      <c r="AH11">
        <v>8230</v>
      </c>
      <c r="AI11">
        <v>310</v>
      </c>
      <c r="AJ11">
        <v>5980</v>
      </c>
      <c r="AK11">
        <v>220</v>
      </c>
      <c r="AL11">
        <v>7770</v>
      </c>
      <c r="AM11">
        <v>290</v>
      </c>
      <c r="AN11">
        <v>5790</v>
      </c>
      <c r="AO11">
        <v>210</v>
      </c>
      <c r="AP11">
        <v>5230</v>
      </c>
      <c r="AQ11">
        <v>200</v>
      </c>
      <c r="AR11">
        <v>2090</v>
      </c>
      <c r="AS11">
        <v>100</v>
      </c>
      <c r="AT11">
        <v>2660</v>
      </c>
      <c r="AU11">
        <v>150</v>
      </c>
      <c r="AV11">
        <v>1830</v>
      </c>
      <c r="AW11">
        <v>100</v>
      </c>
      <c r="AX11">
        <v>52</v>
      </c>
      <c r="AY11">
        <v>14</v>
      </c>
      <c r="AZ11">
        <v>762</v>
      </c>
      <c r="BA11">
        <v>50</v>
      </c>
      <c r="BB11">
        <v>365</v>
      </c>
      <c r="BC11">
        <v>35</v>
      </c>
      <c r="BD11">
        <v>1329</v>
      </c>
      <c r="BE11">
        <v>75</v>
      </c>
      <c r="BF11">
        <v>22580</v>
      </c>
      <c r="BG11">
        <v>480</v>
      </c>
      <c r="BH11">
        <v>5950</v>
      </c>
      <c r="BI11">
        <v>180</v>
      </c>
      <c r="BJ11">
        <v>105900</v>
      </c>
      <c r="BK11">
        <v>2600</v>
      </c>
      <c r="BL11">
        <v>590</v>
      </c>
      <c r="BM11">
        <v>200</v>
      </c>
      <c r="BN11">
        <v>208200</v>
      </c>
      <c r="BO11">
        <v>4700</v>
      </c>
      <c r="BP11">
        <v>98600</v>
      </c>
      <c r="BQ11">
        <v>2500</v>
      </c>
      <c r="BR11">
        <v>98900</v>
      </c>
      <c r="BS11">
        <v>1900</v>
      </c>
      <c r="BT11">
        <v>638000</v>
      </c>
      <c r="BU11">
        <v>12000</v>
      </c>
      <c r="BV11" s="2">
        <v>1178000</v>
      </c>
      <c r="BW11">
        <v>27000</v>
      </c>
      <c r="BX11">
        <v>144500</v>
      </c>
      <c r="BY11">
        <v>2400</v>
      </c>
      <c r="BZ11">
        <v>82300</v>
      </c>
      <c r="CA11">
        <v>1500</v>
      </c>
      <c r="CB11">
        <v>9510</v>
      </c>
      <c r="CC11">
        <v>310</v>
      </c>
      <c r="CD11">
        <v>4820</v>
      </c>
      <c r="CE11">
        <v>230</v>
      </c>
      <c r="CF11">
        <v>8230</v>
      </c>
      <c r="CG11">
        <v>310</v>
      </c>
      <c r="CH11">
        <v>5980</v>
      </c>
      <c r="CI11">
        <v>220</v>
      </c>
      <c r="CJ11">
        <v>7770</v>
      </c>
      <c r="CK11">
        <v>290</v>
      </c>
      <c r="CL11">
        <v>5790</v>
      </c>
      <c r="CM11">
        <v>210</v>
      </c>
      <c r="CN11">
        <v>5230</v>
      </c>
      <c r="CO11">
        <v>200</v>
      </c>
      <c r="CP11">
        <v>2090</v>
      </c>
      <c r="CQ11">
        <v>100</v>
      </c>
      <c r="CR11">
        <v>2660</v>
      </c>
      <c r="CS11">
        <v>150</v>
      </c>
      <c r="CT11">
        <v>1830</v>
      </c>
      <c r="CU11">
        <v>100</v>
      </c>
      <c r="CV11">
        <v>18</v>
      </c>
      <c r="CW11">
        <v>14</v>
      </c>
      <c r="CX11">
        <v>752</v>
      </c>
      <c r="CY11">
        <v>50</v>
      </c>
      <c r="CZ11">
        <v>356</v>
      </c>
      <c r="DA11">
        <v>35</v>
      </c>
      <c r="DB11">
        <v>1307</v>
      </c>
      <c r="DC11">
        <v>75</v>
      </c>
      <c r="DD11">
        <v>22580</v>
      </c>
      <c r="DE11">
        <v>480</v>
      </c>
      <c r="DF11">
        <v>5950</v>
      </c>
      <c r="DG11">
        <v>180</v>
      </c>
      <c r="DH11">
        <v>15.9</v>
      </c>
      <c r="DI11">
        <v>2</v>
      </c>
      <c r="DJ11">
        <v>235</v>
      </c>
      <c r="DK11">
        <v>78</v>
      </c>
      <c r="DL11">
        <v>494000</v>
      </c>
      <c r="DM11">
        <v>12000</v>
      </c>
      <c r="DN11">
        <v>1512</v>
      </c>
      <c r="DO11">
        <v>34</v>
      </c>
      <c r="DP11">
        <v>446</v>
      </c>
      <c r="DQ11">
        <v>11</v>
      </c>
      <c r="DR11">
        <v>414.2</v>
      </c>
      <c r="DS11">
        <v>8</v>
      </c>
      <c r="DT11">
        <v>2179</v>
      </c>
      <c r="DU11">
        <v>41</v>
      </c>
      <c r="DV11">
        <v>4144</v>
      </c>
      <c r="DW11">
        <v>94</v>
      </c>
      <c r="DX11">
        <v>375.9</v>
      </c>
      <c r="DY11">
        <v>6.2</v>
      </c>
      <c r="DZ11">
        <v>1255</v>
      </c>
      <c r="EA11">
        <v>23</v>
      </c>
      <c r="EB11">
        <v>167.5</v>
      </c>
      <c r="EC11">
        <v>5.5</v>
      </c>
      <c r="ED11">
        <v>21.5</v>
      </c>
      <c r="EE11">
        <v>1</v>
      </c>
      <c r="EF11">
        <v>132.30000000000001</v>
      </c>
      <c r="EG11">
        <v>4.9000000000000004</v>
      </c>
      <c r="EH11">
        <v>13.77</v>
      </c>
      <c r="EI11">
        <v>0.51</v>
      </c>
      <c r="EJ11">
        <v>76.7</v>
      </c>
      <c r="EK11">
        <v>2.8</v>
      </c>
      <c r="EL11">
        <v>14.04</v>
      </c>
      <c r="EM11">
        <v>0.5</v>
      </c>
      <c r="EN11">
        <v>37.799999999999997</v>
      </c>
      <c r="EO11">
        <v>1.4</v>
      </c>
      <c r="EP11">
        <v>4.91</v>
      </c>
      <c r="EQ11">
        <v>0.24</v>
      </c>
      <c r="ER11">
        <v>28.1</v>
      </c>
      <c r="ES11">
        <v>1.6</v>
      </c>
      <c r="ET11">
        <v>4.1900000000000004</v>
      </c>
      <c r="EU11">
        <v>0.23</v>
      </c>
      <c r="EV11">
        <v>3.5</v>
      </c>
      <c r="EW11">
        <v>2.8</v>
      </c>
      <c r="EX11">
        <v>8.83</v>
      </c>
      <c r="EY11">
        <v>0.57999999999999996</v>
      </c>
      <c r="EZ11">
        <v>4.58</v>
      </c>
      <c r="FA11">
        <v>0.46</v>
      </c>
      <c r="FB11">
        <v>7.05</v>
      </c>
      <c r="FC11">
        <v>0.41</v>
      </c>
      <c r="FD11">
        <v>57.9</v>
      </c>
      <c r="FE11">
        <v>1.2</v>
      </c>
      <c r="FF11">
        <v>14.65</v>
      </c>
      <c r="FG11">
        <v>0.44</v>
      </c>
      <c r="FH11" s="2">
        <v>2.974E-5</v>
      </c>
      <c r="FI11" s="2">
        <v>8.4E-7</v>
      </c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  <c r="GI11" s="69"/>
      <c r="GJ11" s="69"/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69"/>
      <c r="GY11" s="69"/>
      <c r="GZ11" s="69"/>
      <c r="HA11" s="69"/>
      <c r="HB11" s="69"/>
      <c r="HC11" s="69"/>
      <c r="HD11" s="69"/>
      <c r="HE11" s="69"/>
      <c r="HF11" s="69"/>
      <c r="HG11" s="69"/>
      <c r="HH11" s="69"/>
      <c r="HI11" s="69"/>
      <c r="HJ11" s="69"/>
      <c r="HK11" s="69"/>
      <c r="HL11" s="69"/>
      <c r="HM11" s="69"/>
      <c r="HN11" s="69"/>
      <c r="HO11" s="69"/>
      <c r="HP11" s="69"/>
      <c r="HQ11" s="69"/>
      <c r="HR11" s="69"/>
      <c r="HS11" s="69"/>
      <c r="HT11" s="69"/>
      <c r="HU11" s="69"/>
      <c r="HV11" s="69"/>
      <c r="HW11" s="69"/>
      <c r="HX11" s="69"/>
      <c r="HY11" s="69"/>
      <c r="HZ11" s="69"/>
      <c r="IA11" s="69"/>
      <c r="IB11" s="69"/>
      <c r="IC11" s="69"/>
      <c r="ID11" s="69"/>
      <c r="IE11" s="69"/>
    </row>
    <row r="12" spans="1:256" ht="15.75" x14ac:dyDescent="0.25">
      <c r="A12" t="s">
        <v>175</v>
      </c>
      <c r="B12" t="s">
        <v>197</v>
      </c>
      <c r="C12" t="s">
        <v>211</v>
      </c>
      <c r="D12" s="144">
        <v>0.44315972222222227</v>
      </c>
      <c r="E12">
        <v>25.350999999999999</v>
      </c>
      <c r="F12" t="s">
        <v>331</v>
      </c>
      <c r="G12">
        <v>51</v>
      </c>
      <c r="I12">
        <v>1</v>
      </c>
      <c r="J12" s="2">
        <v>921000</v>
      </c>
      <c r="K12">
        <v>13000</v>
      </c>
      <c r="L12">
        <v>9560</v>
      </c>
      <c r="M12">
        <v>180</v>
      </c>
      <c r="N12">
        <v>103600</v>
      </c>
      <c r="O12">
        <v>2100</v>
      </c>
      <c r="P12">
        <v>17730</v>
      </c>
      <c r="Q12">
        <v>480</v>
      </c>
      <c r="R12">
        <v>82600</v>
      </c>
      <c r="S12">
        <v>1800</v>
      </c>
      <c r="T12">
        <v>81300</v>
      </c>
      <c r="U12">
        <v>1600</v>
      </c>
      <c r="V12">
        <v>47260</v>
      </c>
      <c r="W12">
        <v>910</v>
      </c>
      <c r="X12" s="2">
        <v>277800</v>
      </c>
      <c r="Y12">
        <v>7900</v>
      </c>
      <c r="Z12">
        <v>81700</v>
      </c>
      <c r="AA12">
        <v>1800</v>
      </c>
      <c r="AB12">
        <v>89100</v>
      </c>
      <c r="AC12">
        <v>1800</v>
      </c>
      <c r="AD12">
        <v>29320</v>
      </c>
      <c r="AE12">
        <v>670</v>
      </c>
      <c r="AF12">
        <v>2800</v>
      </c>
      <c r="AG12">
        <v>130</v>
      </c>
      <c r="AH12">
        <v>24640</v>
      </c>
      <c r="AI12">
        <v>440</v>
      </c>
      <c r="AJ12">
        <v>15540</v>
      </c>
      <c r="AK12">
        <v>370</v>
      </c>
      <c r="AL12">
        <v>12600</v>
      </c>
      <c r="AM12">
        <v>380</v>
      </c>
      <c r="AN12">
        <v>5080</v>
      </c>
      <c r="AO12">
        <v>200</v>
      </c>
      <c r="AP12">
        <v>2600</v>
      </c>
      <c r="AQ12">
        <v>150</v>
      </c>
      <c r="AR12">
        <v>573</v>
      </c>
      <c r="AS12">
        <v>58</v>
      </c>
      <c r="AT12">
        <v>542</v>
      </c>
      <c r="AU12">
        <v>52</v>
      </c>
      <c r="AV12">
        <v>241</v>
      </c>
      <c r="AW12">
        <v>35</v>
      </c>
      <c r="AX12">
        <v>45</v>
      </c>
      <c r="AY12">
        <v>13</v>
      </c>
      <c r="AZ12">
        <v>6900</v>
      </c>
      <c r="BA12">
        <v>190</v>
      </c>
      <c r="BB12">
        <v>918</v>
      </c>
      <c r="BC12">
        <v>54</v>
      </c>
      <c r="BD12">
        <v>340</v>
      </c>
      <c r="BE12">
        <v>29</v>
      </c>
      <c r="BF12">
        <v>10.8</v>
      </c>
      <c r="BG12">
        <v>5.8</v>
      </c>
      <c r="BH12">
        <v>27750</v>
      </c>
      <c r="BI12">
        <v>460</v>
      </c>
      <c r="BJ12">
        <v>103300</v>
      </c>
      <c r="BK12">
        <v>2100</v>
      </c>
      <c r="BL12">
        <v>300</v>
      </c>
      <c r="BM12">
        <v>180</v>
      </c>
      <c r="BN12">
        <v>16330</v>
      </c>
      <c r="BO12">
        <v>480</v>
      </c>
      <c r="BP12">
        <v>82600</v>
      </c>
      <c r="BQ12">
        <v>1800</v>
      </c>
      <c r="BR12">
        <v>81300</v>
      </c>
      <c r="BS12">
        <v>1600</v>
      </c>
      <c r="BT12">
        <v>47260</v>
      </c>
      <c r="BU12">
        <v>910</v>
      </c>
      <c r="BV12" s="2">
        <v>277800</v>
      </c>
      <c r="BW12">
        <v>7900</v>
      </c>
      <c r="BX12">
        <v>81700</v>
      </c>
      <c r="BY12">
        <v>1800</v>
      </c>
      <c r="BZ12">
        <v>89100</v>
      </c>
      <c r="CA12">
        <v>1800</v>
      </c>
      <c r="CB12">
        <v>29320</v>
      </c>
      <c r="CC12">
        <v>670</v>
      </c>
      <c r="CD12">
        <v>2800</v>
      </c>
      <c r="CE12">
        <v>130</v>
      </c>
      <c r="CF12">
        <v>24640</v>
      </c>
      <c r="CG12">
        <v>440</v>
      </c>
      <c r="CH12">
        <v>15540</v>
      </c>
      <c r="CI12">
        <v>370</v>
      </c>
      <c r="CJ12">
        <v>12600</v>
      </c>
      <c r="CK12">
        <v>380</v>
      </c>
      <c r="CL12">
        <v>5080</v>
      </c>
      <c r="CM12">
        <v>200</v>
      </c>
      <c r="CN12">
        <v>2600</v>
      </c>
      <c r="CO12">
        <v>150</v>
      </c>
      <c r="CP12">
        <v>573</v>
      </c>
      <c r="CQ12">
        <v>58</v>
      </c>
      <c r="CR12">
        <v>542</v>
      </c>
      <c r="CS12">
        <v>52</v>
      </c>
      <c r="CT12">
        <v>241</v>
      </c>
      <c r="CU12">
        <v>35</v>
      </c>
      <c r="CV12">
        <v>11</v>
      </c>
      <c r="CW12">
        <v>13</v>
      </c>
      <c r="CX12">
        <v>6900</v>
      </c>
      <c r="CY12">
        <v>190</v>
      </c>
      <c r="CZ12">
        <v>908</v>
      </c>
      <c r="DA12">
        <v>54</v>
      </c>
      <c r="DB12">
        <v>317</v>
      </c>
      <c r="DC12">
        <v>29</v>
      </c>
      <c r="DD12">
        <v>10.6</v>
      </c>
      <c r="DE12">
        <v>5.8</v>
      </c>
      <c r="DF12">
        <v>27750</v>
      </c>
      <c r="DG12">
        <v>460</v>
      </c>
      <c r="DH12">
        <v>15.2</v>
      </c>
      <c r="DI12">
        <v>2</v>
      </c>
      <c r="DJ12">
        <v>120</v>
      </c>
      <c r="DK12">
        <v>72</v>
      </c>
      <c r="DL12">
        <v>483000</v>
      </c>
      <c r="DM12">
        <v>10000</v>
      </c>
      <c r="DN12">
        <v>118.6</v>
      </c>
      <c r="DO12">
        <v>3.5</v>
      </c>
      <c r="DP12">
        <v>374.1</v>
      </c>
      <c r="DQ12">
        <v>8.1</v>
      </c>
      <c r="DR12">
        <v>340.6</v>
      </c>
      <c r="DS12">
        <v>6.7</v>
      </c>
      <c r="DT12">
        <v>161.4</v>
      </c>
      <c r="DU12">
        <v>3.1</v>
      </c>
      <c r="DV12">
        <v>978</v>
      </c>
      <c r="DW12">
        <v>28</v>
      </c>
      <c r="DX12">
        <v>212.6</v>
      </c>
      <c r="DY12">
        <v>4.5999999999999996</v>
      </c>
      <c r="DZ12">
        <v>1360</v>
      </c>
      <c r="EA12">
        <v>27</v>
      </c>
      <c r="EB12">
        <v>516</v>
      </c>
      <c r="EC12">
        <v>12</v>
      </c>
      <c r="ED12">
        <v>12.46</v>
      </c>
      <c r="EE12">
        <v>0.57999999999999996</v>
      </c>
      <c r="EF12">
        <v>396</v>
      </c>
      <c r="EG12">
        <v>7</v>
      </c>
      <c r="EH12">
        <v>35.81</v>
      </c>
      <c r="EI12">
        <v>0.84</v>
      </c>
      <c r="EJ12">
        <v>124.5</v>
      </c>
      <c r="EK12">
        <v>3.7</v>
      </c>
      <c r="EL12">
        <v>12.35</v>
      </c>
      <c r="EM12">
        <v>0.48</v>
      </c>
      <c r="EN12">
        <v>18.8</v>
      </c>
      <c r="EO12">
        <v>1.1000000000000001</v>
      </c>
      <c r="EP12">
        <v>1.35</v>
      </c>
      <c r="EQ12">
        <v>0.14000000000000001</v>
      </c>
      <c r="ER12">
        <v>5.72</v>
      </c>
      <c r="ES12">
        <v>0.55000000000000004</v>
      </c>
      <c r="ET12">
        <v>0.55100000000000005</v>
      </c>
      <c r="EU12">
        <v>0.08</v>
      </c>
      <c r="EV12">
        <v>2.2000000000000002</v>
      </c>
      <c r="EW12">
        <v>2.5</v>
      </c>
      <c r="EX12">
        <v>81</v>
      </c>
      <c r="EY12">
        <v>2.2000000000000002</v>
      </c>
      <c r="EZ12">
        <v>11.69</v>
      </c>
      <c r="FA12">
        <v>0.69</v>
      </c>
      <c r="FB12">
        <v>1.71</v>
      </c>
      <c r="FC12">
        <v>0.16</v>
      </c>
      <c r="FD12">
        <v>2.7E-2</v>
      </c>
      <c r="FE12">
        <v>1.4999999999999999E-2</v>
      </c>
      <c r="FF12">
        <v>68.3</v>
      </c>
      <c r="FG12">
        <v>1.1000000000000001</v>
      </c>
      <c r="FH12" s="2">
        <v>1.4219999999999999E-4</v>
      </c>
      <c r="FI12" s="2">
        <v>3.1E-6</v>
      </c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  <c r="GI12" s="69"/>
      <c r="GJ12" s="69"/>
      <c r="GK12" s="69"/>
      <c r="GL12" s="69"/>
      <c r="GM12" s="69"/>
      <c r="GN12" s="69"/>
      <c r="GO12" s="69"/>
      <c r="GP12" s="69"/>
      <c r="GQ12" s="69"/>
      <c r="GR12" s="69"/>
      <c r="GS12" s="69"/>
      <c r="GT12" s="69"/>
      <c r="GU12" s="69"/>
      <c r="GV12" s="69"/>
      <c r="GW12" s="69"/>
      <c r="GX12" s="69"/>
      <c r="GY12" s="69"/>
      <c r="GZ12" s="69"/>
      <c r="HA12" s="69"/>
      <c r="HB12" s="69"/>
      <c r="HC12" s="69"/>
      <c r="HD12" s="69"/>
      <c r="HE12" s="69"/>
      <c r="HF12" s="69"/>
      <c r="HG12" s="69"/>
      <c r="HH12" s="69"/>
      <c r="HI12" s="69"/>
      <c r="HJ12" s="69"/>
      <c r="HK12" s="69"/>
      <c r="HL12" s="69"/>
      <c r="HM12" s="69"/>
      <c r="HN12" s="69"/>
      <c r="HO12" s="69"/>
      <c r="HP12" s="69"/>
      <c r="HQ12" s="69"/>
      <c r="HR12" s="69"/>
      <c r="HS12" s="69"/>
      <c r="HT12" s="69"/>
      <c r="HU12" s="69"/>
      <c r="HV12" s="69"/>
      <c r="HW12" s="69"/>
      <c r="HX12" s="69"/>
      <c r="HY12" s="69"/>
      <c r="HZ12" s="69"/>
      <c r="IA12" s="69"/>
      <c r="IB12" s="69"/>
      <c r="IC12" s="69"/>
      <c r="ID12" s="69"/>
      <c r="IE12" s="69"/>
    </row>
    <row r="13" spans="1:256" ht="15.75" x14ac:dyDescent="0.25">
      <c r="A13" t="s">
        <v>176</v>
      </c>
      <c r="B13" t="s">
        <v>198</v>
      </c>
      <c r="C13" t="s">
        <v>211</v>
      </c>
      <c r="D13" s="144">
        <v>0.44494212962962965</v>
      </c>
      <c r="E13">
        <v>23.009</v>
      </c>
      <c r="F13" t="s">
        <v>332</v>
      </c>
      <c r="G13">
        <v>47</v>
      </c>
      <c r="I13">
        <v>1</v>
      </c>
      <c r="J13" s="2">
        <v>756800</v>
      </c>
      <c r="K13">
        <v>6800</v>
      </c>
      <c r="L13">
        <v>9660</v>
      </c>
      <c r="M13">
        <v>250</v>
      </c>
      <c r="N13">
        <v>97000</v>
      </c>
      <c r="O13">
        <v>2200</v>
      </c>
      <c r="P13">
        <v>133700</v>
      </c>
      <c r="Q13">
        <v>3900</v>
      </c>
      <c r="R13">
        <v>68900</v>
      </c>
      <c r="S13">
        <v>1800</v>
      </c>
      <c r="T13">
        <v>200000</v>
      </c>
      <c r="U13">
        <v>3900</v>
      </c>
      <c r="V13">
        <v>22890</v>
      </c>
      <c r="W13">
        <v>670</v>
      </c>
      <c r="X13">
        <v>88900</v>
      </c>
      <c r="Y13">
        <v>2700</v>
      </c>
      <c r="Z13">
        <v>21050</v>
      </c>
      <c r="AA13">
        <v>630</v>
      </c>
      <c r="AB13">
        <v>22580</v>
      </c>
      <c r="AC13">
        <v>470</v>
      </c>
      <c r="AD13">
        <v>8230</v>
      </c>
      <c r="AE13">
        <v>300</v>
      </c>
      <c r="AF13">
        <v>4700</v>
      </c>
      <c r="AG13">
        <v>200</v>
      </c>
      <c r="AH13">
        <v>11340</v>
      </c>
      <c r="AI13">
        <v>340</v>
      </c>
      <c r="AJ13">
        <v>11460</v>
      </c>
      <c r="AK13">
        <v>380</v>
      </c>
      <c r="AL13">
        <v>16060</v>
      </c>
      <c r="AM13">
        <v>460</v>
      </c>
      <c r="AN13">
        <v>12560</v>
      </c>
      <c r="AO13">
        <v>300</v>
      </c>
      <c r="AP13">
        <v>10950</v>
      </c>
      <c r="AQ13">
        <v>390</v>
      </c>
      <c r="AR13">
        <v>4110</v>
      </c>
      <c r="AS13">
        <v>180</v>
      </c>
      <c r="AT13">
        <v>5020</v>
      </c>
      <c r="AU13">
        <v>210</v>
      </c>
      <c r="AV13">
        <v>2950</v>
      </c>
      <c r="AW13">
        <v>160</v>
      </c>
      <c r="AX13">
        <v>51</v>
      </c>
      <c r="AY13">
        <v>13</v>
      </c>
      <c r="AZ13">
        <v>418</v>
      </c>
      <c r="BA13">
        <v>51</v>
      </c>
      <c r="BB13">
        <v>202</v>
      </c>
      <c r="BC13">
        <v>31</v>
      </c>
      <c r="BD13">
        <v>387</v>
      </c>
      <c r="BE13">
        <v>35</v>
      </c>
      <c r="BF13">
        <v>122</v>
      </c>
      <c r="BG13">
        <v>37</v>
      </c>
      <c r="BH13">
        <v>894</v>
      </c>
      <c r="BI13">
        <v>79</v>
      </c>
      <c r="BJ13">
        <v>96600</v>
      </c>
      <c r="BK13">
        <v>2200</v>
      </c>
      <c r="BL13">
        <v>400</v>
      </c>
      <c r="BM13">
        <v>250</v>
      </c>
      <c r="BN13">
        <v>132300</v>
      </c>
      <c r="BO13">
        <v>3900</v>
      </c>
      <c r="BP13">
        <v>68900</v>
      </c>
      <c r="BQ13">
        <v>1800</v>
      </c>
      <c r="BR13">
        <v>199900</v>
      </c>
      <c r="BS13">
        <v>3900</v>
      </c>
      <c r="BT13">
        <v>22890</v>
      </c>
      <c r="BU13">
        <v>670</v>
      </c>
      <c r="BV13">
        <v>88900</v>
      </c>
      <c r="BW13">
        <v>2700</v>
      </c>
      <c r="BX13">
        <v>21050</v>
      </c>
      <c r="BY13">
        <v>630</v>
      </c>
      <c r="BZ13">
        <v>22580</v>
      </c>
      <c r="CA13">
        <v>470</v>
      </c>
      <c r="CB13">
        <v>8230</v>
      </c>
      <c r="CC13">
        <v>300</v>
      </c>
      <c r="CD13">
        <v>4700</v>
      </c>
      <c r="CE13">
        <v>200</v>
      </c>
      <c r="CF13">
        <v>11340</v>
      </c>
      <c r="CG13">
        <v>340</v>
      </c>
      <c r="CH13">
        <v>11450</v>
      </c>
      <c r="CI13">
        <v>380</v>
      </c>
      <c r="CJ13">
        <v>16060</v>
      </c>
      <c r="CK13">
        <v>460</v>
      </c>
      <c r="CL13">
        <v>12560</v>
      </c>
      <c r="CM13">
        <v>300</v>
      </c>
      <c r="CN13">
        <v>10950</v>
      </c>
      <c r="CO13">
        <v>390</v>
      </c>
      <c r="CP13">
        <v>4110</v>
      </c>
      <c r="CQ13">
        <v>180</v>
      </c>
      <c r="CR13">
        <v>5020</v>
      </c>
      <c r="CS13">
        <v>210</v>
      </c>
      <c r="CT13">
        <v>2950</v>
      </c>
      <c r="CU13">
        <v>160</v>
      </c>
      <c r="CV13">
        <v>18</v>
      </c>
      <c r="CW13">
        <v>13</v>
      </c>
      <c r="CX13">
        <v>408</v>
      </c>
      <c r="CY13">
        <v>51</v>
      </c>
      <c r="CZ13">
        <v>193</v>
      </c>
      <c r="DA13">
        <v>31</v>
      </c>
      <c r="DB13">
        <v>365</v>
      </c>
      <c r="DC13">
        <v>35</v>
      </c>
      <c r="DD13">
        <v>122</v>
      </c>
      <c r="DE13">
        <v>37</v>
      </c>
      <c r="DF13">
        <v>894</v>
      </c>
      <c r="DG13">
        <v>79</v>
      </c>
      <c r="DH13">
        <v>15.7</v>
      </c>
      <c r="DI13">
        <v>2</v>
      </c>
      <c r="DJ13">
        <v>160</v>
      </c>
      <c r="DK13">
        <v>100</v>
      </c>
      <c r="DL13">
        <v>452000</v>
      </c>
      <c r="DM13">
        <v>10000</v>
      </c>
      <c r="DN13">
        <v>962</v>
      </c>
      <c r="DO13">
        <v>29</v>
      </c>
      <c r="DP13">
        <v>312.10000000000002</v>
      </c>
      <c r="DQ13">
        <v>8.3000000000000007</v>
      </c>
      <c r="DR13">
        <v>838</v>
      </c>
      <c r="DS13">
        <v>16</v>
      </c>
      <c r="DT13">
        <v>78.2</v>
      </c>
      <c r="DU13">
        <v>2.2999999999999998</v>
      </c>
      <c r="DV13">
        <v>312.89999999999998</v>
      </c>
      <c r="DW13">
        <v>9.4</v>
      </c>
      <c r="DX13">
        <v>54.8</v>
      </c>
      <c r="DY13">
        <v>1.7</v>
      </c>
      <c r="DZ13">
        <v>344.8</v>
      </c>
      <c r="EA13">
        <v>7.2</v>
      </c>
      <c r="EB13">
        <v>145</v>
      </c>
      <c r="EC13">
        <v>5.3</v>
      </c>
      <c r="ED13">
        <v>20.95</v>
      </c>
      <c r="EE13">
        <v>0.9</v>
      </c>
      <c r="EF13">
        <v>182.3</v>
      </c>
      <c r="EG13">
        <v>5.5</v>
      </c>
      <c r="EH13">
        <v>26.41</v>
      </c>
      <c r="EI13">
        <v>0.87</v>
      </c>
      <c r="EJ13">
        <v>158.69999999999999</v>
      </c>
      <c r="EK13">
        <v>4.5999999999999996</v>
      </c>
      <c r="EL13">
        <v>30.51</v>
      </c>
      <c r="EM13">
        <v>0.73</v>
      </c>
      <c r="EN13">
        <v>79.2</v>
      </c>
      <c r="EO13">
        <v>2.8</v>
      </c>
      <c r="EP13">
        <v>9.66</v>
      </c>
      <c r="EQ13">
        <v>0.42</v>
      </c>
      <c r="ER13">
        <v>53</v>
      </c>
      <c r="ES13">
        <v>2.2999999999999998</v>
      </c>
      <c r="ET13">
        <v>6.75</v>
      </c>
      <c r="EU13">
        <v>0.36</v>
      </c>
      <c r="EV13">
        <v>3.4</v>
      </c>
      <c r="EW13">
        <v>2.4</v>
      </c>
      <c r="EX13">
        <v>4.8</v>
      </c>
      <c r="EY13">
        <v>0.6</v>
      </c>
      <c r="EZ13">
        <v>2.48</v>
      </c>
      <c r="FA13">
        <v>0.39</v>
      </c>
      <c r="FB13">
        <v>1.97</v>
      </c>
      <c r="FC13">
        <v>0.19</v>
      </c>
      <c r="FD13">
        <v>0.312</v>
      </c>
      <c r="FE13">
        <v>9.4E-2</v>
      </c>
      <c r="FF13">
        <v>2.2000000000000002</v>
      </c>
      <c r="FG13">
        <v>0.2</v>
      </c>
      <c r="FH13" s="2">
        <v>4.9300000000000002E-6</v>
      </c>
      <c r="FI13" s="2">
        <v>4.7999999999999996E-7</v>
      </c>
      <c r="FL13" s="69"/>
      <c r="FM13" s="69"/>
      <c r="FN13" s="69"/>
      <c r="FO13" s="69"/>
      <c r="FP13" s="69"/>
      <c r="FQ13" s="69"/>
      <c r="FR13" s="69"/>
      <c r="FS13" s="69"/>
      <c r="FT13" s="69"/>
      <c r="FU13" s="69"/>
      <c r="FV13" s="69"/>
      <c r="FW13" s="69"/>
      <c r="FX13" s="69"/>
      <c r="FY13" s="69"/>
      <c r="FZ13" s="69"/>
      <c r="GA13" s="69"/>
      <c r="GB13" s="69"/>
      <c r="GC13" s="69"/>
      <c r="GD13" s="69"/>
      <c r="GE13" s="69"/>
      <c r="GF13" s="69"/>
      <c r="GG13" s="69"/>
      <c r="GH13" s="69"/>
      <c r="GI13" s="69"/>
      <c r="GJ13" s="69"/>
      <c r="GK13" s="69"/>
      <c r="GL13" s="69"/>
      <c r="GM13" s="69"/>
      <c r="GN13" s="69"/>
      <c r="GO13" s="69"/>
      <c r="GP13" s="69"/>
      <c r="GQ13" s="69"/>
      <c r="GR13" s="69"/>
      <c r="GS13" s="69"/>
      <c r="GT13" s="69"/>
      <c r="GU13" s="69"/>
      <c r="GV13" s="69"/>
      <c r="GW13" s="69"/>
      <c r="GX13" s="69"/>
      <c r="GY13" s="69"/>
      <c r="GZ13" s="69"/>
      <c r="HA13" s="69"/>
      <c r="HB13" s="69"/>
      <c r="HC13" s="69"/>
      <c r="HD13" s="69"/>
      <c r="HE13" s="69"/>
      <c r="HF13" s="69"/>
      <c r="HG13" s="69"/>
      <c r="HH13" s="69"/>
      <c r="HI13" s="69"/>
      <c r="HJ13" s="69"/>
      <c r="HK13" s="69"/>
      <c r="HL13" s="69"/>
      <c r="HM13" s="69"/>
      <c r="HN13" s="69"/>
      <c r="HO13" s="69"/>
      <c r="HP13" s="69"/>
      <c r="HQ13" s="69"/>
      <c r="HR13" s="69"/>
      <c r="HS13" s="69"/>
      <c r="HT13" s="69"/>
      <c r="HU13" s="69"/>
      <c r="HV13" s="69"/>
      <c r="HW13" s="69"/>
      <c r="HX13" s="69"/>
      <c r="HY13" s="69"/>
      <c r="HZ13" s="69"/>
      <c r="IA13" s="69"/>
      <c r="IB13" s="69"/>
      <c r="IC13" s="69"/>
      <c r="ID13" s="69"/>
      <c r="IE13" s="69"/>
    </row>
    <row r="14" spans="1:256" ht="15.75" x14ac:dyDescent="0.25">
      <c r="A14" t="s">
        <v>177</v>
      </c>
      <c r="B14" t="s">
        <v>199</v>
      </c>
      <c r="C14" t="s">
        <v>211</v>
      </c>
      <c r="D14" s="144">
        <v>0.4466087962962963</v>
      </c>
      <c r="E14">
        <v>23.391999999999999</v>
      </c>
      <c r="F14" t="s">
        <v>333</v>
      </c>
      <c r="G14">
        <v>47</v>
      </c>
      <c r="I14">
        <v>1</v>
      </c>
      <c r="J14" s="2">
        <v>830000</v>
      </c>
      <c r="K14">
        <v>13000</v>
      </c>
      <c r="L14">
        <v>9970</v>
      </c>
      <c r="M14">
        <v>200</v>
      </c>
      <c r="N14">
        <v>106100</v>
      </c>
      <c r="O14">
        <v>2600</v>
      </c>
      <c r="P14">
        <v>273300</v>
      </c>
      <c r="Q14">
        <v>6100</v>
      </c>
      <c r="R14">
        <v>93600</v>
      </c>
      <c r="S14">
        <v>2000</v>
      </c>
      <c r="T14">
        <v>124600</v>
      </c>
      <c r="U14">
        <v>2500</v>
      </c>
      <c r="V14">
        <v>24810</v>
      </c>
      <c r="W14">
        <v>630</v>
      </c>
      <c r="X14">
        <v>87400</v>
      </c>
      <c r="Y14">
        <v>2100</v>
      </c>
      <c r="Z14">
        <v>19950</v>
      </c>
      <c r="AA14">
        <v>570</v>
      </c>
      <c r="AB14">
        <v>20800</v>
      </c>
      <c r="AC14">
        <v>630</v>
      </c>
      <c r="AD14">
        <v>6560</v>
      </c>
      <c r="AE14">
        <v>260</v>
      </c>
      <c r="AF14">
        <v>10870</v>
      </c>
      <c r="AG14">
        <v>370</v>
      </c>
      <c r="AH14">
        <v>7730</v>
      </c>
      <c r="AI14">
        <v>300</v>
      </c>
      <c r="AJ14">
        <v>7230</v>
      </c>
      <c r="AK14">
        <v>270</v>
      </c>
      <c r="AL14">
        <v>9760</v>
      </c>
      <c r="AM14">
        <v>260</v>
      </c>
      <c r="AN14">
        <v>7370</v>
      </c>
      <c r="AO14">
        <v>210</v>
      </c>
      <c r="AP14">
        <v>6660</v>
      </c>
      <c r="AQ14">
        <v>260</v>
      </c>
      <c r="AR14">
        <v>2950</v>
      </c>
      <c r="AS14">
        <v>140</v>
      </c>
      <c r="AT14">
        <v>4250</v>
      </c>
      <c r="AU14">
        <v>160</v>
      </c>
      <c r="AV14">
        <v>2670</v>
      </c>
      <c r="AW14">
        <v>140</v>
      </c>
      <c r="AX14">
        <v>49</v>
      </c>
      <c r="AY14">
        <v>15</v>
      </c>
      <c r="AZ14">
        <v>666</v>
      </c>
      <c r="BA14">
        <v>50</v>
      </c>
      <c r="BB14">
        <v>280</v>
      </c>
      <c r="BC14">
        <v>29</v>
      </c>
      <c r="BD14">
        <v>501</v>
      </c>
      <c r="BE14">
        <v>50</v>
      </c>
      <c r="BF14">
        <v>129</v>
      </c>
      <c r="BG14">
        <v>23</v>
      </c>
      <c r="BH14">
        <v>1817</v>
      </c>
      <c r="BI14">
        <v>77</v>
      </c>
      <c r="BJ14">
        <v>105800</v>
      </c>
      <c r="BK14">
        <v>2600</v>
      </c>
      <c r="BL14">
        <v>690</v>
      </c>
      <c r="BM14">
        <v>200</v>
      </c>
      <c r="BN14">
        <v>271900</v>
      </c>
      <c r="BO14">
        <v>6100</v>
      </c>
      <c r="BP14">
        <v>93600</v>
      </c>
      <c r="BQ14">
        <v>2000</v>
      </c>
      <c r="BR14">
        <v>124500</v>
      </c>
      <c r="BS14">
        <v>2500</v>
      </c>
      <c r="BT14">
        <v>24810</v>
      </c>
      <c r="BU14">
        <v>630</v>
      </c>
      <c r="BV14">
        <v>87400</v>
      </c>
      <c r="BW14">
        <v>2100</v>
      </c>
      <c r="BX14">
        <v>19950</v>
      </c>
      <c r="BY14">
        <v>570</v>
      </c>
      <c r="BZ14">
        <v>20800</v>
      </c>
      <c r="CA14">
        <v>630</v>
      </c>
      <c r="CB14">
        <v>6560</v>
      </c>
      <c r="CC14">
        <v>260</v>
      </c>
      <c r="CD14">
        <v>10870</v>
      </c>
      <c r="CE14">
        <v>370</v>
      </c>
      <c r="CF14">
        <v>7730</v>
      </c>
      <c r="CG14">
        <v>300</v>
      </c>
      <c r="CH14">
        <v>7230</v>
      </c>
      <c r="CI14">
        <v>270</v>
      </c>
      <c r="CJ14">
        <v>9760</v>
      </c>
      <c r="CK14">
        <v>260</v>
      </c>
      <c r="CL14">
        <v>7370</v>
      </c>
      <c r="CM14">
        <v>210</v>
      </c>
      <c r="CN14">
        <v>6660</v>
      </c>
      <c r="CO14">
        <v>260</v>
      </c>
      <c r="CP14">
        <v>2950</v>
      </c>
      <c r="CQ14">
        <v>140</v>
      </c>
      <c r="CR14">
        <v>4250</v>
      </c>
      <c r="CS14">
        <v>160</v>
      </c>
      <c r="CT14">
        <v>2670</v>
      </c>
      <c r="CU14">
        <v>140</v>
      </c>
      <c r="CV14">
        <v>16</v>
      </c>
      <c r="CW14">
        <v>15</v>
      </c>
      <c r="CX14">
        <v>656</v>
      </c>
      <c r="CY14">
        <v>50</v>
      </c>
      <c r="CZ14">
        <v>271</v>
      </c>
      <c r="DA14">
        <v>29</v>
      </c>
      <c r="DB14">
        <v>479</v>
      </c>
      <c r="DC14">
        <v>50</v>
      </c>
      <c r="DD14">
        <v>129</v>
      </c>
      <c r="DE14">
        <v>23</v>
      </c>
      <c r="DF14">
        <v>1816</v>
      </c>
      <c r="DG14">
        <v>77</v>
      </c>
      <c r="DH14">
        <v>15.2</v>
      </c>
      <c r="DI14">
        <v>2</v>
      </c>
      <c r="DJ14">
        <v>277</v>
      </c>
      <c r="DK14">
        <v>80</v>
      </c>
      <c r="DL14">
        <v>495000</v>
      </c>
      <c r="DM14">
        <v>12000</v>
      </c>
      <c r="DN14">
        <v>1978</v>
      </c>
      <c r="DO14">
        <v>45</v>
      </c>
      <c r="DP14">
        <v>424.5</v>
      </c>
      <c r="DQ14">
        <v>8.9</v>
      </c>
      <c r="DR14">
        <v>522</v>
      </c>
      <c r="DS14">
        <v>11</v>
      </c>
      <c r="DT14">
        <v>84.8</v>
      </c>
      <c r="DU14">
        <v>2.1</v>
      </c>
      <c r="DV14">
        <v>307.8</v>
      </c>
      <c r="DW14">
        <v>7.5</v>
      </c>
      <c r="DX14">
        <v>52</v>
      </c>
      <c r="DY14">
        <v>1.5</v>
      </c>
      <c r="DZ14">
        <v>317.7</v>
      </c>
      <c r="EA14">
        <v>9.6</v>
      </c>
      <c r="EB14">
        <v>115.6</v>
      </c>
      <c r="EC14">
        <v>4.5999999999999996</v>
      </c>
      <c r="ED14">
        <v>48.5</v>
      </c>
      <c r="EE14">
        <v>1.6</v>
      </c>
      <c r="EF14">
        <v>124.3</v>
      </c>
      <c r="EG14">
        <v>4.8</v>
      </c>
      <c r="EH14">
        <v>16.670000000000002</v>
      </c>
      <c r="EI14">
        <v>0.63</v>
      </c>
      <c r="EJ14">
        <v>96.5</v>
      </c>
      <c r="EK14">
        <v>2.5</v>
      </c>
      <c r="EL14">
        <v>17.91</v>
      </c>
      <c r="EM14">
        <v>0.51</v>
      </c>
      <c r="EN14">
        <v>48.2</v>
      </c>
      <c r="EO14">
        <v>1.9</v>
      </c>
      <c r="EP14">
        <v>6.93</v>
      </c>
      <c r="EQ14">
        <v>0.33</v>
      </c>
      <c r="ER14">
        <v>44.9</v>
      </c>
      <c r="ES14">
        <v>1.7</v>
      </c>
      <c r="ET14">
        <v>6.1</v>
      </c>
      <c r="EU14">
        <v>0.31</v>
      </c>
      <c r="EV14">
        <v>3.1</v>
      </c>
      <c r="EW14">
        <v>3</v>
      </c>
      <c r="EX14">
        <v>7.71</v>
      </c>
      <c r="EY14">
        <v>0.59</v>
      </c>
      <c r="EZ14">
        <v>3.49</v>
      </c>
      <c r="FA14">
        <v>0.38</v>
      </c>
      <c r="FB14">
        <v>2.59</v>
      </c>
      <c r="FC14">
        <v>0.27</v>
      </c>
      <c r="FD14">
        <v>0.33200000000000002</v>
      </c>
      <c r="FE14">
        <v>5.8000000000000003E-2</v>
      </c>
      <c r="FF14">
        <v>4.47</v>
      </c>
      <c r="FG14">
        <v>0.19</v>
      </c>
      <c r="FH14" s="2">
        <v>9.1800000000000002E-6</v>
      </c>
      <c r="FI14" s="2">
        <v>4.2E-7</v>
      </c>
      <c r="FL14" s="69"/>
      <c r="FM14" s="69"/>
      <c r="FN14" s="69"/>
      <c r="FO14" s="69"/>
      <c r="FP14" s="69"/>
      <c r="FQ14" s="69"/>
      <c r="FR14" s="69"/>
      <c r="FS14" s="69"/>
      <c r="FT14" s="69"/>
      <c r="FU14" s="69"/>
      <c r="FV14" s="69"/>
      <c r="FW14" s="69"/>
      <c r="FX14" s="69"/>
      <c r="FY14" s="69"/>
      <c r="FZ14" s="69"/>
      <c r="GA14" s="69"/>
      <c r="GB14" s="69"/>
      <c r="GC14" s="69"/>
      <c r="GD14" s="69"/>
      <c r="GE14" s="69"/>
      <c r="GF14" s="69"/>
      <c r="GG14" s="69"/>
      <c r="GH14" s="69"/>
      <c r="GI14" s="69"/>
      <c r="GJ14" s="69"/>
      <c r="GK14" s="69"/>
      <c r="GL14" s="69"/>
      <c r="GM14" s="69"/>
      <c r="GN14" s="69"/>
      <c r="GO14" s="69"/>
      <c r="GP14" s="69"/>
      <c r="GQ14" s="69"/>
      <c r="GR14" s="69"/>
      <c r="GS14" s="69"/>
      <c r="GT14" s="69"/>
      <c r="GU14" s="69"/>
      <c r="GV14" s="69"/>
      <c r="GW14" s="69"/>
      <c r="GX14" s="69"/>
      <c r="GY14" s="69"/>
      <c r="GZ14" s="69"/>
      <c r="HA14" s="69"/>
      <c r="HB14" s="69"/>
      <c r="HC14" s="69"/>
      <c r="HD14" s="69"/>
      <c r="HE14" s="69"/>
      <c r="HF14" s="69"/>
      <c r="HG14" s="69"/>
      <c r="HH14" s="69"/>
      <c r="HI14" s="69"/>
      <c r="HJ14" s="69"/>
      <c r="HK14" s="69"/>
      <c r="HL14" s="69"/>
      <c r="HM14" s="69"/>
      <c r="HN14" s="69"/>
      <c r="HO14" s="69"/>
      <c r="HP14" s="69"/>
      <c r="HQ14" s="69"/>
      <c r="HR14" s="69"/>
      <c r="HS14" s="69"/>
      <c r="HT14" s="69"/>
      <c r="HU14" s="69"/>
      <c r="HV14" s="69"/>
      <c r="HW14" s="69"/>
      <c r="HX14" s="69"/>
      <c r="HY14" s="69"/>
      <c r="HZ14" s="69"/>
      <c r="IA14" s="69"/>
      <c r="IB14" s="69"/>
      <c r="IC14" s="69"/>
      <c r="ID14" s="69"/>
      <c r="IE14" s="69"/>
    </row>
    <row r="15" spans="1:256" ht="15.75" x14ac:dyDescent="0.25">
      <c r="A15" t="s">
        <v>178</v>
      </c>
      <c r="B15" t="s">
        <v>200</v>
      </c>
      <c r="C15" t="s">
        <v>211</v>
      </c>
      <c r="D15" s="144">
        <v>0.44798611111111114</v>
      </c>
      <c r="E15">
        <v>24.372</v>
      </c>
      <c r="F15" t="s">
        <v>334</v>
      </c>
      <c r="G15">
        <v>49</v>
      </c>
      <c r="I15">
        <v>1</v>
      </c>
      <c r="J15" s="2">
        <v>785000</v>
      </c>
      <c r="K15">
        <v>13000</v>
      </c>
      <c r="L15">
        <v>10390</v>
      </c>
      <c r="M15">
        <v>170</v>
      </c>
      <c r="N15">
        <v>105000</v>
      </c>
      <c r="O15">
        <v>2400</v>
      </c>
      <c r="P15" s="2">
        <v>103600</v>
      </c>
      <c r="Q15">
        <v>2100</v>
      </c>
      <c r="R15">
        <v>259800</v>
      </c>
      <c r="S15">
        <v>6000</v>
      </c>
      <c r="T15">
        <v>174800</v>
      </c>
      <c r="U15">
        <v>4200</v>
      </c>
      <c r="V15">
        <v>2590</v>
      </c>
      <c r="W15">
        <v>120</v>
      </c>
      <c r="X15">
        <v>16840</v>
      </c>
      <c r="Y15">
        <v>620</v>
      </c>
      <c r="Z15">
        <v>7670</v>
      </c>
      <c r="AA15">
        <v>270</v>
      </c>
      <c r="AB15">
        <v>12740</v>
      </c>
      <c r="AC15">
        <v>420</v>
      </c>
      <c r="AD15">
        <v>6950</v>
      </c>
      <c r="AE15">
        <v>230</v>
      </c>
      <c r="AF15">
        <v>5150</v>
      </c>
      <c r="AG15">
        <v>210</v>
      </c>
      <c r="AH15">
        <v>10220</v>
      </c>
      <c r="AI15">
        <v>360</v>
      </c>
      <c r="AJ15">
        <v>10560</v>
      </c>
      <c r="AK15">
        <v>350</v>
      </c>
      <c r="AL15">
        <v>14870</v>
      </c>
      <c r="AM15">
        <v>510</v>
      </c>
      <c r="AN15">
        <v>11450</v>
      </c>
      <c r="AO15">
        <v>320</v>
      </c>
      <c r="AP15">
        <v>9530</v>
      </c>
      <c r="AQ15">
        <v>410</v>
      </c>
      <c r="AR15">
        <v>3590</v>
      </c>
      <c r="AS15">
        <v>190</v>
      </c>
      <c r="AT15">
        <v>4220</v>
      </c>
      <c r="AU15">
        <v>160</v>
      </c>
      <c r="AV15">
        <v>2450</v>
      </c>
      <c r="AW15">
        <v>130</v>
      </c>
      <c r="AX15">
        <v>50</v>
      </c>
      <c r="AY15">
        <v>12</v>
      </c>
      <c r="AZ15">
        <v>389</v>
      </c>
      <c r="BA15">
        <v>36</v>
      </c>
      <c r="BB15">
        <v>192</v>
      </c>
      <c r="BC15">
        <v>29</v>
      </c>
      <c r="BD15">
        <v>482</v>
      </c>
      <c r="BE15">
        <v>41</v>
      </c>
      <c r="BF15">
        <v>763</v>
      </c>
      <c r="BG15">
        <v>53</v>
      </c>
      <c r="BH15">
        <v>9560</v>
      </c>
      <c r="BI15">
        <v>240</v>
      </c>
      <c r="BJ15">
        <v>104700</v>
      </c>
      <c r="BK15">
        <v>2400</v>
      </c>
      <c r="BL15">
        <v>1080</v>
      </c>
      <c r="BM15">
        <v>170</v>
      </c>
      <c r="BN15" s="2">
        <v>102200</v>
      </c>
      <c r="BO15">
        <v>2100</v>
      </c>
      <c r="BP15">
        <v>259800</v>
      </c>
      <c r="BQ15">
        <v>6000</v>
      </c>
      <c r="BR15">
        <v>174800</v>
      </c>
      <c r="BS15">
        <v>4200</v>
      </c>
      <c r="BT15">
        <v>2580</v>
      </c>
      <c r="BU15">
        <v>120</v>
      </c>
      <c r="BV15">
        <v>16840</v>
      </c>
      <c r="BW15">
        <v>620</v>
      </c>
      <c r="BX15">
        <v>7670</v>
      </c>
      <c r="BY15">
        <v>270</v>
      </c>
      <c r="BZ15">
        <v>12740</v>
      </c>
      <c r="CA15">
        <v>420</v>
      </c>
      <c r="CB15">
        <v>6950</v>
      </c>
      <c r="CC15">
        <v>230</v>
      </c>
      <c r="CD15">
        <v>5150</v>
      </c>
      <c r="CE15">
        <v>210</v>
      </c>
      <c r="CF15">
        <v>10220</v>
      </c>
      <c r="CG15">
        <v>360</v>
      </c>
      <c r="CH15">
        <v>10560</v>
      </c>
      <c r="CI15">
        <v>350</v>
      </c>
      <c r="CJ15">
        <v>14870</v>
      </c>
      <c r="CK15">
        <v>510</v>
      </c>
      <c r="CL15">
        <v>11450</v>
      </c>
      <c r="CM15">
        <v>320</v>
      </c>
      <c r="CN15">
        <v>9530</v>
      </c>
      <c r="CO15">
        <v>410</v>
      </c>
      <c r="CP15">
        <v>3590</v>
      </c>
      <c r="CQ15">
        <v>190</v>
      </c>
      <c r="CR15">
        <v>4220</v>
      </c>
      <c r="CS15">
        <v>160</v>
      </c>
      <c r="CT15">
        <v>2450</v>
      </c>
      <c r="CU15">
        <v>130</v>
      </c>
      <c r="CV15">
        <v>17</v>
      </c>
      <c r="CW15">
        <v>12</v>
      </c>
      <c r="CX15">
        <v>380</v>
      </c>
      <c r="CY15">
        <v>36</v>
      </c>
      <c r="CZ15">
        <v>183</v>
      </c>
      <c r="DA15">
        <v>29</v>
      </c>
      <c r="DB15">
        <v>459</v>
      </c>
      <c r="DC15">
        <v>41</v>
      </c>
      <c r="DD15">
        <v>763</v>
      </c>
      <c r="DE15">
        <v>53</v>
      </c>
      <c r="DF15">
        <v>9560</v>
      </c>
      <c r="DG15">
        <v>240</v>
      </c>
      <c r="DH15">
        <v>15.2</v>
      </c>
      <c r="DI15">
        <v>2</v>
      </c>
      <c r="DJ15">
        <v>435</v>
      </c>
      <c r="DK15">
        <v>70</v>
      </c>
      <c r="DL15">
        <v>490000</v>
      </c>
      <c r="DM15">
        <v>11000</v>
      </c>
      <c r="DN15">
        <v>744</v>
      </c>
      <c r="DO15">
        <v>15</v>
      </c>
      <c r="DP15">
        <v>1179</v>
      </c>
      <c r="DQ15">
        <v>27</v>
      </c>
      <c r="DR15">
        <v>733</v>
      </c>
      <c r="DS15">
        <v>17</v>
      </c>
      <c r="DT15">
        <v>8.84</v>
      </c>
      <c r="DU15">
        <v>0.41</v>
      </c>
      <c r="DV15">
        <v>59.3</v>
      </c>
      <c r="DW15">
        <v>2.2000000000000002</v>
      </c>
      <c r="DX15">
        <v>19.97</v>
      </c>
      <c r="DY15">
        <v>0.71</v>
      </c>
      <c r="DZ15">
        <v>194.6</v>
      </c>
      <c r="EA15">
        <v>6.4</v>
      </c>
      <c r="EB15">
        <v>122.6</v>
      </c>
      <c r="EC15">
        <v>4</v>
      </c>
      <c r="ED15">
        <v>22.99</v>
      </c>
      <c r="EE15">
        <v>0.96</v>
      </c>
      <c r="EF15">
        <v>164.3</v>
      </c>
      <c r="EG15">
        <v>5.8</v>
      </c>
      <c r="EH15">
        <v>24.36</v>
      </c>
      <c r="EI15">
        <v>0.81</v>
      </c>
      <c r="EJ15">
        <v>147.1</v>
      </c>
      <c r="EK15">
        <v>5.0999999999999996</v>
      </c>
      <c r="EL15">
        <v>27.85</v>
      </c>
      <c r="EM15">
        <v>0.77</v>
      </c>
      <c r="EN15">
        <v>68.900000000000006</v>
      </c>
      <c r="EO15">
        <v>3</v>
      </c>
      <c r="EP15">
        <v>8.44</v>
      </c>
      <c r="EQ15">
        <v>0.44</v>
      </c>
      <c r="ER15">
        <v>44.6</v>
      </c>
      <c r="ES15">
        <v>1.7</v>
      </c>
      <c r="ET15">
        <v>5.61</v>
      </c>
      <c r="EU15">
        <v>0.3</v>
      </c>
      <c r="EV15">
        <v>3.2</v>
      </c>
      <c r="EW15">
        <v>2.2999999999999998</v>
      </c>
      <c r="EX15">
        <v>4.46</v>
      </c>
      <c r="EY15">
        <v>0.42</v>
      </c>
      <c r="EZ15">
        <v>2.35</v>
      </c>
      <c r="FA15">
        <v>0.37</v>
      </c>
      <c r="FB15">
        <v>2.48</v>
      </c>
      <c r="FC15">
        <v>0.22</v>
      </c>
      <c r="FD15">
        <v>1.96</v>
      </c>
      <c r="FE15">
        <v>0.14000000000000001</v>
      </c>
      <c r="FF15">
        <v>23.55</v>
      </c>
      <c r="FG15">
        <v>0.57999999999999996</v>
      </c>
      <c r="FH15" s="2">
        <v>4.8300000000000002E-5</v>
      </c>
      <c r="FI15" s="2">
        <v>1.3E-6</v>
      </c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69"/>
      <c r="GC15" s="69"/>
      <c r="GD15" s="69"/>
      <c r="GE15" s="69"/>
      <c r="GF15" s="69"/>
      <c r="GG15" s="69"/>
      <c r="GH15" s="69"/>
      <c r="GI15" s="69"/>
      <c r="GJ15" s="69"/>
      <c r="GK15" s="69"/>
      <c r="GL15" s="69"/>
      <c r="GM15" s="69"/>
      <c r="GN15" s="69"/>
      <c r="GO15" s="69"/>
      <c r="GP15" s="69"/>
      <c r="GQ15" s="69"/>
      <c r="GR15" s="69"/>
      <c r="GS15" s="69"/>
      <c r="GT15" s="69"/>
      <c r="GU15" s="69"/>
      <c r="GV15" s="69"/>
      <c r="GW15" s="69"/>
      <c r="GX15" s="69"/>
      <c r="GY15" s="69"/>
      <c r="GZ15" s="69"/>
      <c r="HA15" s="69"/>
      <c r="HB15" s="69"/>
      <c r="HC15" s="69"/>
      <c r="HD15" s="69"/>
      <c r="HE15" s="69"/>
      <c r="HF15" s="69"/>
      <c r="HG15" s="69"/>
      <c r="HH15" s="69"/>
      <c r="HI15" s="69"/>
      <c r="HJ15" s="69"/>
      <c r="HK15" s="69"/>
      <c r="HL15" s="69"/>
      <c r="HM15" s="69"/>
      <c r="HN15" s="69"/>
      <c r="HO15" s="69"/>
      <c r="HP15" s="69"/>
      <c r="HQ15" s="69"/>
      <c r="HR15" s="69"/>
      <c r="HS15" s="69"/>
      <c r="HT15" s="69"/>
      <c r="HU15" s="69"/>
      <c r="HV15" s="69"/>
      <c r="HW15" s="69"/>
      <c r="HX15" s="69"/>
      <c r="HY15" s="69"/>
      <c r="HZ15" s="69"/>
      <c r="IA15" s="69"/>
      <c r="IB15" s="69"/>
      <c r="IC15" s="69"/>
      <c r="ID15" s="69"/>
      <c r="IE15" s="69"/>
    </row>
    <row r="16" spans="1:256" ht="15.75" x14ac:dyDescent="0.25">
      <c r="A16" t="s">
        <v>179</v>
      </c>
      <c r="B16" t="s">
        <v>201</v>
      </c>
      <c r="C16" t="s">
        <v>211</v>
      </c>
      <c r="D16" s="144">
        <v>0.44920138888888889</v>
      </c>
      <c r="E16">
        <v>24.861999999999998</v>
      </c>
      <c r="F16" t="s">
        <v>335</v>
      </c>
      <c r="G16">
        <v>50</v>
      </c>
      <c r="I16">
        <v>1</v>
      </c>
      <c r="J16" s="2">
        <v>1511000</v>
      </c>
      <c r="K16">
        <v>19000</v>
      </c>
      <c r="L16">
        <v>9830</v>
      </c>
      <c r="M16">
        <v>200</v>
      </c>
      <c r="N16">
        <v>106100</v>
      </c>
      <c r="O16">
        <v>2400</v>
      </c>
      <c r="P16">
        <v>125100</v>
      </c>
      <c r="Q16">
        <v>2600</v>
      </c>
      <c r="R16">
        <v>121100</v>
      </c>
      <c r="S16">
        <v>3100</v>
      </c>
      <c r="T16">
        <v>133400</v>
      </c>
      <c r="U16">
        <v>2600</v>
      </c>
      <c r="V16">
        <v>233500</v>
      </c>
      <c r="W16">
        <v>5300</v>
      </c>
      <c r="X16">
        <v>540000</v>
      </c>
      <c r="Y16">
        <v>11000</v>
      </c>
      <c r="Z16">
        <v>78700</v>
      </c>
      <c r="AA16">
        <v>1700</v>
      </c>
      <c r="AB16">
        <v>53800</v>
      </c>
      <c r="AC16">
        <v>1000</v>
      </c>
      <c r="AD16">
        <v>7440</v>
      </c>
      <c r="AE16">
        <v>250</v>
      </c>
      <c r="AF16">
        <v>4720</v>
      </c>
      <c r="AG16">
        <v>180</v>
      </c>
      <c r="AH16">
        <v>7600</v>
      </c>
      <c r="AI16">
        <v>220</v>
      </c>
      <c r="AJ16">
        <v>6170</v>
      </c>
      <c r="AK16">
        <v>250</v>
      </c>
      <c r="AL16">
        <v>8720</v>
      </c>
      <c r="AM16">
        <v>290</v>
      </c>
      <c r="AN16">
        <v>7190</v>
      </c>
      <c r="AO16">
        <v>290</v>
      </c>
      <c r="AP16">
        <v>7260</v>
      </c>
      <c r="AQ16">
        <v>260</v>
      </c>
      <c r="AR16">
        <v>2800</v>
      </c>
      <c r="AS16">
        <v>150</v>
      </c>
      <c r="AT16">
        <v>4290</v>
      </c>
      <c r="AU16">
        <v>190</v>
      </c>
      <c r="AV16">
        <v>3140</v>
      </c>
      <c r="AW16">
        <v>140</v>
      </c>
      <c r="AX16">
        <v>65</v>
      </c>
      <c r="AY16">
        <v>14</v>
      </c>
      <c r="AZ16">
        <v>744</v>
      </c>
      <c r="BA16">
        <v>51</v>
      </c>
      <c r="BB16">
        <v>409</v>
      </c>
      <c r="BC16">
        <v>32</v>
      </c>
      <c r="BD16">
        <v>1122</v>
      </c>
      <c r="BE16">
        <v>70</v>
      </c>
      <c r="BF16">
        <v>29800</v>
      </c>
      <c r="BG16">
        <v>2300</v>
      </c>
      <c r="BH16">
        <v>16340</v>
      </c>
      <c r="BI16">
        <v>910</v>
      </c>
      <c r="BJ16">
        <v>105800</v>
      </c>
      <c r="BK16">
        <v>2400</v>
      </c>
      <c r="BL16">
        <v>500</v>
      </c>
      <c r="BM16">
        <v>200</v>
      </c>
      <c r="BN16">
        <v>123700</v>
      </c>
      <c r="BO16">
        <v>2600</v>
      </c>
      <c r="BP16">
        <v>121100</v>
      </c>
      <c r="BQ16">
        <v>3100</v>
      </c>
      <c r="BR16">
        <v>133400</v>
      </c>
      <c r="BS16">
        <v>2600</v>
      </c>
      <c r="BT16">
        <v>233500</v>
      </c>
      <c r="BU16">
        <v>5300</v>
      </c>
      <c r="BV16">
        <v>540000</v>
      </c>
      <c r="BW16">
        <v>11000</v>
      </c>
      <c r="BX16">
        <v>78700</v>
      </c>
      <c r="BY16">
        <v>1700</v>
      </c>
      <c r="BZ16">
        <v>53800</v>
      </c>
      <c r="CA16">
        <v>1000</v>
      </c>
      <c r="CB16">
        <v>7440</v>
      </c>
      <c r="CC16">
        <v>250</v>
      </c>
      <c r="CD16">
        <v>4720</v>
      </c>
      <c r="CE16">
        <v>180</v>
      </c>
      <c r="CF16">
        <v>7590</v>
      </c>
      <c r="CG16">
        <v>220</v>
      </c>
      <c r="CH16">
        <v>6170</v>
      </c>
      <c r="CI16">
        <v>250</v>
      </c>
      <c r="CJ16">
        <v>8720</v>
      </c>
      <c r="CK16">
        <v>290</v>
      </c>
      <c r="CL16">
        <v>7190</v>
      </c>
      <c r="CM16">
        <v>290</v>
      </c>
      <c r="CN16">
        <v>7260</v>
      </c>
      <c r="CO16">
        <v>260</v>
      </c>
      <c r="CP16">
        <v>2800</v>
      </c>
      <c r="CQ16">
        <v>150</v>
      </c>
      <c r="CR16">
        <v>4290</v>
      </c>
      <c r="CS16">
        <v>190</v>
      </c>
      <c r="CT16">
        <v>3140</v>
      </c>
      <c r="CU16">
        <v>140</v>
      </c>
      <c r="CV16">
        <v>32</v>
      </c>
      <c r="CW16">
        <v>14</v>
      </c>
      <c r="CX16">
        <v>735</v>
      </c>
      <c r="CY16">
        <v>51</v>
      </c>
      <c r="CZ16">
        <v>400</v>
      </c>
      <c r="DA16">
        <v>32</v>
      </c>
      <c r="DB16">
        <v>1100</v>
      </c>
      <c r="DC16">
        <v>70</v>
      </c>
      <c r="DD16">
        <v>29800</v>
      </c>
      <c r="DE16">
        <v>2300</v>
      </c>
      <c r="DF16">
        <v>16340</v>
      </c>
      <c r="DG16">
        <v>910</v>
      </c>
      <c r="DH16">
        <v>15.4</v>
      </c>
      <c r="DI16">
        <v>2</v>
      </c>
      <c r="DJ16">
        <v>202</v>
      </c>
      <c r="DK16">
        <v>81</v>
      </c>
      <c r="DL16">
        <v>495000</v>
      </c>
      <c r="DM16">
        <v>11000</v>
      </c>
      <c r="DN16">
        <v>900</v>
      </c>
      <c r="DO16">
        <v>19</v>
      </c>
      <c r="DP16">
        <v>550</v>
      </c>
      <c r="DQ16">
        <v>14</v>
      </c>
      <c r="DR16">
        <v>560</v>
      </c>
      <c r="DS16">
        <v>11</v>
      </c>
      <c r="DT16">
        <v>799</v>
      </c>
      <c r="DU16">
        <v>18</v>
      </c>
      <c r="DV16">
        <v>1905</v>
      </c>
      <c r="DW16">
        <v>39</v>
      </c>
      <c r="DX16">
        <v>205.1</v>
      </c>
      <c r="DY16">
        <v>4.5999999999999996</v>
      </c>
      <c r="DZ16">
        <v>823</v>
      </c>
      <c r="EA16">
        <v>16</v>
      </c>
      <c r="EB16">
        <v>131.19999999999999</v>
      </c>
      <c r="EC16">
        <v>4.4000000000000004</v>
      </c>
      <c r="ED16">
        <v>21.07</v>
      </c>
      <c r="EE16">
        <v>0.82</v>
      </c>
      <c r="EF16">
        <v>122.2</v>
      </c>
      <c r="EG16">
        <v>3.6</v>
      </c>
      <c r="EH16">
        <v>14.25</v>
      </c>
      <c r="EI16">
        <v>0.56999999999999995</v>
      </c>
      <c r="EJ16">
        <v>86.3</v>
      </c>
      <c r="EK16">
        <v>2.8</v>
      </c>
      <c r="EL16">
        <v>17.489999999999998</v>
      </c>
      <c r="EM16">
        <v>0.71</v>
      </c>
      <c r="EN16">
        <v>52.5</v>
      </c>
      <c r="EO16">
        <v>1.9</v>
      </c>
      <c r="EP16">
        <v>6.58</v>
      </c>
      <c r="EQ16">
        <v>0.34</v>
      </c>
      <c r="ER16">
        <v>45.3</v>
      </c>
      <c r="ES16">
        <v>2</v>
      </c>
      <c r="ET16">
        <v>7.2</v>
      </c>
      <c r="EU16">
        <v>0.32</v>
      </c>
      <c r="EV16">
        <v>6.1</v>
      </c>
      <c r="EW16">
        <v>2.7</v>
      </c>
      <c r="EX16">
        <v>8.64</v>
      </c>
      <c r="EY16">
        <v>0.6</v>
      </c>
      <c r="EZ16">
        <v>5.16</v>
      </c>
      <c r="FA16">
        <v>0.41</v>
      </c>
      <c r="FB16">
        <v>5.94</v>
      </c>
      <c r="FC16">
        <v>0.38</v>
      </c>
      <c r="FD16">
        <v>76.599999999999994</v>
      </c>
      <c r="FE16">
        <v>5.9</v>
      </c>
      <c r="FF16">
        <v>40.299999999999997</v>
      </c>
      <c r="FG16">
        <v>2.2000000000000002</v>
      </c>
      <c r="FH16" s="2">
        <v>8.2700000000000004E-5</v>
      </c>
      <c r="FI16" s="2">
        <v>5.9000000000000003E-6</v>
      </c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  <c r="GI16" s="69"/>
      <c r="GJ16" s="69"/>
      <c r="GK16" s="69"/>
      <c r="GL16" s="69"/>
      <c r="GM16" s="69"/>
      <c r="GN16" s="69"/>
      <c r="GO16" s="69"/>
      <c r="GP16" s="69"/>
      <c r="GQ16" s="69"/>
      <c r="GR16" s="69"/>
      <c r="GS16" s="69"/>
      <c r="GT16" s="69"/>
      <c r="GU16" s="69"/>
      <c r="GV16" s="69"/>
      <c r="GW16" s="69"/>
      <c r="GX16" s="69"/>
      <c r="GY16" s="69"/>
      <c r="GZ16" s="69"/>
      <c r="HA16" s="69"/>
      <c r="HB16" s="69"/>
      <c r="HC16" s="69"/>
      <c r="HD16" s="69"/>
      <c r="HE16" s="69"/>
      <c r="HF16" s="69"/>
      <c r="HG16" s="69"/>
      <c r="HH16" s="69"/>
      <c r="HI16" s="69"/>
      <c r="HJ16" s="69"/>
      <c r="HK16" s="69"/>
      <c r="HL16" s="69"/>
      <c r="HM16" s="69"/>
      <c r="HN16" s="69"/>
      <c r="HO16" s="69"/>
      <c r="HP16" s="69"/>
      <c r="HQ16" s="69"/>
      <c r="HR16" s="69"/>
      <c r="HS16" s="69"/>
      <c r="HT16" s="69"/>
      <c r="HU16" s="69"/>
      <c r="HV16" s="69"/>
      <c r="HW16" s="69"/>
      <c r="HX16" s="69"/>
      <c r="HY16" s="69"/>
      <c r="HZ16" s="69"/>
      <c r="IA16" s="69"/>
      <c r="IB16" s="69"/>
      <c r="IC16" s="69"/>
      <c r="ID16" s="69"/>
      <c r="IE16" s="69"/>
    </row>
    <row r="17" spans="1:239" ht="15.75" x14ac:dyDescent="0.25">
      <c r="A17" t="s">
        <v>180</v>
      </c>
      <c r="B17" t="s">
        <v>202</v>
      </c>
      <c r="C17" t="s">
        <v>211</v>
      </c>
      <c r="D17" s="144">
        <v>0.45063657407407409</v>
      </c>
      <c r="E17">
        <v>24.373999999999999</v>
      </c>
      <c r="F17" t="s">
        <v>336</v>
      </c>
      <c r="G17">
        <v>49</v>
      </c>
      <c r="I17">
        <v>1</v>
      </c>
      <c r="J17" s="2">
        <v>1032000</v>
      </c>
      <c r="K17">
        <v>15000</v>
      </c>
      <c r="L17">
        <v>9770</v>
      </c>
      <c r="M17">
        <v>210</v>
      </c>
      <c r="N17">
        <v>106000</v>
      </c>
      <c r="O17">
        <v>2200</v>
      </c>
      <c r="P17">
        <v>134100</v>
      </c>
      <c r="Q17">
        <v>3000</v>
      </c>
      <c r="R17">
        <v>133100</v>
      </c>
      <c r="S17">
        <v>3200</v>
      </c>
      <c r="T17">
        <v>346900</v>
      </c>
      <c r="U17">
        <v>6100</v>
      </c>
      <c r="V17">
        <v>27270</v>
      </c>
      <c r="W17">
        <v>690</v>
      </c>
      <c r="X17">
        <v>99610</v>
      </c>
      <c r="Y17">
        <v>2600</v>
      </c>
      <c r="Z17">
        <v>23330</v>
      </c>
      <c r="AA17">
        <v>680</v>
      </c>
      <c r="AB17">
        <v>21990</v>
      </c>
      <c r="AC17">
        <v>650</v>
      </c>
      <c r="AD17">
        <v>6710</v>
      </c>
      <c r="AE17">
        <v>260</v>
      </c>
      <c r="AF17">
        <v>6310</v>
      </c>
      <c r="AG17">
        <v>180</v>
      </c>
      <c r="AH17">
        <v>10110</v>
      </c>
      <c r="AI17">
        <v>280</v>
      </c>
      <c r="AJ17">
        <v>12130</v>
      </c>
      <c r="AK17">
        <v>330</v>
      </c>
      <c r="AL17">
        <v>20610</v>
      </c>
      <c r="AM17">
        <v>650</v>
      </c>
      <c r="AN17">
        <v>19060</v>
      </c>
      <c r="AO17">
        <v>440</v>
      </c>
      <c r="AP17">
        <v>19080</v>
      </c>
      <c r="AQ17">
        <v>520</v>
      </c>
      <c r="AR17">
        <v>7490</v>
      </c>
      <c r="AS17">
        <v>220</v>
      </c>
      <c r="AT17">
        <v>9680</v>
      </c>
      <c r="AU17">
        <v>280</v>
      </c>
      <c r="AV17">
        <v>6630</v>
      </c>
      <c r="AW17">
        <v>220</v>
      </c>
      <c r="AX17">
        <v>52</v>
      </c>
      <c r="AY17">
        <v>14</v>
      </c>
      <c r="AZ17">
        <v>695</v>
      </c>
      <c r="BA17">
        <v>54</v>
      </c>
      <c r="BB17">
        <v>402</v>
      </c>
      <c r="BC17">
        <v>37</v>
      </c>
      <c r="BD17">
        <v>995</v>
      </c>
      <c r="BE17">
        <v>54</v>
      </c>
      <c r="BF17">
        <v>2680</v>
      </c>
      <c r="BG17">
        <v>130</v>
      </c>
      <c r="BH17">
        <v>7630</v>
      </c>
      <c r="BI17">
        <v>220</v>
      </c>
      <c r="BJ17">
        <v>105600</v>
      </c>
      <c r="BK17">
        <v>2200</v>
      </c>
      <c r="BL17">
        <v>420</v>
      </c>
      <c r="BM17">
        <v>210</v>
      </c>
      <c r="BN17">
        <v>132700</v>
      </c>
      <c r="BO17">
        <v>3000</v>
      </c>
      <c r="BP17">
        <v>133100</v>
      </c>
      <c r="BQ17">
        <v>3200</v>
      </c>
      <c r="BR17">
        <v>346900</v>
      </c>
      <c r="BS17">
        <v>6100</v>
      </c>
      <c r="BT17">
        <v>27270</v>
      </c>
      <c r="BU17">
        <v>690</v>
      </c>
      <c r="BV17">
        <v>99600</v>
      </c>
      <c r="BW17">
        <v>2600</v>
      </c>
      <c r="BX17">
        <v>23330</v>
      </c>
      <c r="BY17">
        <v>680</v>
      </c>
      <c r="BZ17">
        <v>21990</v>
      </c>
      <c r="CA17">
        <v>650</v>
      </c>
      <c r="CB17">
        <v>6710</v>
      </c>
      <c r="CC17">
        <v>260</v>
      </c>
      <c r="CD17">
        <v>6310</v>
      </c>
      <c r="CE17">
        <v>180</v>
      </c>
      <c r="CF17">
        <v>10110</v>
      </c>
      <c r="CG17">
        <v>280</v>
      </c>
      <c r="CH17">
        <v>12130</v>
      </c>
      <c r="CI17">
        <v>330</v>
      </c>
      <c r="CJ17">
        <v>20610</v>
      </c>
      <c r="CK17">
        <v>650</v>
      </c>
      <c r="CL17">
        <v>19060</v>
      </c>
      <c r="CM17">
        <v>440</v>
      </c>
      <c r="CN17">
        <v>19080</v>
      </c>
      <c r="CO17">
        <v>520</v>
      </c>
      <c r="CP17">
        <v>7490</v>
      </c>
      <c r="CQ17">
        <v>220</v>
      </c>
      <c r="CR17">
        <v>9680</v>
      </c>
      <c r="CS17">
        <v>280</v>
      </c>
      <c r="CT17">
        <v>6630</v>
      </c>
      <c r="CU17">
        <v>220</v>
      </c>
      <c r="CV17">
        <v>19</v>
      </c>
      <c r="CW17">
        <v>14</v>
      </c>
      <c r="CX17">
        <v>685</v>
      </c>
      <c r="CY17">
        <v>54</v>
      </c>
      <c r="CZ17">
        <v>393</v>
      </c>
      <c r="DA17">
        <v>37</v>
      </c>
      <c r="DB17">
        <v>973</v>
      </c>
      <c r="DC17">
        <v>54</v>
      </c>
      <c r="DD17">
        <v>2680</v>
      </c>
      <c r="DE17">
        <v>130</v>
      </c>
      <c r="DF17">
        <v>7630</v>
      </c>
      <c r="DG17">
        <v>220</v>
      </c>
      <c r="DH17">
        <v>14.7</v>
      </c>
      <c r="DI17">
        <v>2</v>
      </c>
      <c r="DJ17">
        <v>168</v>
      </c>
      <c r="DK17">
        <v>85</v>
      </c>
      <c r="DL17">
        <v>495000</v>
      </c>
      <c r="DM17">
        <v>10000</v>
      </c>
      <c r="DN17">
        <v>966</v>
      </c>
      <c r="DO17">
        <v>22</v>
      </c>
      <c r="DP17">
        <v>604</v>
      </c>
      <c r="DQ17">
        <v>15</v>
      </c>
      <c r="DR17">
        <v>1457</v>
      </c>
      <c r="DS17">
        <v>26</v>
      </c>
      <c r="DT17">
        <v>93.3</v>
      </c>
      <c r="DU17">
        <v>2.2999999999999998</v>
      </c>
      <c r="DV17">
        <v>351.3</v>
      </c>
      <c r="DW17">
        <v>9.3000000000000007</v>
      </c>
      <c r="DX17">
        <v>60.8</v>
      </c>
      <c r="DY17">
        <v>1.8</v>
      </c>
      <c r="DZ17">
        <v>336</v>
      </c>
      <c r="EA17">
        <v>10</v>
      </c>
      <c r="EB17">
        <v>118.4</v>
      </c>
      <c r="EC17">
        <v>4.5</v>
      </c>
      <c r="ED17">
        <v>28.16</v>
      </c>
      <c r="EE17">
        <v>0.82</v>
      </c>
      <c r="EF17">
        <v>162.6</v>
      </c>
      <c r="EG17">
        <v>4.5</v>
      </c>
      <c r="EH17">
        <v>27.99</v>
      </c>
      <c r="EI17">
        <v>0.77</v>
      </c>
      <c r="EJ17">
        <v>204</v>
      </c>
      <c r="EK17">
        <v>6.4</v>
      </c>
      <c r="EL17">
        <v>46.4</v>
      </c>
      <c r="EM17">
        <v>1.1000000000000001</v>
      </c>
      <c r="EN17">
        <v>138.1</v>
      </c>
      <c r="EO17">
        <v>3.8</v>
      </c>
      <c r="EP17">
        <v>17.62</v>
      </c>
      <c r="EQ17">
        <v>0.52</v>
      </c>
      <c r="ER17">
        <v>102.4</v>
      </c>
      <c r="ES17">
        <v>3</v>
      </c>
      <c r="ET17">
        <v>15.18</v>
      </c>
      <c r="EU17">
        <v>0.5</v>
      </c>
      <c r="EV17">
        <v>3.6</v>
      </c>
      <c r="EW17">
        <v>2.8</v>
      </c>
      <c r="EX17">
        <v>8.06</v>
      </c>
      <c r="EY17">
        <v>0.64</v>
      </c>
      <c r="EZ17">
        <v>5.0599999999999996</v>
      </c>
      <c r="FA17">
        <v>0.47</v>
      </c>
      <c r="FB17">
        <v>5.26</v>
      </c>
      <c r="FC17">
        <v>0.28999999999999998</v>
      </c>
      <c r="FD17">
        <v>6.89</v>
      </c>
      <c r="FE17">
        <v>0.33</v>
      </c>
      <c r="FF17">
        <v>18.809999999999999</v>
      </c>
      <c r="FG17">
        <v>0.55000000000000004</v>
      </c>
      <c r="FH17" s="2">
        <v>3.82E-5</v>
      </c>
      <c r="FI17" s="2">
        <v>1.3E-6</v>
      </c>
      <c r="FL17" s="69"/>
      <c r="FM17" s="69"/>
      <c r="FN17" s="69"/>
      <c r="FO17" s="69"/>
      <c r="FP17" s="69"/>
      <c r="FQ17" s="69"/>
      <c r="FR17" s="69"/>
      <c r="FS17" s="69"/>
      <c r="FT17" s="69"/>
      <c r="FU17" s="69"/>
      <c r="FV17" s="69"/>
      <c r="FW17" s="69"/>
      <c r="FX17" s="69"/>
      <c r="FY17" s="69"/>
      <c r="FZ17" s="69"/>
      <c r="GA17" s="69"/>
      <c r="GB17" s="69"/>
      <c r="GC17" s="69"/>
      <c r="GD17" s="69"/>
      <c r="GE17" s="69"/>
      <c r="GF17" s="69"/>
      <c r="GG17" s="69"/>
      <c r="GH17" s="69"/>
      <c r="GI17" s="69"/>
      <c r="GJ17" s="69"/>
      <c r="GK17" s="69"/>
      <c r="GL17" s="69"/>
      <c r="GM17" s="69"/>
      <c r="GN17" s="69"/>
      <c r="GO17" s="69"/>
      <c r="GP17" s="69"/>
      <c r="GQ17" s="69"/>
      <c r="GR17" s="69"/>
      <c r="GS17" s="69"/>
      <c r="GT17" s="69"/>
      <c r="GU17" s="69"/>
      <c r="GV17" s="69"/>
      <c r="GW17" s="69"/>
      <c r="GX17" s="69"/>
      <c r="GY17" s="69"/>
      <c r="GZ17" s="69"/>
      <c r="HA17" s="69"/>
      <c r="HB17" s="69"/>
      <c r="HC17" s="69"/>
      <c r="HD17" s="69"/>
      <c r="HE17" s="69"/>
      <c r="HF17" s="69"/>
      <c r="HG17" s="69"/>
      <c r="HH17" s="69"/>
      <c r="HI17" s="69"/>
      <c r="HJ17" s="69"/>
      <c r="HK17" s="69"/>
      <c r="HL17" s="69"/>
      <c r="HM17" s="69"/>
      <c r="HN17" s="69"/>
      <c r="HO17" s="69"/>
      <c r="HP17" s="69"/>
      <c r="HQ17" s="69"/>
      <c r="HR17" s="69"/>
      <c r="HS17" s="69"/>
      <c r="HT17" s="69"/>
      <c r="HU17" s="69"/>
      <c r="HV17" s="69"/>
      <c r="HW17" s="69"/>
      <c r="HX17" s="69"/>
      <c r="HY17" s="69"/>
      <c r="HZ17" s="69"/>
      <c r="IA17" s="69"/>
      <c r="IB17" s="69"/>
      <c r="IC17" s="69"/>
      <c r="ID17" s="69"/>
      <c r="IE17" s="69"/>
    </row>
    <row r="18" spans="1:239" ht="15.75" x14ac:dyDescent="0.25">
      <c r="A18" t="s">
        <v>181</v>
      </c>
      <c r="B18" t="s">
        <v>203</v>
      </c>
      <c r="C18" t="s">
        <v>211</v>
      </c>
      <c r="D18" s="144">
        <v>0.4516087962962963</v>
      </c>
      <c r="E18">
        <v>12.04</v>
      </c>
      <c r="G18">
        <v>25</v>
      </c>
      <c r="I18">
        <v>1</v>
      </c>
      <c r="J18" s="2">
        <v>33000</v>
      </c>
      <c r="K18">
        <v>1900</v>
      </c>
      <c r="L18">
        <v>9950</v>
      </c>
      <c r="M18">
        <v>300</v>
      </c>
      <c r="N18">
        <v>3850</v>
      </c>
      <c r="O18">
        <v>390</v>
      </c>
      <c r="P18">
        <v>4220</v>
      </c>
      <c r="Q18">
        <v>270</v>
      </c>
      <c r="R18">
        <v>5080</v>
      </c>
      <c r="S18">
        <v>540</v>
      </c>
      <c r="T18">
        <v>1050</v>
      </c>
      <c r="U18">
        <v>170</v>
      </c>
      <c r="V18">
        <v>1950</v>
      </c>
      <c r="W18">
        <v>280</v>
      </c>
      <c r="X18">
        <v>4260</v>
      </c>
      <c r="Y18">
        <v>460</v>
      </c>
      <c r="Z18">
        <v>660</v>
      </c>
      <c r="AA18">
        <v>110</v>
      </c>
      <c r="AB18">
        <v>416</v>
      </c>
      <c r="AC18">
        <v>72</v>
      </c>
      <c r="AD18">
        <v>43</v>
      </c>
      <c r="AE18">
        <v>22</v>
      </c>
      <c r="AF18">
        <v>117</v>
      </c>
      <c r="AG18">
        <v>42</v>
      </c>
      <c r="AH18">
        <v>64</v>
      </c>
      <c r="AI18">
        <v>26</v>
      </c>
      <c r="AJ18">
        <v>29</v>
      </c>
      <c r="AK18">
        <v>17</v>
      </c>
      <c r="AL18">
        <v>36</v>
      </c>
      <c r="AM18">
        <v>16</v>
      </c>
      <c r="AN18">
        <v>43</v>
      </c>
      <c r="AO18">
        <v>22</v>
      </c>
      <c r="AP18">
        <v>31</v>
      </c>
      <c r="AQ18">
        <v>16</v>
      </c>
      <c r="AR18">
        <v>8.3000000000000007</v>
      </c>
      <c r="AS18">
        <v>9.1999999999999993</v>
      </c>
      <c r="AT18">
        <v>24</v>
      </c>
      <c r="AU18">
        <v>15</v>
      </c>
      <c r="AV18">
        <v>24</v>
      </c>
      <c r="AW18">
        <v>15</v>
      </c>
      <c r="AX18">
        <v>53</v>
      </c>
      <c r="AY18">
        <v>23</v>
      </c>
      <c r="AZ18">
        <v>33</v>
      </c>
      <c r="BA18">
        <v>20</v>
      </c>
      <c r="BB18">
        <v>38</v>
      </c>
      <c r="BC18">
        <v>17</v>
      </c>
      <c r="BD18">
        <v>59</v>
      </c>
      <c r="BE18">
        <v>16</v>
      </c>
      <c r="BF18">
        <v>174</v>
      </c>
      <c r="BG18">
        <v>44</v>
      </c>
      <c r="BH18">
        <v>263</v>
      </c>
      <c r="BI18">
        <v>56</v>
      </c>
      <c r="BJ18">
        <v>3500</v>
      </c>
      <c r="BK18">
        <v>390</v>
      </c>
      <c r="BL18">
        <v>580</v>
      </c>
      <c r="BM18">
        <v>320</v>
      </c>
      <c r="BN18">
        <v>2880</v>
      </c>
      <c r="BO18">
        <v>250</v>
      </c>
      <c r="BP18">
        <v>5130</v>
      </c>
      <c r="BQ18">
        <v>560</v>
      </c>
      <c r="BR18">
        <v>1030</v>
      </c>
      <c r="BS18">
        <v>180</v>
      </c>
      <c r="BT18">
        <v>1990</v>
      </c>
      <c r="BU18">
        <v>280</v>
      </c>
      <c r="BV18">
        <v>4320</v>
      </c>
      <c r="BW18">
        <v>460</v>
      </c>
      <c r="BX18">
        <v>670</v>
      </c>
      <c r="BY18">
        <v>110</v>
      </c>
      <c r="BZ18">
        <v>422</v>
      </c>
      <c r="CA18">
        <v>73</v>
      </c>
      <c r="CB18">
        <v>44</v>
      </c>
      <c r="CC18">
        <v>22</v>
      </c>
      <c r="CD18">
        <v>117</v>
      </c>
      <c r="CE18">
        <v>43</v>
      </c>
      <c r="CF18">
        <v>64</v>
      </c>
      <c r="CG18">
        <v>27</v>
      </c>
      <c r="CH18">
        <v>30</v>
      </c>
      <c r="CI18">
        <v>18</v>
      </c>
      <c r="CJ18">
        <v>35</v>
      </c>
      <c r="CK18">
        <v>16</v>
      </c>
      <c r="CL18">
        <v>44</v>
      </c>
      <c r="CM18">
        <v>22</v>
      </c>
      <c r="CN18">
        <v>32</v>
      </c>
      <c r="CO18">
        <v>16</v>
      </c>
      <c r="CP18">
        <v>8.6</v>
      </c>
      <c r="CQ18">
        <v>9.6</v>
      </c>
      <c r="CR18">
        <v>25</v>
      </c>
      <c r="CS18">
        <v>16</v>
      </c>
      <c r="CT18">
        <v>25</v>
      </c>
      <c r="CU18">
        <v>16</v>
      </c>
      <c r="CV18">
        <v>22</v>
      </c>
      <c r="CW18">
        <v>23</v>
      </c>
      <c r="CX18">
        <v>24</v>
      </c>
      <c r="CY18">
        <v>20</v>
      </c>
      <c r="CZ18">
        <v>24</v>
      </c>
      <c r="DA18">
        <v>15</v>
      </c>
      <c r="DB18">
        <v>35</v>
      </c>
      <c r="DC18">
        <v>16</v>
      </c>
      <c r="DD18">
        <v>181</v>
      </c>
      <c r="DE18">
        <v>44</v>
      </c>
      <c r="DF18">
        <v>267</v>
      </c>
      <c r="DG18">
        <v>58</v>
      </c>
      <c r="DH18">
        <v>6.9</v>
      </c>
      <c r="DI18">
        <v>1.4</v>
      </c>
      <c r="DJ18">
        <v>230</v>
      </c>
      <c r="DK18">
        <v>130</v>
      </c>
      <c r="DL18">
        <v>16400</v>
      </c>
      <c r="DM18">
        <v>1800</v>
      </c>
      <c r="DN18">
        <v>21</v>
      </c>
      <c r="DO18">
        <v>1.8</v>
      </c>
      <c r="DP18">
        <v>23.3</v>
      </c>
      <c r="DQ18">
        <v>2.5</v>
      </c>
      <c r="DR18">
        <v>4.33</v>
      </c>
      <c r="DS18">
        <v>0.76</v>
      </c>
      <c r="DT18">
        <v>6.83</v>
      </c>
      <c r="DU18">
        <v>0.96</v>
      </c>
      <c r="DV18">
        <v>15.2</v>
      </c>
      <c r="DW18">
        <v>1.6</v>
      </c>
      <c r="DX18">
        <v>1.74</v>
      </c>
      <c r="DY18">
        <v>0.28999999999999998</v>
      </c>
      <c r="DZ18">
        <v>6.5</v>
      </c>
      <c r="EA18">
        <v>1.1000000000000001</v>
      </c>
      <c r="EB18">
        <v>0.78</v>
      </c>
      <c r="EC18">
        <v>0.39</v>
      </c>
      <c r="ED18">
        <v>0.52</v>
      </c>
      <c r="EE18">
        <v>0.19</v>
      </c>
      <c r="EF18">
        <v>1.03</v>
      </c>
      <c r="EG18">
        <v>0.44</v>
      </c>
      <c r="EH18">
        <v>7.0000000000000007E-2</v>
      </c>
      <c r="EI18">
        <v>4.1000000000000002E-2</v>
      </c>
      <c r="EJ18">
        <v>0.34</v>
      </c>
      <c r="EK18">
        <v>0.16</v>
      </c>
      <c r="EL18">
        <v>0.108</v>
      </c>
      <c r="EM18">
        <v>5.3999999999999999E-2</v>
      </c>
      <c r="EN18">
        <v>0.23</v>
      </c>
      <c r="EO18">
        <v>0.12</v>
      </c>
      <c r="EP18">
        <v>0.02</v>
      </c>
      <c r="EQ18">
        <v>2.3E-2</v>
      </c>
      <c r="ER18">
        <v>0.26</v>
      </c>
      <c r="ES18">
        <v>0.17</v>
      </c>
      <c r="ET18">
        <v>5.7000000000000002E-2</v>
      </c>
      <c r="EU18">
        <v>3.5999999999999997E-2</v>
      </c>
      <c r="EV18">
        <v>4.3</v>
      </c>
      <c r="EW18">
        <v>4.5999999999999996</v>
      </c>
      <c r="EX18">
        <v>0.28000000000000003</v>
      </c>
      <c r="EY18">
        <v>0.23</v>
      </c>
      <c r="EZ18">
        <v>0.31</v>
      </c>
      <c r="FA18">
        <v>0.19</v>
      </c>
      <c r="FB18">
        <v>0.187</v>
      </c>
      <c r="FC18">
        <v>8.5999999999999993E-2</v>
      </c>
      <c r="FD18">
        <v>0.47</v>
      </c>
      <c r="FE18">
        <v>0.11</v>
      </c>
      <c r="FF18">
        <v>0.66</v>
      </c>
      <c r="FG18">
        <v>0.14000000000000001</v>
      </c>
      <c r="FH18" s="2">
        <v>3.9499999999999998E-5</v>
      </c>
      <c r="FI18" s="2">
        <v>6.7000000000000002E-6</v>
      </c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  <c r="GI18" s="69"/>
      <c r="GJ18" s="69"/>
      <c r="GK18" s="69"/>
      <c r="GL18" s="69"/>
      <c r="GM18" s="69"/>
      <c r="GN18" s="69"/>
      <c r="GO18" s="69"/>
      <c r="GP18" s="69"/>
      <c r="GQ18" s="69"/>
      <c r="GR18" s="69"/>
      <c r="GS18" s="69"/>
      <c r="GT18" s="69"/>
      <c r="GU18" s="69"/>
      <c r="GV18" s="69"/>
      <c r="GW18" s="69"/>
      <c r="GX18" s="69"/>
      <c r="GY18" s="69"/>
      <c r="GZ18" s="69"/>
      <c r="HA18" s="69"/>
      <c r="HB18" s="69"/>
      <c r="HC18" s="69"/>
      <c r="HD18" s="69"/>
      <c r="HE18" s="69"/>
      <c r="HF18" s="69"/>
      <c r="HG18" s="69"/>
      <c r="HH18" s="69"/>
      <c r="HI18" s="69"/>
      <c r="HJ18" s="69"/>
      <c r="HK18" s="69"/>
      <c r="HL18" s="69"/>
      <c r="HM18" s="69"/>
      <c r="HN18" s="69"/>
      <c r="HO18" s="69"/>
      <c r="HP18" s="69"/>
      <c r="HQ18" s="69"/>
      <c r="HR18" s="69"/>
      <c r="HS18" s="69"/>
      <c r="HT18" s="69"/>
      <c r="HU18" s="69"/>
      <c r="HV18" s="69"/>
      <c r="HW18" s="69"/>
      <c r="HX18" s="69"/>
      <c r="HY18" s="69"/>
      <c r="HZ18" s="69"/>
      <c r="IA18" s="69"/>
      <c r="IB18" s="69"/>
      <c r="IC18" s="69"/>
      <c r="ID18" s="69"/>
      <c r="IE18" s="69"/>
    </row>
    <row r="19" spans="1:239" ht="15.75" x14ac:dyDescent="0.25">
      <c r="A19" t="s">
        <v>182</v>
      </c>
      <c r="B19" t="s">
        <v>204</v>
      </c>
      <c r="C19" t="s">
        <v>211</v>
      </c>
      <c r="D19" s="144">
        <v>0.45295138888888892</v>
      </c>
      <c r="E19">
        <v>24.372</v>
      </c>
      <c r="F19" t="s">
        <v>337</v>
      </c>
      <c r="G19">
        <v>49</v>
      </c>
      <c r="I19">
        <v>1</v>
      </c>
      <c r="J19" s="2">
        <v>1030000</v>
      </c>
      <c r="K19">
        <v>11000</v>
      </c>
      <c r="L19">
        <v>9760</v>
      </c>
      <c r="M19">
        <v>200</v>
      </c>
      <c r="N19">
        <v>107100</v>
      </c>
      <c r="O19">
        <v>2300</v>
      </c>
      <c r="P19">
        <v>57930</v>
      </c>
      <c r="Q19">
        <v>920</v>
      </c>
      <c r="R19">
        <v>131800</v>
      </c>
      <c r="S19">
        <v>2900</v>
      </c>
      <c r="T19">
        <v>111500</v>
      </c>
      <c r="U19">
        <v>2400</v>
      </c>
      <c r="V19">
        <v>100700</v>
      </c>
      <c r="W19">
        <v>2300</v>
      </c>
      <c r="X19" s="2">
        <v>314800</v>
      </c>
      <c r="Y19">
        <v>6400</v>
      </c>
      <c r="Z19">
        <v>59400</v>
      </c>
      <c r="AA19">
        <v>1500</v>
      </c>
      <c r="AB19">
        <v>47100</v>
      </c>
      <c r="AC19">
        <v>1000</v>
      </c>
      <c r="AD19">
        <v>8370</v>
      </c>
      <c r="AE19">
        <v>310</v>
      </c>
      <c r="AF19">
        <v>6340</v>
      </c>
      <c r="AG19">
        <v>210</v>
      </c>
      <c r="AH19">
        <v>8190</v>
      </c>
      <c r="AI19">
        <v>260</v>
      </c>
      <c r="AJ19">
        <v>6640</v>
      </c>
      <c r="AK19">
        <v>280</v>
      </c>
      <c r="AL19">
        <v>8520</v>
      </c>
      <c r="AM19">
        <v>270</v>
      </c>
      <c r="AN19">
        <v>6720</v>
      </c>
      <c r="AO19">
        <v>250</v>
      </c>
      <c r="AP19">
        <v>6130</v>
      </c>
      <c r="AQ19">
        <v>240</v>
      </c>
      <c r="AR19">
        <v>2600</v>
      </c>
      <c r="AS19">
        <v>150</v>
      </c>
      <c r="AT19">
        <v>3710</v>
      </c>
      <c r="AU19">
        <v>160</v>
      </c>
      <c r="AV19">
        <v>2750</v>
      </c>
      <c r="AW19">
        <v>150</v>
      </c>
      <c r="AX19">
        <v>69</v>
      </c>
      <c r="AY19">
        <v>18</v>
      </c>
      <c r="AZ19">
        <v>831</v>
      </c>
      <c r="BA19">
        <v>56</v>
      </c>
      <c r="BB19">
        <v>469</v>
      </c>
      <c r="BC19">
        <v>39</v>
      </c>
      <c r="BD19">
        <v>1302</v>
      </c>
      <c r="BE19">
        <v>69</v>
      </c>
      <c r="BF19">
        <v>17700</v>
      </c>
      <c r="BG19">
        <v>380</v>
      </c>
      <c r="BH19">
        <v>8870</v>
      </c>
      <c r="BI19">
        <v>220</v>
      </c>
      <c r="BJ19">
        <v>106800</v>
      </c>
      <c r="BK19">
        <v>2300</v>
      </c>
      <c r="BL19">
        <v>380</v>
      </c>
      <c r="BM19">
        <v>200</v>
      </c>
      <c r="BN19">
        <v>56530</v>
      </c>
      <c r="BO19">
        <v>920</v>
      </c>
      <c r="BP19">
        <v>131800</v>
      </c>
      <c r="BQ19">
        <v>2900</v>
      </c>
      <c r="BR19">
        <v>111500</v>
      </c>
      <c r="BS19">
        <v>2400</v>
      </c>
      <c r="BT19">
        <v>100700</v>
      </c>
      <c r="BU19">
        <v>2300</v>
      </c>
      <c r="BV19" s="2">
        <v>314800</v>
      </c>
      <c r="BW19">
        <v>6400</v>
      </c>
      <c r="BX19">
        <v>59400</v>
      </c>
      <c r="BY19">
        <v>1500</v>
      </c>
      <c r="BZ19">
        <v>47100</v>
      </c>
      <c r="CA19">
        <v>1000</v>
      </c>
      <c r="CB19">
        <v>8370</v>
      </c>
      <c r="CC19">
        <v>310</v>
      </c>
      <c r="CD19">
        <v>6340</v>
      </c>
      <c r="CE19">
        <v>210</v>
      </c>
      <c r="CF19">
        <v>8190</v>
      </c>
      <c r="CG19">
        <v>260</v>
      </c>
      <c r="CH19">
        <v>6640</v>
      </c>
      <c r="CI19">
        <v>280</v>
      </c>
      <c r="CJ19">
        <v>8520</v>
      </c>
      <c r="CK19">
        <v>270</v>
      </c>
      <c r="CL19">
        <v>6720</v>
      </c>
      <c r="CM19">
        <v>250</v>
      </c>
      <c r="CN19">
        <v>6130</v>
      </c>
      <c r="CO19">
        <v>240</v>
      </c>
      <c r="CP19">
        <v>2600</v>
      </c>
      <c r="CQ19">
        <v>150</v>
      </c>
      <c r="CR19">
        <v>3710</v>
      </c>
      <c r="CS19">
        <v>160</v>
      </c>
      <c r="CT19">
        <v>2750</v>
      </c>
      <c r="CU19">
        <v>150</v>
      </c>
      <c r="CV19">
        <v>36</v>
      </c>
      <c r="CW19">
        <v>18</v>
      </c>
      <c r="CX19">
        <v>822</v>
      </c>
      <c r="CY19">
        <v>56</v>
      </c>
      <c r="CZ19">
        <v>460</v>
      </c>
      <c r="DA19">
        <v>39</v>
      </c>
      <c r="DB19">
        <v>1280</v>
      </c>
      <c r="DC19">
        <v>69</v>
      </c>
      <c r="DD19">
        <v>17700</v>
      </c>
      <c r="DE19">
        <v>380</v>
      </c>
      <c r="DF19">
        <v>8870</v>
      </c>
      <c r="DG19">
        <v>220</v>
      </c>
      <c r="DH19">
        <v>15.2</v>
      </c>
      <c r="DI19">
        <v>2</v>
      </c>
      <c r="DJ19">
        <v>151</v>
      </c>
      <c r="DK19">
        <v>81</v>
      </c>
      <c r="DL19">
        <v>500000</v>
      </c>
      <c r="DM19">
        <v>11000</v>
      </c>
      <c r="DN19">
        <v>412.1</v>
      </c>
      <c r="DO19">
        <v>6.7</v>
      </c>
      <c r="DP19">
        <v>599</v>
      </c>
      <c r="DQ19">
        <v>13</v>
      </c>
      <c r="DR19">
        <v>468</v>
      </c>
      <c r="DS19">
        <v>10</v>
      </c>
      <c r="DT19">
        <v>345.1</v>
      </c>
      <c r="DU19">
        <v>7.9</v>
      </c>
      <c r="DV19">
        <v>1111</v>
      </c>
      <c r="DW19">
        <v>23</v>
      </c>
      <c r="DX19">
        <v>155</v>
      </c>
      <c r="DY19">
        <v>4</v>
      </c>
      <c r="DZ19">
        <v>721</v>
      </c>
      <c r="EA19">
        <v>16</v>
      </c>
      <c r="EB19">
        <v>147.80000000000001</v>
      </c>
      <c r="EC19">
        <v>5.4</v>
      </c>
      <c r="ED19">
        <v>28.32</v>
      </c>
      <c r="EE19">
        <v>0.93</v>
      </c>
      <c r="EF19">
        <v>131.80000000000001</v>
      </c>
      <c r="EG19">
        <v>4.2</v>
      </c>
      <c r="EH19">
        <v>15.33</v>
      </c>
      <c r="EI19">
        <v>0.64</v>
      </c>
      <c r="EJ19">
        <v>84.4</v>
      </c>
      <c r="EK19">
        <v>2.6</v>
      </c>
      <c r="EL19">
        <v>16.36</v>
      </c>
      <c r="EM19">
        <v>0.61</v>
      </c>
      <c r="EN19">
        <v>44.4</v>
      </c>
      <c r="EO19">
        <v>1.7</v>
      </c>
      <c r="EP19">
        <v>6.12</v>
      </c>
      <c r="EQ19">
        <v>0.35</v>
      </c>
      <c r="ER19">
        <v>39.299999999999997</v>
      </c>
      <c r="ES19">
        <v>1.7</v>
      </c>
      <c r="ET19">
        <v>6.3</v>
      </c>
      <c r="EU19">
        <v>0.35</v>
      </c>
      <c r="EV19">
        <v>6.9</v>
      </c>
      <c r="EW19">
        <v>3.5</v>
      </c>
      <c r="EX19">
        <v>9.67</v>
      </c>
      <c r="EY19">
        <v>0.66</v>
      </c>
      <c r="EZ19">
        <v>5.94</v>
      </c>
      <c r="FA19">
        <v>0.5</v>
      </c>
      <c r="FB19">
        <v>6.92</v>
      </c>
      <c r="FC19">
        <v>0.37</v>
      </c>
      <c r="FD19">
        <v>45.47</v>
      </c>
      <c r="FE19">
        <v>0.99</v>
      </c>
      <c r="FF19">
        <v>21.87</v>
      </c>
      <c r="FG19">
        <v>0.53</v>
      </c>
      <c r="FH19" s="2">
        <v>4.3999999999999999E-5</v>
      </c>
      <c r="FI19" s="2">
        <v>1.5E-6</v>
      </c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69"/>
      <c r="GC19" s="69"/>
      <c r="GD19" s="69"/>
      <c r="GE19" s="69"/>
      <c r="GF19" s="69"/>
      <c r="GG19" s="69"/>
      <c r="GH19" s="69"/>
      <c r="GI19" s="69"/>
      <c r="GJ19" s="69"/>
      <c r="GK19" s="69"/>
      <c r="GL19" s="69"/>
      <c r="GM19" s="69"/>
      <c r="GN19" s="69"/>
      <c r="GO19" s="69"/>
      <c r="GP19" s="69"/>
      <c r="GQ19" s="69"/>
      <c r="GR19" s="69"/>
      <c r="GS19" s="69"/>
      <c r="GT19" s="69"/>
      <c r="GU19" s="69"/>
      <c r="GV19" s="69"/>
      <c r="GW19" s="69"/>
      <c r="GX19" s="69"/>
      <c r="GY19" s="69"/>
      <c r="GZ19" s="69"/>
      <c r="HA19" s="69"/>
      <c r="HB19" s="69"/>
      <c r="HC19" s="69"/>
      <c r="HD19" s="69"/>
      <c r="HE19" s="69"/>
      <c r="HF19" s="69"/>
      <c r="HG19" s="69"/>
      <c r="HH19" s="69"/>
      <c r="HI19" s="69"/>
      <c r="HJ19" s="69"/>
      <c r="HK19" s="69"/>
      <c r="HL19" s="69"/>
      <c r="HM19" s="69"/>
      <c r="HN19" s="69"/>
      <c r="HO19" s="69"/>
      <c r="HP19" s="69"/>
      <c r="HQ19" s="69"/>
      <c r="HR19" s="69"/>
      <c r="HS19" s="69"/>
      <c r="HT19" s="69"/>
      <c r="HU19" s="69"/>
      <c r="HV19" s="69"/>
      <c r="HW19" s="69"/>
      <c r="HX19" s="69"/>
      <c r="HY19" s="69"/>
      <c r="HZ19" s="69"/>
      <c r="IA19" s="69"/>
      <c r="IB19" s="69"/>
      <c r="IC19" s="69"/>
      <c r="ID19" s="69"/>
      <c r="IE19" s="69"/>
    </row>
    <row r="20" spans="1:239" ht="15.75" x14ac:dyDescent="0.25">
      <c r="A20" t="s">
        <v>183</v>
      </c>
      <c r="B20" t="s">
        <v>205</v>
      </c>
      <c r="C20" t="s">
        <v>211</v>
      </c>
      <c r="D20" s="144">
        <v>0.45445601851851852</v>
      </c>
      <c r="E20">
        <v>23.881</v>
      </c>
      <c r="F20" t="s">
        <v>338</v>
      </c>
      <c r="G20">
        <v>48</v>
      </c>
      <c r="I20">
        <v>1</v>
      </c>
      <c r="J20" s="2">
        <v>1057000</v>
      </c>
      <c r="K20">
        <v>19000</v>
      </c>
      <c r="L20">
        <v>9920</v>
      </c>
      <c r="M20">
        <v>190</v>
      </c>
      <c r="N20">
        <v>107400</v>
      </c>
      <c r="O20">
        <v>2200</v>
      </c>
      <c r="P20">
        <v>110500</v>
      </c>
      <c r="Q20">
        <v>2200</v>
      </c>
      <c r="R20">
        <v>134400</v>
      </c>
      <c r="S20">
        <v>3700</v>
      </c>
      <c r="T20">
        <v>28210</v>
      </c>
      <c r="U20">
        <v>720</v>
      </c>
      <c r="V20">
        <v>211300</v>
      </c>
      <c r="W20">
        <v>4800</v>
      </c>
      <c r="X20">
        <v>356400</v>
      </c>
      <c r="Y20">
        <v>8200</v>
      </c>
      <c r="Z20">
        <v>39000</v>
      </c>
      <c r="AA20">
        <v>1200</v>
      </c>
      <c r="AB20">
        <v>22020</v>
      </c>
      <c r="AC20">
        <v>610</v>
      </c>
      <c r="AD20">
        <v>2330</v>
      </c>
      <c r="AE20">
        <v>110</v>
      </c>
      <c r="AF20">
        <v>2780</v>
      </c>
      <c r="AG20">
        <v>160</v>
      </c>
      <c r="AH20">
        <v>2100</v>
      </c>
      <c r="AI20">
        <v>120</v>
      </c>
      <c r="AJ20">
        <v>1520</v>
      </c>
      <c r="AK20">
        <v>110</v>
      </c>
      <c r="AL20">
        <v>2100</v>
      </c>
      <c r="AM20">
        <v>120</v>
      </c>
      <c r="AN20">
        <v>1660</v>
      </c>
      <c r="AO20">
        <v>100</v>
      </c>
      <c r="AP20">
        <v>1579</v>
      </c>
      <c r="AQ20">
        <v>96</v>
      </c>
      <c r="AR20">
        <v>651</v>
      </c>
      <c r="AS20">
        <v>73</v>
      </c>
      <c r="AT20">
        <v>900</v>
      </c>
      <c r="AU20">
        <v>84</v>
      </c>
      <c r="AV20">
        <v>832</v>
      </c>
      <c r="AW20">
        <v>72</v>
      </c>
      <c r="AX20">
        <v>69</v>
      </c>
      <c r="AY20">
        <v>15</v>
      </c>
      <c r="AZ20">
        <v>627</v>
      </c>
      <c r="BA20">
        <v>57</v>
      </c>
      <c r="BB20">
        <v>281</v>
      </c>
      <c r="BC20">
        <v>27</v>
      </c>
      <c r="BD20">
        <v>847</v>
      </c>
      <c r="BE20">
        <v>53</v>
      </c>
      <c r="BF20">
        <v>9810</v>
      </c>
      <c r="BG20">
        <v>290</v>
      </c>
      <c r="BH20">
        <v>7270</v>
      </c>
      <c r="BI20">
        <v>250</v>
      </c>
      <c r="BJ20">
        <v>107000</v>
      </c>
      <c r="BK20">
        <v>2200</v>
      </c>
      <c r="BL20">
        <v>520</v>
      </c>
      <c r="BM20">
        <v>190</v>
      </c>
      <c r="BN20">
        <v>109100</v>
      </c>
      <c r="BO20">
        <v>2200</v>
      </c>
      <c r="BP20">
        <v>134400</v>
      </c>
      <c r="BQ20">
        <v>3700</v>
      </c>
      <c r="BR20">
        <v>28200</v>
      </c>
      <c r="BS20">
        <v>720</v>
      </c>
      <c r="BT20">
        <v>211300</v>
      </c>
      <c r="BU20">
        <v>4800</v>
      </c>
      <c r="BV20">
        <v>356400</v>
      </c>
      <c r="BW20">
        <v>8200</v>
      </c>
      <c r="BX20">
        <v>39000</v>
      </c>
      <c r="BY20">
        <v>1200</v>
      </c>
      <c r="BZ20">
        <v>22020</v>
      </c>
      <c r="CA20">
        <v>610</v>
      </c>
      <c r="CB20">
        <v>2330</v>
      </c>
      <c r="CC20">
        <v>110</v>
      </c>
      <c r="CD20">
        <v>2780</v>
      </c>
      <c r="CE20">
        <v>160</v>
      </c>
      <c r="CF20">
        <v>2100</v>
      </c>
      <c r="CG20">
        <v>120</v>
      </c>
      <c r="CH20">
        <v>1520</v>
      </c>
      <c r="CI20">
        <v>110</v>
      </c>
      <c r="CJ20">
        <v>2100</v>
      </c>
      <c r="CK20">
        <v>120</v>
      </c>
      <c r="CL20">
        <v>1660</v>
      </c>
      <c r="CM20">
        <v>100</v>
      </c>
      <c r="CN20">
        <v>1579</v>
      </c>
      <c r="CO20">
        <v>96</v>
      </c>
      <c r="CP20">
        <v>651</v>
      </c>
      <c r="CQ20">
        <v>73</v>
      </c>
      <c r="CR20">
        <v>900</v>
      </c>
      <c r="CS20">
        <v>84</v>
      </c>
      <c r="CT20">
        <v>832</v>
      </c>
      <c r="CU20">
        <v>72</v>
      </c>
      <c r="CV20">
        <v>36</v>
      </c>
      <c r="CW20">
        <v>15</v>
      </c>
      <c r="CX20">
        <v>617</v>
      </c>
      <c r="CY20">
        <v>57</v>
      </c>
      <c r="CZ20">
        <v>272</v>
      </c>
      <c r="DA20">
        <v>27</v>
      </c>
      <c r="DB20">
        <v>825</v>
      </c>
      <c r="DC20">
        <v>53</v>
      </c>
      <c r="DD20">
        <v>9810</v>
      </c>
      <c r="DE20">
        <v>290</v>
      </c>
      <c r="DF20">
        <v>7270</v>
      </c>
      <c r="DG20">
        <v>250</v>
      </c>
      <c r="DH20">
        <v>16.399999999999999</v>
      </c>
      <c r="DI20">
        <v>2</v>
      </c>
      <c r="DJ20">
        <v>209</v>
      </c>
      <c r="DK20">
        <v>77</v>
      </c>
      <c r="DL20">
        <v>502000</v>
      </c>
      <c r="DM20">
        <v>10000</v>
      </c>
      <c r="DN20">
        <v>796</v>
      </c>
      <c r="DO20">
        <v>16</v>
      </c>
      <c r="DP20">
        <v>611</v>
      </c>
      <c r="DQ20">
        <v>17</v>
      </c>
      <c r="DR20">
        <v>118.5</v>
      </c>
      <c r="DS20">
        <v>3</v>
      </c>
      <c r="DT20">
        <v>724</v>
      </c>
      <c r="DU20">
        <v>16</v>
      </c>
      <c r="DV20">
        <v>1258</v>
      </c>
      <c r="DW20">
        <v>29</v>
      </c>
      <c r="DX20">
        <v>101.8</v>
      </c>
      <c r="DY20">
        <v>3.1</v>
      </c>
      <c r="DZ20">
        <v>337</v>
      </c>
      <c r="EA20">
        <v>9.3000000000000007</v>
      </c>
      <c r="EB20">
        <v>41.1</v>
      </c>
      <c r="EC20">
        <v>2</v>
      </c>
      <c r="ED20">
        <v>12.4</v>
      </c>
      <c r="EE20">
        <v>0.71</v>
      </c>
      <c r="EF20">
        <v>33.799999999999997</v>
      </c>
      <c r="EG20">
        <v>2</v>
      </c>
      <c r="EH20">
        <v>3.52</v>
      </c>
      <c r="EI20">
        <v>0.25</v>
      </c>
      <c r="EJ20">
        <v>20.8</v>
      </c>
      <c r="EK20">
        <v>1.2</v>
      </c>
      <c r="EL20">
        <v>4.05</v>
      </c>
      <c r="EM20">
        <v>0.25</v>
      </c>
      <c r="EN20">
        <v>11.44</v>
      </c>
      <c r="EO20">
        <v>0.69</v>
      </c>
      <c r="EP20">
        <v>1.53</v>
      </c>
      <c r="EQ20">
        <v>0.17</v>
      </c>
      <c r="ER20">
        <v>9.5299999999999994</v>
      </c>
      <c r="ES20">
        <v>0.89</v>
      </c>
      <c r="ET20">
        <v>1.91</v>
      </c>
      <c r="EU20">
        <v>0.17</v>
      </c>
      <c r="EV20">
        <v>7.1</v>
      </c>
      <c r="EW20">
        <v>3</v>
      </c>
      <c r="EX20">
        <v>7.27</v>
      </c>
      <c r="EY20">
        <v>0.67</v>
      </c>
      <c r="EZ20">
        <v>3.51</v>
      </c>
      <c r="FA20">
        <v>0.35</v>
      </c>
      <c r="FB20">
        <v>4.46</v>
      </c>
      <c r="FC20">
        <v>0.28999999999999998</v>
      </c>
      <c r="FD20">
        <v>25.21</v>
      </c>
      <c r="FE20">
        <v>0.74</v>
      </c>
      <c r="FF20">
        <v>17.920000000000002</v>
      </c>
      <c r="FG20">
        <v>0.62</v>
      </c>
      <c r="FH20" s="2">
        <v>3.5800000000000003E-5</v>
      </c>
      <c r="FI20" s="2">
        <v>1.1999999999999999E-6</v>
      </c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HM20" s="69"/>
      <c r="HN20" s="69"/>
      <c r="HO20" s="69"/>
      <c r="HP20" s="69"/>
      <c r="HQ20" s="69"/>
      <c r="HR20" s="69"/>
      <c r="HS20" s="69"/>
      <c r="HT20" s="69"/>
      <c r="HU20" s="69"/>
      <c r="HV20" s="69"/>
      <c r="HW20" s="69"/>
      <c r="HX20" s="69"/>
      <c r="HY20" s="69"/>
      <c r="HZ20" s="69"/>
      <c r="IA20" s="69"/>
      <c r="IB20" s="69"/>
      <c r="IC20" s="69"/>
      <c r="ID20" s="69"/>
      <c r="IE20" s="69"/>
    </row>
    <row r="21" spans="1:239" ht="15.75" x14ac:dyDescent="0.25">
      <c r="A21" t="s">
        <v>184</v>
      </c>
      <c r="B21" t="s">
        <v>206</v>
      </c>
      <c r="C21" t="s">
        <v>211</v>
      </c>
      <c r="D21" s="144">
        <v>0.45579861111111114</v>
      </c>
      <c r="E21">
        <v>23.393000000000001</v>
      </c>
      <c r="F21" t="s">
        <v>339</v>
      </c>
      <c r="G21">
        <v>47</v>
      </c>
      <c r="I21">
        <v>1</v>
      </c>
      <c r="J21" s="2">
        <v>2983000</v>
      </c>
      <c r="K21">
        <v>29000</v>
      </c>
      <c r="L21">
        <v>10260</v>
      </c>
      <c r="M21">
        <v>240</v>
      </c>
      <c r="N21">
        <v>104700</v>
      </c>
      <c r="O21">
        <v>2200</v>
      </c>
      <c r="P21">
        <v>28780</v>
      </c>
      <c r="Q21">
        <v>530</v>
      </c>
      <c r="R21">
        <v>133300</v>
      </c>
      <c r="S21">
        <v>3300</v>
      </c>
      <c r="T21">
        <v>238900</v>
      </c>
      <c r="U21">
        <v>4000</v>
      </c>
      <c r="V21">
        <v>493200</v>
      </c>
      <c r="W21">
        <v>8400</v>
      </c>
      <c r="X21" s="2">
        <v>1356000</v>
      </c>
      <c r="Y21">
        <v>27000</v>
      </c>
      <c r="Z21">
        <v>248300</v>
      </c>
      <c r="AA21">
        <v>3600</v>
      </c>
      <c r="AB21">
        <v>192500</v>
      </c>
      <c r="AC21">
        <v>3400</v>
      </c>
      <c r="AD21">
        <v>29030</v>
      </c>
      <c r="AE21">
        <v>490</v>
      </c>
      <c r="AF21">
        <v>13530</v>
      </c>
      <c r="AG21">
        <v>350</v>
      </c>
      <c r="AH21">
        <v>24870</v>
      </c>
      <c r="AI21">
        <v>580</v>
      </c>
      <c r="AJ21">
        <v>18520</v>
      </c>
      <c r="AK21">
        <v>470</v>
      </c>
      <c r="AL21">
        <v>23090</v>
      </c>
      <c r="AM21">
        <v>550</v>
      </c>
      <c r="AN21">
        <v>16370</v>
      </c>
      <c r="AO21">
        <v>470</v>
      </c>
      <c r="AP21">
        <v>13540</v>
      </c>
      <c r="AQ21">
        <v>400</v>
      </c>
      <c r="AR21">
        <v>5040</v>
      </c>
      <c r="AS21">
        <v>160</v>
      </c>
      <c r="AT21">
        <v>6210</v>
      </c>
      <c r="AU21">
        <v>240</v>
      </c>
      <c r="AV21">
        <v>4040</v>
      </c>
      <c r="AW21">
        <v>160</v>
      </c>
      <c r="AX21">
        <v>35</v>
      </c>
      <c r="AY21">
        <v>10</v>
      </c>
      <c r="AZ21">
        <v>914</v>
      </c>
      <c r="BA21">
        <v>53</v>
      </c>
      <c r="BB21">
        <v>152</v>
      </c>
      <c r="BC21">
        <v>21</v>
      </c>
      <c r="BD21">
        <v>1321</v>
      </c>
      <c r="BE21">
        <v>77</v>
      </c>
      <c r="BF21">
        <v>15890</v>
      </c>
      <c r="BG21">
        <v>390</v>
      </c>
      <c r="BH21">
        <v>3850</v>
      </c>
      <c r="BI21">
        <v>130</v>
      </c>
      <c r="BJ21">
        <v>104300</v>
      </c>
      <c r="BK21">
        <v>2200</v>
      </c>
      <c r="BL21">
        <v>860</v>
      </c>
      <c r="BM21">
        <v>240</v>
      </c>
      <c r="BN21">
        <v>27380</v>
      </c>
      <c r="BO21">
        <v>530</v>
      </c>
      <c r="BP21">
        <v>133300</v>
      </c>
      <c r="BQ21">
        <v>3300</v>
      </c>
      <c r="BR21">
        <v>238900</v>
      </c>
      <c r="BS21">
        <v>4000</v>
      </c>
      <c r="BT21">
        <v>493200</v>
      </c>
      <c r="BU21">
        <v>8400</v>
      </c>
      <c r="BV21" s="2">
        <v>1356000</v>
      </c>
      <c r="BW21">
        <v>27000</v>
      </c>
      <c r="BX21">
        <v>248300</v>
      </c>
      <c r="BY21">
        <v>3600</v>
      </c>
      <c r="BZ21">
        <v>192500</v>
      </c>
      <c r="CA21">
        <v>3400</v>
      </c>
      <c r="CB21">
        <v>29030</v>
      </c>
      <c r="CC21">
        <v>490</v>
      </c>
      <c r="CD21">
        <v>13530</v>
      </c>
      <c r="CE21">
        <v>350</v>
      </c>
      <c r="CF21">
        <v>24870</v>
      </c>
      <c r="CG21">
        <v>580</v>
      </c>
      <c r="CH21">
        <v>18520</v>
      </c>
      <c r="CI21">
        <v>470</v>
      </c>
      <c r="CJ21">
        <v>23090</v>
      </c>
      <c r="CK21">
        <v>550</v>
      </c>
      <c r="CL21">
        <v>16370</v>
      </c>
      <c r="CM21">
        <v>470</v>
      </c>
      <c r="CN21">
        <v>13540</v>
      </c>
      <c r="CO21">
        <v>400</v>
      </c>
      <c r="CP21">
        <v>5040</v>
      </c>
      <c r="CQ21">
        <v>160</v>
      </c>
      <c r="CR21">
        <v>6210</v>
      </c>
      <c r="CS21">
        <v>240</v>
      </c>
      <c r="CT21">
        <v>4040</v>
      </c>
      <c r="CU21">
        <v>160</v>
      </c>
      <c r="CV21">
        <v>2</v>
      </c>
      <c r="CW21">
        <v>10</v>
      </c>
      <c r="CX21">
        <v>905</v>
      </c>
      <c r="CY21">
        <v>53</v>
      </c>
      <c r="CZ21">
        <v>143</v>
      </c>
      <c r="DA21">
        <v>21</v>
      </c>
      <c r="DB21">
        <v>1299</v>
      </c>
      <c r="DC21">
        <v>77</v>
      </c>
      <c r="DD21">
        <v>15890</v>
      </c>
      <c r="DE21">
        <v>390</v>
      </c>
      <c r="DF21">
        <v>3850</v>
      </c>
      <c r="DG21">
        <v>130</v>
      </c>
      <c r="DH21">
        <v>18.100000000000001</v>
      </c>
      <c r="DI21">
        <v>2</v>
      </c>
      <c r="DJ21">
        <v>346</v>
      </c>
      <c r="DK21">
        <v>98</v>
      </c>
      <c r="DL21">
        <v>489000</v>
      </c>
      <c r="DM21">
        <v>10000</v>
      </c>
      <c r="DN21">
        <v>199.8</v>
      </c>
      <c r="DO21">
        <v>3.9</v>
      </c>
      <c r="DP21">
        <v>606</v>
      </c>
      <c r="DQ21">
        <v>15</v>
      </c>
      <c r="DR21">
        <v>1005</v>
      </c>
      <c r="DS21">
        <v>17</v>
      </c>
      <c r="DT21">
        <v>1691</v>
      </c>
      <c r="DU21">
        <v>29</v>
      </c>
      <c r="DV21">
        <v>4788</v>
      </c>
      <c r="DW21">
        <v>96</v>
      </c>
      <c r="DX21">
        <v>648.29999999999995</v>
      </c>
      <c r="DY21">
        <v>9.3000000000000007</v>
      </c>
      <c r="DZ21">
        <v>2946</v>
      </c>
      <c r="EA21">
        <v>53</v>
      </c>
      <c r="EB21">
        <v>513.20000000000005</v>
      </c>
      <c r="EC21">
        <v>8.6</v>
      </c>
      <c r="ED21">
        <v>60.5</v>
      </c>
      <c r="EE21">
        <v>1.5</v>
      </c>
      <c r="EF21">
        <v>400.2</v>
      </c>
      <c r="EG21">
        <v>9.4</v>
      </c>
      <c r="EH21">
        <v>42.8</v>
      </c>
      <c r="EI21">
        <v>1.1000000000000001</v>
      </c>
      <c r="EJ21">
        <v>228.8</v>
      </c>
      <c r="EK21">
        <v>5.4</v>
      </c>
      <c r="EL21">
        <v>39.9</v>
      </c>
      <c r="EM21">
        <v>1.1000000000000001</v>
      </c>
      <c r="EN21">
        <v>98.1</v>
      </c>
      <c r="EO21">
        <v>2.9</v>
      </c>
      <c r="EP21">
        <v>11.87</v>
      </c>
      <c r="EQ21">
        <v>0.37</v>
      </c>
      <c r="ER21">
        <v>65.8</v>
      </c>
      <c r="ES21">
        <v>2.5</v>
      </c>
      <c r="ET21">
        <v>9.27</v>
      </c>
      <c r="EU21">
        <v>0.36</v>
      </c>
      <c r="EV21">
        <v>0.38</v>
      </c>
      <c r="EW21">
        <v>1.98</v>
      </c>
      <c r="EX21">
        <v>10.65</v>
      </c>
      <c r="EY21">
        <v>0.63</v>
      </c>
      <c r="EZ21">
        <v>1.85</v>
      </c>
      <c r="FA21">
        <v>0.27</v>
      </c>
      <c r="FB21">
        <v>7.03</v>
      </c>
      <c r="FC21">
        <v>0.42</v>
      </c>
      <c r="FD21">
        <v>40.799999999999997</v>
      </c>
      <c r="FE21">
        <v>1</v>
      </c>
      <c r="FF21">
        <v>9.51</v>
      </c>
      <c r="FG21">
        <v>0.33</v>
      </c>
      <c r="FH21" s="2">
        <v>1.9300000000000002E-5</v>
      </c>
      <c r="FI21" s="2">
        <v>7.1999999999999999E-7</v>
      </c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69"/>
      <c r="FZ21" s="69"/>
      <c r="GA21" s="69"/>
      <c r="GB21" s="69"/>
      <c r="GC21" s="69"/>
      <c r="GD21" s="69"/>
      <c r="GE21" s="69"/>
      <c r="GF21" s="69"/>
      <c r="GG21" s="69"/>
      <c r="GH21" s="69"/>
      <c r="GI21" s="69"/>
      <c r="GJ21" s="69"/>
      <c r="GK21" s="69"/>
      <c r="GL21" s="69"/>
      <c r="GM21" s="69"/>
      <c r="GN21" s="69"/>
      <c r="GO21" s="69"/>
      <c r="GP21" s="69"/>
      <c r="GQ21" s="69"/>
      <c r="GR21" s="69"/>
      <c r="GS21" s="69"/>
      <c r="GT21" s="69"/>
      <c r="GU21" s="69"/>
      <c r="GV21" s="69"/>
      <c r="GW21" s="69"/>
      <c r="GX21" s="69"/>
      <c r="GY21" s="69"/>
      <c r="GZ21" s="69"/>
      <c r="HA21" s="69"/>
      <c r="HB21" s="69"/>
      <c r="HC21" s="69"/>
      <c r="HD21" s="69"/>
      <c r="HE21" s="69"/>
      <c r="HF21" s="69"/>
      <c r="HG21" s="69"/>
      <c r="HH21" s="69"/>
      <c r="HI21" s="69"/>
      <c r="HJ21" s="69"/>
      <c r="HK21" s="69"/>
      <c r="HL21" s="69"/>
      <c r="HM21" s="69"/>
      <c r="HN21" s="69"/>
      <c r="HO21" s="69"/>
      <c r="HP21" s="69"/>
      <c r="HQ21" s="69"/>
      <c r="HR21" s="69"/>
      <c r="HS21" s="69"/>
      <c r="HT21" s="69"/>
      <c r="HU21" s="69"/>
      <c r="HV21" s="69"/>
      <c r="HW21" s="69"/>
      <c r="HX21" s="69"/>
      <c r="HY21" s="69"/>
      <c r="HZ21" s="69"/>
      <c r="IA21" s="69"/>
      <c r="IB21" s="69"/>
      <c r="IC21" s="69"/>
      <c r="ID21" s="69"/>
      <c r="IE21" s="69"/>
    </row>
    <row r="22" spans="1:239" ht="15.75" x14ac:dyDescent="0.25">
      <c r="A22" t="s">
        <v>185</v>
      </c>
      <c r="B22" t="s">
        <v>207</v>
      </c>
      <c r="C22" t="s">
        <v>211</v>
      </c>
      <c r="D22" s="144">
        <v>0.45672453703703703</v>
      </c>
      <c r="E22">
        <v>23.881</v>
      </c>
      <c r="F22" t="s">
        <v>340</v>
      </c>
      <c r="G22">
        <v>48</v>
      </c>
      <c r="I22">
        <v>1</v>
      </c>
      <c r="J22" s="2">
        <v>3208000</v>
      </c>
      <c r="K22">
        <v>65000</v>
      </c>
      <c r="L22">
        <v>9720</v>
      </c>
      <c r="M22">
        <v>170</v>
      </c>
      <c r="N22">
        <v>106000</v>
      </c>
      <c r="O22">
        <v>2400</v>
      </c>
      <c r="P22">
        <v>166600</v>
      </c>
      <c r="Q22">
        <v>2600</v>
      </c>
      <c r="R22">
        <v>155200</v>
      </c>
      <c r="S22">
        <v>3000</v>
      </c>
      <c r="T22">
        <v>93100</v>
      </c>
      <c r="U22">
        <v>2300</v>
      </c>
      <c r="V22">
        <v>894000</v>
      </c>
      <c r="W22">
        <v>20000</v>
      </c>
      <c r="X22" s="2">
        <v>1445000</v>
      </c>
      <c r="Y22">
        <v>45000</v>
      </c>
      <c r="Z22">
        <v>161000</v>
      </c>
      <c r="AA22">
        <v>3400</v>
      </c>
      <c r="AB22">
        <v>87200</v>
      </c>
      <c r="AC22">
        <v>2100</v>
      </c>
      <c r="AD22">
        <v>8890</v>
      </c>
      <c r="AE22">
        <v>290</v>
      </c>
      <c r="AF22">
        <v>4270</v>
      </c>
      <c r="AG22">
        <v>170</v>
      </c>
      <c r="AH22">
        <v>6880</v>
      </c>
      <c r="AI22">
        <v>240</v>
      </c>
      <c r="AJ22">
        <v>4880</v>
      </c>
      <c r="AK22">
        <v>150</v>
      </c>
      <c r="AL22">
        <v>6300</v>
      </c>
      <c r="AM22">
        <v>220</v>
      </c>
      <c r="AN22">
        <v>4870</v>
      </c>
      <c r="AO22">
        <v>190</v>
      </c>
      <c r="AP22">
        <v>4650</v>
      </c>
      <c r="AQ22">
        <v>220</v>
      </c>
      <c r="AR22">
        <v>2030</v>
      </c>
      <c r="AS22">
        <v>130</v>
      </c>
      <c r="AT22">
        <v>2810</v>
      </c>
      <c r="AU22">
        <v>150</v>
      </c>
      <c r="AV22">
        <v>1850</v>
      </c>
      <c r="AW22">
        <v>110</v>
      </c>
      <c r="AX22">
        <v>53</v>
      </c>
      <c r="AY22">
        <v>11</v>
      </c>
      <c r="AZ22">
        <v>906</v>
      </c>
      <c r="BA22">
        <v>57</v>
      </c>
      <c r="BB22">
        <v>410</v>
      </c>
      <c r="BC22">
        <v>27</v>
      </c>
      <c r="BD22">
        <v>1130</v>
      </c>
      <c r="BE22">
        <v>61</v>
      </c>
      <c r="BF22">
        <v>26120</v>
      </c>
      <c r="BG22">
        <v>650</v>
      </c>
      <c r="BH22">
        <v>14120</v>
      </c>
      <c r="BI22">
        <v>350</v>
      </c>
      <c r="BJ22">
        <v>105700</v>
      </c>
      <c r="BK22">
        <v>2400</v>
      </c>
      <c r="BL22">
        <v>330</v>
      </c>
      <c r="BM22">
        <v>170</v>
      </c>
      <c r="BN22">
        <v>165200</v>
      </c>
      <c r="BO22">
        <v>2600</v>
      </c>
      <c r="BP22">
        <v>155200</v>
      </c>
      <c r="BQ22">
        <v>3000</v>
      </c>
      <c r="BR22">
        <v>93100</v>
      </c>
      <c r="BS22">
        <v>2300</v>
      </c>
      <c r="BT22">
        <v>894000</v>
      </c>
      <c r="BU22">
        <v>20000</v>
      </c>
      <c r="BV22" s="2">
        <v>1445000</v>
      </c>
      <c r="BW22">
        <v>45000</v>
      </c>
      <c r="BX22">
        <v>161000</v>
      </c>
      <c r="BY22">
        <v>3400</v>
      </c>
      <c r="BZ22">
        <v>87200</v>
      </c>
      <c r="CA22">
        <v>2100</v>
      </c>
      <c r="CB22">
        <v>8890</v>
      </c>
      <c r="CC22">
        <v>290</v>
      </c>
      <c r="CD22">
        <v>4270</v>
      </c>
      <c r="CE22">
        <v>170</v>
      </c>
      <c r="CF22">
        <v>6870</v>
      </c>
      <c r="CG22">
        <v>240</v>
      </c>
      <c r="CH22">
        <v>4880</v>
      </c>
      <c r="CI22">
        <v>150</v>
      </c>
      <c r="CJ22">
        <v>6300</v>
      </c>
      <c r="CK22">
        <v>220</v>
      </c>
      <c r="CL22">
        <v>4870</v>
      </c>
      <c r="CM22">
        <v>190</v>
      </c>
      <c r="CN22">
        <v>4650</v>
      </c>
      <c r="CO22">
        <v>220</v>
      </c>
      <c r="CP22">
        <v>2030</v>
      </c>
      <c r="CQ22">
        <v>130</v>
      </c>
      <c r="CR22">
        <v>2810</v>
      </c>
      <c r="CS22">
        <v>150</v>
      </c>
      <c r="CT22">
        <v>1850</v>
      </c>
      <c r="CU22">
        <v>110</v>
      </c>
      <c r="CV22">
        <v>20</v>
      </c>
      <c r="CW22">
        <v>11</v>
      </c>
      <c r="CX22">
        <v>896</v>
      </c>
      <c r="CY22">
        <v>57</v>
      </c>
      <c r="CZ22">
        <v>401</v>
      </c>
      <c r="DA22">
        <v>27</v>
      </c>
      <c r="DB22">
        <v>1108</v>
      </c>
      <c r="DC22">
        <v>61</v>
      </c>
      <c r="DD22">
        <v>26120</v>
      </c>
      <c r="DE22">
        <v>650</v>
      </c>
      <c r="DF22">
        <v>14120</v>
      </c>
      <c r="DG22">
        <v>350</v>
      </c>
      <c r="DH22">
        <v>15.4</v>
      </c>
      <c r="DI22">
        <v>2</v>
      </c>
      <c r="DJ22">
        <v>131</v>
      </c>
      <c r="DK22">
        <v>67</v>
      </c>
      <c r="DL22">
        <v>496000</v>
      </c>
      <c r="DM22">
        <v>11000</v>
      </c>
      <c r="DN22">
        <v>1206</v>
      </c>
      <c r="DO22">
        <v>19</v>
      </c>
      <c r="DP22">
        <v>706</v>
      </c>
      <c r="DQ22">
        <v>13</v>
      </c>
      <c r="DR22">
        <v>391.6</v>
      </c>
      <c r="DS22">
        <v>9.6999999999999993</v>
      </c>
      <c r="DT22">
        <v>3067</v>
      </c>
      <c r="DU22">
        <v>68</v>
      </c>
      <c r="DV22">
        <v>5110</v>
      </c>
      <c r="DW22">
        <v>160</v>
      </c>
      <c r="DX22">
        <v>420.4</v>
      </c>
      <c r="DY22">
        <v>8.8000000000000007</v>
      </c>
      <c r="DZ22">
        <v>1336</v>
      </c>
      <c r="EA22">
        <v>32</v>
      </c>
      <c r="EB22">
        <v>157.1</v>
      </c>
      <c r="EC22">
        <v>5.0999999999999996</v>
      </c>
      <c r="ED22">
        <v>19.09</v>
      </c>
      <c r="EE22">
        <v>0.75</v>
      </c>
      <c r="EF22">
        <v>110.7</v>
      </c>
      <c r="EG22">
        <v>3.9</v>
      </c>
      <c r="EH22">
        <v>11.28</v>
      </c>
      <c r="EI22">
        <v>0.36</v>
      </c>
      <c r="EJ22">
        <v>62.5</v>
      </c>
      <c r="EK22">
        <v>2.2000000000000002</v>
      </c>
      <c r="EL22">
        <v>11.87</v>
      </c>
      <c r="EM22">
        <v>0.46</v>
      </c>
      <c r="EN22">
        <v>33.700000000000003</v>
      </c>
      <c r="EO22">
        <v>1.6</v>
      </c>
      <c r="EP22">
        <v>4.78</v>
      </c>
      <c r="EQ22">
        <v>0.3</v>
      </c>
      <c r="ER22">
        <v>29.8</v>
      </c>
      <c r="ES22">
        <v>1.6</v>
      </c>
      <c r="ET22">
        <v>4.24</v>
      </c>
      <c r="EU22">
        <v>0.24</v>
      </c>
      <c r="EV22">
        <v>3.8</v>
      </c>
      <c r="EW22">
        <v>2.2000000000000002</v>
      </c>
      <c r="EX22">
        <v>10.56</v>
      </c>
      <c r="EY22">
        <v>0.67</v>
      </c>
      <c r="EZ22">
        <v>5.17</v>
      </c>
      <c r="FA22">
        <v>0.35</v>
      </c>
      <c r="FB22">
        <v>6</v>
      </c>
      <c r="FC22">
        <v>0.33</v>
      </c>
      <c r="FD22">
        <v>67.099999999999994</v>
      </c>
      <c r="FE22">
        <v>1.7</v>
      </c>
      <c r="FF22">
        <v>34.83</v>
      </c>
      <c r="FG22">
        <v>0.87</v>
      </c>
      <c r="FH22" s="2">
        <v>7.0500000000000006E-5</v>
      </c>
      <c r="FI22" s="2">
        <v>1.7E-6</v>
      </c>
      <c r="FL22" s="69"/>
      <c r="FM22" s="69"/>
      <c r="FN22" s="69"/>
      <c r="FO22" s="69"/>
      <c r="FP22" s="69"/>
      <c r="FQ22" s="69"/>
      <c r="FR22" s="69"/>
      <c r="FS22" s="69"/>
      <c r="FT22" s="69"/>
      <c r="FU22" s="69"/>
      <c r="FV22" s="69"/>
      <c r="FW22" s="69"/>
      <c r="FX22" s="69"/>
      <c r="FY22" s="69"/>
      <c r="FZ22" s="69"/>
      <c r="GA22" s="69"/>
      <c r="GB22" s="69"/>
      <c r="GC22" s="69"/>
      <c r="GD22" s="69"/>
      <c r="GE22" s="69"/>
      <c r="GF22" s="69"/>
      <c r="GG22" s="69"/>
      <c r="GH22" s="69"/>
      <c r="GI22" s="69"/>
      <c r="GJ22" s="69"/>
      <c r="GK22" s="69"/>
      <c r="GL22" s="69"/>
      <c r="GM22" s="69"/>
      <c r="GN22" s="69"/>
      <c r="GO22" s="69"/>
      <c r="GP22" s="69"/>
      <c r="GQ22" s="69"/>
      <c r="GR22" s="69"/>
      <c r="GS22" s="69"/>
      <c r="GT22" s="69"/>
      <c r="GU22" s="69"/>
      <c r="GV22" s="69"/>
      <c r="GW22" s="69"/>
      <c r="GX22" s="69"/>
      <c r="GY22" s="69"/>
      <c r="GZ22" s="69"/>
      <c r="HA22" s="69"/>
      <c r="HB22" s="69"/>
      <c r="HC22" s="69"/>
      <c r="HD22" s="69"/>
      <c r="HE22" s="69"/>
      <c r="HF22" s="69"/>
      <c r="HG22" s="69"/>
      <c r="HH22" s="69"/>
      <c r="HI22" s="69"/>
      <c r="HJ22" s="69"/>
      <c r="HK22" s="69"/>
      <c r="HL22" s="69"/>
      <c r="HM22" s="69"/>
      <c r="HN22" s="69"/>
      <c r="HO22" s="69"/>
      <c r="HP22" s="69"/>
      <c r="HQ22" s="69"/>
      <c r="HR22" s="69"/>
      <c r="HS22" s="69"/>
      <c r="HT22" s="69"/>
      <c r="HU22" s="69"/>
      <c r="HV22" s="69"/>
      <c r="HW22" s="69"/>
      <c r="HX22" s="69"/>
      <c r="HY22" s="69"/>
      <c r="HZ22" s="69"/>
      <c r="IA22" s="69"/>
      <c r="IB22" s="69"/>
      <c r="IC22" s="69"/>
      <c r="ID22" s="69"/>
      <c r="IE22" s="69"/>
    </row>
    <row r="23" spans="1:239" ht="15.75" x14ac:dyDescent="0.25">
      <c r="A23" t="s">
        <v>186</v>
      </c>
      <c r="B23" t="s">
        <v>208</v>
      </c>
      <c r="C23" t="s">
        <v>211</v>
      </c>
      <c r="D23" s="144">
        <v>0.46188657407407407</v>
      </c>
      <c r="E23">
        <v>23.391999999999999</v>
      </c>
      <c r="F23" t="s">
        <v>341</v>
      </c>
      <c r="G23">
        <v>47</v>
      </c>
      <c r="I23">
        <v>1</v>
      </c>
      <c r="J23" s="2">
        <v>2155000</v>
      </c>
      <c r="K23">
        <v>33000</v>
      </c>
      <c r="L23">
        <v>10380</v>
      </c>
      <c r="M23">
        <v>180</v>
      </c>
      <c r="N23">
        <v>106100</v>
      </c>
      <c r="O23">
        <v>2000</v>
      </c>
      <c r="P23">
        <v>143200</v>
      </c>
      <c r="Q23">
        <v>2200</v>
      </c>
      <c r="R23">
        <v>159100</v>
      </c>
      <c r="S23">
        <v>3500</v>
      </c>
      <c r="T23">
        <v>67700</v>
      </c>
      <c r="U23">
        <v>1400</v>
      </c>
      <c r="V23">
        <v>421900</v>
      </c>
      <c r="W23">
        <v>7500</v>
      </c>
      <c r="X23">
        <v>963000</v>
      </c>
      <c r="Y23">
        <v>25000</v>
      </c>
      <c r="Z23">
        <v>138000</v>
      </c>
      <c r="AA23">
        <v>2800</v>
      </c>
      <c r="AB23">
        <v>87500</v>
      </c>
      <c r="AC23">
        <v>1700</v>
      </c>
      <c r="AD23">
        <v>10590</v>
      </c>
      <c r="AE23">
        <v>270</v>
      </c>
      <c r="AF23">
        <v>4860</v>
      </c>
      <c r="AG23">
        <v>160</v>
      </c>
      <c r="AH23">
        <v>7420</v>
      </c>
      <c r="AI23">
        <v>270</v>
      </c>
      <c r="AJ23">
        <v>5190</v>
      </c>
      <c r="AK23">
        <v>240</v>
      </c>
      <c r="AL23">
        <v>6050</v>
      </c>
      <c r="AM23">
        <v>230</v>
      </c>
      <c r="AN23">
        <v>4480</v>
      </c>
      <c r="AO23">
        <v>180</v>
      </c>
      <c r="AP23">
        <v>3660</v>
      </c>
      <c r="AQ23">
        <v>140</v>
      </c>
      <c r="AR23">
        <v>1440</v>
      </c>
      <c r="AS23">
        <v>110</v>
      </c>
      <c r="AT23">
        <v>1660</v>
      </c>
      <c r="AU23">
        <v>110</v>
      </c>
      <c r="AV23">
        <v>1070</v>
      </c>
      <c r="AW23">
        <v>89</v>
      </c>
      <c r="AX23">
        <v>100</v>
      </c>
      <c r="AY23">
        <v>17</v>
      </c>
      <c r="AZ23">
        <v>786</v>
      </c>
      <c r="BA23">
        <v>47</v>
      </c>
      <c r="BB23">
        <v>732</v>
      </c>
      <c r="BC23">
        <v>41</v>
      </c>
      <c r="BD23">
        <v>1701</v>
      </c>
      <c r="BE23">
        <v>78</v>
      </c>
      <c r="BF23">
        <v>5580</v>
      </c>
      <c r="BG23">
        <v>180</v>
      </c>
      <c r="BH23">
        <v>2030</v>
      </c>
      <c r="BI23">
        <v>100</v>
      </c>
      <c r="BJ23">
        <v>105800</v>
      </c>
      <c r="BK23">
        <v>2000</v>
      </c>
      <c r="BL23">
        <v>1020</v>
      </c>
      <c r="BM23">
        <v>180</v>
      </c>
      <c r="BN23">
        <v>141800</v>
      </c>
      <c r="BO23">
        <v>2200</v>
      </c>
      <c r="BP23">
        <v>159100</v>
      </c>
      <c r="BQ23">
        <v>3500</v>
      </c>
      <c r="BR23">
        <v>67700</v>
      </c>
      <c r="BS23">
        <v>1400</v>
      </c>
      <c r="BT23">
        <v>421900</v>
      </c>
      <c r="BU23">
        <v>7500</v>
      </c>
      <c r="BV23">
        <v>963000</v>
      </c>
      <c r="BW23">
        <v>25000</v>
      </c>
      <c r="BX23">
        <v>138000</v>
      </c>
      <c r="BY23">
        <v>2800</v>
      </c>
      <c r="BZ23">
        <v>87500</v>
      </c>
      <c r="CA23">
        <v>1700</v>
      </c>
      <c r="CB23">
        <v>10590</v>
      </c>
      <c r="CC23">
        <v>270</v>
      </c>
      <c r="CD23">
        <v>4860</v>
      </c>
      <c r="CE23">
        <v>160</v>
      </c>
      <c r="CF23">
        <v>7420</v>
      </c>
      <c r="CG23">
        <v>270</v>
      </c>
      <c r="CH23">
        <v>5190</v>
      </c>
      <c r="CI23">
        <v>240</v>
      </c>
      <c r="CJ23">
        <v>6050</v>
      </c>
      <c r="CK23">
        <v>230</v>
      </c>
      <c r="CL23">
        <v>4480</v>
      </c>
      <c r="CM23">
        <v>180</v>
      </c>
      <c r="CN23">
        <v>3660</v>
      </c>
      <c r="CO23">
        <v>140</v>
      </c>
      <c r="CP23">
        <v>1440</v>
      </c>
      <c r="CQ23">
        <v>110</v>
      </c>
      <c r="CR23">
        <v>1660</v>
      </c>
      <c r="CS23">
        <v>110</v>
      </c>
      <c r="CT23">
        <v>1069</v>
      </c>
      <c r="CU23">
        <v>89</v>
      </c>
      <c r="CV23">
        <v>67</v>
      </c>
      <c r="CW23">
        <v>17</v>
      </c>
      <c r="CX23">
        <v>777</v>
      </c>
      <c r="CY23">
        <v>47</v>
      </c>
      <c r="CZ23">
        <v>723</v>
      </c>
      <c r="DA23">
        <v>41</v>
      </c>
      <c r="DB23">
        <v>1680</v>
      </c>
      <c r="DC23">
        <v>78</v>
      </c>
      <c r="DD23">
        <v>5580</v>
      </c>
      <c r="DE23">
        <v>180</v>
      </c>
      <c r="DF23">
        <v>2030</v>
      </c>
      <c r="DG23">
        <v>100</v>
      </c>
      <c r="DH23">
        <v>15.2</v>
      </c>
      <c r="DI23">
        <v>2</v>
      </c>
      <c r="DJ23">
        <v>411</v>
      </c>
      <c r="DK23">
        <v>74</v>
      </c>
      <c r="DL23">
        <v>497100</v>
      </c>
      <c r="DM23">
        <v>9500</v>
      </c>
      <c r="DN23">
        <v>1037</v>
      </c>
      <c r="DO23">
        <v>16</v>
      </c>
      <c r="DP23">
        <v>725</v>
      </c>
      <c r="DQ23">
        <v>16</v>
      </c>
      <c r="DR23">
        <v>285</v>
      </c>
      <c r="DS23">
        <v>5.8</v>
      </c>
      <c r="DT23">
        <v>1449</v>
      </c>
      <c r="DU23">
        <v>26</v>
      </c>
      <c r="DV23">
        <v>3408</v>
      </c>
      <c r="DW23">
        <v>88</v>
      </c>
      <c r="DX23">
        <v>361</v>
      </c>
      <c r="DY23">
        <v>7.4</v>
      </c>
      <c r="DZ23">
        <v>1341</v>
      </c>
      <c r="EA23">
        <v>25</v>
      </c>
      <c r="EB23">
        <v>187.5</v>
      </c>
      <c r="EC23">
        <v>4.8</v>
      </c>
      <c r="ED23">
        <v>21.74</v>
      </c>
      <c r="EE23">
        <v>0.71</v>
      </c>
      <c r="EF23">
        <v>119.5</v>
      </c>
      <c r="EG23">
        <v>4.3</v>
      </c>
      <c r="EH23">
        <v>12.01</v>
      </c>
      <c r="EI23">
        <v>0.56000000000000005</v>
      </c>
      <c r="EJ23">
        <v>60</v>
      </c>
      <c r="EK23">
        <v>2.2999999999999998</v>
      </c>
      <c r="EL23">
        <v>10.93</v>
      </c>
      <c r="EM23">
        <v>0.43</v>
      </c>
      <c r="EN23">
        <v>26.58</v>
      </c>
      <c r="EO23">
        <v>0.99</v>
      </c>
      <c r="EP23">
        <v>3.4</v>
      </c>
      <c r="EQ23">
        <v>0.26</v>
      </c>
      <c r="ER23">
        <v>17.600000000000001</v>
      </c>
      <c r="ES23">
        <v>1.1000000000000001</v>
      </c>
      <c r="ET23">
        <v>2.46</v>
      </c>
      <c r="EU23">
        <v>0.2</v>
      </c>
      <c r="EV23">
        <v>13.1</v>
      </c>
      <c r="EW23">
        <v>3.4</v>
      </c>
      <c r="EX23">
        <v>9.16</v>
      </c>
      <c r="EY23">
        <v>0.55000000000000004</v>
      </c>
      <c r="EZ23">
        <v>9.34</v>
      </c>
      <c r="FA23">
        <v>0.53</v>
      </c>
      <c r="FB23">
        <v>9.1</v>
      </c>
      <c r="FC23">
        <v>0.42</v>
      </c>
      <c r="FD23">
        <v>14.35</v>
      </c>
      <c r="FE23">
        <v>0.46</v>
      </c>
      <c r="FF23">
        <v>5.01</v>
      </c>
      <c r="FG23">
        <v>0.25</v>
      </c>
      <c r="FH23" s="2">
        <v>1.011E-5</v>
      </c>
      <c r="FI23" s="2">
        <v>4.8999999999999997E-7</v>
      </c>
      <c r="FJ23" s="69"/>
      <c r="FK23" s="69"/>
      <c r="FL23" s="69"/>
      <c r="FM23" s="69"/>
      <c r="FN23" s="69"/>
      <c r="FO23" s="69"/>
      <c r="FP23" s="69"/>
      <c r="FQ23" s="69"/>
      <c r="FR23" s="69"/>
      <c r="FS23" s="69"/>
      <c r="FT23" s="69"/>
      <c r="FU23" s="69"/>
      <c r="FV23" s="69"/>
      <c r="FW23" s="69"/>
      <c r="FX23" s="69"/>
      <c r="FY23" s="69"/>
      <c r="FZ23" s="69"/>
      <c r="GA23" s="69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69"/>
      <c r="GM23" s="69"/>
      <c r="GN23" s="69"/>
      <c r="GO23" s="69"/>
      <c r="GP23" s="69"/>
      <c r="GQ23" s="69"/>
      <c r="GR23" s="69"/>
      <c r="GS23" s="69"/>
      <c r="GT23" s="69"/>
      <c r="GU23" s="69"/>
      <c r="GV23" s="69"/>
      <c r="GW23" s="69"/>
      <c r="GX23" s="69"/>
      <c r="GY23" s="69"/>
      <c r="GZ23" s="69"/>
      <c r="HA23" s="69"/>
      <c r="HB23" s="69"/>
      <c r="HC23" s="69"/>
      <c r="HD23" s="69"/>
      <c r="HE23" s="69"/>
      <c r="HF23" s="69"/>
      <c r="HG23" s="69"/>
      <c r="HH23" s="69"/>
      <c r="HI23" s="69"/>
      <c r="HJ23" s="69"/>
      <c r="HK23" s="69"/>
      <c r="HL23" s="69"/>
      <c r="HM23" s="69"/>
      <c r="HN23" s="69"/>
      <c r="HO23" s="69"/>
      <c r="HP23" s="69"/>
      <c r="HQ23" s="69"/>
      <c r="HR23" s="69"/>
      <c r="HS23" s="69"/>
      <c r="HT23" s="69"/>
      <c r="HU23" s="69"/>
      <c r="HV23" s="69"/>
      <c r="HW23" s="69"/>
      <c r="HX23" s="69"/>
      <c r="HY23" s="69"/>
      <c r="HZ23" s="69"/>
      <c r="IA23" s="69"/>
      <c r="IB23" s="69"/>
      <c r="IC23" s="69"/>
      <c r="ID23" s="69"/>
      <c r="IE23" s="69"/>
    </row>
    <row r="24" spans="1:239" ht="15.75" x14ac:dyDescent="0.25">
      <c r="A24" s="82"/>
      <c r="B24" s="69"/>
      <c r="C24" s="69"/>
      <c r="D24" s="69"/>
      <c r="E24" s="70"/>
      <c r="F24" s="69"/>
      <c r="G24" s="69"/>
      <c r="H24" s="71"/>
      <c r="I24" s="71"/>
      <c r="J24" s="69"/>
      <c r="K24" s="69"/>
      <c r="L24" s="71"/>
      <c r="M24" s="71"/>
      <c r="N24" s="71"/>
      <c r="O24" s="71"/>
      <c r="P24" s="69"/>
      <c r="Q24" s="69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69"/>
      <c r="AE24" s="69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71"/>
      <c r="BG24" s="71"/>
      <c r="BH24" s="69"/>
      <c r="BI24" s="69"/>
      <c r="BJ24" s="71"/>
      <c r="BK24" s="71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71"/>
      <c r="DI24" s="71"/>
      <c r="DJ24" s="69"/>
      <c r="DK24" s="69"/>
      <c r="DL24" s="71"/>
      <c r="DM24" s="71"/>
      <c r="DN24" s="69"/>
      <c r="DO24" s="69"/>
      <c r="DP24" s="71"/>
      <c r="DQ24" s="71"/>
      <c r="DR24" s="71"/>
      <c r="DS24" s="71"/>
      <c r="DT24" s="71"/>
      <c r="DU24" s="71"/>
      <c r="DV24" s="71"/>
      <c r="DW24" s="71"/>
      <c r="DX24" s="71"/>
      <c r="DY24" s="71"/>
      <c r="DZ24" s="71"/>
      <c r="EA24" s="71"/>
      <c r="EB24" s="69"/>
      <c r="EC24" s="69"/>
      <c r="ED24" s="71"/>
      <c r="EE24" s="71"/>
      <c r="EF24" s="71"/>
      <c r="EG24" s="71"/>
      <c r="EH24" s="71"/>
      <c r="EI24" s="71"/>
      <c r="EJ24" s="71"/>
      <c r="EK24" s="71"/>
      <c r="EL24" s="71"/>
      <c r="EM24" s="71"/>
      <c r="EN24" s="71"/>
      <c r="EO24" s="71"/>
      <c r="EP24" s="71"/>
      <c r="EQ24" s="71"/>
      <c r="ER24" s="71"/>
      <c r="ES24" s="71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71"/>
      <c r="FE24" s="71"/>
      <c r="FF24" s="71"/>
      <c r="FG24" s="69"/>
      <c r="FH24" s="69"/>
      <c r="FI24" s="69"/>
      <c r="FJ24" s="69"/>
      <c r="FK24" s="69"/>
      <c r="FL24" s="69"/>
      <c r="FM24" s="69"/>
      <c r="FN24" s="69"/>
      <c r="FO24" s="69"/>
      <c r="FP24" s="69"/>
      <c r="FQ24" s="69"/>
      <c r="FR24" s="69"/>
      <c r="FS24" s="69"/>
      <c r="FT24" s="69"/>
      <c r="FU24" s="69"/>
      <c r="FV24" s="69"/>
      <c r="FW24" s="69"/>
      <c r="FX24" s="69"/>
      <c r="FY24" s="69"/>
      <c r="FZ24" s="69"/>
      <c r="GA24" s="69"/>
      <c r="GB24" s="69"/>
      <c r="GC24" s="69"/>
      <c r="GD24" s="69"/>
      <c r="GE24" s="69"/>
      <c r="GF24" s="69"/>
      <c r="GG24" s="69"/>
      <c r="GH24" s="69"/>
      <c r="GI24" s="69"/>
      <c r="GJ24" s="69"/>
      <c r="GK24" s="69"/>
      <c r="GL24" s="69"/>
      <c r="GM24" s="69"/>
      <c r="GN24" s="69"/>
      <c r="GO24" s="69"/>
      <c r="GP24" s="69"/>
      <c r="GQ24" s="69"/>
      <c r="GR24" s="69"/>
      <c r="GS24" s="69"/>
      <c r="GT24" s="69"/>
      <c r="GU24" s="69"/>
      <c r="GV24" s="69"/>
      <c r="GW24" s="69"/>
      <c r="GX24" s="69"/>
      <c r="GY24" s="69"/>
      <c r="GZ24" s="69"/>
      <c r="HA24" s="69"/>
      <c r="HB24" s="69"/>
      <c r="HC24" s="69"/>
      <c r="HD24" s="69"/>
      <c r="HE24" s="69"/>
      <c r="HF24" s="69"/>
      <c r="HG24" s="69"/>
      <c r="HH24" s="69"/>
      <c r="HI24" s="69"/>
      <c r="HJ24" s="69"/>
      <c r="HK24" s="69"/>
      <c r="HL24" s="69"/>
      <c r="HM24" s="69"/>
      <c r="HN24" s="69"/>
      <c r="HO24" s="69"/>
      <c r="HP24" s="69"/>
      <c r="HQ24" s="69"/>
      <c r="HR24" s="69"/>
      <c r="HS24" s="69"/>
      <c r="HT24" s="69"/>
      <c r="HU24" s="69"/>
      <c r="HV24" s="69"/>
      <c r="HW24" s="69"/>
      <c r="HX24" s="69"/>
      <c r="HY24" s="69"/>
      <c r="HZ24" s="69"/>
      <c r="IA24" s="69"/>
      <c r="IB24" s="69"/>
      <c r="IC24" s="69"/>
      <c r="ID24" s="69"/>
      <c r="IE24" s="69"/>
    </row>
    <row r="25" spans="1:239" ht="15.75" x14ac:dyDescent="0.25">
      <c r="A25" s="82"/>
      <c r="B25" s="69"/>
      <c r="C25" s="69"/>
      <c r="D25" s="69"/>
      <c r="E25" s="70"/>
      <c r="F25" s="69"/>
      <c r="G25" s="69"/>
      <c r="H25" s="71"/>
      <c r="I25" s="71"/>
      <c r="J25" s="69"/>
      <c r="K25" s="69"/>
      <c r="L25" s="71"/>
      <c r="M25" s="71"/>
      <c r="N25" s="71"/>
      <c r="O25" s="71"/>
      <c r="P25" s="69"/>
      <c r="Q25" s="69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69"/>
      <c r="AE25" s="69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71"/>
      <c r="BG25" s="71"/>
      <c r="BH25" s="69"/>
      <c r="BI25" s="69"/>
      <c r="BJ25" s="71"/>
      <c r="BK25" s="71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71"/>
      <c r="DI25" s="71"/>
      <c r="DJ25" s="69"/>
      <c r="DK25" s="69"/>
      <c r="DL25" s="71"/>
      <c r="DM25" s="71"/>
      <c r="DN25" s="69"/>
      <c r="DO25" s="69"/>
      <c r="DP25" s="71"/>
      <c r="DQ25" s="71"/>
      <c r="DR25" s="71"/>
      <c r="DS25" s="71"/>
      <c r="DT25" s="71"/>
      <c r="DU25" s="71"/>
      <c r="DV25" s="71"/>
      <c r="DW25" s="71"/>
      <c r="DX25" s="71"/>
      <c r="DY25" s="71"/>
      <c r="DZ25" s="71"/>
      <c r="EA25" s="71"/>
      <c r="EB25" s="69"/>
      <c r="EC25" s="69"/>
      <c r="ED25" s="71"/>
      <c r="EE25" s="71"/>
      <c r="EF25" s="71"/>
      <c r="EG25" s="71"/>
      <c r="EH25" s="71"/>
      <c r="EI25" s="71"/>
      <c r="EJ25" s="71"/>
      <c r="EK25" s="71"/>
      <c r="EL25" s="71"/>
      <c r="EM25" s="71"/>
      <c r="EN25" s="71"/>
      <c r="EO25" s="71"/>
      <c r="EP25" s="71"/>
      <c r="EQ25" s="71"/>
      <c r="ER25" s="71"/>
      <c r="ES25" s="71"/>
      <c r="ET25" s="69"/>
      <c r="EU25" s="69"/>
      <c r="EV25" s="69"/>
      <c r="EW25" s="69"/>
      <c r="EX25" s="69"/>
      <c r="EY25" s="69"/>
      <c r="EZ25" s="69"/>
      <c r="FA25" s="69"/>
      <c r="FB25" s="69"/>
      <c r="FC25" s="69"/>
      <c r="FD25" s="71"/>
      <c r="FE25" s="71"/>
      <c r="FF25" s="71"/>
      <c r="FG25" s="69"/>
      <c r="FH25" s="69"/>
      <c r="FI25" s="69"/>
      <c r="FJ25" s="69"/>
      <c r="FK25" s="69"/>
      <c r="FL25" s="69"/>
      <c r="FM25" s="69"/>
      <c r="FN25" s="69"/>
      <c r="FO25" s="69"/>
      <c r="FP25" s="69"/>
      <c r="FQ25" s="69"/>
      <c r="FR25" s="69"/>
      <c r="FS25" s="69"/>
      <c r="FT25" s="69"/>
      <c r="FU25" s="69"/>
      <c r="FV25" s="69"/>
      <c r="FW25" s="69"/>
      <c r="FX25" s="69"/>
      <c r="FY25" s="69"/>
      <c r="FZ25" s="69"/>
      <c r="GA25" s="69"/>
      <c r="GB25" s="69"/>
      <c r="GC25" s="69"/>
      <c r="GD25" s="69"/>
      <c r="GE25" s="69"/>
      <c r="GF25" s="69"/>
      <c r="GG25" s="69"/>
      <c r="GH25" s="69"/>
      <c r="GI25" s="69"/>
      <c r="GJ25" s="69"/>
      <c r="GK25" s="69"/>
      <c r="GL25" s="69"/>
      <c r="GM25" s="69"/>
      <c r="GN25" s="69"/>
      <c r="GO25" s="69"/>
      <c r="GP25" s="69"/>
      <c r="GQ25" s="69"/>
      <c r="GR25" s="69"/>
      <c r="GS25" s="69"/>
      <c r="GT25" s="69"/>
      <c r="GU25" s="69"/>
      <c r="GV25" s="69"/>
      <c r="GW25" s="69"/>
      <c r="GX25" s="69"/>
      <c r="GY25" s="69"/>
      <c r="GZ25" s="69"/>
      <c r="HA25" s="69"/>
      <c r="HB25" s="69"/>
      <c r="HC25" s="69"/>
      <c r="HD25" s="69"/>
      <c r="HE25" s="69"/>
      <c r="HF25" s="69"/>
      <c r="HG25" s="69"/>
      <c r="HH25" s="69"/>
      <c r="HI25" s="69"/>
      <c r="HJ25" s="69"/>
      <c r="HK25" s="69"/>
      <c r="HL25" s="69"/>
      <c r="HM25" s="69"/>
      <c r="HN25" s="69"/>
      <c r="HO25" s="69"/>
      <c r="HP25" s="69"/>
      <c r="HQ25" s="69"/>
      <c r="HR25" s="69"/>
      <c r="HS25" s="69"/>
      <c r="HT25" s="69"/>
      <c r="HU25" s="69"/>
      <c r="HV25" s="69"/>
      <c r="HW25" s="69"/>
      <c r="HX25" s="69"/>
      <c r="HY25" s="69"/>
      <c r="HZ25" s="69"/>
      <c r="IA25" s="69"/>
      <c r="IB25" s="69"/>
      <c r="IC25" s="69"/>
      <c r="ID25" s="69"/>
      <c r="IE25" s="69"/>
    </row>
    <row r="26" spans="1:239" ht="15.75" x14ac:dyDescent="0.25">
      <c r="A26" s="82"/>
      <c r="B26" s="69"/>
      <c r="C26" s="69"/>
      <c r="D26" s="69"/>
      <c r="E26" s="70"/>
      <c r="F26" s="69"/>
      <c r="G26" s="69"/>
      <c r="H26" s="71"/>
      <c r="I26" s="71"/>
      <c r="J26" s="69"/>
      <c r="K26" s="69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69"/>
      <c r="AE26" s="69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69"/>
      <c r="AW26" s="69"/>
      <c r="AX26" s="71"/>
      <c r="AY26" s="71"/>
      <c r="AZ26" s="69"/>
      <c r="BA26" s="69"/>
      <c r="BB26" s="71"/>
      <c r="BC26" s="71"/>
      <c r="BD26" s="69"/>
      <c r="BE26" s="69"/>
      <c r="BF26" s="71"/>
      <c r="BG26" s="71"/>
      <c r="BH26" s="69"/>
      <c r="BI26" s="69"/>
      <c r="BJ26" s="71"/>
      <c r="BK26" s="71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71"/>
      <c r="DI26" s="71"/>
      <c r="DJ26" s="69"/>
      <c r="DK26" s="69"/>
      <c r="DL26" s="71"/>
      <c r="DM26" s="71"/>
      <c r="DN26" s="71"/>
      <c r="DO26" s="71"/>
      <c r="DP26" s="71"/>
      <c r="DQ26" s="71"/>
      <c r="DR26" s="71"/>
      <c r="DS26" s="71"/>
      <c r="DT26" s="71"/>
      <c r="DU26" s="71"/>
      <c r="DV26" s="71"/>
      <c r="DW26" s="71"/>
      <c r="DX26" s="71"/>
      <c r="DY26" s="71"/>
      <c r="DZ26" s="71"/>
      <c r="EA26" s="71"/>
      <c r="EB26" s="69"/>
      <c r="EC26" s="69"/>
      <c r="ED26" s="71"/>
      <c r="EE26" s="71"/>
      <c r="EF26" s="71"/>
      <c r="EG26" s="71"/>
      <c r="EH26" s="71"/>
      <c r="EI26" s="71"/>
      <c r="EJ26" s="71"/>
      <c r="EK26" s="71"/>
      <c r="EL26" s="71"/>
      <c r="EM26" s="71"/>
      <c r="EN26" s="71"/>
      <c r="EO26" s="71"/>
      <c r="EP26" s="71"/>
      <c r="EQ26" s="71"/>
      <c r="ER26" s="71"/>
      <c r="ES26" s="71"/>
      <c r="ET26" s="69"/>
      <c r="EU26" s="69"/>
      <c r="EV26" s="71"/>
      <c r="EW26" s="71"/>
      <c r="EX26" s="69"/>
      <c r="EY26" s="69"/>
      <c r="EZ26" s="71"/>
      <c r="FA26" s="71"/>
      <c r="FB26" s="69"/>
      <c r="FC26" s="69"/>
      <c r="FD26" s="71"/>
      <c r="FE26" s="71"/>
      <c r="FF26" s="71"/>
      <c r="FG26" s="69"/>
      <c r="FH26" s="69"/>
      <c r="FI26" s="69"/>
      <c r="FJ26" s="69"/>
      <c r="FK26" s="69"/>
      <c r="FL26" s="69"/>
      <c r="FM26" s="69"/>
      <c r="FN26" s="69"/>
      <c r="FO26" s="69"/>
      <c r="FP26" s="69"/>
      <c r="FQ26" s="69"/>
      <c r="FR26" s="69"/>
      <c r="FS26" s="69"/>
      <c r="FT26" s="69"/>
      <c r="FU26" s="69"/>
      <c r="FV26" s="69"/>
      <c r="FW26" s="69"/>
      <c r="FX26" s="69"/>
      <c r="FY26" s="69"/>
      <c r="FZ26" s="69"/>
      <c r="GA26" s="69"/>
      <c r="GB26" s="69"/>
      <c r="GC26" s="69"/>
      <c r="GD26" s="69"/>
      <c r="GE26" s="69"/>
      <c r="GF26" s="69"/>
      <c r="GG26" s="69"/>
      <c r="GH26" s="69"/>
      <c r="GI26" s="69"/>
      <c r="GJ26" s="69"/>
      <c r="GK26" s="69"/>
      <c r="GL26" s="69"/>
      <c r="GM26" s="69"/>
      <c r="GN26" s="69"/>
      <c r="GO26" s="69"/>
      <c r="GP26" s="69"/>
      <c r="GQ26" s="69"/>
      <c r="GR26" s="69"/>
      <c r="GS26" s="69"/>
      <c r="GT26" s="69"/>
      <c r="GU26" s="69"/>
      <c r="GV26" s="69"/>
      <c r="GW26" s="69"/>
      <c r="GX26" s="69"/>
      <c r="GY26" s="69"/>
      <c r="GZ26" s="69"/>
      <c r="HA26" s="69"/>
      <c r="HB26" s="69"/>
      <c r="HC26" s="69"/>
      <c r="HD26" s="69"/>
      <c r="HE26" s="69"/>
      <c r="HF26" s="69"/>
      <c r="HG26" s="69"/>
      <c r="HH26" s="69"/>
      <c r="HI26" s="69"/>
      <c r="HJ26" s="69"/>
      <c r="HK26" s="69"/>
      <c r="HL26" s="69"/>
      <c r="HM26" s="69"/>
      <c r="HN26" s="69"/>
      <c r="HO26" s="69"/>
      <c r="HP26" s="69"/>
      <c r="HQ26" s="69"/>
      <c r="HR26" s="69"/>
      <c r="HS26" s="69"/>
      <c r="HT26" s="69"/>
      <c r="HU26" s="69"/>
      <c r="HV26" s="69"/>
      <c r="HW26" s="69"/>
      <c r="HX26" s="69"/>
      <c r="HY26" s="69"/>
      <c r="HZ26" s="69"/>
      <c r="IA26" s="69"/>
      <c r="IB26" s="69"/>
      <c r="IC26" s="69"/>
      <c r="ID26" s="69"/>
      <c r="IE26" s="69"/>
    </row>
    <row r="27" spans="1:239" ht="15.75" x14ac:dyDescent="0.25">
      <c r="A27" s="82"/>
      <c r="B27" s="69"/>
      <c r="C27" s="69"/>
      <c r="D27" s="69"/>
      <c r="E27" s="70"/>
      <c r="F27" s="69"/>
      <c r="G27" s="69"/>
      <c r="H27" s="71"/>
      <c r="I27" s="71"/>
      <c r="J27" s="69"/>
      <c r="K27" s="69"/>
      <c r="L27" s="71"/>
      <c r="M27" s="71"/>
      <c r="N27" s="71"/>
      <c r="O27" s="71"/>
      <c r="P27" s="69"/>
      <c r="Q27" s="69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69"/>
      <c r="AE27" s="69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69"/>
      <c r="AW27" s="69"/>
      <c r="AX27" s="69"/>
      <c r="AY27" s="69"/>
      <c r="AZ27" s="69"/>
      <c r="BA27" s="69"/>
      <c r="BB27" s="69"/>
      <c r="BC27" s="69"/>
      <c r="BD27" s="71"/>
      <c r="BE27" s="71"/>
      <c r="BF27" s="71"/>
      <c r="BG27" s="71"/>
      <c r="BH27" s="71"/>
      <c r="BI27" s="71"/>
      <c r="BJ27" s="71"/>
      <c r="BK27" s="71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  <c r="DH27" s="71"/>
      <c r="DI27" s="71"/>
      <c r="DJ27" s="69"/>
      <c r="DK27" s="69"/>
      <c r="DL27" s="71"/>
      <c r="DM27" s="71"/>
      <c r="DN27" s="69"/>
      <c r="DO27" s="69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69"/>
      <c r="EC27" s="69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69"/>
      <c r="EU27" s="69"/>
      <c r="EV27" s="69"/>
      <c r="EW27" s="69"/>
      <c r="EX27" s="69"/>
      <c r="EY27" s="69"/>
      <c r="EZ27" s="69"/>
      <c r="FA27" s="69"/>
      <c r="FB27" s="71"/>
      <c r="FC27" s="71"/>
      <c r="FD27" s="71"/>
      <c r="FE27" s="71"/>
      <c r="FF27" s="71"/>
      <c r="FG27" s="69"/>
      <c r="FH27" s="69"/>
      <c r="FI27" s="69"/>
      <c r="FJ27" s="69"/>
      <c r="FK27" s="69"/>
      <c r="FL27" s="69"/>
      <c r="FM27" s="69"/>
      <c r="FN27" s="69"/>
      <c r="FO27" s="69"/>
      <c r="FP27" s="69"/>
      <c r="FQ27" s="69"/>
      <c r="FR27" s="69"/>
      <c r="FS27" s="69"/>
      <c r="FT27" s="69"/>
      <c r="FU27" s="69"/>
      <c r="FV27" s="69"/>
      <c r="FW27" s="69"/>
      <c r="FX27" s="69"/>
      <c r="FY27" s="69"/>
      <c r="FZ27" s="69"/>
      <c r="GA27" s="69"/>
      <c r="GB27" s="69"/>
      <c r="GC27" s="69"/>
      <c r="GD27" s="69"/>
      <c r="GE27" s="69"/>
      <c r="GF27" s="69"/>
      <c r="GG27" s="69"/>
      <c r="GH27" s="69"/>
      <c r="GI27" s="69"/>
      <c r="GJ27" s="69"/>
      <c r="GK27" s="69"/>
      <c r="GL27" s="69"/>
      <c r="GM27" s="69"/>
      <c r="GN27" s="69"/>
      <c r="GO27" s="69"/>
      <c r="GP27" s="69"/>
      <c r="GQ27" s="69"/>
      <c r="GR27" s="69"/>
      <c r="GS27" s="69"/>
      <c r="GT27" s="69"/>
      <c r="GU27" s="69"/>
      <c r="GV27" s="69"/>
      <c r="GW27" s="69"/>
      <c r="GX27" s="69"/>
      <c r="GY27" s="69"/>
      <c r="GZ27" s="69"/>
      <c r="HA27" s="69"/>
      <c r="HB27" s="69"/>
      <c r="HC27" s="69"/>
      <c r="HD27" s="69"/>
      <c r="HE27" s="69"/>
      <c r="HF27" s="69"/>
      <c r="HG27" s="69"/>
      <c r="HH27" s="69"/>
      <c r="HI27" s="69"/>
      <c r="HJ27" s="69"/>
      <c r="HK27" s="69"/>
      <c r="HL27" s="69"/>
      <c r="HM27" s="69"/>
      <c r="HN27" s="69"/>
      <c r="HO27" s="69"/>
      <c r="HP27" s="69"/>
      <c r="HQ27" s="69"/>
      <c r="HR27" s="69"/>
      <c r="HS27" s="69"/>
      <c r="HT27" s="69"/>
      <c r="HU27" s="69"/>
      <c r="HV27" s="69"/>
      <c r="HW27" s="69"/>
      <c r="HX27" s="69"/>
      <c r="HY27" s="69"/>
      <c r="HZ27" s="69"/>
      <c r="IA27" s="69"/>
      <c r="IB27" s="69"/>
      <c r="IC27" s="69"/>
      <c r="ID27" s="69"/>
      <c r="IE27" s="69"/>
    </row>
    <row r="28" spans="1:239" ht="15.75" x14ac:dyDescent="0.25">
      <c r="A28" s="82"/>
      <c r="B28" s="69"/>
      <c r="C28" s="69"/>
      <c r="D28" s="69"/>
      <c r="E28" s="70"/>
      <c r="F28" s="69"/>
      <c r="G28" s="69"/>
      <c r="H28" s="71"/>
      <c r="I28" s="71"/>
      <c r="J28" s="69"/>
      <c r="K28" s="69"/>
      <c r="L28" s="71"/>
      <c r="M28" s="71"/>
      <c r="N28" s="71"/>
      <c r="O28" s="71"/>
      <c r="P28" s="69"/>
      <c r="Q28" s="69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69"/>
      <c r="AE28" s="69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69"/>
      <c r="AW28" s="69"/>
      <c r="AX28" s="69"/>
      <c r="AY28" s="69"/>
      <c r="AZ28" s="69"/>
      <c r="BA28" s="69"/>
      <c r="BB28" s="69"/>
      <c r="BC28" s="69"/>
      <c r="BD28" s="71"/>
      <c r="BE28" s="71"/>
      <c r="BF28" s="71"/>
      <c r="BG28" s="71"/>
      <c r="BH28" s="71"/>
      <c r="BI28" s="71"/>
      <c r="BJ28" s="71"/>
      <c r="BK28" s="71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71"/>
      <c r="DI28" s="71"/>
      <c r="DJ28" s="69"/>
      <c r="DK28" s="69"/>
      <c r="DL28" s="71"/>
      <c r="DM28" s="71"/>
      <c r="DN28" s="69"/>
      <c r="DO28" s="69"/>
      <c r="DP28" s="71"/>
      <c r="DQ28" s="71"/>
      <c r="DR28" s="71"/>
      <c r="DS28" s="71"/>
      <c r="DT28" s="71"/>
      <c r="DU28" s="71"/>
      <c r="DV28" s="71"/>
      <c r="DW28" s="71"/>
      <c r="DX28" s="71"/>
      <c r="DY28" s="71"/>
      <c r="DZ28" s="71"/>
      <c r="EA28" s="71"/>
      <c r="EB28" s="69"/>
      <c r="EC28" s="69"/>
      <c r="ED28" s="71"/>
      <c r="EE28" s="71"/>
      <c r="EF28" s="71"/>
      <c r="EG28" s="71"/>
      <c r="EH28" s="71"/>
      <c r="EI28" s="71"/>
      <c r="EJ28" s="71"/>
      <c r="EK28" s="71"/>
      <c r="EL28" s="71"/>
      <c r="EM28" s="71"/>
      <c r="EN28" s="71"/>
      <c r="EO28" s="71"/>
      <c r="EP28" s="71"/>
      <c r="EQ28" s="71"/>
      <c r="ER28" s="71"/>
      <c r="ES28" s="71"/>
      <c r="ET28" s="69"/>
      <c r="EU28" s="69"/>
      <c r="EV28" s="69"/>
      <c r="EW28" s="69"/>
      <c r="EX28" s="69"/>
      <c r="EY28" s="69"/>
      <c r="EZ28" s="69"/>
      <c r="FA28" s="69"/>
      <c r="FB28" s="71"/>
      <c r="FC28" s="71"/>
      <c r="FD28" s="71"/>
      <c r="FE28" s="71"/>
      <c r="FF28" s="71"/>
      <c r="FG28" s="69"/>
      <c r="FH28" s="69"/>
      <c r="FI28" s="69"/>
      <c r="FJ28" s="69"/>
      <c r="FK28" s="69"/>
      <c r="FL28" s="69"/>
      <c r="FM28" s="69"/>
      <c r="FN28" s="69"/>
      <c r="FO28" s="69"/>
      <c r="FP28" s="69"/>
      <c r="FQ28" s="69"/>
      <c r="FR28" s="69"/>
      <c r="FS28" s="69"/>
      <c r="FT28" s="69"/>
      <c r="FU28" s="69"/>
      <c r="FV28" s="69"/>
      <c r="FW28" s="69"/>
      <c r="FX28" s="69"/>
      <c r="FY28" s="69"/>
      <c r="FZ28" s="69"/>
      <c r="GA28" s="69"/>
      <c r="GB28" s="69"/>
      <c r="GC28" s="69"/>
      <c r="GD28" s="69"/>
      <c r="GE28" s="69"/>
      <c r="GF28" s="69"/>
      <c r="GG28" s="69"/>
      <c r="GH28" s="69"/>
      <c r="GI28" s="69"/>
      <c r="GJ28" s="69"/>
      <c r="GK28" s="69"/>
      <c r="GL28" s="69"/>
      <c r="GM28" s="69"/>
      <c r="GN28" s="69"/>
      <c r="GO28" s="69"/>
      <c r="GP28" s="69"/>
      <c r="GQ28" s="69"/>
      <c r="GR28" s="69"/>
      <c r="GS28" s="69"/>
      <c r="GT28" s="69"/>
      <c r="GU28" s="69"/>
      <c r="GV28" s="69"/>
      <c r="GW28" s="69"/>
      <c r="GX28" s="69"/>
      <c r="GY28" s="69"/>
      <c r="GZ28" s="69"/>
      <c r="HA28" s="69"/>
      <c r="HB28" s="69"/>
      <c r="HC28" s="69"/>
      <c r="HD28" s="69"/>
      <c r="HE28" s="69"/>
      <c r="HF28" s="69"/>
      <c r="HG28" s="69"/>
      <c r="HH28" s="69"/>
      <c r="HI28" s="69"/>
      <c r="HJ28" s="69"/>
      <c r="HK28" s="69"/>
      <c r="HL28" s="69"/>
      <c r="HM28" s="69"/>
      <c r="HN28" s="69"/>
      <c r="HO28" s="69"/>
      <c r="HP28" s="69"/>
      <c r="HQ28" s="69"/>
      <c r="HR28" s="69"/>
      <c r="HS28" s="69"/>
      <c r="HT28" s="69"/>
      <c r="HU28" s="69"/>
      <c r="HV28" s="69"/>
      <c r="HW28" s="69"/>
      <c r="HX28" s="69"/>
      <c r="HY28" s="69"/>
      <c r="HZ28" s="69"/>
      <c r="IA28" s="69"/>
      <c r="IB28" s="69"/>
      <c r="IC28" s="69"/>
      <c r="ID28" s="69"/>
      <c r="IE28" s="69"/>
    </row>
    <row r="29" spans="1:239" ht="15.75" x14ac:dyDescent="0.25">
      <c r="A29" s="82"/>
      <c r="B29" s="69"/>
      <c r="C29" s="69"/>
      <c r="D29" s="69"/>
      <c r="E29" s="70"/>
      <c r="F29" s="69"/>
      <c r="G29" s="69"/>
      <c r="H29" s="71"/>
      <c r="I29" s="71"/>
      <c r="J29" s="69"/>
      <c r="K29" s="69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69"/>
      <c r="AE29" s="69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71"/>
      <c r="BG29" s="71"/>
      <c r="BH29" s="71"/>
      <c r="BI29" s="71"/>
      <c r="BJ29" s="71"/>
      <c r="BK29" s="71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  <c r="DH29" s="71"/>
      <c r="DI29" s="71"/>
      <c r="DJ29" s="69"/>
      <c r="DK29" s="69"/>
      <c r="DL29" s="71"/>
      <c r="DM29" s="71"/>
      <c r="DN29" s="71"/>
      <c r="DO29" s="71"/>
      <c r="DP29" s="71"/>
      <c r="DQ29" s="71"/>
      <c r="DR29" s="71"/>
      <c r="DS29" s="71"/>
      <c r="DT29" s="71"/>
      <c r="DU29" s="71"/>
      <c r="DV29" s="71"/>
      <c r="DW29" s="71"/>
      <c r="DX29" s="71"/>
      <c r="DY29" s="71"/>
      <c r="DZ29" s="71"/>
      <c r="EA29" s="71"/>
      <c r="EB29" s="69"/>
      <c r="EC29" s="69"/>
      <c r="ED29" s="71"/>
      <c r="EE29" s="71"/>
      <c r="EF29" s="71"/>
      <c r="EG29" s="71"/>
      <c r="EH29" s="71"/>
      <c r="EI29" s="71"/>
      <c r="EJ29" s="71"/>
      <c r="EK29" s="71"/>
      <c r="EL29" s="71"/>
      <c r="EM29" s="71"/>
      <c r="EN29" s="71"/>
      <c r="EO29" s="71"/>
      <c r="EP29" s="71"/>
      <c r="EQ29" s="71"/>
      <c r="ER29" s="71"/>
      <c r="ES29" s="71"/>
      <c r="ET29" s="69"/>
      <c r="EU29" s="69"/>
      <c r="EV29" s="69"/>
      <c r="EW29" s="69"/>
      <c r="EX29" s="69"/>
      <c r="EY29" s="69"/>
      <c r="EZ29" s="69"/>
      <c r="FA29" s="69"/>
      <c r="FB29" s="69"/>
      <c r="FC29" s="69"/>
      <c r="FD29" s="71"/>
      <c r="FE29" s="71"/>
      <c r="FF29" s="71"/>
      <c r="FG29" s="69"/>
      <c r="FH29" s="69"/>
      <c r="FI29" s="69"/>
      <c r="FJ29" s="69"/>
      <c r="FK29" s="69"/>
      <c r="FL29" s="69"/>
      <c r="FM29" s="69"/>
      <c r="FN29" s="69"/>
      <c r="FO29" s="69"/>
      <c r="FP29" s="69"/>
      <c r="FQ29" s="69"/>
      <c r="FR29" s="69"/>
      <c r="FS29" s="69"/>
      <c r="FT29" s="69"/>
      <c r="FU29" s="69"/>
      <c r="FV29" s="69"/>
      <c r="FW29" s="69"/>
      <c r="FX29" s="69"/>
      <c r="FY29" s="69"/>
      <c r="FZ29" s="69"/>
      <c r="GA29" s="69"/>
      <c r="GB29" s="69"/>
      <c r="GC29" s="69"/>
      <c r="GD29" s="69"/>
      <c r="GE29" s="69"/>
      <c r="GF29" s="69"/>
      <c r="GG29" s="69"/>
      <c r="GH29" s="69"/>
      <c r="GI29" s="69"/>
      <c r="GJ29" s="69"/>
      <c r="GK29" s="69"/>
      <c r="GL29" s="69"/>
      <c r="GM29" s="69"/>
      <c r="GN29" s="69"/>
      <c r="GO29" s="69"/>
      <c r="GP29" s="69"/>
      <c r="GQ29" s="69"/>
      <c r="GR29" s="69"/>
      <c r="GS29" s="69"/>
      <c r="GT29" s="69"/>
      <c r="GU29" s="69"/>
      <c r="GV29" s="69"/>
      <c r="GW29" s="69"/>
      <c r="GX29" s="69"/>
      <c r="GY29" s="69"/>
      <c r="GZ29" s="69"/>
      <c r="HA29" s="69"/>
      <c r="HB29" s="69"/>
      <c r="HC29" s="69"/>
      <c r="HD29" s="69"/>
      <c r="HE29" s="69"/>
      <c r="HF29" s="69"/>
      <c r="HG29" s="69"/>
      <c r="HH29" s="69"/>
      <c r="HI29" s="69"/>
      <c r="HJ29" s="69"/>
      <c r="HK29" s="69"/>
      <c r="HL29" s="69"/>
      <c r="HM29" s="69"/>
      <c r="HN29" s="69"/>
      <c r="HO29" s="69"/>
      <c r="HP29" s="69"/>
      <c r="HQ29" s="69"/>
      <c r="HR29" s="69"/>
      <c r="HS29" s="69"/>
      <c r="HT29" s="69"/>
      <c r="HU29" s="69"/>
      <c r="HV29" s="69"/>
      <c r="HW29" s="69"/>
      <c r="HX29" s="69"/>
      <c r="HY29" s="69"/>
      <c r="HZ29" s="69"/>
      <c r="IA29" s="69"/>
      <c r="IB29" s="69"/>
      <c r="IC29" s="69"/>
      <c r="ID29" s="69"/>
      <c r="IE29" s="69"/>
    </row>
    <row r="30" spans="1:239" ht="15.75" x14ac:dyDescent="0.25">
      <c r="A30" s="82"/>
      <c r="B30" s="69"/>
      <c r="C30" s="69"/>
      <c r="D30" s="69"/>
      <c r="E30" s="70"/>
      <c r="F30" s="69"/>
      <c r="G30" s="69"/>
      <c r="H30" s="71"/>
      <c r="I30" s="71"/>
      <c r="J30" s="69"/>
      <c r="K30" s="69"/>
      <c r="L30" s="71"/>
      <c r="M30" s="71"/>
      <c r="N30" s="71"/>
      <c r="O30" s="71"/>
      <c r="P30" s="69"/>
      <c r="Q30" s="69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69"/>
      <c r="AE30" s="69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71"/>
      <c r="BG30" s="71"/>
      <c r="BH30" s="71"/>
      <c r="BI30" s="71"/>
      <c r="BJ30" s="71"/>
      <c r="BK30" s="71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71"/>
      <c r="DI30" s="71"/>
      <c r="DJ30" s="69"/>
      <c r="DK30" s="69"/>
      <c r="DL30" s="71"/>
      <c r="DM30" s="71"/>
      <c r="DN30" s="69"/>
      <c r="DO30" s="69"/>
      <c r="DP30" s="71"/>
      <c r="DQ30" s="71"/>
      <c r="DR30" s="71"/>
      <c r="DS30" s="71"/>
      <c r="DT30" s="71"/>
      <c r="DU30" s="71"/>
      <c r="DV30" s="71"/>
      <c r="DW30" s="71"/>
      <c r="DX30" s="71"/>
      <c r="DY30" s="71"/>
      <c r="DZ30" s="71"/>
      <c r="EA30" s="71"/>
      <c r="EB30" s="69"/>
      <c r="EC30" s="69"/>
      <c r="ED30" s="71"/>
      <c r="EE30" s="71"/>
      <c r="EF30" s="71"/>
      <c r="EG30" s="71"/>
      <c r="EH30" s="71"/>
      <c r="EI30" s="71"/>
      <c r="EJ30" s="71"/>
      <c r="EK30" s="71"/>
      <c r="EL30" s="71"/>
      <c r="EM30" s="71"/>
      <c r="EN30" s="71"/>
      <c r="EO30" s="71"/>
      <c r="EP30" s="71"/>
      <c r="EQ30" s="71"/>
      <c r="ER30" s="71"/>
      <c r="ES30" s="71"/>
      <c r="ET30" s="69"/>
      <c r="EU30" s="69"/>
      <c r="EV30" s="69"/>
      <c r="EW30" s="69"/>
      <c r="EX30" s="69"/>
      <c r="EY30" s="69"/>
      <c r="EZ30" s="69"/>
      <c r="FA30" s="69"/>
      <c r="FB30" s="69"/>
      <c r="FC30" s="69"/>
      <c r="FD30" s="71"/>
      <c r="FE30" s="71"/>
      <c r="FF30" s="71"/>
      <c r="FG30" s="69"/>
      <c r="FH30" s="69"/>
      <c r="FI30" s="69"/>
      <c r="FJ30" s="69"/>
      <c r="FK30" s="69"/>
      <c r="FL30" s="69"/>
      <c r="FM30" s="69"/>
      <c r="FN30" s="69"/>
      <c r="FO30" s="69"/>
      <c r="FP30" s="69"/>
      <c r="FQ30" s="69"/>
      <c r="FR30" s="69"/>
      <c r="FS30" s="69"/>
      <c r="FT30" s="69"/>
      <c r="FU30" s="69"/>
      <c r="FV30" s="69"/>
      <c r="FW30" s="69"/>
      <c r="FX30" s="69"/>
      <c r="FY30" s="69"/>
      <c r="FZ30" s="69"/>
      <c r="GA30" s="69"/>
      <c r="GB30" s="69"/>
      <c r="GC30" s="69"/>
      <c r="GD30" s="69"/>
      <c r="GE30" s="69"/>
      <c r="GF30" s="69"/>
      <c r="GG30" s="69"/>
      <c r="GH30" s="69"/>
      <c r="GI30" s="69"/>
      <c r="GJ30" s="69"/>
      <c r="GK30" s="69"/>
      <c r="GL30" s="69"/>
      <c r="GM30" s="69"/>
      <c r="GN30" s="69"/>
      <c r="GO30" s="69"/>
      <c r="GP30" s="69"/>
      <c r="GQ30" s="69"/>
      <c r="GR30" s="69"/>
      <c r="GS30" s="69"/>
      <c r="GT30" s="69"/>
      <c r="GU30" s="69"/>
      <c r="GV30" s="69"/>
      <c r="GW30" s="69"/>
      <c r="GX30" s="69"/>
      <c r="GY30" s="69"/>
      <c r="GZ30" s="69"/>
      <c r="HA30" s="69"/>
      <c r="HB30" s="69"/>
      <c r="HC30" s="69"/>
      <c r="HD30" s="69"/>
      <c r="HE30" s="69"/>
      <c r="HF30" s="69"/>
      <c r="HG30" s="69"/>
      <c r="HH30" s="69"/>
      <c r="HI30" s="69"/>
      <c r="HJ30" s="69"/>
      <c r="HK30" s="69"/>
      <c r="HL30" s="69"/>
      <c r="HM30" s="69"/>
      <c r="HN30" s="69"/>
      <c r="HO30" s="69"/>
      <c r="HP30" s="69"/>
      <c r="HQ30" s="69"/>
      <c r="HR30" s="69"/>
      <c r="HS30" s="69"/>
      <c r="HT30" s="69"/>
      <c r="HU30" s="69"/>
      <c r="HV30" s="69"/>
      <c r="HW30" s="69"/>
      <c r="HX30" s="69"/>
      <c r="HY30" s="69"/>
      <c r="HZ30" s="69"/>
      <c r="IA30" s="69"/>
      <c r="IB30" s="69"/>
      <c r="IC30" s="69"/>
      <c r="ID30" s="69"/>
      <c r="IE30" s="69"/>
    </row>
    <row r="31" spans="1:239" ht="15.75" x14ac:dyDescent="0.25">
      <c r="A31" s="82"/>
      <c r="B31" s="69"/>
      <c r="C31" s="69"/>
      <c r="D31" s="69"/>
      <c r="E31" s="70"/>
      <c r="F31" s="69"/>
      <c r="G31" s="69"/>
      <c r="H31" s="71"/>
      <c r="I31" s="71"/>
      <c r="J31" s="69"/>
      <c r="K31" s="69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69"/>
      <c r="AW31" s="69"/>
      <c r="AX31" s="69"/>
      <c r="AY31" s="69"/>
      <c r="AZ31" s="69"/>
      <c r="BA31" s="69"/>
      <c r="BB31" s="69"/>
      <c r="BC31" s="69"/>
      <c r="BD31" s="71"/>
      <c r="BE31" s="71"/>
      <c r="BF31" s="71"/>
      <c r="BG31" s="71"/>
      <c r="BH31" s="71"/>
      <c r="BI31" s="71"/>
      <c r="BJ31" s="71"/>
      <c r="BK31" s="71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71"/>
      <c r="DI31" s="71"/>
      <c r="DJ31" s="69"/>
      <c r="DK31" s="69"/>
      <c r="DL31" s="71"/>
      <c r="DM31" s="71"/>
      <c r="DN31" s="71"/>
      <c r="DO31" s="71"/>
      <c r="DP31" s="71"/>
      <c r="DQ31" s="71"/>
      <c r="DR31" s="71"/>
      <c r="DS31" s="71"/>
      <c r="DT31" s="71"/>
      <c r="DU31" s="71"/>
      <c r="DV31" s="71"/>
      <c r="DW31" s="71"/>
      <c r="DX31" s="71"/>
      <c r="DY31" s="71"/>
      <c r="DZ31" s="71"/>
      <c r="EA31" s="71"/>
      <c r="EB31" s="71"/>
      <c r="EC31" s="71"/>
      <c r="ED31" s="71"/>
      <c r="EE31" s="71"/>
      <c r="EF31" s="71"/>
      <c r="EG31" s="71"/>
      <c r="EH31" s="71"/>
      <c r="EI31" s="71"/>
      <c r="EJ31" s="71"/>
      <c r="EK31" s="71"/>
      <c r="EL31" s="71"/>
      <c r="EM31" s="71"/>
      <c r="EN31" s="71"/>
      <c r="EO31" s="71"/>
      <c r="EP31" s="71"/>
      <c r="EQ31" s="71"/>
      <c r="ER31" s="71"/>
      <c r="ES31" s="71"/>
      <c r="ET31" s="69"/>
      <c r="EU31" s="69"/>
      <c r="EV31" s="69"/>
      <c r="EW31" s="69"/>
      <c r="EX31" s="69"/>
      <c r="EY31" s="69"/>
      <c r="EZ31" s="69"/>
      <c r="FA31" s="69"/>
      <c r="FB31" s="71"/>
      <c r="FC31" s="71"/>
      <c r="FD31" s="71"/>
      <c r="FE31" s="71"/>
      <c r="FF31" s="71"/>
      <c r="FG31" s="69"/>
      <c r="FH31" s="69"/>
      <c r="FI31" s="69"/>
      <c r="FJ31" s="69"/>
      <c r="FK31" s="69"/>
      <c r="FL31" s="69"/>
      <c r="FM31" s="69"/>
      <c r="FN31" s="69"/>
      <c r="FO31" s="69"/>
      <c r="FP31" s="69"/>
      <c r="FQ31" s="69"/>
      <c r="FR31" s="69"/>
      <c r="FS31" s="69"/>
      <c r="FT31" s="69"/>
      <c r="FU31" s="69"/>
      <c r="FV31" s="69"/>
      <c r="FW31" s="69"/>
      <c r="FX31" s="69"/>
      <c r="FY31" s="69"/>
      <c r="FZ31" s="69"/>
      <c r="GA31" s="69"/>
      <c r="GB31" s="69"/>
      <c r="GC31" s="69"/>
      <c r="GD31" s="69"/>
      <c r="GE31" s="69"/>
      <c r="GF31" s="69"/>
      <c r="GG31" s="69"/>
      <c r="GH31" s="69"/>
      <c r="GI31" s="69"/>
      <c r="GJ31" s="69"/>
      <c r="GK31" s="69"/>
      <c r="GL31" s="69"/>
      <c r="GM31" s="69"/>
      <c r="GN31" s="69"/>
      <c r="GO31" s="69"/>
      <c r="GP31" s="69"/>
      <c r="GQ31" s="69"/>
      <c r="GR31" s="69"/>
      <c r="GS31" s="69"/>
      <c r="GT31" s="69"/>
      <c r="GU31" s="69"/>
      <c r="GV31" s="69"/>
      <c r="GW31" s="69"/>
      <c r="GX31" s="69"/>
      <c r="GY31" s="69"/>
      <c r="GZ31" s="69"/>
      <c r="HA31" s="69"/>
      <c r="HB31" s="69"/>
      <c r="HC31" s="69"/>
      <c r="HD31" s="69"/>
      <c r="HE31" s="69"/>
      <c r="HF31" s="69"/>
      <c r="HG31" s="69"/>
      <c r="HH31" s="69"/>
      <c r="HI31" s="69"/>
      <c r="HJ31" s="69"/>
      <c r="HK31" s="69"/>
      <c r="HL31" s="69"/>
      <c r="HM31" s="69"/>
      <c r="HN31" s="69"/>
      <c r="HO31" s="69"/>
      <c r="HP31" s="69"/>
      <c r="HQ31" s="69"/>
      <c r="HR31" s="69"/>
      <c r="HS31" s="69"/>
      <c r="HT31" s="69"/>
      <c r="HU31" s="69"/>
      <c r="HV31" s="69"/>
      <c r="HW31" s="69"/>
      <c r="HX31" s="69"/>
      <c r="HY31" s="69"/>
      <c r="HZ31" s="69"/>
      <c r="IA31" s="69"/>
      <c r="IB31" s="69"/>
      <c r="IC31" s="69"/>
      <c r="ID31" s="69"/>
      <c r="IE31" s="69"/>
    </row>
    <row r="32" spans="1:239" x14ac:dyDescent="0.2">
      <c r="A32" s="83"/>
      <c r="E32" s="1"/>
      <c r="H32" s="2"/>
      <c r="I32" s="2"/>
      <c r="J32" s="2"/>
      <c r="K32" s="2"/>
      <c r="N32" s="2"/>
      <c r="O32" s="2"/>
      <c r="P32" s="2"/>
      <c r="Q32" s="2"/>
      <c r="T32" s="2"/>
      <c r="U32" s="2"/>
      <c r="V32" s="2"/>
      <c r="W32" s="2"/>
      <c r="X32" s="2"/>
      <c r="Y32" s="2"/>
      <c r="Z32" s="2"/>
      <c r="AA32" s="2"/>
      <c r="AB32" s="2"/>
      <c r="AC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BN32" s="2"/>
      <c r="BO32" s="2"/>
      <c r="BR32" s="2"/>
      <c r="BS32" s="2"/>
      <c r="DT32" s="2"/>
      <c r="DU32" s="2"/>
      <c r="DV32" s="2"/>
      <c r="DW32" s="2"/>
      <c r="DZ32" s="2"/>
      <c r="EA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R32" s="2"/>
      <c r="ES32" s="2"/>
      <c r="ET32" s="2"/>
      <c r="EU32" s="2"/>
      <c r="EV32" s="2"/>
      <c r="EW32" s="2"/>
      <c r="EX32" s="2"/>
      <c r="EY32" s="2"/>
      <c r="EZ32" s="2"/>
      <c r="FA32" s="2"/>
    </row>
    <row r="33" spans="1:175" x14ac:dyDescent="0.2">
      <c r="A33" s="83"/>
      <c r="E33" s="1"/>
      <c r="H33" s="2"/>
      <c r="I33" s="2"/>
      <c r="J33" s="2"/>
      <c r="K33" s="2"/>
      <c r="N33" s="2"/>
      <c r="O33" s="2"/>
      <c r="P33" s="2"/>
      <c r="Q33" s="2"/>
      <c r="T33" s="2"/>
      <c r="U33" s="2"/>
      <c r="BN33" s="2"/>
      <c r="BO33" s="2"/>
      <c r="BR33" s="2"/>
      <c r="BS33" s="2"/>
      <c r="DT33" s="2"/>
      <c r="DU33" s="2"/>
      <c r="DV33" s="2"/>
      <c r="DW33" s="2"/>
      <c r="DZ33" s="2"/>
      <c r="EA33" s="2"/>
      <c r="ED33" s="2"/>
      <c r="EE33" s="2"/>
    </row>
    <row r="34" spans="1:175" x14ac:dyDescent="0.2">
      <c r="A34" s="83"/>
      <c r="E34" s="1"/>
      <c r="H34" s="2"/>
      <c r="I34" s="2"/>
      <c r="J34" s="2"/>
      <c r="K34" s="2"/>
      <c r="N34" s="2"/>
      <c r="O34" s="2"/>
      <c r="P34" s="2"/>
      <c r="Q34" s="2"/>
      <c r="T34" s="2"/>
      <c r="U34" s="2"/>
      <c r="BN34" s="2"/>
      <c r="BO34" s="2"/>
      <c r="BR34" s="2"/>
      <c r="BS34" s="2"/>
      <c r="DT34" s="2"/>
      <c r="DU34" s="2"/>
      <c r="DV34" s="2"/>
      <c r="DW34" s="2"/>
      <c r="DZ34" s="2"/>
      <c r="EA34" s="2"/>
      <c r="ED34" s="2"/>
      <c r="EE34" s="2"/>
    </row>
    <row r="35" spans="1:175" x14ac:dyDescent="0.2">
      <c r="A35" s="83"/>
      <c r="E35" s="1"/>
      <c r="H35" s="2"/>
      <c r="I35" s="2"/>
      <c r="J35" s="2"/>
      <c r="K35" s="2"/>
      <c r="N35" s="2"/>
      <c r="O35" s="2"/>
      <c r="P35" s="2"/>
      <c r="Q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T35" s="2"/>
      <c r="AU35" s="2"/>
      <c r="BN35" s="2"/>
      <c r="BO35" s="2"/>
      <c r="BR35" s="2"/>
      <c r="BS35" s="2"/>
      <c r="DT35" s="2"/>
      <c r="DU35" s="2"/>
      <c r="DV35" s="2"/>
      <c r="DW35" s="2"/>
      <c r="DZ35" s="2"/>
      <c r="EA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D35" s="2"/>
      <c r="FE35" s="2"/>
    </row>
    <row r="36" spans="1:175" x14ac:dyDescent="0.2">
      <c r="A36" s="83"/>
      <c r="E36" s="1"/>
      <c r="H36" s="2"/>
      <c r="I36" s="2"/>
      <c r="J36" s="2"/>
      <c r="K36" s="2"/>
      <c r="N36" s="2"/>
      <c r="O36" s="2"/>
      <c r="P36" s="2"/>
      <c r="Q36" s="2"/>
      <c r="T36" s="2"/>
      <c r="U36" s="2"/>
      <c r="V36" s="2"/>
      <c r="W36" s="2"/>
      <c r="X36" s="2"/>
      <c r="Y36" s="2"/>
      <c r="Z36" s="2"/>
      <c r="AA36" s="2"/>
      <c r="AB36" s="2"/>
      <c r="AC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BN36" s="2"/>
      <c r="BO36" s="2"/>
      <c r="BR36" s="2"/>
      <c r="BS36" s="2"/>
      <c r="DT36" s="2"/>
      <c r="DU36" s="2"/>
      <c r="DV36" s="2"/>
      <c r="DW36" s="2"/>
      <c r="DZ36" s="2"/>
      <c r="EA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R36" s="2"/>
      <c r="ES36" s="2"/>
      <c r="ET36" s="2"/>
      <c r="EU36" s="2"/>
      <c r="EV36" s="2"/>
      <c r="EW36" s="2"/>
      <c r="EX36" s="2"/>
      <c r="EY36" s="2"/>
      <c r="EZ36" s="2"/>
      <c r="FA36" s="2"/>
    </row>
    <row r="37" spans="1:175" x14ac:dyDescent="0.2">
      <c r="A37" s="83"/>
      <c r="E37" s="1"/>
      <c r="H37" s="2"/>
      <c r="I37" s="2"/>
      <c r="J37" s="2"/>
      <c r="K37" s="2"/>
      <c r="N37" s="2"/>
      <c r="O37" s="2"/>
      <c r="P37" s="2"/>
      <c r="Q37" s="2"/>
      <c r="T37" s="2"/>
      <c r="U37" s="2"/>
      <c r="X37" s="2"/>
      <c r="Y37" s="2"/>
      <c r="BN37" s="2"/>
      <c r="BO37" s="2"/>
      <c r="BR37" s="2"/>
      <c r="BS37" s="2"/>
      <c r="DT37" s="2"/>
      <c r="DU37" s="2"/>
      <c r="DV37" s="2"/>
      <c r="DW37" s="2"/>
      <c r="DZ37" s="2"/>
      <c r="EA37" s="2"/>
      <c r="ED37" s="2"/>
      <c r="EE37" s="2"/>
      <c r="EH37" s="2"/>
      <c r="EI37" s="2"/>
    </row>
    <row r="38" spans="1:175" x14ac:dyDescent="0.2">
      <c r="A38" s="83"/>
      <c r="E38" s="1"/>
      <c r="H38" s="2"/>
      <c r="I38" s="2"/>
      <c r="J38" s="2"/>
      <c r="K38" s="2"/>
      <c r="N38" s="2"/>
      <c r="O38" s="2"/>
      <c r="P38" s="2"/>
      <c r="Q38" s="2"/>
      <c r="T38" s="2"/>
      <c r="U38" s="2"/>
      <c r="X38" s="2"/>
      <c r="Y38" s="2"/>
      <c r="AL38" s="2"/>
      <c r="AM38" s="2"/>
      <c r="BN38" s="2"/>
      <c r="BO38" s="2"/>
      <c r="BR38" s="2"/>
      <c r="BS38" s="2"/>
      <c r="DT38" s="2"/>
      <c r="DU38" s="2"/>
      <c r="DV38" s="2"/>
      <c r="DW38" s="2"/>
      <c r="DZ38" s="2"/>
      <c r="EA38" s="2"/>
      <c r="ED38" s="2"/>
      <c r="EE38" s="2"/>
      <c r="EH38" s="2"/>
      <c r="EI38" s="2"/>
      <c r="EV38" s="2"/>
      <c r="EW38" s="2"/>
    </row>
    <row r="39" spans="1:175" x14ac:dyDescent="0.2">
      <c r="A39" s="83"/>
      <c r="E39" s="1"/>
      <c r="H39" s="2"/>
      <c r="I39" s="2"/>
      <c r="J39" s="2"/>
      <c r="K39" s="2"/>
      <c r="N39" s="2"/>
      <c r="O39" s="2"/>
      <c r="P39" s="2"/>
      <c r="Q39" s="2"/>
      <c r="T39" s="2"/>
      <c r="U39" s="2"/>
      <c r="V39" s="2"/>
      <c r="W39" s="2"/>
      <c r="X39" s="2"/>
      <c r="Y39" s="2"/>
      <c r="Z39" s="2"/>
      <c r="AA39" s="2"/>
      <c r="AB39" s="2"/>
      <c r="AC39" s="2"/>
      <c r="AJ39" s="2"/>
      <c r="AK39" s="2"/>
      <c r="AL39" s="2"/>
      <c r="AM39" s="2"/>
      <c r="AN39" s="2"/>
      <c r="AO39" s="2"/>
      <c r="AP39" s="2"/>
      <c r="AQ39" s="2"/>
      <c r="BJ39" s="2"/>
      <c r="BK39" s="2"/>
      <c r="BN39" s="2"/>
      <c r="BO39" s="2"/>
      <c r="BR39" s="2"/>
      <c r="BS39" s="2"/>
      <c r="DT39" s="2"/>
      <c r="DU39" s="2"/>
      <c r="DV39" s="2"/>
      <c r="DW39" s="2"/>
      <c r="DZ39" s="2"/>
      <c r="EA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T39" s="2"/>
      <c r="EU39" s="2"/>
      <c r="EV39" s="2"/>
      <c r="EW39" s="2"/>
      <c r="EX39" s="2"/>
      <c r="EY39" s="2"/>
      <c r="EZ39" s="2"/>
      <c r="FA39" s="2"/>
      <c r="FR39" s="2"/>
      <c r="FS39" s="2"/>
    </row>
    <row r="40" spans="1:175" x14ac:dyDescent="0.2">
      <c r="A40" s="83"/>
      <c r="E40" s="1"/>
      <c r="H40" s="2"/>
      <c r="I40" s="2"/>
      <c r="J40" s="2"/>
      <c r="K40" s="2"/>
      <c r="N40" s="2"/>
      <c r="O40" s="2"/>
      <c r="P40" s="2"/>
      <c r="Q40" s="2"/>
      <c r="T40" s="2"/>
      <c r="U40" s="2"/>
      <c r="V40" s="2"/>
      <c r="W40" s="2"/>
      <c r="X40" s="2"/>
      <c r="Y40" s="2"/>
      <c r="Z40" s="2"/>
      <c r="AA40" s="2"/>
      <c r="AB40" s="2"/>
      <c r="AC40" s="2"/>
      <c r="AL40" s="2"/>
      <c r="AM40" s="2"/>
      <c r="BN40" s="2"/>
      <c r="BO40" s="2"/>
      <c r="BR40" s="2"/>
      <c r="BS40" s="2"/>
      <c r="DT40" s="2"/>
      <c r="DU40" s="2"/>
      <c r="DV40" s="2"/>
      <c r="DW40" s="2"/>
      <c r="DZ40" s="2"/>
      <c r="EA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V40" s="2"/>
      <c r="EW40" s="2"/>
    </row>
    <row r="41" spans="1:175" x14ac:dyDescent="0.2">
      <c r="A41" s="83"/>
      <c r="E41" s="1"/>
      <c r="H41" s="2"/>
      <c r="I41" s="2"/>
      <c r="J41" s="2"/>
      <c r="K41" s="2"/>
      <c r="N41" s="2"/>
      <c r="O41" s="2"/>
      <c r="P41" s="2"/>
      <c r="Q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BN41" s="2"/>
      <c r="BO41" s="2"/>
      <c r="BR41" s="2"/>
      <c r="BS41" s="2"/>
      <c r="DT41" s="2"/>
      <c r="DU41" s="2"/>
      <c r="DV41" s="2"/>
      <c r="DW41" s="2"/>
      <c r="DZ41" s="2"/>
      <c r="EA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R41" s="2"/>
      <c r="ES41" s="2"/>
      <c r="ET41" s="2"/>
      <c r="EU41" s="2"/>
      <c r="EV41" s="2"/>
      <c r="EW41" s="2"/>
      <c r="EX41" s="2"/>
      <c r="EY41" s="2"/>
      <c r="EZ41" s="2"/>
      <c r="FA41" s="2"/>
    </row>
    <row r="42" spans="1:175" x14ac:dyDescent="0.2">
      <c r="A42" s="83"/>
      <c r="E42" s="1"/>
      <c r="H42" s="2"/>
      <c r="I42" s="2"/>
      <c r="J42" s="2"/>
      <c r="K42" s="2"/>
      <c r="N42" s="2"/>
      <c r="O42" s="2"/>
      <c r="P42" s="2"/>
      <c r="Q42" s="2"/>
      <c r="T42" s="2"/>
      <c r="U42" s="2"/>
      <c r="V42" s="2"/>
      <c r="W42" s="2"/>
      <c r="X42" s="2"/>
      <c r="Y42" s="2"/>
      <c r="Z42" s="2"/>
      <c r="AA42" s="2"/>
      <c r="AB42" s="2"/>
      <c r="AC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BN42" s="2"/>
      <c r="BO42" s="2"/>
      <c r="BR42" s="2"/>
      <c r="BS42" s="2"/>
      <c r="DT42" s="2"/>
      <c r="DU42" s="2"/>
      <c r="DV42" s="2"/>
      <c r="DW42" s="2"/>
      <c r="DZ42" s="2"/>
      <c r="EA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R42" s="2"/>
      <c r="ES42" s="2"/>
      <c r="ET42" s="2"/>
      <c r="EU42" s="2"/>
      <c r="EV42" s="2"/>
      <c r="EW42" s="2"/>
      <c r="EX42" s="2"/>
      <c r="EY42" s="2"/>
      <c r="EZ42" s="2"/>
      <c r="FA42" s="2"/>
    </row>
    <row r="43" spans="1:175" x14ac:dyDescent="0.2">
      <c r="A43" s="83"/>
      <c r="E43" s="1"/>
      <c r="H43" s="2"/>
      <c r="I43" s="2"/>
      <c r="J43" s="2"/>
      <c r="K43" s="2"/>
      <c r="N43" s="2"/>
      <c r="O43" s="2"/>
      <c r="P43" s="2"/>
      <c r="Q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BN43" s="2"/>
      <c r="BO43" s="2"/>
      <c r="BR43" s="2"/>
      <c r="BS43" s="2"/>
      <c r="DT43" s="2"/>
      <c r="DU43" s="2"/>
      <c r="DV43" s="2"/>
      <c r="DW43" s="2"/>
      <c r="DZ43" s="2"/>
      <c r="EA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R43" s="2"/>
      <c r="ES43" s="2"/>
      <c r="ET43" s="2"/>
      <c r="EU43" s="2"/>
      <c r="EV43" s="2"/>
      <c r="EW43" s="2"/>
      <c r="EX43" s="2"/>
      <c r="EY43" s="2"/>
      <c r="EZ43" s="2"/>
      <c r="FA43" s="2"/>
    </row>
    <row r="44" spans="1:175" x14ac:dyDescent="0.2">
      <c r="A44" s="83"/>
      <c r="E44" s="1"/>
      <c r="H44" s="2"/>
      <c r="I44" s="2"/>
      <c r="J44" s="2"/>
      <c r="K44" s="2"/>
      <c r="N44" s="2"/>
      <c r="O44" s="2"/>
      <c r="P44" s="2"/>
      <c r="Q44" s="2"/>
      <c r="T44" s="2"/>
      <c r="U44" s="2"/>
      <c r="V44" s="2"/>
      <c r="W44" s="2"/>
      <c r="X44" s="2"/>
      <c r="Y44" s="2"/>
      <c r="Z44" s="2"/>
      <c r="AA44" s="2"/>
      <c r="AB44" s="2"/>
      <c r="AC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BN44" s="2"/>
      <c r="BO44" s="2"/>
      <c r="BR44" s="2"/>
      <c r="BS44" s="2"/>
      <c r="DT44" s="2"/>
      <c r="DU44" s="2"/>
      <c r="DV44" s="2"/>
      <c r="DW44" s="2"/>
      <c r="DZ44" s="2"/>
      <c r="EA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R44" s="2"/>
      <c r="ES44" s="2"/>
      <c r="ET44" s="2"/>
      <c r="EU44" s="2"/>
      <c r="EV44" s="2"/>
      <c r="EW44" s="2"/>
      <c r="EX44" s="2"/>
      <c r="EY44" s="2"/>
      <c r="EZ44" s="2"/>
      <c r="FA44" s="2"/>
    </row>
    <row r="45" spans="1:175" x14ac:dyDescent="0.2">
      <c r="A45" s="83"/>
      <c r="E45" s="1"/>
      <c r="H45" s="2"/>
      <c r="I45" s="2"/>
      <c r="J45" s="2"/>
      <c r="K45" s="2"/>
      <c r="N45" s="2"/>
      <c r="O45" s="2"/>
      <c r="P45" s="2"/>
      <c r="Q45" s="2"/>
      <c r="T45" s="2"/>
      <c r="U45" s="2"/>
      <c r="X45" s="2"/>
      <c r="Y45" s="2"/>
      <c r="Z45" s="2"/>
      <c r="AA45" s="2"/>
      <c r="AB45" s="2"/>
      <c r="AC45" s="2"/>
      <c r="AH45" s="2"/>
      <c r="AI45" s="2"/>
      <c r="AJ45" s="2"/>
      <c r="AK45" s="2"/>
      <c r="AL45" s="2"/>
      <c r="AM45" s="2"/>
      <c r="AN45" s="2"/>
      <c r="AO45" s="2"/>
      <c r="BN45" s="2"/>
      <c r="BO45" s="2"/>
      <c r="BR45" s="2"/>
      <c r="BS45" s="2"/>
      <c r="DT45" s="2"/>
      <c r="DU45" s="2"/>
      <c r="DV45" s="2"/>
      <c r="DW45" s="2"/>
      <c r="DZ45" s="2"/>
      <c r="EA45" s="2"/>
      <c r="ED45" s="2"/>
      <c r="EE45" s="2"/>
      <c r="EH45" s="2"/>
      <c r="EI45" s="2"/>
      <c r="EJ45" s="2"/>
      <c r="EK45" s="2"/>
      <c r="EL45" s="2"/>
      <c r="EM45" s="2"/>
      <c r="ER45" s="2"/>
      <c r="ES45" s="2"/>
      <c r="ET45" s="2"/>
      <c r="EU45" s="2"/>
      <c r="EV45" s="2"/>
      <c r="EW45" s="2"/>
      <c r="EX45" s="2"/>
      <c r="EY45" s="2"/>
    </row>
    <row r="46" spans="1:175" x14ac:dyDescent="0.2">
      <c r="A46" s="83"/>
      <c r="E46" s="1"/>
      <c r="H46" s="2"/>
      <c r="I46" s="2"/>
      <c r="J46" s="2"/>
      <c r="K46" s="2"/>
      <c r="N46" s="2"/>
      <c r="O46" s="2"/>
      <c r="P46" s="2"/>
      <c r="Q46" s="2"/>
      <c r="T46" s="2"/>
      <c r="U46" s="2"/>
      <c r="X46" s="2"/>
      <c r="Y46" s="2"/>
      <c r="AB46" s="2"/>
      <c r="AC46" s="2"/>
      <c r="AL46" s="2"/>
      <c r="AM46" s="2"/>
      <c r="BN46" s="2"/>
      <c r="BO46" s="2"/>
      <c r="BR46" s="2"/>
      <c r="BS46" s="2"/>
      <c r="DT46" s="2"/>
      <c r="DU46" s="2"/>
      <c r="DV46" s="2"/>
      <c r="DW46" s="2"/>
      <c r="DZ46" s="2"/>
      <c r="EA46" s="2"/>
      <c r="ED46" s="2"/>
      <c r="EE46" s="2"/>
      <c r="EH46" s="2"/>
      <c r="EI46" s="2"/>
      <c r="EL46" s="2"/>
      <c r="EM46" s="2"/>
      <c r="EV46" s="2"/>
      <c r="EW46" s="2"/>
    </row>
    <row r="47" spans="1:175" x14ac:dyDescent="0.2">
      <c r="A47" s="83"/>
      <c r="E47" s="1"/>
      <c r="H47" s="2"/>
      <c r="I47" s="2"/>
      <c r="J47" s="2"/>
      <c r="K47" s="2"/>
      <c r="N47" s="2"/>
      <c r="O47" s="2"/>
      <c r="P47" s="2"/>
      <c r="Q47" s="2"/>
      <c r="T47" s="2"/>
      <c r="U47" s="2"/>
      <c r="V47" s="2"/>
      <c r="W47" s="2"/>
      <c r="X47" s="2"/>
      <c r="Y47" s="2"/>
      <c r="Z47" s="2"/>
      <c r="AA47" s="2"/>
      <c r="AB47" s="2"/>
      <c r="AC47" s="2"/>
      <c r="AH47" s="2"/>
      <c r="AI47" s="2"/>
      <c r="AJ47" s="2"/>
      <c r="AK47" s="2"/>
      <c r="AL47" s="2"/>
      <c r="AM47" s="2"/>
      <c r="AN47" s="2"/>
      <c r="AO47" s="2"/>
      <c r="BH47" s="2"/>
      <c r="BI47" s="2"/>
      <c r="BJ47" s="2"/>
      <c r="BK47" s="2"/>
      <c r="BN47" s="2"/>
      <c r="BO47" s="2"/>
      <c r="BR47" s="2"/>
      <c r="BS47" s="2"/>
      <c r="DT47" s="2"/>
      <c r="DU47" s="2"/>
      <c r="DV47" s="2"/>
      <c r="DW47" s="2"/>
      <c r="DZ47" s="2"/>
      <c r="EA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R47" s="2"/>
      <c r="ES47" s="2"/>
      <c r="ET47" s="2"/>
      <c r="EU47" s="2"/>
      <c r="EV47" s="2"/>
      <c r="EW47" s="2"/>
      <c r="EX47" s="2"/>
      <c r="EY47" s="2"/>
      <c r="FP47" s="2"/>
      <c r="FQ47" s="2"/>
      <c r="FR47" s="2"/>
      <c r="FS47" s="2"/>
    </row>
    <row r="48" spans="1:175" x14ac:dyDescent="0.2">
      <c r="A48" s="83"/>
      <c r="E48" s="1"/>
      <c r="H48" s="2"/>
      <c r="I48" s="2"/>
      <c r="J48" s="2"/>
      <c r="K48" s="2"/>
      <c r="N48" s="2"/>
      <c r="O48" s="2"/>
      <c r="P48" s="2"/>
      <c r="Q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BN48" s="2"/>
      <c r="BO48" s="2"/>
      <c r="BR48" s="2"/>
      <c r="BS48" s="2"/>
      <c r="DT48" s="2"/>
      <c r="DU48" s="2"/>
      <c r="DV48" s="2"/>
      <c r="DW48" s="2"/>
      <c r="DZ48" s="2"/>
      <c r="EA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R48" s="2"/>
      <c r="ES48" s="2"/>
      <c r="ET48" s="2"/>
      <c r="EU48" s="2"/>
      <c r="EV48" s="2"/>
      <c r="EW48" s="2"/>
      <c r="EX48" s="2"/>
      <c r="EY48" s="2"/>
      <c r="EZ48" s="2"/>
      <c r="FA48" s="2"/>
    </row>
    <row r="49" spans="1:157" x14ac:dyDescent="0.2">
      <c r="A49" s="83"/>
      <c r="E49" s="1"/>
      <c r="H49" s="2"/>
      <c r="I49" s="2"/>
      <c r="J49" s="2"/>
      <c r="K49" s="2"/>
      <c r="N49" s="2"/>
      <c r="O49" s="2"/>
      <c r="P49" s="2"/>
      <c r="Q49" s="2"/>
      <c r="T49" s="2"/>
      <c r="U49" s="2"/>
      <c r="V49" s="2"/>
      <c r="W49" s="2"/>
      <c r="X49" s="2"/>
      <c r="Y49" s="2"/>
      <c r="Z49" s="2"/>
      <c r="AA49" s="2"/>
      <c r="AB49" s="2"/>
      <c r="AC49" s="2"/>
      <c r="AJ49" s="2"/>
      <c r="AK49" s="2"/>
      <c r="AL49" s="2"/>
      <c r="AM49" s="2"/>
      <c r="AP49" s="2"/>
      <c r="AQ49" s="2"/>
      <c r="BN49" s="2"/>
      <c r="BO49" s="2"/>
      <c r="BR49" s="2"/>
      <c r="BS49" s="2"/>
      <c r="DT49" s="2"/>
      <c r="DU49" s="2"/>
      <c r="DV49" s="2"/>
      <c r="DW49" s="2"/>
      <c r="DZ49" s="2"/>
      <c r="EA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T49" s="2"/>
      <c r="EU49" s="2"/>
      <c r="EV49" s="2"/>
      <c r="EW49" s="2"/>
      <c r="EZ49" s="2"/>
      <c r="FA49" s="2"/>
    </row>
    <row r="50" spans="1:157" x14ac:dyDescent="0.2">
      <c r="A50" s="83"/>
      <c r="I50" s="2"/>
      <c r="DO50">
        <f>DO22/DN22</f>
        <v>1.5754560530679935E-2</v>
      </c>
    </row>
    <row r="51" spans="1:157" x14ac:dyDescent="0.2">
      <c r="A51" s="83"/>
      <c r="I51" s="2"/>
    </row>
    <row r="52" spans="1:157" x14ac:dyDescent="0.2">
      <c r="A52" s="83"/>
      <c r="I52" s="2"/>
    </row>
    <row r="53" spans="1:157" x14ac:dyDescent="0.2">
      <c r="A53" s="83"/>
      <c r="I53" s="2"/>
    </row>
    <row r="54" spans="1:157" x14ac:dyDescent="0.2">
      <c r="A54" s="83"/>
      <c r="I54" s="2"/>
    </row>
    <row r="55" spans="1:157" x14ac:dyDescent="0.2">
      <c r="A55" s="83"/>
      <c r="I55" s="2"/>
    </row>
    <row r="56" spans="1:157" x14ac:dyDescent="0.2">
      <c r="A56" s="83"/>
      <c r="I56" s="2"/>
    </row>
    <row r="57" spans="1:157" x14ac:dyDescent="0.2">
      <c r="A57" s="83"/>
      <c r="I57" s="2"/>
    </row>
    <row r="58" spans="1:157" x14ac:dyDescent="0.2">
      <c r="A58" s="83"/>
      <c r="I58" s="2"/>
    </row>
    <row r="59" spans="1:157" x14ac:dyDescent="0.2">
      <c r="A59" s="83"/>
      <c r="I59" s="2"/>
    </row>
    <row r="60" spans="1:157" x14ac:dyDescent="0.2">
      <c r="A60" s="83"/>
      <c r="I60" s="2"/>
    </row>
    <row r="61" spans="1:157" x14ac:dyDescent="0.2">
      <c r="A61" s="83"/>
      <c r="I61" s="2"/>
    </row>
    <row r="62" spans="1:157" x14ac:dyDescent="0.2">
      <c r="A62" s="83"/>
      <c r="I62" s="2"/>
    </row>
    <row r="63" spans="1:157" x14ac:dyDescent="0.2">
      <c r="A63" s="83"/>
      <c r="I63" s="2"/>
    </row>
    <row r="64" spans="1:157" x14ac:dyDescent="0.2">
      <c r="A64" s="83"/>
      <c r="I64" s="2"/>
    </row>
    <row r="65" spans="1:9" x14ac:dyDescent="0.2">
      <c r="A65" s="83"/>
      <c r="I65" s="2"/>
    </row>
    <row r="66" spans="1:9" x14ac:dyDescent="0.2">
      <c r="A66" s="83"/>
      <c r="I66" s="2"/>
    </row>
    <row r="67" spans="1:9" x14ac:dyDescent="0.2">
      <c r="A67" s="83"/>
      <c r="I67" s="2"/>
    </row>
    <row r="68" spans="1:9" x14ac:dyDescent="0.2">
      <c r="A68" s="83"/>
      <c r="I68" s="2"/>
    </row>
    <row r="69" spans="1:9" x14ac:dyDescent="0.2">
      <c r="A69" s="83"/>
      <c r="I69" s="2"/>
    </row>
    <row r="70" spans="1:9" x14ac:dyDescent="0.2">
      <c r="A70" s="83"/>
      <c r="I70" s="2"/>
    </row>
    <row r="71" spans="1:9" x14ac:dyDescent="0.2">
      <c r="A71" s="83"/>
      <c r="I71" s="2"/>
    </row>
    <row r="72" spans="1:9" x14ac:dyDescent="0.2">
      <c r="A72" s="83"/>
      <c r="I72" s="2"/>
    </row>
    <row r="73" spans="1:9" x14ac:dyDescent="0.2">
      <c r="A73" s="83"/>
      <c r="I73" s="2"/>
    </row>
    <row r="74" spans="1:9" x14ac:dyDescent="0.2">
      <c r="A74" s="83"/>
      <c r="I74" s="2"/>
    </row>
    <row r="75" spans="1:9" x14ac:dyDescent="0.2">
      <c r="A75" s="83"/>
      <c r="I75" s="2"/>
    </row>
    <row r="76" spans="1:9" x14ac:dyDescent="0.2">
      <c r="A76" s="83"/>
      <c r="I76" s="2"/>
    </row>
    <row r="77" spans="1:9" x14ac:dyDescent="0.2">
      <c r="A77" s="83"/>
      <c r="I77" s="2"/>
    </row>
    <row r="78" spans="1:9" x14ac:dyDescent="0.2">
      <c r="A78" s="83"/>
      <c r="I78" s="2"/>
    </row>
    <row r="79" spans="1:9" x14ac:dyDescent="0.2">
      <c r="A79" s="83"/>
      <c r="I79" s="2"/>
    </row>
    <row r="80" spans="1:9" x14ac:dyDescent="0.2">
      <c r="A80" s="83"/>
      <c r="I80" s="2"/>
    </row>
    <row r="81" spans="1:9" x14ac:dyDescent="0.2">
      <c r="A81" s="83"/>
      <c r="I81" s="2"/>
    </row>
    <row r="82" spans="1:9" x14ac:dyDescent="0.2">
      <c r="A82" s="83"/>
      <c r="I82" s="2"/>
    </row>
    <row r="83" spans="1:9" x14ac:dyDescent="0.2">
      <c r="A83" s="83"/>
      <c r="I83" s="2"/>
    </row>
    <row r="84" spans="1:9" x14ac:dyDescent="0.2">
      <c r="A84" s="83"/>
      <c r="I84" s="2"/>
    </row>
    <row r="85" spans="1:9" x14ac:dyDescent="0.2">
      <c r="A85" s="83"/>
      <c r="I85" s="2"/>
    </row>
    <row r="86" spans="1:9" x14ac:dyDescent="0.2">
      <c r="A86" s="83"/>
      <c r="I86" s="2"/>
    </row>
    <row r="87" spans="1:9" x14ac:dyDescent="0.2">
      <c r="A87" s="83"/>
      <c r="I87" s="2"/>
    </row>
    <row r="88" spans="1:9" x14ac:dyDescent="0.2">
      <c r="A88" s="83"/>
      <c r="I88" s="2"/>
    </row>
    <row r="89" spans="1:9" x14ac:dyDescent="0.2">
      <c r="A89" s="83"/>
      <c r="I89" s="2"/>
    </row>
    <row r="90" spans="1:9" x14ac:dyDescent="0.2">
      <c r="A90" s="83"/>
      <c r="I90" s="2"/>
    </row>
    <row r="91" spans="1:9" x14ac:dyDescent="0.2">
      <c r="A91" s="83"/>
      <c r="I91" s="2"/>
    </row>
    <row r="92" spans="1:9" x14ac:dyDescent="0.2">
      <c r="A92" s="83"/>
      <c r="I92" s="2"/>
    </row>
    <row r="93" spans="1:9" x14ac:dyDescent="0.2">
      <c r="A93" s="83"/>
      <c r="I93" s="2"/>
    </row>
    <row r="94" spans="1:9" x14ac:dyDescent="0.2">
      <c r="A94" s="83"/>
      <c r="I94" s="2"/>
    </row>
    <row r="95" spans="1:9" x14ac:dyDescent="0.2">
      <c r="A95" s="83"/>
      <c r="I95" s="2"/>
    </row>
    <row r="96" spans="1:9" x14ac:dyDescent="0.2">
      <c r="A96" s="83"/>
      <c r="I96" s="2"/>
    </row>
    <row r="97" spans="1:9" x14ac:dyDescent="0.2">
      <c r="A97" s="83"/>
      <c r="I97" s="2"/>
    </row>
    <row r="98" spans="1:9" x14ac:dyDescent="0.2">
      <c r="A98" s="83"/>
      <c r="I98" s="2"/>
    </row>
    <row r="99" spans="1:9" x14ac:dyDescent="0.2">
      <c r="A99" s="83"/>
      <c r="I99" s="2"/>
    </row>
    <row r="100" spans="1:9" x14ac:dyDescent="0.2">
      <c r="A100" s="83"/>
      <c r="I100" s="2"/>
    </row>
    <row r="101" spans="1:9" x14ac:dyDescent="0.2">
      <c r="A101" s="83"/>
      <c r="I101" s="2"/>
    </row>
    <row r="102" spans="1:9" x14ac:dyDescent="0.2">
      <c r="A102" s="83"/>
      <c r="I102" s="2"/>
    </row>
    <row r="103" spans="1:9" x14ac:dyDescent="0.2">
      <c r="A103" s="83"/>
      <c r="I103" s="2"/>
    </row>
    <row r="104" spans="1:9" x14ac:dyDescent="0.2">
      <c r="A104" s="83"/>
      <c r="I104" s="2"/>
    </row>
    <row r="105" spans="1:9" x14ac:dyDescent="0.2">
      <c r="A105" s="83"/>
      <c r="I105" s="2"/>
    </row>
    <row r="106" spans="1:9" x14ac:dyDescent="0.2">
      <c r="A106" s="83"/>
      <c r="I106" s="2"/>
    </row>
    <row r="107" spans="1:9" x14ac:dyDescent="0.2">
      <c r="A107" s="83"/>
      <c r="I107" s="2"/>
    </row>
    <row r="108" spans="1:9" x14ac:dyDescent="0.2">
      <c r="A108" s="83"/>
      <c r="I108" s="2"/>
    </row>
    <row r="109" spans="1:9" x14ac:dyDescent="0.2">
      <c r="A109" s="83"/>
      <c r="I109" s="2"/>
    </row>
    <row r="110" spans="1:9" x14ac:dyDescent="0.2">
      <c r="A110" s="83"/>
      <c r="I110" s="2"/>
    </row>
    <row r="111" spans="1:9" x14ac:dyDescent="0.2">
      <c r="A111" s="83"/>
      <c r="I111" s="2"/>
    </row>
    <row r="112" spans="1:9" x14ac:dyDescent="0.2">
      <c r="A112" s="83"/>
      <c r="I112" s="2"/>
    </row>
    <row r="113" spans="1:27" x14ac:dyDescent="0.2">
      <c r="A113" s="83"/>
      <c r="I113" s="2"/>
    </row>
    <row r="114" spans="1:27" x14ac:dyDescent="0.2">
      <c r="A114" s="83"/>
      <c r="I114" s="2"/>
    </row>
    <row r="115" spans="1:27" x14ac:dyDescent="0.2">
      <c r="A115" s="83"/>
      <c r="I115" s="2"/>
    </row>
    <row r="116" spans="1:27" x14ac:dyDescent="0.2">
      <c r="A116" s="83"/>
      <c r="I116" s="2"/>
    </row>
    <row r="117" spans="1:27" x14ac:dyDescent="0.2">
      <c r="A117" s="83"/>
      <c r="I117" s="2"/>
    </row>
    <row r="118" spans="1:27" x14ac:dyDescent="0.2">
      <c r="A118" s="83"/>
      <c r="I118" s="2"/>
    </row>
    <row r="119" spans="1:27" x14ac:dyDescent="0.2">
      <c r="A119" s="83"/>
      <c r="I119" s="2"/>
    </row>
    <row r="120" spans="1:27" x14ac:dyDescent="0.2">
      <c r="A120" s="83"/>
      <c r="I120" s="2"/>
    </row>
    <row r="121" spans="1:27" x14ac:dyDescent="0.2">
      <c r="A121" s="83"/>
      <c r="I121" s="2"/>
    </row>
    <row r="122" spans="1:27" ht="13.5" thickBot="1" x14ac:dyDescent="0.25"/>
    <row r="123" spans="1:27" s="40" customFormat="1" ht="12.75" customHeight="1" x14ac:dyDescent="0.2">
      <c r="A123" s="41" t="s">
        <v>16</v>
      </c>
      <c r="B123" s="43" t="s">
        <v>10</v>
      </c>
      <c r="C123" s="42" t="s">
        <v>5</v>
      </c>
      <c r="D123" s="43" t="s">
        <v>11</v>
      </c>
      <c r="E123" s="109" t="s">
        <v>160</v>
      </c>
      <c r="F123" s="109" t="s">
        <v>137</v>
      </c>
      <c r="G123" s="109" t="s">
        <v>159</v>
      </c>
      <c r="H123" s="43" t="s">
        <v>12</v>
      </c>
      <c r="I123" s="42" t="s">
        <v>13</v>
      </c>
      <c r="J123" s="42" t="s">
        <v>32</v>
      </c>
      <c r="K123" s="42" t="s">
        <v>162</v>
      </c>
      <c r="L123" s="42" t="s">
        <v>14</v>
      </c>
      <c r="M123" s="44" t="s">
        <v>163</v>
      </c>
    </row>
    <row r="124" spans="1:27" ht="13.5" customHeight="1" thickBot="1" x14ac:dyDescent="0.25">
      <c r="A124" s="45" t="str">
        <f>LEFT(A2,LEN(A2)-2)</f>
        <v>DL2510</v>
      </c>
      <c r="B124" s="46">
        <f>120-COUNTBLANK(B128:B247)</f>
        <v>22</v>
      </c>
      <c r="C124" s="46">
        <f>SUM(B128:B247)</f>
        <v>395</v>
      </c>
      <c r="D124" s="93">
        <f>SUM(G128:G247)</f>
        <v>1.5596127400061655E-6</v>
      </c>
      <c r="E124" s="46">
        <f ca="1">SQRT(SUMSQ(H128:H247))</f>
        <v>6.2902716630483832E-8</v>
      </c>
      <c r="F124" s="48">
        <f>Instructions!C41</f>
        <v>0.63814017440337256</v>
      </c>
      <c r="G124" s="48">
        <f>Instructions!C42</f>
        <v>4.8358669648896326E-2</v>
      </c>
      <c r="H124" s="48">
        <f ca="1">SUM(V128:V247)-SUM(W128:W247)^2/SUM(X128:X247)</f>
        <v>509.2789318562227</v>
      </c>
      <c r="I124" s="48">
        <f ca="1">CHIDIST(H124,B124-1)</f>
        <v>1.6978024580508251E-94</v>
      </c>
      <c r="J124" s="48" t="e">
        <f ca="1">AVERAGE(K128:K247)</f>
        <v>#VALUE!</v>
      </c>
      <c r="K124" s="48" t="e">
        <f ca="1">STDEV(K128:K247)*2</f>
        <v>#VALUE!</v>
      </c>
      <c r="L124" s="94">
        <f>1/Instructions!C43*LN(1+(Instructions!C43*F124*C124/D124))/1000000</f>
        <v>159.62770101887719</v>
      </c>
      <c r="M124" s="47">
        <f ca="1">(((4/C124)+((E124/D124)^2)+(G124/F124)^2)^0.5)*L124</f>
        <v>21.114333879744638</v>
      </c>
    </row>
    <row r="125" spans="1:27" x14ac:dyDescent="0.2">
      <c r="O125" s="110" t="s">
        <v>139</v>
      </c>
      <c r="P125" s="53"/>
      <c r="Q125" s="106"/>
      <c r="R125" s="111" t="s">
        <v>153</v>
      </c>
      <c r="S125" s="106"/>
      <c r="T125" s="54"/>
      <c r="V125" s="118" t="s">
        <v>121</v>
      </c>
      <c r="W125" s="119"/>
      <c r="X125" s="120"/>
      <c r="Z125" s="97"/>
      <c r="AA125" s="97"/>
    </row>
    <row r="126" spans="1:27" x14ac:dyDescent="0.2">
      <c r="O126" s="59"/>
      <c r="P126" s="29"/>
      <c r="Q126" s="29"/>
      <c r="R126" s="35" t="s">
        <v>154</v>
      </c>
      <c r="S126" s="29"/>
      <c r="T126" s="55"/>
      <c r="V126" s="121" t="s">
        <v>122</v>
      </c>
      <c r="W126" s="122"/>
      <c r="X126" s="123"/>
      <c r="Z126" s="97"/>
    </row>
    <row r="127" spans="1:27" ht="14.25" x14ac:dyDescent="0.2">
      <c r="A127" t="s">
        <v>37</v>
      </c>
      <c r="B127" t="s">
        <v>5</v>
      </c>
      <c r="C127" t="s">
        <v>131</v>
      </c>
      <c r="D127" s="39" t="s">
        <v>132</v>
      </c>
      <c r="E127" s="38" t="s">
        <v>138</v>
      </c>
      <c r="F127" s="39" t="s">
        <v>157</v>
      </c>
      <c r="G127" s="39" t="s">
        <v>6</v>
      </c>
      <c r="H127" s="39" t="s">
        <v>7</v>
      </c>
      <c r="I127" s="39" t="s">
        <v>8</v>
      </c>
      <c r="J127" s="39" t="s">
        <v>158</v>
      </c>
      <c r="K127" s="39" t="s">
        <v>32</v>
      </c>
      <c r="L127" s="39" t="s">
        <v>161</v>
      </c>
      <c r="M127" s="39" t="s">
        <v>342</v>
      </c>
      <c r="N127" s="39" t="s">
        <v>343</v>
      </c>
      <c r="O127" s="56" t="s">
        <v>20</v>
      </c>
      <c r="P127" s="58"/>
      <c r="Q127" s="37"/>
      <c r="R127" s="36" t="s">
        <v>37</v>
      </c>
      <c r="S127" s="37" t="s">
        <v>9</v>
      </c>
      <c r="T127" s="57" t="s">
        <v>133</v>
      </c>
      <c r="V127" s="124" t="s">
        <v>134</v>
      </c>
      <c r="W127" s="125" t="s">
        <v>135</v>
      </c>
      <c r="X127" s="126" t="s">
        <v>136</v>
      </c>
      <c r="Z127" s="98"/>
      <c r="AA127" s="98"/>
    </row>
    <row r="128" spans="1:27" s="23" customFormat="1" x14ac:dyDescent="0.2">
      <c r="A128" s="112">
        <v>1</v>
      </c>
      <c r="B128" s="113">
        <v>55</v>
      </c>
      <c r="C128" s="114">
        <v>9.6199999999999994E-6</v>
      </c>
      <c r="D128" s="85">
        <v>4.6827176252463382E-2</v>
      </c>
      <c r="E128" s="63">
        <f>IF(C128&lt;&gt;"",'Durango session calcs'!$H$3*P128,"")</f>
        <v>4.6827176252463382E-2</v>
      </c>
      <c r="F128" s="63">
        <f ca="1">IF(C128&lt;&gt;"",D128*(((OFFSET(A2,0,Instructions!H$24,1,1)/OFFSET(A2,0,Instructions!H$24-1,1,1)))+'Durango session calcs'!L$7),"")</f>
        <v>5.0508731587310283E-3</v>
      </c>
      <c r="G128" s="60">
        <f t="shared" ref="G128:G157" si="0">IF(C128&lt;&gt;"",C128*E128,"")</f>
        <v>4.5047743554869768E-7</v>
      </c>
      <c r="H128" s="91">
        <f t="shared" ref="H128:H157" ca="1" si="1">IF(C128&lt;&gt;"",SQRT(C128^2*F128^2),"")</f>
        <v>4.858939978699249E-8</v>
      </c>
      <c r="I128" s="102">
        <f>IF(C128&lt;&gt;"",IF(B128=0,(1/Instructions!C$43*LN(1+Instructions!C$43*$F$124*(E128/(C128*F128^2))*(0.5/((E128/F128)^2+0.5)))/1000000),1/Instructions!C$43*LN(1+(Instructions!C$43*Instructions!C$41*(B128/C128)/E128))/1000000), "")</f>
        <v>77.44517835522521</v>
      </c>
      <c r="J128" s="103">
        <f ca="1">IF(C128&lt;&gt;"",IF(B128=0,I128*SQRT(4/0.5+1/((E128/F128)^2+0.5)+($G$124/$F$124)^2),I128*(((4/B128)+(F128/E128)^2+(Instructions!C$42/Instructions!C$41)^2))^0.5),"")</f>
        <v>23.246997991444914</v>
      </c>
      <c r="K128" s="61" t="e">
        <f ca="1">IF(C128&lt;&gt;"",(OFFSET(A2,0,Instructions!C$24-1,1,1)/OFFSET(A2,0,Instructions!D$24-1,1,1))/Instructions!$E$35,"")</f>
        <v>#VALUE!</v>
      </c>
      <c r="L128" s="65" t="e">
        <f ca="1">IF(C128&lt;&gt;"",K128*2*(((OFFSET(A2,0,Instructions!C$24,1,1)/(OFFSET(A2,0,Instructions!C$24-1,1,1))))+((((OFFSET(A2,0,Instructions!D$24,1,1)/(OFFSET(A2,0,Instructions!D$24-1,1,1))))))),"")</f>
        <v>#VALUE!</v>
      </c>
      <c r="M128" s="160">
        <v>170.4</v>
      </c>
      <c r="N128" s="160">
        <v>3.5</v>
      </c>
      <c r="O128" t="s">
        <v>187</v>
      </c>
      <c r="P128" s="85">
        <v>3.5070000000000001E-4</v>
      </c>
      <c r="Q128" s="29">
        <v>8.6000000000000007E-6</v>
      </c>
      <c r="R128" s="112">
        <v>1</v>
      </c>
      <c r="S128" s="113">
        <v>55</v>
      </c>
      <c r="T128" s="114">
        <v>9.6199999999999994E-6</v>
      </c>
      <c r="V128" s="127">
        <f ca="1">IF(C128&lt;&gt;"",IF(B128=0,(I128^0.5/(J128/(2*I128^0.5)))^2,(LN(I128)/(I128*(((1/B128)+((OFFSET(A2,0,Instructions!H$24,1,1)/OFFSET(A2,0,Instructions!H$24-1,1,1))/2)^2))^0.5/I128))^2),"")</f>
        <v>1031.9987951546509</v>
      </c>
      <c r="W128" s="62">
        <f ca="1">IF(C128&lt;&gt;"",IF(B128=0,I128^0.5/(J128/(2*I128^0.5))^2,LN(I128)/(I128*(((1/B128)+((OFFSET(A2,0,Instructions!H$24,1,1)/OFFSET(A2,0,Instructions!H$24-1,1,1))/2)^2))^0.5/I128)^2),"")</f>
        <v>237.26453916253956</v>
      </c>
      <c r="X128" s="66">
        <f ca="1">IF(C128&lt;&gt;"",IF(B128=0,1/(J128/(2*I128^0.5))^2,1/((((1/B128)+((OFFSET(A2,0,Instructions!H$24,1,1)/OFFSET(A2,0,Instructions!H$24-1,1,1))/2)^2))^0.5)^2),"")</f>
        <v>54.548960530110136</v>
      </c>
      <c r="Z128" s="99"/>
      <c r="AA128" s="99"/>
    </row>
    <row r="129" spans="1:27" s="23" customFormat="1" x14ac:dyDescent="0.2">
      <c r="A129" s="115">
        <v>2</v>
      </c>
      <c r="B129" s="116">
        <v>4</v>
      </c>
      <c r="C129" s="114">
        <v>9.6199999999999994E-6</v>
      </c>
      <c r="D129" s="87">
        <v>5.9819147308536058E-4</v>
      </c>
      <c r="E129" s="63">
        <f>IF(C129&lt;&gt;"",'Durango session calcs'!$H$3*P129,"")</f>
        <v>5.9819147308536058E-4</v>
      </c>
      <c r="F129" s="63">
        <f ca="1">IF(C129&lt;&gt;"",D129*(((OFFSET(A3,0,Instructions!H$24,1,1)/OFFSET(A3,0,Instructions!H$24-1,1,1)))+'Durango session calcs'!L$7),"")</f>
        <v>9.3916262463341384E-5</v>
      </c>
      <c r="G129" s="95">
        <f t="shared" si="0"/>
        <v>5.7546019710811683E-9</v>
      </c>
      <c r="H129" s="92">
        <f t="shared" ca="1" si="1"/>
        <v>9.0347444489734413E-10</v>
      </c>
      <c r="I129" s="104">
        <f>IF(C129&lt;&gt;"",IF(B129=0,(1/Instructions!C$43*LN(1+Instructions!C$43*$F$124*(E129/(C129*F129^2))*(0.5/((E129/F129)^2+0.5)))/1000000),1/Instructions!C$43*LN(1+(Instructions!C$43*Instructions!C$41*(B129/C129)/E129))/1000000), "")</f>
        <v>428.97372784160439</v>
      </c>
      <c r="J129" s="105">
        <f ca="1">IF(C129&lt;&gt;"",IF(B129=0,I129*SQRT(4/0.5+1/((E129/F129)^2+0.5)+($G$124/$F$124)^2),I129*(((4/B129)+(F129/E129)^2+(Instructions!C$42/Instructions!C$41)^2))^0.5),"")</f>
        <v>435.44358229265816</v>
      </c>
      <c r="K129" s="62" t="e">
        <f ca="1">IF(C129&lt;&gt;"",(OFFSET(A3,0,Instructions!C$24-1,1,1)/OFFSET(A3,0,Instructions!D$24-1,1,1))/Instructions!$E$35,"")</f>
        <v>#VALUE!</v>
      </c>
      <c r="L129" s="66" t="e">
        <f ca="1">IF(C129&lt;&gt;"",K129*2*(((OFFSET(A3,0,Instructions!C$24,1,1)/(OFFSET(A3,0,Instructions!C$24-1,1,1))))+((((OFFSET(A3,0,Instructions!D$24,1,1)/(OFFSET(A3,0,Instructions!D$24-1,1,1))))))),"")</f>
        <v>#VALUE!</v>
      </c>
      <c r="M129" s="160">
        <v>2.2200000000000002</v>
      </c>
      <c r="N129" s="160">
        <v>0.16</v>
      </c>
      <c r="O129" t="s">
        <v>188</v>
      </c>
      <c r="P129" s="87">
        <v>4.4800000000000003E-6</v>
      </c>
      <c r="Q129" s="29">
        <v>3.3000000000000002E-7</v>
      </c>
      <c r="R129" s="115">
        <v>2</v>
      </c>
      <c r="S129" s="116">
        <v>4</v>
      </c>
      <c r="T129" s="114">
        <v>9.6199999999999994E-6</v>
      </c>
      <c r="V129" s="127">
        <f ca="1">IF(C129&lt;&gt;"",IF(B129=0,(I129^0.5/(J129/(2*I129^0.5)))^2,(LN(I129)/(I129*(((1/B129)+((OFFSET(A3,0,Instructions!H$24,1,1)/OFFSET(A3,0,Instructions!H$24-1,1,1))/2)^2))^0.5/I129))^2),"")</f>
        <v>146.16897184721765</v>
      </c>
      <c r="W129" s="62">
        <f ca="1">IF(C129&lt;&gt;"",IF(B129=0,I129^0.5/(J129/(2*I129^0.5))^2,LN(I129)/(I129*(((1/B129)+((OFFSET(A3,0,Instructions!H$24,1,1)/OFFSET(A3,0,Instructions!H$24-1,1,1))/2)^2))^0.5/I129)^2),"")</f>
        <v>24.114738526596586</v>
      </c>
      <c r="X129" s="66">
        <f ca="1">IF(C129&lt;&gt;"",IF(B129=0,1/(J129/(2*I129^0.5))^2,1/((((1/B129)+((OFFSET(A3,0,Instructions!H$24,1,1)/OFFSET(A3,0,Instructions!H$24-1,1,1))/2)^2))^0.5)^2),"")</f>
        <v>3.9784135227683817</v>
      </c>
      <c r="Z129" s="99"/>
      <c r="AA129" s="99"/>
    </row>
    <row r="130" spans="1:27" s="23" customFormat="1" x14ac:dyDescent="0.2">
      <c r="A130" s="115">
        <v>3</v>
      </c>
      <c r="B130" s="116">
        <v>112</v>
      </c>
      <c r="C130" s="114">
        <v>9.6199999999999994E-6</v>
      </c>
      <c r="D130" s="87">
        <v>4.8336007423415298E-3</v>
      </c>
      <c r="E130" s="63">
        <f>IF(C130&lt;&gt;"",'Durango session calcs'!$H$3*P130,"")</f>
        <v>4.8336007423415298E-3</v>
      </c>
      <c r="F130" s="63">
        <f ca="1">IF(C130&lt;&gt;"",D130*(((OFFSET(A4,0,Instructions!H$24,1,1)/OFFSET(A4,0,Instructions!H$24-1,1,1)))+'Durango session calcs'!L$7),"")</f>
        <v>5.497078295969085E-4</v>
      </c>
      <c r="G130" s="95">
        <f t="shared" si="0"/>
        <v>4.6499239141325513E-8</v>
      </c>
      <c r="H130" s="92">
        <f t="shared" ca="1" si="1"/>
        <v>5.2881893207222598E-9</v>
      </c>
      <c r="I130" s="104">
        <f>IF(C130&lt;&gt;"",IF(B130=0,(1/Instructions!C$43*LN(1+Instructions!C$43*$F$124*(E130/(C130*F130^2))*(0.5/((E130/F130)^2+0.5)))/1000000),1/Instructions!C$43*LN(1+(Instructions!C$43*Instructions!C$41*(B130/C130)/E130))/1000000), "")</f>
        <v>1378.556057352683</v>
      </c>
      <c r="J130" s="105">
        <f ca="1">IF(C130&lt;&gt;"",IF(B130=0,I130*SQRT(4/0.5+1/((E130/F130)^2+0.5)+($G$124/$F$124)^2),I130*(((4/B130)+(F130/E130)^2+(Instructions!C$42/Instructions!C$41)^2))^0.5),"")</f>
        <v>321.5042071934223</v>
      </c>
      <c r="K130" s="62" t="e">
        <f ca="1">IF(C130&lt;&gt;"",(OFFSET(A4,0,Instructions!C$24-1,1,1)/OFFSET(A4,0,Instructions!D$24-1,1,1))/Instructions!$E$35,"")</f>
        <v>#VALUE!</v>
      </c>
      <c r="L130" s="66" t="e">
        <f ca="1">IF(C130&lt;&gt;"",K130*2*(((OFFSET(A4,0,Instructions!C$24,1,1)/(OFFSET(A4,0,Instructions!C$24-1,1,1))))+((((OFFSET(A4,0,Instructions!D$24,1,1)/(OFFSET(A4,0,Instructions!D$24-1,1,1))))))),"")</f>
        <v>#VALUE!</v>
      </c>
      <c r="M130" s="160">
        <v>18.2</v>
      </c>
      <c r="N130" s="160">
        <v>0.55000000000000004</v>
      </c>
      <c r="O130" t="s">
        <v>189</v>
      </c>
      <c r="P130" s="87">
        <v>3.6199999999999999E-5</v>
      </c>
      <c r="Q130" s="29">
        <v>1.1000000000000001E-6</v>
      </c>
      <c r="R130" s="115">
        <v>3</v>
      </c>
      <c r="S130" s="116">
        <v>112</v>
      </c>
      <c r="T130" s="114">
        <v>9.6199999999999994E-6</v>
      </c>
      <c r="V130" s="127">
        <f ca="1">IF(C130&lt;&gt;"",IF(B130=0,(I130^0.5/(J130/(2*I130^0.5)))^2,(LN(I130)/(I130*(((1/B130)+((OFFSET(A4,0,Instructions!H$24,1,1)/OFFSET(A4,0,Instructions!H$24-1,1,1))/2)^2))^0.5/I130))^2),"")</f>
        <v>5705.1090285782648</v>
      </c>
      <c r="W130" s="62">
        <f ca="1">IF(C130&lt;&gt;"",IF(B130=0,I130^0.5/(J130/(2*I130^0.5))^2,LN(I130)/(I130*(((1/B130)+((OFFSET(A4,0,Instructions!H$24,1,1)/OFFSET(A4,0,Instructions!H$24-1,1,1))/2)^2))^0.5/I130)^2),"")</f>
        <v>789.22026133282156</v>
      </c>
      <c r="X130" s="66">
        <f ca="1">IF(C130&lt;&gt;"",IF(B130=0,1/(J130/(2*I130^0.5))^2,1/((((1/B130)+((OFFSET(A4,0,Instructions!H$24,1,1)/OFFSET(A4,0,Instructions!H$24-1,1,1))/2)^2))^0.5)^2),"")</f>
        <v>109.1773387288741</v>
      </c>
      <c r="Z130" s="99"/>
      <c r="AA130" s="99"/>
    </row>
    <row r="131" spans="1:27" s="23" customFormat="1" x14ac:dyDescent="0.2">
      <c r="A131" s="115">
        <v>4</v>
      </c>
      <c r="B131" s="116">
        <v>4</v>
      </c>
      <c r="C131" s="114">
        <v>9.6199999999999994E-6</v>
      </c>
      <c r="D131" s="87">
        <v>6.5961291898251808E-4</v>
      </c>
      <c r="E131" s="63">
        <f>IF(C131&lt;&gt;"",'Durango session calcs'!$H$3*P131,"")</f>
        <v>6.5961291898251808E-4</v>
      </c>
      <c r="F131" s="63">
        <f ca="1">IF(C131&lt;&gt;"",D131*(((OFFSET(A5,0,Instructions!H$24,1,1)/OFFSET(A5,0,Instructions!H$24-1,1,1)))+'Durango session calcs'!L$7),"")</f>
        <v>1.1505808843595705E-4</v>
      </c>
      <c r="G131" s="95">
        <f t="shared" si="0"/>
        <v>6.3454762806118232E-9</v>
      </c>
      <c r="H131" s="92">
        <f t="shared" ca="1" si="1"/>
        <v>1.1068588107539068E-9</v>
      </c>
      <c r="I131" s="104">
        <f>IF(C131&lt;&gt;"",IF(B131=0,(1/Instructions!C$43*LN(1+Instructions!C$43*$F$124*(E131/(C131*F131^2))*(0.5/((E131/F131)^2+0.5)))/1000000),1/Instructions!C$43*LN(1+(Instructions!C$43*Instructions!C$41*(B131/C131)/E131))/1000000), "")</f>
        <v>390.21256887521469</v>
      </c>
      <c r="J131" s="105">
        <f ca="1">IF(C131&lt;&gt;"",IF(B131=0,I131*SQRT(4/0.5+1/((E131/F131)^2+0.5)+($G$124/$F$124)^2),I131*(((4/B131)+(F131/E131)^2+(Instructions!C$42/Instructions!C$41)^2))^0.5),"")</f>
        <v>397.20678034833793</v>
      </c>
      <c r="K131" s="62" t="e">
        <f ca="1">IF(C131&lt;&gt;"",(OFFSET(A5,0,Instructions!C$24-1,1,1)/OFFSET(A5,0,Instructions!D$24-1,1,1))/Instructions!$E$35,"")</f>
        <v>#VALUE!</v>
      </c>
      <c r="L131" s="66" t="e">
        <f ca="1">IF(C131&lt;&gt;"",K131*2*(((OFFSET(A5,0,Instructions!C$24,1,1)/(OFFSET(A5,0,Instructions!C$24-1,1,1))))+((((OFFSET(A5,0,Instructions!D$24,1,1)/(OFFSET(A5,0,Instructions!D$24-1,1,1))))))),"")</f>
        <v>#VALUE!</v>
      </c>
      <c r="M131" s="160">
        <v>2.37</v>
      </c>
      <c r="N131" s="160">
        <v>0.18</v>
      </c>
      <c r="O131" t="s">
        <v>190</v>
      </c>
      <c r="P131" s="87">
        <v>4.9400000000000001E-6</v>
      </c>
      <c r="Q131" s="29">
        <v>4.4999999999999998E-7</v>
      </c>
      <c r="R131" s="115">
        <v>4</v>
      </c>
      <c r="S131" s="116">
        <v>4</v>
      </c>
      <c r="T131" s="114">
        <v>9.6199999999999994E-6</v>
      </c>
      <c r="V131" s="127">
        <f ca="1">IF(C131&lt;&gt;"",IF(B131=0,(I131^0.5/(J131/(2*I131^0.5)))^2,(LN(I131)/(I131*(((1/B131)+((OFFSET(A5,0,Instructions!H$24,1,1)/OFFSET(A5,0,Instructions!H$24-1,1,1))/2)^2))^0.5/I131))^2),"")</f>
        <v>141.23368554746696</v>
      </c>
      <c r="W131" s="62">
        <f ca="1">IF(C131&lt;&gt;"",IF(B131=0,I131^0.5/(J131/(2*I131^0.5))^2,LN(I131)/(I131*(((1/B131)+((OFFSET(A5,0,Instructions!H$24,1,1)/OFFSET(A5,0,Instructions!H$24-1,1,1))/2)^2))^0.5/I131)^2),"")</f>
        <v>23.670351023916393</v>
      </c>
      <c r="X131" s="66">
        <f ca="1">IF(C131&lt;&gt;"",IF(B131=0,1/(J131/(2*I131^0.5))^2,1/((((1/B131)+((OFFSET(A5,0,Instructions!H$24,1,1)/OFFSET(A5,0,Instructions!H$24-1,1,1))/2)^2))^0.5)^2),"")</f>
        <v>3.967081333490476</v>
      </c>
      <c r="Z131" s="99"/>
      <c r="AA131" s="99"/>
    </row>
    <row r="132" spans="1:27" s="23" customFormat="1" x14ac:dyDescent="0.2">
      <c r="A132" s="115">
        <v>5</v>
      </c>
      <c r="B132" s="116">
        <v>19</v>
      </c>
      <c r="C132" s="114">
        <v>9.6199999999999994E-6</v>
      </c>
      <c r="D132" s="87">
        <v>1.1282852561543072E-2</v>
      </c>
      <c r="E132" s="63">
        <f>IF(C132&lt;&gt;"",'Durango session calcs'!$H$3*P132,"")</f>
        <v>1.1282852561543072E-2</v>
      </c>
      <c r="F132" s="63">
        <f ca="1">IF(C132&lt;&gt;"",D132*(((OFFSET(A6,0,Instructions!H$24,1,1)/OFFSET(A6,0,Instructions!H$24-1,1,1)))+'Durango session calcs'!L$7),"")</f>
        <v>1.768162938833118E-3</v>
      </c>
      <c r="G132" s="95">
        <f t="shared" si="0"/>
        <v>1.0854104164204434E-7</v>
      </c>
      <c r="H132" s="92">
        <f t="shared" ca="1" si="1"/>
        <v>1.7009727471574596E-8</v>
      </c>
      <c r="I132" s="104">
        <f>IF(C132&lt;&gt;"",IF(B132=0,(1/Instructions!C$43*LN(1+Instructions!C$43*$F$124*(E132/(C132*F132^2))*(0.5/((E132/F132)^2+0.5)))/1000000),1/Instructions!C$43*LN(1+(Instructions!C$43*Instructions!C$41*(B132/C132)/E132))/1000000), "")</f>
        <v>110.74899289420875</v>
      </c>
      <c r="J132" s="105">
        <f ca="1">IF(C132&lt;&gt;"",IF(B132=0,I132*SQRT(4/0.5+1/((E132/F132)^2+0.5)+($G$124/$F$124)^2),I132*(((4/B132)+(F132/E132)^2+(Instructions!C$42/Instructions!C$41)^2))^0.5),"")</f>
        <v>54.349192159204541</v>
      </c>
      <c r="K132" s="62" t="e">
        <f ca="1">IF(C132&lt;&gt;"",(OFFSET(A6,0,Instructions!C$24-1,1,1)/OFFSET(A6,0,Instructions!D$24-1,1,1))/Instructions!$E$35,"")</f>
        <v>#VALUE!</v>
      </c>
      <c r="L132" s="66" t="e">
        <f ca="1">IF(C132&lt;&gt;"",K132*2*(((OFFSET(A6,0,Instructions!C$24,1,1)/(OFFSET(A6,0,Instructions!C$24-1,1,1))))+((((OFFSET(A6,0,Instructions!D$24,1,1)/(OFFSET(A6,0,Instructions!D$24-1,1,1))))))),"")</f>
        <v>#VALUE!</v>
      </c>
      <c r="M132" s="160">
        <v>41.6</v>
      </c>
      <c r="N132" s="160">
        <v>3.7</v>
      </c>
      <c r="O132" t="s">
        <v>191</v>
      </c>
      <c r="P132" s="87">
        <v>8.4499999999999994E-5</v>
      </c>
      <c r="Q132" s="29">
        <v>6.1999999999999999E-6</v>
      </c>
      <c r="R132" s="115">
        <v>5</v>
      </c>
      <c r="S132" s="116">
        <v>19</v>
      </c>
      <c r="T132" s="114">
        <v>9.6199999999999994E-6</v>
      </c>
      <c r="V132" s="127">
        <f ca="1">IF(C132&lt;&gt;"",IF(B132=0,(I132^0.5/(J132/(2*I132^0.5)))^2,(LN(I132)/(I132*(((1/B132)+((OFFSET(A6,0,Instructions!H$24,1,1)/OFFSET(A6,0,Instructions!H$24-1,1,1))/2)^2))^0.5/I132))^2),"")</f>
        <v>410.51120185409872</v>
      </c>
      <c r="W132" s="62">
        <f ca="1">IF(C132&lt;&gt;"",IF(B132=0,I132^0.5/(J132/(2*I132^0.5))^2,LN(I132)/(I132*(((1/B132)+((OFFSET(A6,0,Instructions!H$24,1,1)/OFFSET(A6,0,Instructions!H$24-1,1,1))/2)^2))^0.5/I132)^2),"")</f>
        <v>87.207983222241864</v>
      </c>
      <c r="X132" s="66">
        <f ca="1">IF(C132&lt;&gt;"",IF(B132=0,1/(J132/(2*I132^0.5))^2,1/((((1/B132)+((OFFSET(A6,0,Instructions!H$24,1,1)/OFFSET(A6,0,Instructions!H$24-1,1,1))/2)^2))^0.5)^2),"")</f>
        <v>18.52624801306597</v>
      </c>
      <c r="Z132" s="99"/>
      <c r="AA132" s="99"/>
    </row>
    <row r="133" spans="1:27" s="23" customFormat="1" x14ac:dyDescent="0.2">
      <c r="A133" s="115">
        <v>6</v>
      </c>
      <c r="B133" s="116">
        <v>3</v>
      </c>
      <c r="C133" s="114">
        <v>9.6199999999999994E-6</v>
      </c>
      <c r="D133" s="87">
        <v>5.2875853424509548E-3</v>
      </c>
      <c r="E133" s="63">
        <f>IF(C133&lt;&gt;"",'Durango session calcs'!$H$3*P133,"")</f>
        <v>5.2875853424509548E-3</v>
      </c>
      <c r="F133" s="63">
        <f ca="1">IF(C133&lt;&gt;"",D133*(((OFFSET(A7,0,Instructions!H$24,1,1)/OFFSET(A7,0,Instructions!H$24-1,1,1)))+'Durango session calcs'!L$7),"")</f>
        <v>6.2760019929888574E-4</v>
      </c>
      <c r="G133" s="95">
        <f t="shared" si="0"/>
        <v>5.0866570994378183E-8</v>
      </c>
      <c r="H133" s="92">
        <f t="shared" ca="1" si="1"/>
        <v>6.037513917255281E-9</v>
      </c>
      <c r="I133" s="104">
        <f>IF(C133&lt;&gt;"",IF(B133=0,(1/Instructions!C$43*LN(1+Instructions!C$43*$F$124*(E133/(C133*F133^2))*(0.5/((E133/F133)^2+0.5)))/1000000),1/Instructions!C$43*LN(1+(Instructions!C$43*Instructions!C$41*(B133/C133)/E133))/1000000), "")</f>
        <v>37.526683212664338</v>
      </c>
      <c r="J133" s="105">
        <f ca="1">IF(C133&lt;&gt;"",IF(B133=0,I133*SQRT(4/0.5+1/((E133/F133)^2+0.5)+($G$124/$F$124)^2),I133*(((4/B133)+(F133/E133)^2+(Instructions!C$42/Instructions!C$41)^2))^0.5),"")</f>
        <v>43.653132673420515</v>
      </c>
      <c r="K133" s="62" t="e">
        <f ca="1">IF(C133&lt;&gt;"",(OFFSET(A7,0,Instructions!C$24-1,1,1)/OFFSET(A7,0,Instructions!D$24-1,1,1))/Instructions!$E$35,"")</f>
        <v>#VALUE!</v>
      </c>
      <c r="L133" s="66" t="e">
        <f ca="1">IF(C133&lt;&gt;"",K133*2*(((OFFSET(A7,0,Instructions!C$24,1,1)/(OFFSET(A7,0,Instructions!C$24-1,1,1))))+((((OFFSET(A7,0,Instructions!D$24,1,1)/(OFFSET(A7,0,Instructions!D$24-1,1,1))))))),"")</f>
        <v>#VALUE!</v>
      </c>
      <c r="M133" s="160">
        <v>19.62</v>
      </c>
      <c r="N133" s="160">
        <v>0.76</v>
      </c>
      <c r="O133" t="s">
        <v>192</v>
      </c>
      <c r="P133" s="87">
        <v>3.96E-5</v>
      </c>
      <c r="Q133" s="29">
        <v>1.3999999999999999E-6</v>
      </c>
      <c r="R133" s="115">
        <v>6</v>
      </c>
      <c r="S133" s="116">
        <v>3</v>
      </c>
      <c r="T133" s="114">
        <v>9.6199999999999994E-6</v>
      </c>
      <c r="V133" s="127">
        <f ca="1">IF(C133&lt;&gt;"",IF(B133=0,(I133^0.5/(J133/(2*I133^0.5)))^2,(LN(I133)/(I133*(((1/B133)+((OFFSET(A7,0,Instructions!H$24,1,1)/OFFSET(A7,0,Instructions!H$24-1,1,1))/2)^2))^0.5/I133))^2),"")</f>
        <v>39.386090367988324</v>
      </c>
      <c r="W133" s="62">
        <f ca="1">IF(C133&lt;&gt;"",IF(B133=0,I133^0.5/(J133/(2*I133^0.5))^2,LN(I133)/(I133*(((1/B133)+((OFFSET(A7,0,Instructions!H$24,1,1)/OFFSET(A7,0,Instructions!H$24-1,1,1))/2)^2))^0.5/I133)^2),"")</f>
        <v>10.864971825028888</v>
      </c>
      <c r="X133" s="66">
        <f ca="1">IF(C133&lt;&gt;"",IF(B133=0,1/(J133/(2*I133^0.5))^2,1/((((1/B133)+((OFFSET(A7,0,Instructions!H$24,1,1)/OFFSET(A7,0,Instructions!H$24-1,1,1))/2)^2))^0.5)^2),"")</f>
        <v>2.9971904206723874</v>
      </c>
      <c r="Z133" s="99"/>
      <c r="AA133" s="99"/>
    </row>
    <row r="134" spans="1:27" s="23" customFormat="1" x14ac:dyDescent="0.2">
      <c r="A134" s="115">
        <v>7</v>
      </c>
      <c r="B134" s="116">
        <v>5</v>
      </c>
      <c r="C134" s="114">
        <v>9.6199999999999994E-6</v>
      </c>
      <c r="D134" s="87">
        <v>1.9614805222374879E-3</v>
      </c>
      <c r="E134" s="63">
        <f>IF(C134&lt;&gt;"",'Durango session calcs'!$H$3*P134,"")</f>
        <v>1.9614805222374879E-3</v>
      </c>
      <c r="F134" s="63">
        <f ca="1">IF(C134&lt;&gt;"",D134*(((OFFSET(A8,0,Instructions!H$24,1,1)/OFFSET(A8,0,Instructions!H$24-1,1,1)))+'Durango session calcs'!L$7),"")</f>
        <v>2.3290198420814758E-4</v>
      </c>
      <c r="G134" s="95">
        <f t="shared" si="0"/>
        <v>1.8869442623924631E-8</v>
      </c>
      <c r="H134" s="92">
        <f t="shared" ca="1" si="1"/>
        <v>2.2405170880823795E-9</v>
      </c>
      <c r="I134" s="104">
        <f>IF(C134&lt;&gt;"",IF(B134=0,(1/Instructions!C$43*LN(1+Instructions!C$43*$F$124*(E134/(C134*F134^2))*(0.5/((E134/F134)^2+0.5)))/1000000),1/Instructions!C$43*LN(1+(Instructions!C$43*Instructions!C$41*(B134/C134)/E134))/1000000), "")</f>
        <v>166.91385969580824</v>
      </c>
      <c r="J134" s="105">
        <f ca="1">IF(C134&lt;&gt;"",IF(B134=0,I134*SQRT(4/0.5+1/((E134/F134)^2+0.5)+($G$124/$F$124)^2),I134*(((4/B134)+(F134/E134)^2+(Instructions!C$42/Instructions!C$41)^2))^0.5),"")</f>
        <v>151.13230912370946</v>
      </c>
      <c r="K134" s="62" t="e">
        <f ca="1">IF(C134&lt;&gt;"",(OFFSET(A8,0,Instructions!C$24-1,1,1)/OFFSET(A8,0,Instructions!D$24-1,1,1))/Instructions!$E$35,"")</f>
        <v>#VALUE!</v>
      </c>
      <c r="L134" s="66" t="e">
        <f ca="1">IF(C134&lt;&gt;"",K134*2*(((OFFSET(A8,0,Instructions!C$24,1,1)/(OFFSET(A8,0,Instructions!C$24-1,1,1))))+((((OFFSET(A8,0,Instructions!D$24,1,1)/(OFFSET(A8,0,Instructions!D$24-1,1,1))))))),"")</f>
        <v>#VALUE!</v>
      </c>
      <c r="M134" s="160">
        <v>7.35</v>
      </c>
      <c r="N134" s="160">
        <v>0.32</v>
      </c>
      <c r="O134" t="s">
        <v>193</v>
      </c>
      <c r="P134" s="87">
        <v>1.469E-5</v>
      </c>
      <c r="Q134" s="29">
        <v>5.2E-7</v>
      </c>
      <c r="R134" s="115">
        <v>7</v>
      </c>
      <c r="S134" s="116">
        <v>5</v>
      </c>
      <c r="T134" s="114">
        <v>9.6199999999999994E-6</v>
      </c>
      <c r="V134" s="127">
        <f ca="1">IF(C134&lt;&gt;"",IF(B134=0,(I134^0.5/(J134/(2*I134^0.5)))^2,(LN(I134)/(I134*(((1/B134)+((OFFSET(A8,0,Instructions!H$24,1,1)/OFFSET(A8,0,Instructions!H$24-1,1,1))/2)^2))^0.5/I134))^2),"")</f>
        <v>130.73812444838771</v>
      </c>
      <c r="W134" s="62">
        <f ca="1">IF(C134&lt;&gt;"",IF(B134=0,I134^0.5/(J134/(2*I134^0.5))^2,LN(I134)/(I134*(((1/B134)+((OFFSET(A8,0,Instructions!H$24,1,1)/OFFSET(A8,0,Instructions!H$24-1,1,1))/2)^2))^0.5/I134)^2),"")</f>
        <v>25.547374662209599</v>
      </c>
      <c r="X134" s="66">
        <f ca="1">IF(C134&lt;&gt;"",IF(B134=0,1/(J134/(2*I134^0.5))^2,1/((((1/B134)+((OFFSET(A8,0,Instructions!H$24,1,1)/OFFSET(A8,0,Instructions!H$24-1,1,1))/2)^2))^0.5)^2),"")</f>
        <v>4.9921807803581189</v>
      </c>
      <c r="Z134" s="99"/>
      <c r="AA134" s="99"/>
    </row>
    <row r="135" spans="1:27" s="23" customFormat="1" x14ac:dyDescent="0.2">
      <c r="A135" s="115">
        <v>9</v>
      </c>
      <c r="B135" s="116">
        <v>4</v>
      </c>
      <c r="C135" s="114">
        <v>9.6199999999999994E-6</v>
      </c>
      <c r="D135" s="87">
        <v>2.8974899477572152E-3</v>
      </c>
      <c r="E135" s="63">
        <f>IF(C135&lt;&gt;"",'Durango session calcs'!$H$3*P135,"")</f>
        <v>2.8974899477572152E-3</v>
      </c>
      <c r="F135" s="63">
        <f ca="1">IF(C135&lt;&gt;"",D135*(((OFFSET(A9,0,Instructions!H$24,1,1)/OFFSET(A9,0,Instructions!H$24-1,1,1)))+'Durango session calcs'!L$7),"")</f>
        <v>3.3360788596507271E-4</v>
      </c>
      <c r="G135" s="95">
        <f t="shared" si="0"/>
        <v>2.7873853297424408E-8</v>
      </c>
      <c r="H135" s="92">
        <f t="shared" ca="1" si="1"/>
        <v>3.2093078629839994E-9</v>
      </c>
      <c r="I135" s="104">
        <f>IF(C135&lt;&gt;"",IF(B135=0,(1/Instructions!C$43*LN(1+Instructions!C$43*$F$124*(E135/(C135*F135^2))*(0.5/((E135/F135)^2+0.5)))/1000000),1/Instructions!C$43*LN(1+(Instructions!C$43*Instructions!C$41*(B135/C135)/E135))/1000000), "")</f>
        <v>90.931102443380993</v>
      </c>
      <c r="J135" s="105">
        <f ca="1">IF(C135&lt;&gt;"",IF(B135=0,I135*SQRT(4/0.5+1/((E135/F135)^2+0.5)+($G$124/$F$124)^2),I135*(((4/B135)+(F135/E135)^2+(Instructions!C$42/Instructions!C$41)^2))^0.5),"")</f>
        <v>91.790847186916835</v>
      </c>
      <c r="K135" s="62" t="e">
        <f ca="1">IF(C135&lt;&gt;"",(OFFSET(A9,0,Instructions!C$24-1,1,1)/OFFSET(A9,0,Instructions!D$24-1,1,1))/Instructions!$E$35,"")</f>
        <v>#VALUE!</v>
      </c>
      <c r="L135" s="66" t="e">
        <f ca="1">IF(C135&lt;&gt;"",K135*2*(((OFFSET(A9,0,Instructions!C$24,1,1)/(OFFSET(A9,0,Instructions!C$24-1,1,1))))+((((OFFSET(A9,0,Instructions!D$24,1,1)/(OFFSET(A9,0,Instructions!D$24-1,1,1))))))),"")</f>
        <v>#VALUE!</v>
      </c>
      <c r="M135" s="160">
        <v>10.74</v>
      </c>
      <c r="N135" s="160">
        <v>0.37</v>
      </c>
      <c r="O135" t="s">
        <v>194</v>
      </c>
      <c r="P135" s="87">
        <v>2.1699999999999999E-5</v>
      </c>
      <c r="Q135" s="29">
        <v>6.8999999999999996E-7</v>
      </c>
      <c r="R135" s="115">
        <v>9</v>
      </c>
      <c r="S135" s="116">
        <v>4</v>
      </c>
      <c r="T135" s="114">
        <v>9.6199999999999994E-6</v>
      </c>
      <c r="V135" s="127">
        <f ca="1">IF(C135&lt;&gt;"",IF(B135=0,(I135^0.5/(J135/(2*I135^0.5)))^2,(LN(I135)/(I135*(((1/B135)+((OFFSET(A9,0,Instructions!H$24,1,1)/OFFSET(A9,0,Instructions!H$24-1,1,1))/2)^2))^0.5/I135))^2),"")</f>
        <v>81.281902726801817</v>
      </c>
      <c r="W135" s="62">
        <f ca="1">IF(C135&lt;&gt;"",IF(B135=0,I135^0.5/(J135/(2*I135^0.5))^2,LN(I135)/(I135*(((1/B135)+((OFFSET(A9,0,Instructions!H$24,1,1)/OFFSET(A9,0,Instructions!H$24-1,1,1))/2)^2))^0.5/I135)^2),"")</f>
        <v>18.022186827913497</v>
      </c>
      <c r="X135" s="66">
        <f ca="1">IF(C135&lt;&gt;"",IF(B135=0,1/(J135/(2*I135^0.5))^2,1/((((1/B135)+((OFFSET(A9,0,Instructions!H$24,1,1)/OFFSET(A9,0,Instructions!H$24-1,1,1))/2)^2))^0.5)^2),"")</f>
        <v>3.9959598282523929</v>
      </c>
      <c r="Z135" s="99"/>
      <c r="AA135" s="99"/>
    </row>
    <row r="136" spans="1:27" s="23" customFormat="1" x14ac:dyDescent="0.2">
      <c r="A136" s="115">
        <v>10</v>
      </c>
      <c r="B136" s="116">
        <v>22</v>
      </c>
      <c r="C136" s="114">
        <v>9.6199999999999994E-6</v>
      </c>
      <c r="D136" s="87">
        <v>1.1069212749726873E-2</v>
      </c>
      <c r="E136" s="63">
        <f>IF(C136&lt;&gt;"",'Durango session calcs'!$H$3*P136,"")</f>
        <v>1.1069212749726873E-2</v>
      </c>
      <c r="F136" s="63">
        <f ca="1">IF(C136&lt;&gt;"",D136*(((OFFSET(A10,0,Instructions!H$24,1,1)/OFFSET(A10,0,Instructions!H$24-1,1,1)))+'Durango session calcs'!L$7),"")</f>
        <v>1.2296112363610406E-3</v>
      </c>
      <c r="G136" s="95">
        <f t="shared" si="0"/>
        <v>1.064858266523725E-7</v>
      </c>
      <c r="H136" s="92">
        <f t="shared" ca="1" si="1"/>
        <v>1.182886009379321E-8</v>
      </c>
      <c r="I136" s="104">
        <f>IF(C136&lt;&gt;"",IF(B136=0,(1/Instructions!C$43*LN(1+Instructions!C$43*$F$124*(E136/(C136*F136^2))*(0.5/((E136/F136)^2+0.5)))/1000000),1/Instructions!C$43*LN(1+(Instructions!C$43*Instructions!C$41*(B136/C136)/E136))/1000000), "")</f>
        <v>130.50985999351965</v>
      </c>
      <c r="J136" s="105">
        <f ca="1">IF(C136&lt;&gt;"",IF(B136=0,I136*SQRT(4/0.5+1/((E136/F136)^2+0.5)+($G$124/$F$124)^2),I136*(((4/B136)+(F136/E136)^2+(Instructions!C$42/Instructions!C$41)^2))^0.5),"")</f>
        <v>58.351266076059886</v>
      </c>
      <c r="K136" s="62" t="e">
        <f ca="1">IF(C136&lt;&gt;"",(OFFSET(A10,0,Instructions!C$24-1,1,1)/OFFSET(A10,0,Instructions!D$24-1,1,1))/Instructions!$E$35,"")</f>
        <v>#VALUE!</v>
      </c>
      <c r="L136" s="66" t="e">
        <f ca="1">IF(C136&lt;&gt;"",K136*2*(((OFFSET(A10,0,Instructions!C$24,1,1)/(OFFSET(A10,0,Instructions!C$24-1,1,1))))+((((OFFSET(A10,0,Instructions!D$24,1,1)/(OFFSET(A10,0,Instructions!D$24-1,1,1))))))),"")</f>
        <v>#VALUE!</v>
      </c>
      <c r="M136" s="160">
        <v>39.979999999999997</v>
      </c>
      <c r="N136" s="160">
        <v>0.91</v>
      </c>
      <c r="O136" t="s">
        <v>195</v>
      </c>
      <c r="P136" s="87">
        <v>8.2899999999999996E-5</v>
      </c>
      <c r="Q136" s="29">
        <v>2.3E-6</v>
      </c>
      <c r="R136" s="115">
        <v>10</v>
      </c>
      <c r="S136" s="116">
        <v>22</v>
      </c>
      <c r="T136" s="114">
        <v>9.6199999999999994E-6</v>
      </c>
      <c r="V136" s="127">
        <f ca="1">IF(C136&lt;&gt;"",IF(B136=0,(I136^0.5/(J136/(2*I136^0.5)))^2,(LN(I136)/(I136*(((1/B136)+((OFFSET(A10,0,Instructions!H$24,1,1)/OFFSET(A10,0,Instructions!H$24-1,1,1))/2)^2))^0.5/I136))^2),"")</f>
        <v>519.88132370391008</v>
      </c>
      <c r="W136" s="62">
        <f ca="1">IF(C136&lt;&gt;"",IF(B136=0,I136^0.5/(J136/(2*I136^0.5))^2,LN(I136)/(I136*(((1/B136)+((OFFSET(A10,0,Instructions!H$24,1,1)/OFFSET(A10,0,Instructions!H$24-1,1,1))/2)^2))^0.5/I136)^2),"")</f>
        <v>106.72006362887339</v>
      </c>
      <c r="X136" s="66">
        <f ca="1">IF(C136&lt;&gt;"",IF(B136=0,1/(J136/(2*I136^0.5))^2,1/((((1/B136)+((OFFSET(A10,0,Instructions!H$24,1,1)/OFFSET(A10,0,Instructions!H$24-1,1,1))/2)^2))^0.5)^2),"")</f>
        <v>21.907253562809849</v>
      </c>
      <c r="Z136" s="99"/>
      <c r="AA136" s="99"/>
    </row>
    <row r="137" spans="1:27" s="23" customFormat="1" x14ac:dyDescent="0.2">
      <c r="A137" s="115">
        <v>11</v>
      </c>
      <c r="B137" s="116">
        <v>5</v>
      </c>
      <c r="C137" s="114">
        <v>9.6199999999999994E-6</v>
      </c>
      <c r="D137" s="87">
        <v>3.9710300021336209E-3</v>
      </c>
      <c r="E137" s="63">
        <f>IF(C137&lt;&gt;"",'Durango session calcs'!$H$3*P137,"")</f>
        <v>3.9710300021336209E-3</v>
      </c>
      <c r="F137" s="63">
        <f ca="1">IF(C137&lt;&gt;"",D137*(((OFFSET(A11,0,Instructions!H$24,1,1)/OFFSET(A11,0,Instructions!H$24-1,1,1)))+'Durango session calcs'!L$7),"")</f>
        <v>4.431050407025403E-4</v>
      </c>
      <c r="G137" s="95">
        <f t="shared" si="0"/>
        <v>3.820130862052543E-8</v>
      </c>
      <c r="H137" s="92">
        <f t="shared" ca="1" si="1"/>
        <v>4.2626704915584373E-9</v>
      </c>
      <c r="I137" s="104">
        <f>IF(C137&lt;&gt;"",IF(B137=0,(1/Instructions!C$43*LN(1+Instructions!C$43*$F$124*(E137/(C137*F137^2))*(0.5/((E137/F137)^2+0.5)))/1000000),1/Instructions!C$43*LN(1+(Instructions!C$43*Instructions!C$41*(B137/C137)/E137))/1000000), "")</f>
        <v>82.986880876658574</v>
      </c>
      <c r="J137" s="105">
        <f ca="1">IF(C137&lt;&gt;"",IF(B137=0,I137*SQRT(4/0.5+1/((E137/F137)^2+0.5)+($G$124/$F$124)^2),I137*(((4/B137)+(F137/E137)^2+(Instructions!C$42/Instructions!C$41)^2))^0.5),"")</f>
        <v>75.065007087904064</v>
      </c>
      <c r="K137" s="62" t="e">
        <f ca="1">IF(C137&lt;&gt;"",(OFFSET(A11,0,Instructions!C$24-1,1,1)/OFFSET(A11,0,Instructions!D$24-1,1,1))/Instructions!$E$35,"")</f>
        <v>#VALUE!</v>
      </c>
      <c r="L137" s="66" t="e">
        <f ca="1">IF(C137&lt;&gt;"",K137*2*(((OFFSET(A11,0,Instructions!C$24,1,1)/(OFFSET(A11,0,Instructions!C$24-1,1,1))))+((((OFFSET(A11,0,Instructions!D$24,1,1)/(OFFSET(A11,0,Instructions!D$24-1,1,1))))))),"")</f>
        <v>#VALUE!</v>
      </c>
      <c r="M137" s="160">
        <v>14.65</v>
      </c>
      <c r="N137" s="160">
        <v>0.44</v>
      </c>
      <c r="O137" t="s">
        <v>196</v>
      </c>
      <c r="P137" s="87">
        <v>2.974E-5</v>
      </c>
      <c r="Q137" s="29">
        <v>8.4E-7</v>
      </c>
      <c r="R137" s="115">
        <v>11</v>
      </c>
      <c r="S137" s="116">
        <v>5</v>
      </c>
      <c r="T137" s="114">
        <v>9.6199999999999994E-6</v>
      </c>
      <c r="V137" s="127">
        <f ca="1">IF(C137&lt;&gt;"",IF(B137=0,(I137^0.5/(J137/(2*I137^0.5)))^2,(LN(I137)/(I137*(((1/B137)+((OFFSET(A11,0,Instructions!H$24,1,1)/OFFSET(A11,0,Instructions!H$24-1,1,1))/2)^2))^0.5/I137))^2),"")</f>
        <v>97.526522232312217</v>
      </c>
      <c r="W137" s="62">
        <f ca="1">IF(C137&lt;&gt;"",IF(B137=0,I137^0.5/(J137/(2*I137^0.5))^2,LN(I137)/(I137*(((1/B137)+((OFFSET(A11,0,Instructions!H$24,1,1)/OFFSET(A11,0,Instructions!H$24-1,1,1))/2)^2))^0.5/I137)^2),"")</f>
        <v>22.071402842641739</v>
      </c>
      <c r="X137" s="66">
        <f ca="1">IF(C137&lt;&gt;"",IF(B137=0,1/(J137/(2*I137^0.5))^2,1/((((1/B137)+((OFFSET(A11,0,Instructions!H$24,1,1)/OFFSET(A11,0,Instructions!H$24-1,1,1))/2)^2))^0.5)^2),"")</f>
        <v>4.9950189168211061</v>
      </c>
      <c r="Z137" s="99"/>
      <c r="AA137" s="99"/>
    </row>
    <row r="138" spans="1:27" s="23" customFormat="1" x14ac:dyDescent="0.2">
      <c r="A138" s="115">
        <v>12</v>
      </c>
      <c r="B138" s="116">
        <v>24</v>
      </c>
      <c r="C138" s="114">
        <v>9.6199999999999994E-6</v>
      </c>
      <c r="D138" s="87">
        <v>1.898723827516479E-2</v>
      </c>
      <c r="E138" s="63">
        <f>IF(C138&lt;&gt;"",'Durango session calcs'!$H$3*P138,"")</f>
        <v>1.898723827516479E-2</v>
      </c>
      <c r="F138" s="63">
        <f ca="1">IF(C138&lt;&gt;"",D138*(((OFFSET(A12,0,Instructions!H$24,1,1)/OFFSET(A12,0,Instructions!H$24-1,1,1)))+'Durango session calcs'!L$7),"")</f>
        <v>1.9963163968855758E-3</v>
      </c>
      <c r="G138" s="95">
        <f t="shared" si="0"/>
        <v>1.8265723220708528E-7</v>
      </c>
      <c r="H138" s="92">
        <f t="shared" ca="1" si="1"/>
        <v>1.9204563738039238E-8</v>
      </c>
      <c r="I138" s="104">
        <f>IF(C138&lt;&gt;"",IF(B138=0,(1/Instructions!C$43*LN(1+Instructions!C$43*$F$124*(E138/(C138*F138^2))*(0.5/((E138/F138)^2+0.5)))/1000000),1/Instructions!C$43*LN(1+(Instructions!C$43*Instructions!C$41*(B138/C138)/E138))/1000000), "")</f>
        <v>83.30695143684666</v>
      </c>
      <c r="J138" s="105">
        <f ca="1">IF(C138&lt;&gt;"",IF(B138=0,I138*SQRT(4/0.5+1/((E138/F138)^2+0.5)+($G$124/$F$124)^2),I138*(((4/B138)+(F138/E138)^2+(Instructions!C$42/Instructions!C$41)^2))^0.5),"")</f>
        <v>35.682592483549925</v>
      </c>
      <c r="K138" s="62" t="e">
        <f ca="1">IF(C138&lt;&gt;"",(OFFSET(A12,0,Instructions!C$24-1,1,1)/OFFSET(A12,0,Instructions!D$24-1,1,1))/Instructions!$E$35,"")</f>
        <v>#VALUE!</v>
      </c>
      <c r="L138" s="66" t="e">
        <f ca="1">IF(C138&lt;&gt;"",K138*2*(((OFFSET(A12,0,Instructions!C$24,1,1)/(OFFSET(A12,0,Instructions!C$24-1,1,1))))+((((OFFSET(A12,0,Instructions!D$24,1,1)/(OFFSET(A12,0,Instructions!D$24-1,1,1))))))),"")</f>
        <v>#VALUE!</v>
      </c>
      <c r="M138" s="160">
        <v>68.3</v>
      </c>
      <c r="N138" s="160">
        <v>1.1000000000000001</v>
      </c>
      <c r="O138" t="s">
        <v>197</v>
      </c>
      <c r="P138" s="87">
        <v>1.4219999999999999E-4</v>
      </c>
      <c r="Q138" s="29">
        <v>3.1E-6</v>
      </c>
      <c r="R138" s="115">
        <v>12</v>
      </c>
      <c r="S138" s="116">
        <v>24</v>
      </c>
      <c r="T138" s="114">
        <v>9.6199999999999994E-6</v>
      </c>
      <c r="V138" s="127">
        <f ca="1">IF(C138&lt;&gt;"",IF(B138=0,(I138^0.5/(J138/(2*I138^0.5)))^2,(LN(I138)/(I138*(((1/B138)+((OFFSET(A12,0,Instructions!H$24,1,1)/OFFSET(A12,0,Instructions!H$24-1,1,1))/2)^2))^0.5/I138))^2),"")</f>
        <v>468.07621651085879</v>
      </c>
      <c r="W138" s="62">
        <f ca="1">IF(C138&lt;&gt;"",IF(B138=0,I138^0.5/(J138/(2*I138^0.5))^2,LN(I138)/(I138*(((1/B138)+((OFFSET(A12,0,Instructions!H$24,1,1)/OFFSET(A12,0,Instructions!H$24-1,1,1))/2)^2))^0.5/I138)^2),"")</f>
        <v>105.83896666005921</v>
      </c>
      <c r="X138" s="66">
        <f ca="1">IF(C138&lt;&gt;"",IF(B138=0,1/(J138/(2*I138^0.5))^2,1/((((1/B138)+((OFFSET(A12,0,Instructions!H$24,1,1)/OFFSET(A12,0,Instructions!H$24-1,1,1))/2)^2))^0.5)^2),"")</f>
        <v>23.931758266143948</v>
      </c>
      <c r="Z138" s="99"/>
      <c r="AA138" s="99"/>
    </row>
    <row r="139" spans="1:27" s="23" customFormat="1" x14ac:dyDescent="0.2">
      <c r="A139" s="115">
        <v>13</v>
      </c>
      <c r="B139" s="116">
        <v>6</v>
      </c>
      <c r="C139" s="114">
        <v>9.6199999999999994E-6</v>
      </c>
      <c r="D139" s="87">
        <v>6.5827767015866692E-4</v>
      </c>
      <c r="E139" s="63">
        <f>IF(C139&lt;&gt;"",'Durango session calcs'!$H$3*P139,"")</f>
        <v>6.5827767015866692E-4</v>
      </c>
      <c r="F139" s="63">
        <f ca="1">IF(C139&lt;&gt;"",D139*(((OFFSET(A13,0,Instructions!H$24,1,1)/OFFSET(A13,0,Instructions!H$24-1,1,1)))+'Durango session calcs'!L$7),"")</f>
        <v>1.1895255577519776E-4</v>
      </c>
      <c r="G139" s="95">
        <f t="shared" si="0"/>
        <v>6.3326311869263751E-9</v>
      </c>
      <c r="H139" s="92">
        <f t="shared" ca="1" si="1"/>
        <v>1.1443235865574024E-9</v>
      </c>
      <c r="I139" s="104">
        <f>IF(C139&lt;&gt;"",IF(B139=0,(1/Instructions!C$43*LN(1+Instructions!C$43*$F$124*(E139/(C139*F139^2))*(0.5/((E139/F139)^2+0.5)))/1000000),1/Instructions!C$43*LN(1+(Instructions!C$43*Instructions!C$41*(B139/C139)/E139))/1000000), "")</f>
        <v>577.92353284990361</v>
      </c>
      <c r="J139" s="105">
        <f ca="1">IF(C139&lt;&gt;"",IF(B139=0,I139*SQRT(4/0.5+1/((E139/F139)^2+0.5)+($G$124/$F$124)^2),I139*(((4/B139)+(F139/E139)^2+(Instructions!C$42/Instructions!C$41)^2))^0.5),"")</f>
        <v>485.2709480552532</v>
      </c>
      <c r="K139" s="62" t="e">
        <f ca="1">IF(C139&lt;&gt;"",(OFFSET(A13,0,Instructions!C$24-1,1,1)/OFFSET(A13,0,Instructions!D$24-1,1,1))/Instructions!$E$35,"")</f>
        <v>#VALUE!</v>
      </c>
      <c r="L139" s="66" t="e">
        <f ca="1">IF(C139&lt;&gt;"",K139*2*(((OFFSET(A13,0,Instructions!C$24,1,1)/(OFFSET(A13,0,Instructions!C$24-1,1,1))))+((((OFFSET(A13,0,Instructions!D$24,1,1)/(OFFSET(A13,0,Instructions!D$24-1,1,1))))))),"")</f>
        <v>#VALUE!</v>
      </c>
      <c r="M139" s="160">
        <v>2.2000000000000002</v>
      </c>
      <c r="N139" s="160">
        <v>0.2</v>
      </c>
      <c r="O139" t="s">
        <v>198</v>
      </c>
      <c r="P139" s="87">
        <v>4.9300000000000002E-6</v>
      </c>
      <c r="Q139" s="29">
        <v>4.7999999999999996E-7</v>
      </c>
      <c r="R139" s="115">
        <v>13</v>
      </c>
      <c r="S139" s="116">
        <v>6</v>
      </c>
      <c r="T139" s="114">
        <v>9.6199999999999994E-6</v>
      </c>
      <c r="V139" s="127">
        <f ca="1">IF(C139&lt;&gt;"",IF(B139=0,(I139^0.5/(J139/(2*I139^0.5)))^2,(LN(I139)/(I139*(((1/B139)+((OFFSET(A13,0,Instructions!H$24,1,1)/OFFSET(A13,0,Instructions!H$24-1,1,1))/2)^2))^0.5/I139))^2),"")</f>
        <v>239.25295927181656</v>
      </c>
      <c r="W139" s="62">
        <f ca="1">IF(C139&lt;&gt;"",IF(B139=0,I139^0.5/(J139/(2*I139^0.5))^2,LN(I139)/(I139*(((1/B139)+((OFFSET(A13,0,Instructions!H$24,1,1)/OFFSET(A13,0,Instructions!H$24-1,1,1))/2)^2))^0.5/I139)^2),"")</f>
        <v>37.621693174009359</v>
      </c>
      <c r="X139" s="66">
        <f ca="1">IF(C139&lt;&gt;"",IF(B139=0,1/(J139/(2*I139^0.5))^2,1/((((1/B139)+((OFFSET(A13,0,Instructions!H$24,1,1)/OFFSET(A13,0,Instructions!H$24-1,1,1))/2)^2))^0.5)^2),"")</f>
        <v>5.9158800024340286</v>
      </c>
      <c r="Z139" s="99"/>
      <c r="AA139" s="99"/>
    </row>
    <row r="140" spans="1:27" s="23" customFormat="1" x14ac:dyDescent="0.2">
      <c r="A140" s="115">
        <v>14</v>
      </c>
      <c r="B140" s="116">
        <v>5</v>
      </c>
      <c r="C140" s="114">
        <v>9.6199999999999994E-6</v>
      </c>
      <c r="D140" s="87">
        <v>1.2257584202954486E-3</v>
      </c>
      <c r="E140" s="63">
        <f>IF(C140&lt;&gt;"",'Durango session calcs'!$H$3*P140,"")</f>
        <v>1.2257584202954486E-3</v>
      </c>
      <c r="F140" s="63">
        <f ca="1">IF(C140&lt;&gt;"",D140*(((OFFSET(A14,0,Instructions!H$24,1,1)/OFFSET(A14,0,Instructions!H$24-1,1,1)))+'Durango session calcs'!L$7),"")</f>
        <v>1.5823469406513999E-4</v>
      </c>
      <c r="G140" s="95">
        <f t="shared" si="0"/>
        <v>1.1791796003242214E-8</v>
      </c>
      <c r="H140" s="92">
        <f t="shared" ca="1" si="1"/>
        <v>1.5222177569066465E-9</v>
      </c>
      <c r="I140" s="104">
        <f>IF(C140&lt;&gt;"",IF(B140=0,(1/Instructions!C$43*LN(1+Instructions!C$43*$F$124*(E140/(C140*F140^2))*(0.5/((E140/F140)^2+0.5)))/1000000),1/Instructions!C$43*LN(1+(Instructions!C$43*Instructions!C$41*(B140/C140)/E140))/1000000), "")</f>
        <v>265.06168038695353</v>
      </c>
      <c r="J140" s="105">
        <f ca="1">IF(C140&lt;&gt;"",IF(B140=0,I140*SQRT(4/0.5+1/((E140/F140)^2+0.5)+($G$124/$F$124)^2),I140*(((4/B140)+(F140/E140)^2+(Instructions!C$42/Instructions!C$41)^2))^0.5),"")</f>
        <v>240.37561810179352</v>
      </c>
      <c r="K140" s="62" t="e">
        <f ca="1">IF(C140&lt;&gt;"",(OFFSET(A14,0,Instructions!C$24-1,1,1)/OFFSET(A14,0,Instructions!D$24-1,1,1))/Instructions!$E$35,"")</f>
        <v>#VALUE!</v>
      </c>
      <c r="L140" s="66" t="e">
        <f ca="1">IF(C140&lt;&gt;"",K140*2*(((OFFSET(A14,0,Instructions!C$24,1,1)/(OFFSET(A14,0,Instructions!C$24-1,1,1))))+((((OFFSET(A14,0,Instructions!D$24,1,1)/(OFFSET(A14,0,Instructions!D$24-1,1,1))))))),"")</f>
        <v>#VALUE!</v>
      </c>
      <c r="M140" s="160">
        <v>4.47</v>
      </c>
      <c r="N140" s="160">
        <v>0.19</v>
      </c>
      <c r="O140" t="s">
        <v>199</v>
      </c>
      <c r="P140" s="87">
        <v>9.1800000000000002E-6</v>
      </c>
      <c r="Q140" s="29">
        <v>4.2E-7</v>
      </c>
      <c r="R140" s="115">
        <v>14</v>
      </c>
      <c r="S140" s="116">
        <v>5</v>
      </c>
      <c r="T140" s="114">
        <v>9.6199999999999994E-6</v>
      </c>
      <c r="V140" s="127">
        <f ca="1">IF(C140&lt;&gt;"",IF(B140=0,(I140^0.5/(J140/(2*I140^0.5)))^2,(LN(I140)/(I140*(((1/B140)+((OFFSET(A14,0,Instructions!H$24,1,1)/OFFSET(A14,0,Instructions!H$24-1,1,1))/2)^2))^0.5/I140))^2),"")</f>
        <v>155.27363478353169</v>
      </c>
      <c r="W140" s="62">
        <f ca="1">IF(C140&lt;&gt;"",IF(B140=0,I140^0.5/(J140/(2*I140^0.5))^2,LN(I140)/(I140*(((1/B140)+((OFFSET(A14,0,Instructions!H$24,1,1)/OFFSET(A14,0,Instructions!H$24-1,1,1))/2)^2))^0.5/I140)^2),"")</f>
        <v>27.827003004200019</v>
      </c>
      <c r="X140" s="66">
        <f ca="1">IF(C140&lt;&gt;"",IF(B140=0,1/(J140/(2*I140^0.5))^2,1/((((1/B140)+((OFFSET(A14,0,Instructions!H$24,1,1)/OFFSET(A14,0,Instructions!H$24-1,1,1))/2)^2))^0.5)^2),"")</f>
        <v>4.9869515663446267</v>
      </c>
      <c r="Z140" s="99"/>
      <c r="AA140" s="99"/>
    </row>
    <row r="141" spans="1:27" s="23" customFormat="1" x14ac:dyDescent="0.2">
      <c r="A141" s="115">
        <v>15</v>
      </c>
      <c r="B141" s="116">
        <v>13</v>
      </c>
      <c r="C141" s="114">
        <v>9.6199999999999994E-6</v>
      </c>
      <c r="D141" s="87">
        <v>6.4492518192015439E-3</v>
      </c>
      <c r="E141" s="63">
        <f>IF(C141&lt;&gt;"",'Durango session calcs'!$H$3*P141,"")</f>
        <v>6.4492518192015439E-3</v>
      </c>
      <c r="F141" s="63">
        <f ca="1">IF(C141&lt;&gt;"",D141*(((OFFSET(A15,0,Instructions!H$24,1,1)/OFFSET(A15,0,Instructions!H$24-1,1,1)))+'Durango session calcs'!L$7),"")</f>
        <v>7.1106055617273397E-4</v>
      </c>
      <c r="G141" s="95">
        <f t="shared" si="0"/>
        <v>6.2041802500718845E-8</v>
      </c>
      <c r="H141" s="92">
        <f t="shared" ca="1" si="1"/>
        <v>6.8404025503817005E-9</v>
      </c>
      <c r="I141" s="104">
        <f>IF(C141&lt;&gt;"",IF(B141=0,(1/Instructions!C$43*LN(1+Instructions!C$43*$F$124*(E141/(C141*F141^2))*(0.5/((E141/F141)^2+0.5)))/1000000),1/Instructions!C$43*LN(1+(Instructions!C$43*Instructions!C$41*(B141/C141)/E141))/1000000), "")</f>
        <v>132.3455520115952</v>
      </c>
      <c r="J141" s="105">
        <f ca="1">IF(C141&lt;&gt;"",IF(B141=0,I141*SQRT(4/0.5+1/((E141/F141)^2+0.5)+($G$124/$F$124)^2),I141*(((4/B141)+(F141/E141)^2+(Instructions!C$42/Instructions!C$41)^2))^0.5),"")</f>
        <v>75.517155888407146</v>
      </c>
      <c r="K141" s="62" t="e">
        <f ca="1">IF(C141&lt;&gt;"",(OFFSET(A15,0,Instructions!C$24-1,1,1)/OFFSET(A15,0,Instructions!D$24-1,1,1))/Instructions!$E$35,"")</f>
        <v>#VALUE!</v>
      </c>
      <c r="L141" s="66" t="e">
        <f ca="1">IF(C141&lt;&gt;"",K141*2*(((OFFSET(A15,0,Instructions!C$24,1,1)/(OFFSET(A15,0,Instructions!C$24-1,1,1))))+((((OFFSET(A15,0,Instructions!D$24,1,1)/(OFFSET(A15,0,Instructions!D$24-1,1,1))))))),"")</f>
        <v>#VALUE!</v>
      </c>
      <c r="M141" s="160">
        <v>23.55</v>
      </c>
      <c r="N141" s="160">
        <v>0.57999999999999996</v>
      </c>
      <c r="O141" t="s">
        <v>200</v>
      </c>
      <c r="P141" s="87">
        <v>4.8300000000000002E-5</v>
      </c>
      <c r="Q141" s="29">
        <v>1.3E-6</v>
      </c>
      <c r="R141" s="115">
        <v>15</v>
      </c>
      <c r="S141" s="116">
        <v>13</v>
      </c>
      <c r="T141" s="114">
        <v>9.6199999999999994E-6</v>
      </c>
      <c r="V141" s="127">
        <f ca="1">IF(C141&lt;&gt;"",IF(B141=0,(I141^0.5/(J141/(2*I141^0.5)))^2,(LN(I141)/(I141*(((1/B141)+((OFFSET(A15,0,Instructions!H$24,1,1)/OFFSET(A15,0,Instructions!H$24-1,1,1))/2)^2))^0.5/I141))^2),"")</f>
        <v>309.5460164174487</v>
      </c>
      <c r="W141" s="62">
        <f ca="1">IF(C141&lt;&gt;"",IF(B141=0,I141^0.5/(J141/(2*I141^0.5))^2,LN(I141)/(I141*(((1/B141)+((OFFSET(A15,0,Instructions!H$24,1,1)/OFFSET(A15,0,Instructions!H$24-1,1,1))/2)^2))^0.5/I141)^2),"")</f>
        <v>63.361235997187599</v>
      </c>
      <c r="X141" s="66">
        <f ca="1">IF(C141&lt;&gt;"",IF(B141=0,1/(J141/(2*I141^0.5))^2,1/((((1/B141)+((OFFSET(A15,0,Instructions!H$24,1,1)/OFFSET(A15,0,Instructions!H$24-1,1,1))/2)^2))^0.5)^2),"")</f>
        <v>12.969465004121437</v>
      </c>
      <c r="Z141" s="99"/>
      <c r="AA141" s="99"/>
    </row>
    <row r="142" spans="1:27" s="23" customFormat="1" x14ac:dyDescent="0.2">
      <c r="A142" s="115">
        <v>16</v>
      </c>
      <c r="B142" s="116">
        <v>14</v>
      </c>
      <c r="C142" s="114">
        <v>9.6199999999999994E-6</v>
      </c>
      <c r="D142" s="87">
        <v>1.1042507773249848E-2</v>
      </c>
      <c r="E142" s="63">
        <f>IF(C142&lt;&gt;"",'Durango session calcs'!$H$3*P142,"")</f>
        <v>1.1042507773249848E-2</v>
      </c>
      <c r="F142" s="63">
        <f ca="1">IF(C142&lt;&gt;"",D142*(((OFFSET(A16,0,Instructions!H$24,1,1)/OFFSET(A16,0,Instructions!H$24-1,1,1)))+'Durango session calcs'!L$7),"")</f>
        <v>1.7080752303012298E-3</v>
      </c>
      <c r="G142" s="95">
        <f t="shared" si="0"/>
        <v>1.0622892477866352E-7</v>
      </c>
      <c r="H142" s="92">
        <f t="shared" ca="1" si="1"/>
        <v>1.6431683715497829E-8</v>
      </c>
      <c r="I142" s="104">
        <f>IF(C142&lt;&gt;"",IF(B142=0,(1/Instructions!C$43*LN(1+Instructions!C$43*$F$124*(E142/(C142*F142^2))*(0.5/((E142/F142)^2+0.5)))/1000000),1/Instructions!C$43*LN(1+(Instructions!C$43*Instructions!C$41*(B142/C142)/E142))/1000000), "")</f>
        <v>83.557161137342945</v>
      </c>
      <c r="J142" s="105">
        <f ca="1">IF(C142&lt;&gt;"",IF(B142=0,I142*SQRT(4/0.5+1/((E142/F142)^2+0.5)+($G$124/$F$124)^2),I142*(((4/B142)+(F142/E142)^2+(Instructions!C$42/Instructions!C$41)^2))^0.5),"")</f>
        <v>46.924875721986403</v>
      </c>
      <c r="K142" s="62" t="e">
        <f ca="1">IF(C142&lt;&gt;"",(OFFSET(A16,0,Instructions!C$24-1,1,1)/OFFSET(A16,0,Instructions!D$24-1,1,1))/Instructions!$E$35,"")</f>
        <v>#VALUE!</v>
      </c>
      <c r="L142" s="66" t="e">
        <f ca="1">IF(C142&lt;&gt;"",K142*2*(((OFFSET(A16,0,Instructions!C$24,1,1)/(OFFSET(A16,0,Instructions!C$24-1,1,1))))+((((OFFSET(A16,0,Instructions!D$24,1,1)/(OFFSET(A16,0,Instructions!D$24-1,1,1))))))),"")</f>
        <v>#VALUE!</v>
      </c>
      <c r="M142" s="160">
        <v>40.299999999999997</v>
      </c>
      <c r="N142" s="160">
        <v>2.2000000000000002</v>
      </c>
      <c r="O142" t="s">
        <v>201</v>
      </c>
      <c r="P142" s="87">
        <v>8.2700000000000004E-5</v>
      </c>
      <c r="Q142" s="29">
        <v>5.9000000000000003E-6</v>
      </c>
      <c r="R142" s="115">
        <v>16</v>
      </c>
      <c r="S142" s="116">
        <v>14</v>
      </c>
      <c r="T142" s="114">
        <v>9.6199999999999994E-6</v>
      </c>
      <c r="V142" s="127">
        <f ca="1">IF(C142&lt;&gt;"",IF(B142=0,(I142^0.5/(J142/(2*I142^0.5)))^2,(LN(I142)/(I142*(((1/B142)+((OFFSET(A16,0,Instructions!H$24,1,1)/OFFSET(A16,0,Instructions!H$24-1,1,1))/2)^2))^0.5/I142))^2),"")</f>
        <v>269.39553255657927</v>
      </c>
      <c r="W142" s="62">
        <f ca="1">IF(C142&lt;&gt;"",IF(B142=0,I142^0.5/(J142/(2*I142^0.5))^2,LN(I142)/(I142*(((1/B142)+((OFFSET(A16,0,Instructions!H$24,1,1)/OFFSET(A16,0,Instructions!H$24-1,1,1))/2)^2))^0.5/I142)^2),"")</f>
        <v>60.873042095852242</v>
      </c>
      <c r="X142" s="66">
        <f ca="1">IF(C142&lt;&gt;"",IF(B142=0,1/(J142/(2*I142^0.5))^2,1/((((1/B142)+((OFFSET(A16,0,Instructions!H$24,1,1)/OFFSET(A16,0,Instructions!H$24-1,1,1))/2)^2))^0.5)^2),"")</f>
        <v>13.754969203972058</v>
      </c>
      <c r="Z142" s="99"/>
      <c r="AA142" s="99"/>
    </row>
    <row r="143" spans="1:27" s="23" customFormat="1" x14ac:dyDescent="0.2">
      <c r="A143" s="115">
        <v>17</v>
      </c>
      <c r="B143" s="116">
        <v>8</v>
      </c>
      <c r="C143" s="114">
        <v>9.6199999999999994E-6</v>
      </c>
      <c r="D143" s="87">
        <v>5.1006505071117796E-3</v>
      </c>
      <c r="E143" s="63">
        <f>IF(C143&lt;&gt;"",'Durango session calcs'!$H$3*P143,"")</f>
        <v>5.1006505071117796E-3</v>
      </c>
      <c r="F143" s="63">
        <f ca="1">IF(C143&lt;&gt;"",D143*(((OFFSET(A17,0,Instructions!H$24,1,1)/OFFSET(A17,0,Instructions!H$24-1,1,1)))+'Durango session calcs'!L$7),"")</f>
        <v>5.9866863253654507E-4</v>
      </c>
      <c r="G143" s="95">
        <f t="shared" si="0"/>
        <v>4.9068257878415318E-8</v>
      </c>
      <c r="H143" s="92">
        <f t="shared" ca="1" si="1"/>
        <v>5.7591922450015632E-9</v>
      </c>
      <c r="I143" s="104">
        <f>IF(C143&lt;&gt;"",IF(B143=0,(1/Instructions!C$43*LN(1+Instructions!C$43*$F$124*(E143/(C143*F143^2))*(0.5/((E143/F143)^2+0.5)))/1000000),1/Instructions!C$43*LN(1+(Instructions!C$43*Instructions!C$41*(B143/C143)/E143))/1000000), "")</f>
        <v>103.21056411059497</v>
      </c>
      <c r="J143" s="105">
        <f ca="1">IF(C143&lt;&gt;"",IF(B143=0,I143*SQRT(4/0.5+1/((E143/F143)^2+0.5)+($G$124/$F$124)^2),I143*(((4/B143)+(F143/E143)^2+(Instructions!C$42/Instructions!C$41)^2))^0.5),"")</f>
        <v>74.391742158907547</v>
      </c>
      <c r="K143" s="62" t="e">
        <f ca="1">IF(C143&lt;&gt;"",(OFFSET(A17,0,Instructions!C$24-1,1,1)/OFFSET(A17,0,Instructions!D$24-1,1,1))/Instructions!$E$35,"")</f>
        <v>#VALUE!</v>
      </c>
      <c r="L143" s="66" t="e">
        <f ca="1">IF(C143&lt;&gt;"",K143*2*(((OFFSET(A17,0,Instructions!C$24,1,1)/(OFFSET(A17,0,Instructions!C$24-1,1,1))))+((((OFFSET(A17,0,Instructions!D$24,1,1)/(OFFSET(A17,0,Instructions!D$24-1,1,1))))))),"")</f>
        <v>#VALUE!</v>
      </c>
      <c r="M143" s="160">
        <v>18.809999999999999</v>
      </c>
      <c r="N143" s="160">
        <v>0.55000000000000004</v>
      </c>
      <c r="O143" t="s">
        <v>202</v>
      </c>
      <c r="P143" s="87">
        <v>3.82E-5</v>
      </c>
      <c r="Q143" s="29">
        <v>1.3E-6</v>
      </c>
      <c r="R143" s="115">
        <v>17</v>
      </c>
      <c r="S143" s="116">
        <v>8</v>
      </c>
      <c r="T143" s="114">
        <v>9.6199999999999994E-6</v>
      </c>
      <c r="V143" s="127">
        <f ca="1">IF(C143&lt;&gt;"",IF(B143=0,(I143^0.5/(J143/(2*I143^0.5)))^2,(LN(I143)/(I143*(((1/B143)+((OFFSET(A17,0,Instructions!H$24,1,1)/OFFSET(A17,0,Instructions!H$24-1,1,1))/2)^2))^0.5/I143))^2),"")</f>
        <v>171.59970629336172</v>
      </c>
      <c r="W143" s="62">
        <f ca="1">IF(C143&lt;&gt;"",IF(B143=0,I143^0.5/(J143/(2*I143^0.5))^2,LN(I143)/(I143*(((1/B143)+((OFFSET(A17,0,Instructions!H$24,1,1)/OFFSET(A17,0,Instructions!H$24-1,1,1))/2)^2))^0.5/I143)^2),"")</f>
        <v>37.008447991581896</v>
      </c>
      <c r="X143" s="66">
        <f ca="1">IF(C143&lt;&gt;"",IF(B143=0,1/(J143/(2*I143^0.5))^2,1/((((1/B143)+((OFFSET(A17,0,Instructions!H$24,1,1)/OFFSET(A17,0,Instructions!H$24-1,1,1))/2)^2))^0.5)^2),"")</f>
        <v>7.9815126280236859</v>
      </c>
      <c r="Z143" s="99"/>
      <c r="AA143" s="99"/>
    </row>
    <row r="144" spans="1:27" s="157" customFormat="1" x14ac:dyDescent="0.2">
      <c r="A144" s="145">
        <v>18</v>
      </c>
      <c r="B144" s="146">
        <v>22</v>
      </c>
      <c r="C144" s="147">
        <v>9.6199999999999994E-6</v>
      </c>
      <c r="D144" s="148">
        <v>5.2742328542124423E-3</v>
      </c>
      <c r="E144" s="149">
        <f>IF(C144&lt;&gt;"",'Durango session calcs'!$H$3*P144,"")</f>
        <v>5.2742328542124423E-3</v>
      </c>
      <c r="F144" s="149">
        <f ca="1">IF(C144&lt;&gt;"",D144*(((OFFSET(A18,0,Instructions!H$24,1,1)/OFFSET(A18,0,Instructions!H$24-1,1,1)))+'Durango session calcs'!L$7),"")</f>
        <v>1.3341692846169184E-3</v>
      </c>
      <c r="G144" s="150">
        <f t="shared" si="0"/>
        <v>5.0738120057523694E-8</v>
      </c>
      <c r="H144" s="151">
        <f t="shared" ca="1" si="1"/>
        <v>1.2834708518014755E-8</v>
      </c>
      <c r="I144" s="152">
        <f>IF(C144&lt;&gt;"",IF(B144=0,(1/Instructions!C$43*LN(1+Instructions!C$43*$F$124*(E144/(C144*F144^2))*(0.5/((E144/F144)^2+0.5)))/1000000),1/Instructions!C$43*LN(1+(Instructions!C$43*Instructions!C$41*(B144/C144)/E144))/1000000), "")</f>
        <v>270.92332172126015</v>
      </c>
      <c r="J144" s="153">
        <f ca="1">IF(C144&lt;&gt;"",IF(B144=0,I144*SQRT(4/0.5+1/((E144/F144)^2+0.5)+($G$124/$F$124)^2),I144*(((4/B144)+(F144/E144)^2+(Instructions!C$42/Instructions!C$41)^2))^0.5),"")</f>
        <v>135.8808311483966</v>
      </c>
      <c r="K144" s="154" t="e">
        <f ca="1">IF(C144&lt;&gt;"",(OFFSET(A18,0,Instructions!C$24-1,1,1)/OFFSET(A18,0,Instructions!D$24-1,1,1))/Instructions!$E$35,"")</f>
        <v>#VALUE!</v>
      </c>
      <c r="L144" s="155" t="e">
        <f ca="1">IF(C144&lt;&gt;"",K144*2*(((OFFSET(A18,0,Instructions!C$24,1,1)/(OFFSET(A18,0,Instructions!C$24-1,1,1))))+((((OFFSET(A18,0,Instructions!D$24,1,1)/(OFFSET(A18,0,Instructions!D$24-1,1,1))))))),"")</f>
        <v>#VALUE!</v>
      </c>
      <c r="M144" s="161">
        <v>0.66</v>
      </c>
      <c r="N144" s="161">
        <v>0.14000000000000001</v>
      </c>
      <c r="O144" s="156" t="s">
        <v>203</v>
      </c>
      <c r="P144" s="148">
        <v>3.9499999999999998E-5</v>
      </c>
      <c r="Q144" s="151">
        <v>6.7000000000000002E-6</v>
      </c>
      <c r="R144" s="145">
        <v>18</v>
      </c>
      <c r="S144" s="146">
        <v>22</v>
      </c>
      <c r="T144" s="147">
        <v>9.6199999999999994E-6</v>
      </c>
      <c r="V144" s="158">
        <f ca="1">IF(C144&lt;&gt;"",IF(B144=0,(I144^0.5/(J144/(2*I144^0.5)))^2,(LN(I144)/(I144*(((1/B144)+((OFFSET(A18,0,Instructions!H$24,1,1)/OFFSET(A18,0,Instructions!H$24-1,1,1))/2)^2))^0.5/I144))^2),"")</f>
        <v>596.05265456752488</v>
      </c>
      <c r="W144" s="154">
        <f ca="1">IF(C144&lt;&gt;"",IF(B144=0,I144^0.5/(J144/(2*I144^0.5))^2,LN(I144)/(I144*(((1/B144)+((OFFSET(A18,0,Instructions!H$24,1,1)/OFFSET(A18,0,Instructions!H$24-1,1,1))/2)^2))^0.5/I144)^2),"")</f>
        <v>106.40309214808808</v>
      </c>
      <c r="X144" s="155">
        <f ca="1">IF(C144&lt;&gt;"",IF(B144=0,1/(J144/(2*I144^0.5))^2,1/((((1/B144)+((OFFSET(A18,0,Instructions!H$24,1,1)/OFFSET(A18,0,Instructions!H$24-1,1,1))/2)^2))^0.5)^2),"")</f>
        <v>18.994325303171575</v>
      </c>
      <c r="Z144" s="159"/>
      <c r="AA144" s="159"/>
    </row>
    <row r="145" spans="1:27" s="23" customFormat="1" x14ac:dyDescent="0.2">
      <c r="A145" s="115">
        <v>19</v>
      </c>
      <c r="B145" s="116">
        <v>14</v>
      </c>
      <c r="C145" s="114">
        <v>9.6199999999999994E-6</v>
      </c>
      <c r="D145" s="87">
        <v>5.8750948249455051E-3</v>
      </c>
      <c r="E145" s="63">
        <f>IF(C145&lt;&gt;"",'Durango session calcs'!$H$3*P145,"")</f>
        <v>5.8750948249455051E-3</v>
      </c>
      <c r="F145" s="63">
        <f ca="1">IF(C145&lt;&gt;"",D145*(((OFFSET(A19,0,Instructions!H$24,1,1)/OFFSET(A19,0,Instructions!H$24-1,1,1)))+'Durango session calcs'!L$7),"")</f>
        <v>6.8991550575514397E-4</v>
      </c>
      <c r="G145" s="95">
        <f t="shared" si="0"/>
        <v>5.6518412215975755E-8</v>
      </c>
      <c r="H145" s="92">
        <f t="shared" ca="1" si="1"/>
        <v>6.6369871653644847E-9</v>
      </c>
      <c r="I145" s="104">
        <f>IF(C145&lt;&gt;"",IF(B145=0,(1/Instructions!C$43*LN(1+Instructions!C$43*$F$124*(E145/(C145*F145^2))*(0.5/((E145/F145)^2+0.5)))/1000000),1/Instructions!C$43*LN(1+(Instructions!C$43*Instructions!C$41*(B145/C145)/E145))/1000000), "")</f>
        <v>156.1647982430232</v>
      </c>
      <c r="J145" s="105">
        <f ca="1">IF(C145&lt;&gt;"",IF(B145=0,I145*SQRT(4/0.5+1/((E145/F145)^2+0.5)+($G$124/$F$124)^2),I145*(((4/B145)+(F145/E145)^2+(Instructions!C$42/Instructions!C$41)^2))^0.5),"")</f>
        <v>86.279732518519424</v>
      </c>
      <c r="K145" s="62" t="e">
        <f ca="1">IF(C145&lt;&gt;"",(OFFSET(A19,0,Instructions!C$24-1,1,1)/OFFSET(A19,0,Instructions!D$24-1,1,1))/Instructions!$E$35,"")</f>
        <v>#VALUE!</v>
      </c>
      <c r="L145" s="66" t="e">
        <f ca="1">IF(C145&lt;&gt;"",K145*2*(((OFFSET(A19,0,Instructions!C$24,1,1)/(OFFSET(A19,0,Instructions!C$24-1,1,1))))+((((OFFSET(A19,0,Instructions!D$24,1,1)/(OFFSET(A19,0,Instructions!D$24-1,1,1))))))),"")</f>
        <v>#VALUE!</v>
      </c>
      <c r="M145" s="160">
        <v>21.87</v>
      </c>
      <c r="N145" s="160">
        <v>0.53</v>
      </c>
      <c r="O145" t="s">
        <v>204</v>
      </c>
      <c r="P145" s="87">
        <v>4.3999999999999999E-5</v>
      </c>
      <c r="Q145" s="29">
        <v>1.5E-6</v>
      </c>
      <c r="R145" s="115">
        <v>19</v>
      </c>
      <c r="S145" s="116">
        <v>14</v>
      </c>
      <c r="T145" s="114">
        <v>9.6199999999999994E-6</v>
      </c>
      <c r="V145" s="127">
        <f ca="1">IF(C145&lt;&gt;"",IF(B145=0,(I145^0.5/(J145/(2*I145^0.5)))^2,(LN(I145)/(I145*(((1/B145)+((OFFSET(A19,0,Instructions!H$24,1,1)/OFFSET(A19,0,Instructions!H$24-1,1,1))/2)^2))^0.5/I145))^2),"")</f>
        <v>355.71700930761079</v>
      </c>
      <c r="W145" s="62">
        <f ca="1">IF(C145&lt;&gt;"",IF(B145=0,I145^0.5/(J145/(2*I145^0.5))^2,LN(I145)/(I145*(((1/B145)+((OFFSET(A19,0,Instructions!H$24,1,1)/OFFSET(A19,0,Instructions!H$24-1,1,1))/2)^2))^0.5/I145)^2),"")</f>
        <v>70.426295284272541</v>
      </c>
      <c r="X145" s="66">
        <f ca="1">IF(C145&lt;&gt;"",IF(B145=0,1/(J145/(2*I145^0.5))^2,1/((((1/B145)+((OFFSET(A19,0,Instructions!H$24,1,1)/OFFSET(A19,0,Instructions!H$24-1,1,1))/2)^2))^0.5)^2),"")</f>
        <v>13.943283390135683</v>
      </c>
      <c r="Z145" s="99"/>
      <c r="AA145" s="99"/>
    </row>
    <row r="146" spans="1:27" s="23" customFormat="1" x14ac:dyDescent="0.2">
      <c r="A146" s="115">
        <v>20</v>
      </c>
      <c r="B146" s="116">
        <v>10</v>
      </c>
      <c r="C146" s="114">
        <v>9.6199999999999994E-6</v>
      </c>
      <c r="D146" s="87">
        <v>4.78019078938748E-3</v>
      </c>
      <c r="E146" s="63">
        <f>IF(C146&lt;&gt;"",'Durango session calcs'!$H$3*P146,"")</f>
        <v>4.78019078938748E-3</v>
      </c>
      <c r="F146" s="63">
        <f ca="1">IF(C146&lt;&gt;"",D146*(((OFFSET(A20,0,Instructions!H$24,1,1)/OFFSET(A20,0,Instructions!H$24-1,1,1)))+'Durango session calcs'!L$7),"")</f>
        <v>5.5860915254289862E-4</v>
      </c>
      <c r="G146" s="95">
        <f t="shared" si="0"/>
        <v>4.5985435393907558E-8</v>
      </c>
      <c r="H146" s="92">
        <f t="shared" ca="1" si="1"/>
        <v>5.3738200474626851E-9</v>
      </c>
      <c r="I146" s="104">
        <f>IF(C146&lt;&gt;"",IF(B146=0,(1/Instructions!C$43*LN(1+Instructions!C$43*$F$124*(E146/(C146*F146^2))*(0.5/((E146/F146)^2+0.5)))/1000000),1/Instructions!C$43*LN(1+(Instructions!C$43*Instructions!C$41*(B146/C146)/E146))/1000000), "")</f>
        <v>137.29752642948432</v>
      </c>
      <c r="J146" s="105">
        <f ca="1">IF(C146&lt;&gt;"",IF(B146=0,I146*SQRT(4/0.5+1/((E146/F146)^2+0.5)+($G$124/$F$124)^2),I146*(((4/B146)+(F146/E146)^2+(Instructions!C$42/Instructions!C$41)^2))^0.5),"")</f>
        <v>88.915257432953553</v>
      </c>
      <c r="K146" s="62" t="e">
        <f ca="1">IF(C146&lt;&gt;"",(OFFSET(A20,0,Instructions!C$24-1,1,1)/OFFSET(A20,0,Instructions!D$24-1,1,1))/Instructions!$E$35,"")</f>
        <v>#VALUE!</v>
      </c>
      <c r="L146" s="66" t="e">
        <f ca="1">IF(C146&lt;&gt;"",K146*2*(((OFFSET(A20,0,Instructions!C$24,1,1)/(OFFSET(A20,0,Instructions!C$24-1,1,1))))+((((OFFSET(A20,0,Instructions!D$24,1,1)/(OFFSET(A20,0,Instructions!D$24-1,1,1))))))),"")</f>
        <v>#VALUE!</v>
      </c>
      <c r="M146" s="160">
        <v>17.920000000000002</v>
      </c>
      <c r="N146" s="160">
        <v>0.62</v>
      </c>
      <c r="O146" t="s">
        <v>205</v>
      </c>
      <c r="P146" s="87">
        <v>3.5800000000000003E-5</v>
      </c>
      <c r="Q146" s="29">
        <v>1.1999999999999999E-6</v>
      </c>
      <c r="R146" s="115">
        <v>20</v>
      </c>
      <c r="S146" s="116">
        <v>10</v>
      </c>
      <c r="T146" s="114">
        <v>9.6199999999999994E-6</v>
      </c>
      <c r="V146" s="127">
        <f ca="1">IF(C146&lt;&gt;"",IF(B146=0,(I146^0.5/(J146/(2*I146^0.5)))^2,(LN(I146)/(I146*(((1/B146)+((OFFSET(A20,0,Instructions!H$24,1,1)/OFFSET(A20,0,Instructions!H$24-1,1,1))/2)^2))^0.5/I146))^2),"")</f>
        <v>241.59701332778698</v>
      </c>
      <c r="W146" s="62">
        <f ca="1">IF(C146&lt;&gt;"",IF(B146=0,I146^0.5/(J146/(2*I146^0.5))^2,LN(I146)/(I146*(((1/B146)+((OFFSET(A20,0,Instructions!H$24,1,1)/OFFSET(A20,0,Instructions!H$24-1,1,1))/2)^2))^0.5/I146)^2),"")</f>
        <v>49.083631900615401</v>
      </c>
      <c r="X146" s="66">
        <f ca="1">IF(C146&lt;&gt;"",IF(B146=0,1/(J146/(2*I146^0.5))^2,1/((((1/B146)+((OFFSET(A20,0,Instructions!H$24,1,1)/OFFSET(A20,0,Instructions!H$24-1,1,1))/2)^2))^0.5)^2),"")</f>
        <v>9.9719896672994928</v>
      </c>
      <c r="Z146" s="99"/>
      <c r="AA146" s="99"/>
    </row>
    <row r="147" spans="1:27" s="23" customFormat="1" x14ac:dyDescent="0.2">
      <c r="A147" s="115">
        <v>21</v>
      </c>
      <c r="B147" s="116">
        <v>4</v>
      </c>
      <c r="C147" s="114">
        <v>9.6199999999999994E-6</v>
      </c>
      <c r="D147" s="87">
        <v>2.5770302300329151E-3</v>
      </c>
      <c r="E147" s="63">
        <f>IF(C147&lt;&gt;"",'Durango session calcs'!$H$3*P147,"")</f>
        <v>2.5770302300329151E-3</v>
      </c>
      <c r="F147" s="63">
        <f ca="1">IF(C147&lt;&gt;"",D147*(((OFFSET(A21,0,Instructions!H$24,1,1)/OFFSET(A21,0,Instructions!H$24-1,1,1)))+'Durango session calcs'!L$7),"")</f>
        <v>3.1090664068149251E-4</v>
      </c>
      <c r="G147" s="95">
        <f t="shared" si="0"/>
        <v>2.4791030812916644E-8</v>
      </c>
      <c r="H147" s="92">
        <f t="shared" ca="1" si="1"/>
        <v>2.9909218833559577E-9</v>
      </c>
      <c r="I147" s="104">
        <f>IF(C147&lt;&gt;"",IF(B147=0,(1/Instructions!C$43*LN(1+Instructions!C$43*$F$124*(E147/(C147*F147^2))*(0.5/((E147/F147)^2+0.5)))/1000000),1/Instructions!C$43*LN(1+(Instructions!C$43*Instructions!C$41*(B147/C147)/E147))/1000000), "")</f>
        <v>102.14945369951108</v>
      </c>
      <c r="J147" s="105">
        <f ca="1">IF(C147&lt;&gt;"",IF(B147=0,I147*SQRT(4/0.5+1/((E147/F147)^2+0.5)+($G$124/$F$124)^2),I147*(((4/B147)+(F147/E147)^2+(Instructions!C$42/Instructions!C$41)^2))^0.5),"")</f>
        <v>103.18096035545024</v>
      </c>
      <c r="K147" s="62" t="e">
        <f ca="1">IF(C147&lt;&gt;"",(OFFSET(A21,0,Instructions!C$24-1,1,1)/OFFSET(A21,0,Instructions!D$24-1,1,1))/Instructions!$E$35,"")</f>
        <v>#VALUE!</v>
      </c>
      <c r="L147" s="66" t="e">
        <f ca="1">IF(C147&lt;&gt;"",K147*2*(((OFFSET(A21,0,Instructions!C$24,1,1)/(OFFSET(A21,0,Instructions!C$24-1,1,1))))+((((OFFSET(A21,0,Instructions!D$24,1,1)/(OFFSET(A21,0,Instructions!D$24-1,1,1))))))),"")</f>
        <v>#VALUE!</v>
      </c>
      <c r="M147" s="160">
        <v>9.51</v>
      </c>
      <c r="N147" s="160">
        <v>0.33</v>
      </c>
      <c r="O147" t="s">
        <v>206</v>
      </c>
      <c r="P147" s="87">
        <v>1.9300000000000002E-5</v>
      </c>
      <c r="Q147" s="29">
        <v>7.1999999999999999E-7</v>
      </c>
      <c r="R147" s="115">
        <v>21</v>
      </c>
      <c r="S147" s="116">
        <v>4</v>
      </c>
      <c r="T147" s="114">
        <v>9.6199999999999994E-6</v>
      </c>
      <c r="V147" s="127">
        <f ca="1">IF(C147&lt;&gt;"",IF(B147=0,(I147^0.5/(J147/(2*I147^0.5)))^2,(LN(I147)/(I147*(((1/B147)+((OFFSET(A21,0,Instructions!H$24,1,1)/OFFSET(A21,0,Instructions!H$24-1,1,1))/2)^2))^0.5/I147))^2),"")</f>
        <v>85.496689225836562</v>
      </c>
      <c r="W147" s="62">
        <f ca="1">IF(C147&lt;&gt;"",IF(B147=0,I147^0.5/(J147/(2*I147^0.5))^2,LN(I147)/(I147*(((1/B147)+((OFFSET(A21,0,Instructions!H$24,1,1)/OFFSET(A21,0,Instructions!H$24-1,1,1))/2)^2))^0.5/I147)^2),"")</f>
        <v>18.480028955458341</v>
      </c>
      <c r="X147" s="66">
        <f ca="1">IF(C147&lt;&gt;"",IF(B147=0,1/(J147/(2*I147^0.5))^2,1/((((1/B147)+((OFFSET(A21,0,Instructions!H$24,1,1)/OFFSET(A21,0,Instructions!H$24-1,1,1))/2)^2))^0.5)^2),"")</f>
        <v>3.9944408758623133</v>
      </c>
      <c r="Z147" s="99"/>
      <c r="AA147" s="99"/>
    </row>
    <row r="148" spans="1:27" s="23" customFormat="1" x14ac:dyDescent="0.2">
      <c r="A148" s="115">
        <v>22</v>
      </c>
      <c r="B148" s="116">
        <v>38</v>
      </c>
      <c r="C148" s="114">
        <v>9.6199999999999994E-6</v>
      </c>
      <c r="D148" s="87">
        <v>9.4135042081513222E-3</v>
      </c>
      <c r="E148" s="63">
        <f>IF(C148&lt;&gt;"",'Durango session calcs'!$H$3*P148,"")</f>
        <v>9.4135042081513222E-3</v>
      </c>
      <c r="F148" s="63">
        <f ca="1">IF(C148&lt;&gt;"",D148*(((OFFSET(A22,0,Instructions!H$24,1,1)/OFFSET(A22,0,Instructions!H$24-1,1,1)))+'Durango session calcs'!L$7),"")</f>
        <v>1.0115101828617732E-3</v>
      </c>
      <c r="G148" s="95">
        <f t="shared" si="0"/>
        <v>9.0557910482415717E-8</v>
      </c>
      <c r="H148" s="92">
        <f t="shared" ca="1" si="1"/>
        <v>9.7307279591302572E-9</v>
      </c>
      <c r="I148" s="104">
        <f>IF(C148&lt;&gt;"",IF(B148=0,(1/Instructions!C$43*LN(1+Instructions!C$43*$F$124*(E148/(C148*F148^2))*(0.5/((E148/F148)^2+0.5)))/1000000),1/Instructions!C$43*LN(1+(Instructions!C$43*Instructions!C$41*(B148/C148)/E148))/1000000), "")</f>
        <v>262.36479958526644</v>
      </c>
      <c r="J148" s="105">
        <f ca="1">IF(C148&lt;&gt;"",IF(B148=0,I148*SQRT(4/0.5+1/((E148/F148)^2+0.5)+($G$124/$F$124)^2),I148*(((4/B148)+(F148/E148)^2+(Instructions!C$42/Instructions!C$41)^2))^0.5),"")</f>
        <v>91.847179403592463</v>
      </c>
      <c r="K148" s="62" t="e">
        <f ca="1">IF(C148&lt;&gt;"",(OFFSET(A22,0,Instructions!C$24-1,1,1)/OFFSET(A22,0,Instructions!D$24-1,1,1))/Instructions!$E$35,"")</f>
        <v>#VALUE!</v>
      </c>
      <c r="L148" s="66" t="e">
        <f ca="1">IF(C148&lt;&gt;"",K148*2*(((OFFSET(A22,0,Instructions!C$24,1,1)/(OFFSET(A22,0,Instructions!C$24-1,1,1))))+((((OFFSET(A22,0,Instructions!D$24,1,1)/(OFFSET(A22,0,Instructions!D$24-1,1,1))))))),"")</f>
        <v>#VALUE!</v>
      </c>
      <c r="M148" s="160">
        <v>34.83</v>
      </c>
      <c r="N148" s="160">
        <v>0.87</v>
      </c>
      <c r="O148" t="s">
        <v>207</v>
      </c>
      <c r="P148" s="87">
        <v>7.0500000000000006E-5</v>
      </c>
      <c r="Q148" s="29">
        <v>1.7E-6</v>
      </c>
      <c r="R148" s="115">
        <v>22</v>
      </c>
      <c r="S148" s="116">
        <v>38</v>
      </c>
      <c r="T148" s="114">
        <v>9.6199999999999994E-6</v>
      </c>
      <c r="V148" s="127">
        <f ca="1">IF(C148&lt;&gt;"",IF(B148=0,(I148^0.5/(J148/(2*I148^0.5)))^2,(LN(I148)/(I148*(((1/B148)+((OFFSET(A22,0,Instructions!H$24,1,1)/OFFSET(A22,0,Instructions!H$24-1,1,1))/2)^2))^0.5/I148))^2),"")</f>
        <v>1172.3584517277789</v>
      </c>
      <c r="W148" s="62">
        <f ca="1">IF(C148&lt;&gt;"",IF(B148=0,I148^0.5/(J148/(2*I148^0.5))^2,LN(I148)/(I148*(((1/B148)+((OFFSET(A22,0,Instructions!H$24,1,1)/OFFSET(A22,0,Instructions!H$24-1,1,1))/2)^2))^0.5/I148)^2),"")</f>
        <v>210.48726057125157</v>
      </c>
      <c r="X148" s="66">
        <f ca="1">IF(C148&lt;&gt;"",IF(B148=0,1/(J148/(2*I148^0.5))^2,1/((((1/B148)+((OFFSET(A22,0,Instructions!H$24,1,1)/OFFSET(A22,0,Instructions!H$24-1,1,1))/2)^2))^0.5)^2),"")</f>
        <v>37.791246181997536</v>
      </c>
      <c r="Z148" s="99"/>
      <c r="AA148" s="99"/>
    </row>
    <row r="149" spans="1:27" s="23" customFormat="1" x14ac:dyDescent="0.2">
      <c r="A149" s="115">
        <v>23</v>
      </c>
      <c r="B149" s="116">
        <v>4</v>
      </c>
      <c r="C149" s="114">
        <v>9.6199999999999994E-6</v>
      </c>
      <c r="D149" s="87">
        <v>1.349936560913615E-3</v>
      </c>
      <c r="E149" s="63">
        <f>IF(C149&lt;&gt;"",'Durango session calcs'!$H$3*P149,"")</f>
        <v>1.349936560913615E-3</v>
      </c>
      <c r="F149" s="63">
        <f ca="1">IF(C149&lt;&gt;"",D149*(((OFFSET(A23,0,Instructions!H$24,1,1)/OFFSET(A23,0,Instructions!H$24-1,1,1)))+'Durango session calcs'!L$7),"")</f>
        <v>1.7793039513721315E-4</v>
      </c>
      <c r="G149" s="95">
        <f t="shared" si="0"/>
        <v>1.2986389715988976E-8</v>
      </c>
      <c r="H149" s="92">
        <f t="shared" ca="1" si="1"/>
        <v>1.7116904012199905E-9</v>
      </c>
      <c r="I149" s="104">
        <f>IF(C149&lt;&gt;"",IF(B149=0,(1/Instructions!C$43*LN(1+Instructions!C$43*$F$124*(E149/(C149*F149^2))*(0.5/((E149/F149)^2+0.5)))/1000000),1/Instructions!C$43*LN(1+(Instructions!C$43*Instructions!C$41*(B149/C149)/E149))/1000000), "")</f>
        <v>193.61957097642627</v>
      </c>
      <c r="J149" s="105">
        <f ca="1">IF(C149&lt;&gt;"",IF(B149=0,I149*SQRT(4/0.5+1/((E149/F149)^2+0.5)+($G$124/$F$124)^2),I149*(((4/B149)+(F149/E149)^2+(Instructions!C$42/Instructions!C$41)^2))^0.5),"")</f>
        <v>195.84460774430087</v>
      </c>
      <c r="K149" s="62" t="e">
        <f ca="1">IF(C149&lt;&gt;"",(OFFSET(A23,0,Instructions!C$24-1,1,1)/OFFSET(A23,0,Instructions!D$24-1,1,1))/Instructions!$E$35,"")</f>
        <v>#VALUE!</v>
      </c>
      <c r="L149" s="66" t="e">
        <f ca="1">IF(C149&lt;&gt;"",K149*2*(((OFFSET(A23,0,Instructions!C$24,1,1)/(OFFSET(A23,0,Instructions!C$24-1,1,1))))+((((OFFSET(A23,0,Instructions!D$24,1,1)/(OFFSET(A23,0,Instructions!D$24-1,1,1))))))),"")</f>
        <v>#VALUE!</v>
      </c>
      <c r="M149" s="160">
        <v>5.01</v>
      </c>
      <c r="N149" s="160">
        <v>0.25</v>
      </c>
      <c r="O149" t="s">
        <v>208</v>
      </c>
      <c r="P149" s="87">
        <v>1.011E-5</v>
      </c>
      <c r="Q149" s="29">
        <v>4.8999999999999997E-7</v>
      </c>
      <c r="R149" s="115">
        <v>23</v>
      </c>
      <c r="S149" s="116">
        <v>4</v>
      </c>
      <c r="T149" s="114">
        <v>9.6199999999999994E-6</v>
      </c>
      <c r="V149" s="127">
        <f ca="1">IF(C149&lt;&gt;"",IF(B149=0,(I149^0.5/(J149/(2*I149^0.5)))^2,(LN(I149)/(I149*(((1/B149)+((OFFSET(A23,0,Instructions!H$24,1,1)/OFFSET(A23,0,Instructions!H$24-1,1,1))/2)^2))^0.5/I149))^2),"")</f>
        <v>110.65867022997156</v>
      </c>
      <c r="W149" s="62">
        <f ca="1">IF(C149&lt;&gt;"",IF(B149=0,I149^0.5/(J149/(2*I149^0.5))^2,LN(I149)/(I149*(((1/B149)+((OFFSET(A23,0,Instructions!H$24,1,1)/OFFSET(A23,0,Instructions!H$24-1,1,1))/2)^2))^0.5/I149)^2),"")</f>
        <v>21.014217863638429</v>
      </c>
      <c r="X149" s="66">
        <f ca="1">IF(C149&lt;&gt;"",IF(B149=0,1/(J149/(2*I149^0.5))^2,1/((((1/B149)+((OFFSET(A23,0,Instructions!H$24,1,1)/OFFSET(A23,0,Instructions!H$24-1,1,1))/2)^2))^0.5)^2),"")</f>
        <v>3.9906258723580357</v>
      </c>
      <c r="Z149" s="99"/>
      <c r="AA149" s="99"/>
    </row>
    <row r="150" spans="1:27" s="23" customFormat="1" x14ac:dyDescent="0.2">
      <c r="A150" s="35" t="str">
        <f t="shared" ref="A150:A157" si="2">IF(G24&lt;&gt;"",G24,"")</f>
        <v/>
      </c>
      <c r="B150" s="83"/>
      <c r="C150" s="84"/>
      <c r="D150" s="64" t="str">
        <f ca="1">IF(C150&lt;&gt;"", 'Durango session calcs'!$H$3*OFFSET(A24,0,Instructions!H$24-1,1,1),"")</f>
        <v/>
      </c>
      <c r="E150" s="64" t="str">
        <f>IF(C150&lt;&gt;"",'Durango session calcs'!$H$3*P150,"")</f>
        <v/>
      </c>
      <c r="F150" s="64" t="str">
        <f ca="1">IF(C150&lt;&gt;"",D150*(((OFFSET(A24,0,Instructions!H$24,1,1)/OFFSET(A24,0,Instructions!H$24-1,1,1)))+'Durango session calcs'!L$7),"")</f>
        <v/>
      </c>
      <c r="G150" s="95" t="str">
        <f t="shared" si="0"/>
        <v/>
      </c>
      <c r="H150" s="92" t="str">
        <f t="shared" si="1"/>
        <v/>
      </c>
      <c r="I150" s="104" t="str">
        <f>IF(C150&lt;&gt;"",IF(B150=0,(1/Instructions!C$43*LN(1+Instructions!C$43*$F$124*(E150/(C150*F150^2))*(0.5/((E150/F150)^2+0.5)))/1000000),1/Instructions!C$43*LN(1+(Instructions!C$43*Instructions!C$41*(B150/C150)/E150))/1000000), "")</f>
        <v/>
      </c>
      <c r="J150" s="105" t="str">
        <f>IF(C150&lt;&gt;"",IF(B150=0,I150*SQRT(4/0.5+1/((E150/F150)^2+0.5)+($G$124/$F$124)^2),I150*(((4/B150)+(F150/E150)^2+(Instructions!C$42/Instructions!C$41)^2))^0.5),"")</f>
        <v/>
      </c>
      <c r="K150" s="62" t="str">
        <f ca="1">IF(C150&lt;&gt;"",(OFFSET(A24,0,Instructions!C$24-1,1,1)/OFFSET(A24,0,Instructions!D$24-1,1,1))/Instructions!$E$35,"")</f>
        <v/>
      </c>
      <c r="L150" s="66" t="str">
        <f ca="1">IF(C150&lt;&gt;"",K150*2*(((OFFSET(A24,0,Instructions!C$24,1,1)/(OFFSET(A24,0,Instructions!C$24-1,1,1))))+((((OFFSET(A24,0,Instructions!D$24,1,1)/(OFFSET(A24,0,Instructions!D$24-1,1,1))))))),"")</f>
        <v/>
      </c>
      <c r="M150" s="96"/>
      <c r="N150" s="96"/>
      <c r="O150" s="86"/>
      <c r="P150" s="87"/>
      <c r="Q150" s="29"/>
      <c r="V150" s="127" t="str">
        <f ca="1">IF(C150&lt;&gt;"",IF(B150=0,(I150^0.5/(J150/(2*I150^0.5)))^2,(LN(I150)/(I150*(((1/B150)+((OFFSET(A24,0,Instructions!H$24,1,1)/OFFSET(A24,0,Instructions!H$24-1,1,1))/2)^2))^0.5/I150))^2),"")</f>
        <v/>
      </c>
      <c r="W150" s="62" t="str">
        <f ca="1">IF(C150&lt;&gt;"",IF(B150=0,I150^0.5/(J150/(2*I150^0.5))^2,LN(I150)/(I150*(((1/B150)+((OFFSET(A24,0,Instructions!H$24,1,1)/OFFSET(A24,0,Instructions!H$24-1,1,1))/2)^2))^0.5/I150)^2),"")</f>
        <v/>
      </c>
      <c r="X150" s="66" t="str">
        <f ca="1">IF(C150&lt;&gt;"",IF(B150=0,1/(J150/(2*I150^0.5))^2,1/((((1/B150)+((OFFSET(A24,0,Instructions!H$24,1,1)/OFFSET(A24,0,Instructions!H$24-1,1,1))/2)^2))^0.5)^2),"")</f>
        <v/>
      </c>
      <c r="Z150" s="99"/>
      <c r="AA150" s="99"/>
    </row>
    <row r="151" spans="1:27" s="23" customFormat="1" x14ac:dyDescent="0.2">
      <c r="A151" s="35" t="str">
        <f t="shared" si="2"/>
        <v/>
      </c>
      <c r="B151" s="83"/>
      <c r="C151" s="84"/>
      <c r="D151" s="64" t="str">
        <f ca="1">IF(C151&lt;&gt;"", 'Durango session calcs'!$H$3*OFFSET(A25,0,Instructions!H$24-1,1,1),"")</f>
        <v/>
      </c>
      <c r="E151" s="64" t="str">
        <f>IF(C151&lt;&gt;"",'Durango session calcs'!$H$3*P151,"")</f>
        <v/>
      </c>
      <c r="F151" s="64" t="str">
        <f ca="1">IF(C151&lt;&gt;"",D151*(((OFFSET(A25,0,Instructions!H$24,1,1)/OFFSET(A25,0,Instructions!H$24-1,1,1)))+'Durango session calcs'!L$7),"")</f>
        <v/>
      </c>
      <c r="G151" s="95" t="str">
        <f t="shared" si="0"/>
        <v/>
      </c>
      <c r="H151" s="92" t="str">
        <f t="shared" si="1"/>
        <v/>
      </c>
      <c r="I151" s="104" t="str">
        <f>IF(C151&lt;&gt;"",IF(B151=0,(1/Instructions!C$43*LN(1+Instructions!C$43*$F$124*(E151/(C151*F151^2))*(0.5/((E151/F151)^2+0.5)))/1000000),1/Instructions!C$43*LN(1+(Instructions!C$43*Instructions!C$41*(B151/C151)/E151))/1000000), "")</f>
        <v/>
      </c>
      <c r="J151" s="105" t="str">
        <f>IF(C151&lt;&gt;"",IF(B151=0,I151*SQRT(4/0.5+1/((E151/F151)^2+0.5)+($G$124/$F$124)^2),I151*(((4/B151)+(F151/E151)^2+(Instructions!C$42/Instructions!C$41)^2))^0.5),"")</f>
        <v/>
      </c>
      <c r="K151" s="62" t="str">
        <f ca="1">IF(C151&lt;&gt;"",(OFFSET(A25,0,Instructions!C$24-1,1,1)/OFFSET(A25,0,Instructions!D$24-1,1,1))/Instructions!$E$35,"")</f>
        <v/>
      </c>
      <c r="L151" s="66" t="str">
        <f ca="1">IF(C151&lt;&gt;"",K151*2*(((OFFSET(A25,0,Instructions!C$24,1,1)/(OFFSET(A25,0,Instructions!C$24-1,1,1))))+((((OFFSET(A25,0,Instructions!D$24,1,1)/(OFFSET(A25,0,Instructions!D$24-1,1,1))))))),"")</f>
        <v/>
      </c>
      <c r="M151" s="96"/>
      <c r="N151" s="96"/>
      <c r="O151" s="86"/>
      <c r="P151" s="87"/>
      <c r="Q151" s="29"/>
      <c r="R151" s="115"/>
      <c r="S151" s="116"/>
      <c r="T151" s="117"/>
      <c r="V151" s="127" t="str">
        <f ca="1">IF(C151&lt;&gt;"",IF(B151=0,(I151^0.5/(J151/(2*I151^0.5)))^2,(LN(I151)/(I151*(((1/B151)+((OFFSET(A25,0,Instructions!H$24,1,1)/OFFSET(A25,0,Instructions!H$24-1,1,1))/2)^2))^0.5/I151))^2),"")</f>
        <v/>
      </c>
      <c r="W151" s="62" t="str">
        <f ca="1">IF(C151&lt;&gt;"",IF(B151=0,I151^0.5/(J151/(2*I151^0.5))^2,LN(I151)/(I151*(((1/B151)+((OFFSET(A25,0,Instructions!H$24,1,1)/OFFSET(A25,0,Instructions!H$24-1,1,1))/2)^2))^0.5/I151)^2),"")</f>
        <v/>
      </c>
      <c r="X151" s="66" t="str">
        <f ca="1">IF(C151&lt;&gt;"",IF(B151=0,1/(J151/(2*I151^0.5))^2,1/((((1/B151)+((OFFSET(A25,0,Instructions!H$24,1,1)/OFFSET(A25,0,Instructions!H$24-1,1,1))/2)^2))^0.5)^2),"")</f>
        <v/>
      </c>
      <c r="Z151" s="99"/>
      <c r="AA151" s="99"/>
    </row>
    <row r="152" spans="1:27" s="23" customFormat="1" x14ac:dyDescent="0.2">
      <c r="A152" s="35" t="str">
        <f t="shared" si="2"/>
        <v/>
      </c>
      <c r="B152" s="83"/>
      <c r="C152" s="84"/>
      <c r="D152" s="64" t="str">
        <f ca="1">IF(C152&lt;&gt;"", 'Durango session calcs'!$H$3*OFFSET(A26,0,Instructions!H$24-1,1,1),"")</f>
        <v/>
      </c>
      <c r="E152" s="64" t="str">
        <f>IF(C152&lt;&gt;"",'Durango session calcs'!$H$3*P152,"")</f>
        <v/>
      </c>
      <c r="F152" s="64" t="str">
        <f ca="1">IF(C152&lt;&gt;"",D152*(((OFFSET(A26,0,Instructions!H$24,1,1)/OFFSET(A26,0,Instructions!H$24-1,1,1)))+'Durango session calcs'!L$7),"")</f>
        <v/>
      </c>
      <c r="G152" s="95" t="str">
        <f t="shared" si="0"/>
        <v/>
      </c>
      <c r="H152" s="92" t="str">
        <f t="shared" si="1"/>
        <v/>
      </c>
      <c r="I152" s="104" t="str">
        <f>IF(C152&lt;&gt;"",IF(B152=0,(1/Instructions!C$43*LN(1+Instructions!C$43*$F$124*(E152/(C152*F152^2))*(0.5/((E152/F152)^2+0.5)))/1000000),1/Instructions!C$43*LN(1+(Instructions!C$43*Instructions!C$41*(B152/C152)/E152))/1000000), "")</f>
        <v/>
      </c>
      <c r="J152" s="105" t="str">
        <f>IF(C152&lt;&gt;"",IF(B152=0,I152*SQRT(4/0.5+1/((E152/F152)^2+0.5)+($G$124/$F$124)^2),I152*(((4/B152)+(F152/E152)^2+(Instructions!C$42/Instructions!C$41)^2))^0.5),"")</f>
        <v/>
      </c>
      <c r="K152" s="62" t="str">
        <f ca="1">IF(C152&lt;&gt;"",(OFFSET(A26,0,Instructions!C$24-1,1,1)/OFFSET(A26,0,Instructions!D$24-1,1,1))/Instructions!$E$35,"")</f>
        <v/>
      </c>
      <c r="L152" s="66" t="str">
        <f ca="1">IF(C152&lt;&gt;"",K152*2*(((OFFSET(A26,0,Instructions!C$24,1,1)/(OFFSET(A26,0,Instructions!C$24-1,1,1))))+((((OFFSET(A26,0,Instructions!D$24,1,1)/(OFFSET(A26,0,Instructions!D$24-1,1,1))))))),"")</f>
        <v/>
      </c>
      <c r="M152" s="96"/>
      <c r="N152" s="96"/>
      <c r="O152" s="86"/>
      <c r="P152" s="87"/>
      <c r="Q152" s="29"/>
      <c r="R152" s="115"/>
      <c r="S152" s="116"/>
      <c r="T152" s="117"/>
      <c r="V152" s="127" t="str">
        <f ca="1">IF(C152&lt;&gt;"",IF(B152=0,(I152^0.5/(J152/(2*I152^0.5)))^2,(LN(I152)/(I152*(((1/B152)+((OFFSET(A26,0,Instructions!H$24,1,1)/OFFSET(A26,0,Instructions!H$24-1,1,1))/2)^2))^0.5/I152))^2),"")</f>
        <v/>
      </c>
      <c r="W152" s="62" t="str">
        <f ca="1">IF(C152&lt;&gt;"",IF(B152=0,I152^0.5/(J152/(2*I152^0.5))^2,LN(I152)/(I152*(((1/B152)+((OFFSET(A26,0,Instructions!H$24,1,1)/OFFSET(A26,0,Instructions!H$24-1,1,1))/2)^2))^0.5/I152)^2),"")</f>
        <v/>
      </c>
      <c r="X152" s="66" t="str">
        <f ca="1">IF(C152&lt;&gt;"",IF(B152=0,1/(J152/(2*I152^0.5))^2,1/((((1/B152)+((OFFSET(A26,0,Instructions!H$24,1,1)/OFFSET(A26,0,Instructions!H$24-1,1,1))/2)^2))^0.5)^2),"")</f>
        <v/>
      </c>
      <c r="Z152" s="99"/>
      <c r="AA152" s="99"/>
    </row>
    <row r="153" spans="1:27" s="23" customFormat="1" x14ac:dyDescent="0.2">
      <c r="A153" s="35" t="str">
        <f t="shared" si="2"/>
        <v/>
      </c>
      <c r="B153" s="83"/>
      <c r="C153" s="84"/>
      <c r="D153" s="64" t="str">
        <f ca="1">IF(C153&lt;&gt;"", 'Durango session calcs'!$H$3*OFFSET(A27,0,Instructions!H$24-1,1,1),"")</f>
        <v/>
      </c>
      <c r="E153" s="64" t="str">
        <f>IF(C153&lt;&gt;"",'Durango session calcs'!$H$3*P153,"")</f>
        <v/>
      </c>
      <c r="F153" s="64" t="str">
        <f ca="1">IF(C153&lt;&gt;"",D153*(((OFFSET(A27,0,Instructions!H$24,1,1)/OFFSET(A27,0,Instructions!H$24-1,1,1)))+'Durango session calcs'!L$7),"")</f>
        <v/>
      </c>
      <c r="G153" s="95" t="str">
        <f t="shared" si="0"/>
        <v/>
      </c>
      <c r="H153" s="92" t="str">
        <f t="shared" si="1"/>
        <v/>
      </c>
      <c r="I153" s="104" t="str">
        <f>IF(C153&lt;&gt;"",IF(B153=0,(1/Instructions!C$43*LN(1+Instructions!C$43*$F$124*(E153/(C153*F153^2))*(0.5/((E153/F153)^2+0.5)))/1000000),1/Instructions!C$43*LN(1+(Instructions!C$43*Instructions!C$41*(B153/C153)/E153))/1000000), "")</f>
        <v/>
      </c>
      <c r="J153" s="105" t="str">
        <f>IF(C153&lt;&gt;"",IF(B153=0,I153*SQRT(4/0.5+1/((E153/F153)^2+0.5)+($G$124/$F$124)^2),I153*(((4/B153)+(F153/E153)^2+(Instructions!C$42/Instructions!C$41)^2))^0.5),"")</f>
        <v/>
      </c>
      <c r="K153" s="62" t="str">
        <f ca="1">IF(C153&lt;&gt;"",(OFFSET(A27,0,Instructions!C$24-1,1,1)/OFFSET(A27,0,Instructions!D$24-1,1,1))/Instructions!$E$35,"")</f>
        <v/>
      </c>
      <c r="L153" s="66" t="str">
        <f ca="1">IF(C153&lt;&gt;"",K153*2*(((OFFSET(A27,0,Instructions!C$24,1,1)/(OFFSET(A27,0,Instructions!C$24-1,1,1))))+((((OFFSET(A27,0,Instructions!D$24,1,1)/(OFFSET(A27,0,Instructions!D$24-1,1,1))))))),"")</f>
        <v/>
      </c>
      <c r="M153" s="96"/>
      <c r="N153" s="96"/>
      <c r="O153" s="86"/>
      <c r="P153" s="87"/>
      <c r="Q153" s="29"/>
      <c r="R153" s="115"/>
      <c r="S153" s="116"/>
      <c r="T153" s="117"/>
      <c r="V153" s="127" t="str">
        <f ca="1">IF(C153&lt;&gt;"",IF(B153=0,(I153^0.5/(J153/(2*I153^0.5)))^2,(LN(I153)/(I153*(((1/B153)+((OFFSET(A27,0,Instructions!H$24,1,1)/OFFSET(A27,0,Instructions!H$24-1,1,1))/2)^2))^0.5/I153))^2),"")</f>
        <v/>
      </c>
      <c r="W153" s="62" t="str">
        <f ca="1">IF(C153&lt;&gt;"",IF(B153=0,I153^0.5/(J153/(2*I153^0.5))^2,LN(I153)/(I153*(((1/B153)+((OFFSET(A27,0,Instructions!H$24,1,1)/OFFSET(A27,0,Instructions!H$24-1,1,1))/2)^2))^0.5/I153)^2),"")</f>
        <v/>
      </c>
      <c r="X153" s="66" t="str">
        <f ca="1">IF(C153&lt;&gt;"",IF(B153=0,1/(J153/(2*I153^0.5))^2,1/((((1/B153)+((OFFSET(A27,0,Instructions!H$24,1,1)/OFFSET(A27,0,Instructions!H$24-1,1,1))/2)^2))^0.5)^2),"")</f>
        <v/>
      </c>
      <c r="Z153" s="99"/>
      <c r="AA153" s="99"/>
    </row>
    <row r="154" spans="1:27" s="23" customFormat="1" x14ac:dyDescent="0.2">
      <c r="A154" s="35" t="str">
        <f t="shared" si="2"/>
        <v/>
      </c>
      <c r="B154" s="83"/>
      <c r="C154" s="84"/>
      <c r="D154" s="64" t="str">
        <f ca="1">IF(C154&lt;&gt;"", 'Durango session calcs'!$H$3*OFFSET(A28,0,Instructions!H$24-1,1,1),"")</f>
        <v/>
      </c>
      <c r="E154" s="64" t="str">
        <f>IF(C154&lt;&gt;"",'Durango session calcs'!$H$3*P154,"")</f>
        <v/>
      </c>
      <c r="F154" s="64" t="str">
        <f ca="1">IF(C154&lt;&gt;"",D154*(((OFFSET(A28,0,Instructions!H$24,1,1)/OFFSET(A28,0,Instructions!H$24-1,1,1)))+'Durango session calcs'!L$7),"")</f>
        <v/>
      </c>
      <c r="G154" s="95" t="str">
        <f t="shared" si="0"/>
        <v/>
      </c>
      <c r="H154" s="92" t="str">
        <f t="shared" si="1"/>
        <v/>
      </c>
      <c r="I154" s="104" t="str">
        <f>IF(C154&lt;&gt;"",IF(B154=0,(1/Instructions!C$43*LN(1+Instructions!C$43*$F$124*(E154/(C154*F154^2))*(0.5/((E154/F154)^2+0.5)))/1000000),1/Instructions!C$43*LN(1+(Instructions!C$43*Instructions!C$41*(B154/C154)/E154))/1000000), "")</f>
        <v/>
      </c>
      <c r="J154" s="105" t="str">
        <f>IF(C154&lt;&gt;"",IF(B154=0,I154*SQRT(4/0.5+1/((E154/F154)^2+0.5)+($G$124/$F$124)^2),I154*(((4/B154)+(F154/E154)^2+(Instructions!C$42/Instructions!C$41)^2))^0.5),"")</f>
        <v/>
      </c>
      <c r="K154" s="62" t="str">
        <f ca="1">IF(C154&lt;&gt;"",(OFFSET(A28,0,Instructions!C$24-1,1,1)/OFFSET(A28,0,Instructions!D$24-1,1,1))/Instructions!$E$35,"")</f>
        <v/>
      </c>
      <c r="L154" s="66" t="str">
        <f ca="1">IF(C154&lt;&gt;"",K154*2*(((OFFSET(A28,0,Instructions!C$24,1,1)/(OFFSET(A28,0,Instructions!C$24-1,1,1))))+((((OFFSET(A28,0,Instructions!D$24,1,1)/(OFFSET(A28,0,Instructions!D$24-1,1,1))))))),"")</f>
        <v/>
      </c>
      <c r="M154" s="96"/>
      <c r="N154" s="96"/>
      <c r="O154" s="86"/>
      <c r="P154" s="87"/>
      <c r="Q154" s="29"/>
      <c r="R154" s="115"/>
      <c r="S154" s="116"/>
      <c r="T154" s="117"/>
      <c r="V154" s="127" t="str">
        <f ca="1">IF(C154&lt;&gt;"",IF(B154=0,(I154^0.5/(J154/(2*I154^0.5)))^2,(LN(I154)/(I154*(((1/B154)+((OFFSET(A28,0,Instructions!H$24,1,1)/OFFSET(A28,0,Instructions!H$24-1,1,1))/2)^2))^0.5/I154))^2),"")</f>
        <v/>
      </c>
      <c r="W154" s="62" t="str">
        <f ca="1">IF(C154&lt;&gt;"",IF(B154=0,I154^0.5/(J154/(2*I154^0.5))^2,LN(I154)/(I154*(((1/B154)+((OFFSET(A28,0,Instructions!H$24,1,1)/OFFSET(A28,0,Instructions!H$24-1,1,1))/2)^2))^0.5/I154)^2),"")</f>
        <v/>
      </c>
      <c r="X154" s="66" t="str">
        <f ca="1">IF(C154&lt;&gt;"",IF(B154=0,1/(J154/(2*I154^0.5))^2,1/((((1/B154)+((OFFSET(A28,0,Instructions!H$24,1,1)/OFFSET(A28,0,Instructions!H$24-1,1,1))/2)^2))^0.5)^2),"")</f>
        <v/>
      </c>
      <c r="Z154" s="99"/>
      <c r="AA154" s="99"/>
    </row>
    <row r="155" spans="1:27" s="23" customFormat="1" x14ac:dyDescent="0.2">
      <c r="A155" s="35" t="str">
        <f t="shared" si="2"/>
        <v/>
      </c>
      <c r="B155" s="83"/>
      <c r="C155" s="84"/>
      <c r="D155" s="64" t="str">
        <f ca="1">IF(C155&lt;&gt;"", 'Durango session calcs'!$H$3*OFFSET(A29,0,Instructions!H$24-1,1,1),"")</f>
        <v/>
      </c>
      <c r="E155" s="64" t="str">
        <f>IF(C155&lt;&gt;"",'Durango session calcs'!$H$3*P155,"")</f>
        <v/>
      </c>
      <c r="F155" s="64" t="str">
        <f ca="1">IF(C155&lt;&gt;"",D155*(((OFFSET(A29,0,Instructions!H$24,1,1)/OFFSET(A29,0,Instructions!H$24-1,1,1)))+'Durango session calcs'!L$7),"")</f>
        <v/>
      </c>
      <c r="G155" s="95" t="str">
        <f t="shared" si="0"/>
        <v/>
      </c>
      <c r="H155" s="92" t="str">
        <f t="shared" si="1"/>
        <v/>
      </c>
      <c r="I155" s="104" t="str">
        <f>IF(C155&lt;&gt;"",IF(B155=0,(1/Instructions!C$43*LN(1+Instructions!C$43*$F$124*(E155/(C155*F155^2))*(0.5/((E155/F155)^2+0.5)))/1000000),1/Instructions!C$43*LN(1+(Instructions!C$43*Instructions!C$41*(B155/C155)/E155))/1000000), "")</f>
        <v/>
      </c>
      <c r="J155" s="105" t="str">
        <f>IF(C155&lt;&gt;"",IF(B155=0,I155*SQRT(4/0.5+1/((E155/F155)^2+0.5)+($G$124/$F$124)^2),I155*(((4/B155)+(F155/E155)^2+(Instructions!C$42/Instructions!C$41)^2))^0.5),"")</f>
        <v/>
      </c>
      <c r="K155" s="62" t="str">
        <f ca="1">IF(C155&lt;&gt;"",(OFFSET(A29,0,Instructions!C$24-1,1,1)/OFFSET(A29,0,Instructions!D$24-1,1,1))/Instructions!$E$35,"")</f>
        <v/>
      </c>
      <c r="L155" s="66" t="str">
        <f ca="1">IF(C155&lt;&gt;"",K155*2*(((OFFSET(A29,0,Instructions!C$24,1,1)/(OFFSET(A29,0,Instructions!C$24-1,1,1))))+((((OFFSET(A29,0,Instructions!D$24,1,1)/(OFFSET(A29,0,Instructions!D$24-1,1,1))))))),"")</f>
        <v/>
      </c>
      <c r="M155" s="96"/>
      <c r="N155" s="96"/>
      <c r="O155" s="86"/>
      <c r="P155" s="87"/>
      <c r="Q155" s="29"/>
      <c r="R155" s="115"/>
      <c r="S155" s="116"/>
      <c r="T155" s="117"/>
      <c r="V155" s="127" t="str">
        <f ca="1">IF(C155&lt;&gt;"",IF(B155=0,(I155^0.5/(J155/(2*I155^0.5)))^2,(LN(I155)/(I155*(((1/B155)+((OFFSET(A29,0,Instructions!H$24,1,1)/OFFSET(A29,0,Instructions!H$24-1,1,1))/2)^2))^0.5/I155))^2),"")</f>
        <v/>
      </c>
      <c r="W155" s="62" t="str">
        <f ca="1">IF(C155&lt;&gt;"",IF(B155=0,I155^0.5/(J155/(2*I155^0.5))^2,LN(I155)/(I155*(((1/B155)+((OFFSET(A29,0,Instructions!H$24,1,1)/OFFSET(A29,0,Instructions!H$24-1,1,1))/2)^2))^0.5/I155)^2),"")</f>
        <v/>
      </c>
      <c r="X155" s="66" t="str">
        <f ca="1">IF(C155&lt;&gt;"",IF(B155=0,1/(J155/(2*I155^0.5))^2,1/((((1/B155)+((OFFSET(A29,0,Instructions!H$24,1,1)/OFFSET(A29,0,Instructions!H$24-1,1,1))/2)^2))^0.5)^2),"")</f>
        <v/>
      </c>
      <c r="Z155" s="99"/>
      <c r="AA155" s="99"/>
    </row>
    <row r="156" spans="1:27" s="23" customFormat="1" x14ac:dyDescent="0.2">
      <c r="A156" s="35" t="str">
        <f t="shared" si="2"/>
        <v/>
      </c>
      <c r="B156" s="83"/>
      <c r="C156" s="84"/>
      <c r="D156" s="64" t="str">
        <f ca="1">IF(C156&lt;&gt;"", 'Durango session calcs'!$H$3*OFFSET(A30,0,Instructions!H$24-1,1,1),"")</f>
        <v/>
      </c>
      <c r="E156" s="64" t="str">
        <f>IF(C156&lt;&gt;"",'Durango session calcs'!$H$3*P156,"")</f>
        <v/>
      </c>
      <c r="F156" s="64" t="str">
        <f ca="1">IF(C156&lt;&gt;"",D156*(((OFFSET(A30,0,Instructions!H$24,1,1)/OFFSET(A30,0,Instructions!H$24-1,1,1)))+'Durango session calcs'!L$7),"")</f>
        <v/>
      </c>
      <c r="G156" s="95" t="str">
        <f t="shared" si="0"/>
        <v/>
      </c>
      <c r="H156" s="92" t="str">
        <f t="shared" si="1"/>
        <v/>
      </c>
      <c r="I156" s="104" t="str">
        <f>IF(C156&lt;&gt;"",IF(B156=0,(1/Instructions!C$43*LN(1+Instructions!C$43*$F$124*(E156/(C156*F156^2))*(0.5/((E156/F156)^2+0.5)))/1000000),1/Instructions!C$43*LN(1+(Instructions!C$43*Instructions!C$41*(B156/C156)/E156))/1000000), "")</f>
        <v/>
      </c>
      <c r="J156" s="105" t="str">
        <f>IF(C156&lt;&gt;"",IF(B156=0,I156*SQRT(4/0.5+1/((E156/F156)^2+0.5)+($G$124/$F$124)^2),I156*(((4/B156)+(F156/E156)^2+(Instructions!C$42/Instructions!C$41)^2))^0.5),"")</f>
        <v/>
      </c>
      <c r="K156" s="62" t="str">
        <f ca="1">IF(C156&lt;&gt;"",(OFFSET(A30,0,Instructions!C$24-1,1,1)/OFFSET(A30,0,Instructions!D$24-1,1,1))/Instructions!$E$35,"")</f>
        <v/>
      </c>
      <c r="L156" s="66" t="str">
        <f ca="1">IF(C156&lt;&gt;"",K156*2*(((OFFSET(A30,0,Instructions!C$24,1,1)/(OFFSET(A30,0,Instructions!C$24-1,1,1))))+((((OFFSET(A30,0,Instructions!D$24,1,1)/(OFFSET(A30,0,Instructions!D$24-1,1,1))))))),"")</f>
        <v/>
      </c>
      <c r="M156" s="96"/>
      <c r="N156" s="96"/>
      <c r="O156" s="86"/>
      <c r="P156" s="87"/>
      <c r="Q156" s="29"/>
      <c r="R156" s="115"/>
      <c r="S156" s="116"/>
      <c r="T156" s="117"/>
      <c r="V156" s="127" t="str">
        <f ca="1">IF(C156&lt;&gt;"",IF(B156=0,(I156^0.5/(J156/(2*I156^0.5)))^2,(LN(I156)/(I156*(((1/B156)+((OFFSET(A30,0,Instructions!H$24,1,1)/OFFSET(A30,0,Instructions!H$24-1,1,1))/2)^2))^0.5/I156))^2),"")</f>
        <v/>
      </c>
      <c r="W156" s="62" t="str">
        <f ca="1">IF(C156&lt;&gt;"",IF(B156=0,I156^0.5/(J156/(2*I156^0.5))^2,LN(I156)/(I156*(((1/B156)+((OFFSET(A30,0,Instructions!H$24,1,1)/OFFSET(A30,0,Instructions!H$24-1,1,1))/2)^2))^0.5/I156)^2),"")</f>
        <v/>
      </c>
      <c r="X156" s="66" t="str">
        <f ca="1">IF(C156&lt;&gt;"",IF(B156=0,1/(J156/(2*I156^0.5))^2,1/((((1/B156)+((OFFSET(A30,0,Instructions!H$24,1,1)/OFFSET(A30,0,Instructions!H$24-1,1,1))/2)^2))^0.5)^2),"")</f>
        <v/>
      </c>
      <c r="Z156" s="99"/>
      <c r="AA156" s="99"/>
    </row>
    <row r="157" spans="1:27" s="23" customFormat="1" x14ac:dyDescent="0.2">
      <c r="A157" s="35" t="str">
        <f t="shared" si="2"/>
        <v/>
      </c>
      <c r="B157" s="83"/>
      <c r="C157" s="84"/>
      <c r="D157" s="64" t="str">
        <f ca="1">IF(C157&lt;&gt;"", 'Durango session calcs'!$H$3*OFFSET(A31,0,Instructions!H$24-1,1,1),"")</f>
        <v/>
      </c>
      <c r="E157" s="64" t="str">
        <f>IF(C157&lt;&gt;"",'Durango session calcs'!$H$3*P157,"")</f>
        <v/>
      </c>
      <c r="F157" s="64" t="str">
        <f ca="1">IF(C157&lt;&gt;"",D157*(((OFFSET(A31,0,Instructions!H$24,1,1)/OFFSET(A31,0,Instructions!H$24-1,1,1)))+'Durango session calcs'!L$7),"")</f>
        <v/>
      </c>
      <c r="G157" s="95" t="str">
        <f t="shared" si="0"/>
        <v/>
      </c>
      <c r="H157" s="92" t="str">
        <f t="shared" si="1"/>
        <v/>
      </c>
      <c r="I157" s="104" t="str">
        <f>IF(C157&lt;&gt;"",IF(B157=0,(1/Instructions!C$43*LN(1+Instructions!C$43*$F$124*(E157/(C157*F157^2))*(0.5/((E157/F157)^2+0.5)))/1000000),1/Instructions!C$43*LN(1+(Instructions!C$43*Instructions!C$41*(B157/C157)/E157))/1000000), "")</f>
        <v/>
      </c>
      <c r="J157" s="105" t="str">
        <f>IF(C157&lt;&gt;"",IF(B157=0,I157*SQRT(4/0.5+1/((E157/F157)^2+0.5)+($G$124/$F$124)^2),I157*(((4/B157)+(F157/E157)^2+(Instructions!C$42/Instructions!C$41)^2))^0.5),"")</f>
        <v/>
      </c>
      <c r="K157" s="62" t="str">
        <f ca="1">IF(C157&lt;&gt;"",(OFFSET(A31,0,Instructions!C$24-1,1,1)/OFFSET(A31,0,Instructions!D$24-1,1,1))/Instructions!$E$35,"")</f>
        <v/>
      </c>
      <c r="L157" s="66" t="str">
        <f ca="1">IF(C157&lt;&gt;"",K157*2*(((OFFSET(A31,0,Instructions!C$24,1,1)/(OFFSET(A31,0,Instructions!C$24-1,1,1))))+((((OFFSET(A31,0,Instructions!D$24,1,1)/(OFFSET(A31,0,Instructions!D$24-1,1,1))))))),"")</f>
        <v/>
      </c>
      <c r="M157" s="96"/>
      <c r="N157" s="96"/>
      <c r="O157" s="86"/>
      <c r="P157" s="87"/>
      <c r="Q157" s="29"/>
      <c r="R157" s="115"/>
      <c r="S157" s="116"/>
      <c r="T157" s="117"/>
      <c r="V157" s="127" t="str">
        <f ca="1">IF(C157&lt;&gt;"",IF(B157=0,(I157^0.5/(J157/(2*I157^0.5)))^2,(LN(I157)/(I157*(((1/B157)+((OFFSET(A31,0,Instructions!H$24,1,1)/OFFSET(A31,0,Instructions!H$24-1,1,1))/2)^2))^0.5/I157))^2),"")</f>
        <v/>
      </c>
      <c r="W157" s="62" t="str">
        <f ca="1">IF(C157&lt;&gt;"",IF(B157=0,I157^0.5/(J157/(2*I157^0.5))^2,LN(I157)/(I157*(((1/B157)+((OFFSET(A31,0,Instructions!H$24,1,1)/OFFSET(A31,0,Instructions!H$24-1,1,1))/2)^2))^0.5/I157)^2),"")</f>
        <v/>
      </c>
      <c r="X157" s="66" t="str">
        <f ca="1">IF(C157&lt;&gt;"",IF(B157=0,1/(J157/(2*I157^0.5))^2,1/((((1/B157)+((OFFSET(A31,0,Instructions!H$24,1,1)/OFFSET(A31,0,Instructions!H$24-1,1,1))/2)^2))^0.5)^2),"")</f>
        <v/>
      </c>
      <c r="Z157" s="99"/>
      <c r="AA157" s="99"/>
    </row>
    <row r="158" spans="1:27" s="23" customFormat="1" x14ac:dyDescent="0.2">
      <c r="A158" s="35" t="str">
        <f t="shared" ref="A158:A221" si="3">IF(G32&lt;&gt;"",G32,"")</f>
        <v/>
      </c>
      <c r="B158" s="83"/>
      <c r="C158" s="84"/>
      <c r="D158" s="64" t="str">
        <f ca="1">IF(C158&lt;&gt;"", 'Durango session calcs'!$H$3*OFFSET(A32,0,Instructions!H$24-1,1,1),"")</f>
        <v/>
      </c>
      <c r="E158" s="64" t="str">
        <f>IF(C158&lt;&gt;"",'Durango session calcs'!$H$3*P158,"")</f>
        <v/>
      </c>
      <c r="F158" s="64" t="str">
        <f ca="1">IF(C158&lt;&gt;"",D158*(((OFFSET(A32,0,Instructions!H$24,1,1)/OFFSET(A32,0,Instructions!H$24-1,1,1)))+'Durango session calcs'!L$7),"")</f>
        <v/>
      </c>
      <c r="G158" s="95" t="str">
        <f t="shared" ref="G158:G221" si="4">IF(C158&lt;&gt;"",C158*E158,"")</f>
        <v/>
      </c>
      <c r="H158" s="92" t="str">
        <f t="shared" ref="H158:H221" si="5">IF(C158&lt;&gt;"",SQRT(C158^2*F158^2),"")</f>
        <v/>
      </c>
      <c r="I158" s="104" t="str">
        <f>IF(C158&lt;&gt;"",IF(B158=0,(1/Instructions!C$43*LN(1+Instructions!C$43*$F$124*(E158/(C158*F158^2))*(0.5/((E158/F158)^2+0.5)))/1000000),1/Instructions!C$43*LN(1+(Instructions!C$43*Instructions!C$41*(B158/C158)/E158))/1000000), "")</f>
        <v/>
      </c>
      <c r="J158" s="105" t="str">
        <f>IF(C158&lt;&gt;"",IF(B158=0,I158*SQRT(4/0.5+1/((E158/F158)^2+0.5)+($G$124/$F$124)^2),I158*(((4/B158)+(F158/E158)^2+(Instructions!C$42/Instructions!C$41)^2))^0.5),"")</f>
        <v/>
      </c>
      <c r="K158" s="62" t="str">
        <f ca="1">IF(C158&lt;&gt;"",(OFFSET(A32,0,Instructions!C$24-1,1,1)/OFFSET(A32,0,Instructions!D$24-1,1,1))/Instructions!$E$35,"")</f>
        <v/>
      </c>
      <c r="L158" s="66" t="str">
        <f ca="1">IF(C158&lt;&gt;"",K158*2*(((OFFSET(A32,0,Instructions!C$24,1,1)/(OFFSET(A32,0,Instructions!C$24-1,1,1))))+((((OFFSET(A32,0,Instructions!D$24,1,1)/(OFFSET(A32,0,Instructions!D$24-1,1,1))))))),"")</f>
        <v/>
      </c>
      <c r="M158" s="96"/>
      <c r="N158" s="96"/>
      <c r="O158" s="86"/>
      <c r="P158" s="87"/>
      <c r="Q158" s="29"/>
      <c r="R158" s="115"/>
      <c r="S158" s="116"/>
      <c r="T158" s="117"/>
      <c r="V158" s="127" t="str">
        <f ca="1">IF(C158&lt;&gt;"",IF(B158=0,(I158^0.5/(J158/(2*I158^0.5)))^2,(LN(I158)/(I158*(((1/B158)+((OFFSET(A32,0,Instructions!H$24,1,1)/OFFSET(A32,0,Instructions!H$24-1,1,1))/2)^2))^0.5/I158))^2),"")</f>
        <v/>
      </c>
      <c r="W158" s="62" t="str">
        <f ca="1">IF(C158&lt;&gt;"",IF(B158=0,I158^0.5/(J158/(2*I158^0.5))^2,LN(I158)/(I158*(((1/B158)+((OFFSET(A32,0,Instructions!H$24,1,1)/OFFSET(A32,0,Instructions!H$24-1,1,1))/2)^2))^0.5/I158)^2),"")</f>
        <v/>
      </c>
      <c r="X158" s="66" t="str">
        <f ca="1">IF(C158&lt;&gt;"",IF(B158=0,1/(J158/(2*I158^0.5))^2,1/((((1/B158)+((OFFSET(A32,0,Instructions!H$24,1,1)/OFFSET(A32,0,Instructions!H$24-1,1,1))/2)^2))^0.5)^2),"")</f>
        <v/>
      </c>
      <c r="Z158" s="99"/>
      <c r="AA158" s="99"/>
    </row>
    <row r="159" spans="1:27" s="23" customFormat="1" x14ac:dyDescent="0.2">
      <c r="A159" s="35" t="str">
        <f t="shared" si="3"/>
        <v/>
      </c>
      <c r="B159" s="83"/>
      <c r="C159" s="84"/>
      <c r="D159" s="64" t="str">
        <f ca="1">IF(C159&lt;&gt;"", 'Durango session calcs'!$H$3*OFFSET(A33,0,Instructions!H$24-1,1,1),"")</f>
        <v/>
      </c>
      <c r="E159" s="64" t="str">
        <f>IF(C159&lt;&gt;"",'Durango session calcs'!$H$3*P159,"")</f>
        <v/>
      </c>
      <c r="F159" s="64" t="str">
        <f ca="1">IF(C159&lt;&gt;"",D159*(((OFFSET(A33,0,Instructions!H$24,1,1)/OFFSET(A33,0,Instructions!H$24-1,1,1)))+'Durango session calcs'!L$7),"")</f>
        <v/>
      </c>
      <c r="G159" s="95" t="str">
        <f t="shared" si="4"/>
        <v/>
      </c>
      <c r="H159" s="92" t="str">
        <f t="shared" si="5"/>
        <v/>
      </c>
      <c r="I159" s="104" t="str">
        <f>IF(C159&lt;&gt;"",IF(B159=0,(1/Instructions!C$43*LN(1+Instructions!C$43*$F$124*(E159/(C159*F159^2))*(0.5/((E159/F159)^2+0.5)))/1000000),1/Instructions!C$43*LN(1+(Instructions!C$43*Instructions!C$41*(B159/C159)/E159))/1000000), "")</f>
        <v/>
      </c>
      <c r="J159" s="105" t="str">
        <f>IF(C159&lt;&gt;"",IF(B159=0,I159*SQRT(4/0.5+1/((E159/F159)^2+0.5)+($G$124/$F$124)^2),I159*(((4/B159)+(F159/E159)^2+(Instructions!C$42/Instructions!C$41)^2))^0.5),"")</f>
        <v/>
      </c>
      <c r="K159" s="62" t="str">
        <f ca="1">IF(C159&lt;&gt;"",(OFFSET(A33,0,Instructions!C$24-1,1,1)/OFFSET(A33,0,Instructions!D$24-1,1,1))/Instructions!$E$35,"")</f>
        <v/>
      </c>
      <c r="L159" s="66" t="str">
        <f ca="1">IF(C159&lt;&gt;"",K159*2*(((OFFSET(A33,0,Instructions!C$24,1,1)/(OFFSET(A33,0,Instructions!C$24-1,1,1))))+((((OFFSET(A33,0,Instructions!D$24,1,1)/(OFFSET(A33,0,Instructions!D$24-1,1,1))))))),"")</f>
        <v/>
      </c>
      <c r="M159" s="96"/>
      <c r="N159" s="96"/>
      <c r="O159" s="86"/>
      <c r="P159" s="87"/>
      <c r="Q159" s="29"/>
      <c r="R159" s="115"/>
      <c r="S159" s="116"/>
      <c r="T159" s="117"/>
      <c r="V159" s="127" t="str">
        <f ca="1">IF(C159&lt;&gt;"",IF(B159=0,(I159^0.5/(J159/(2*I159^0.5)))^2,(LN(I159)/(I159*(((1/B159)+((OFFSET(A33,0,Instructions!H$24,1,1)/OFFSET(A33,0,Instructions!H$24-1,1,1))/2)^2))^0.5/I159))^2),"")</f>
        <v/>
      </c>
      <c r="W159" s="62" t="str">
        <f ca="1">IF(C159&lt;&gt;"",IF(B159=0,I159^0.5/(J159/(2*I159^0.5))^2,LN(I159)/(I159*(((1/B159)+((OFFSET(A33,0,Instructions!H$24,1,1)/OFFSET(A33,0,Instructions!H$24-1,1,1))/2)^2))^0.5/I159)^2),"")</f>
        <v/>
      </c>
      <c r="X159" s="66" t="str">
        <f ca="1">IF(C159&lt;&gt;"",IF(B159=0,1/(J159/(2*I159^0.5))^2,1/((((1/B159)+((OFFSET(A33,0,Instructions!H$24,1,1)/OFFSET(A33,0,Instructions!H$24-1,1,1))/2)^2))^0.5)^2),"")</f>
        <v/>
      </c>
      <c r="Z159" s="99"/>
      <c r="AA159" s="99"/>
    </row>
    <row r="160" spans="1:27" s="23" customFormat="1" x14ac:dyDescent="0.2">
      <c r="A160" s="35" t="str">
        <f t="shared" si="3"/>
        <v/>
      </c>
      <c r="B160" s="83"/>
      <c r="C160" s="84"/>
      <c r="D160" s="64" t="str">
        <f ca="1">IF(C160&lt;&gt;"", 'Durango session calcs'!$H$3*OFFSET(A34,0,Instructions!H$24-1,1,1),"")</f>
        <v/>
      </c>
      <c r="E160" s="64" t="str">
        <f>IF(C160&lt;&gt;"",'Durango session calcs'!$H$3*P160,"")</f>
        <v/>
      </c>
      <c r="F160" s="64" t="str">
        <f ca="1">IF(C160&lt;&gt;"",D160*(((OFFSET(A34,0,Instructions!H$24,1,1)/OFFSET(A34,0,Instructions!H$24-1,1,1)))+'Durango session calcs'!L$7),"")</f>
        <v/>
      </c>
      <c r="G160" s="95" t="str">
        <f t="shared" si="4"/>
        <v/>
      </c>
      <c r="H160" s="92" t="str">
        <f t="shared" si="5"/>
        <v/>
      </c>
      <c r="I160" s="104" t="str">
        <f>IF(C160&lt;&gt;"",IF(B160=0,(1/Instructions!C$43*LN(1+Instructions!C$43*$F$124*(E160/(C160*F160^2))*(0.5/((E160/F160)^2+0.5)))/1000000),1/Instructions!C$43*LN(1+(Instructions!C$43*Instructions!C$41*(B160/C160)/E160))/1000000), "")</f>
        <v/>
      </c>
      <c r="J160" s="105" t="str">
        <f>IF(C160&lt;&gt;"",IF(B160=0,I160*SQRT(4/0.5+1/((E160/F160)^2+0.5)+($G$124/$F$124)^2),I160*(((4/B160)+(F160/E160)^2+(Instructions!C$42/Instructions!C$41)^2))^0.5),"")</f>
        <v/>
      </c>
      <c r="K160" s="62" t="str">
        <f ca="1">IF(C160&lt;&gt;"",(OFFSET(A34,0,Instructions!C$24-1,1,1)/OFFSET(A34,0,Instructions!D$24-1,1,1))/Instructions!$E$35,"")</f>
        <v/>
      </c>
      <c r="L160" s="66" t="str">
        <f ca="1">IF(C160&lt;&gt;"",K160*2*(((OFFSET(A34,0,Instructions!C$24,1,1)/(OFFSET(A34,0,Instructions!C$24-1,1,1))))+((((OFFSET(A34,0,Instructions!D$24,1,1)/(OFFSET(A34,0,Instructions!D$24-1,1,1))))))),"")</f>
        <v/>
      </c>
      <c r="M160" s="96"/>
      <c r="N160" s="96"/>
      <c r="O160" s="86"/>
      <c r="P160" s="87"/>
      <c r="Q160" s="29"/>
      <c r="R160" s="115"/>
      <c r="S160" s="116"/>
      <c r="T160" s="117"/>
      <c r="V160" s="127" t="str">
        <f ca="1">IF(C160&lt;&gt;"",IF(B160=0,(I160^0.5/(J160/(2*I160^0.5)))^2,(LN(I160)/(I160*(((1/B160)+((OFFSET(A34,0,Instructions!H$24,1,1)/OFFSET(A34,0,Instructions!H$24-1,1,1))/2)^2))^0.5/I160))^2),"")</f>
        <v/>
      </c>
      <c r="W160" s="62" t="str">
        <f ca="1">IF(C160&lt;&gt;"",IF(B160=0,I160^0.5/(J160/(2*I160^0.5))^2,LN(I160)/(I160*(((1/B160)+((OFFSET(A34,0,Instructions!H$24,1,1)/OFFSET(A34,0,Instructions!H$24-1,1,1))/2)^2))^0.5/I160)^2),"")</f>
        <v/>
      </c>
      <c r="X160" s="66" t="str">
        <f ca="1">IF(C160&lt;&gt;"",IF(B160=0,1/(J160/(2*I160^0.5))^2,1/((((1/B160)+((OFFSET(A34,0,Instructions!H$24,1,1)/OFFSET(A34,0,Instructions!H$24-1,1,1))/2)^2))^0.5)^2),"")</f>
        <v/>
      </c>
      <c r="Z160" s="99"/>
      <c r="AA160" s="99"/>
    </row>
    <row r="161" spans="1:27" s="23" customFormat="1" x14ac:dyDescent="0.2">
      <c r="A161" s="35" t="str">
        <f t="shared" si="3"/>
        <v/>
      </c>
      <c r="B161" s="83"/>
      <c r="C161" s="84"/>
      <c r="D161" s="64" t="str">
        <f ca="1">IF(C161&lt;&gt;"", 'Durango session calcs'!$H$3*OFFSET(A35,0,Instructions!H$24-1,1,1),"")</f>
        <v/>
      </c>
      <c r="E161" s="64" t="str">
        <f>IF(C161&lt;&gt;"",'Durango session calcs'!$H$3*P161,"")</f>
        <v/>
      </c>
      <c r="F161" s="64" t="str">
        <f ca="1">IF(C161&lt;&gt;"",D161*(((OFFSET(A35,0,Instructions!H$24,1,1)/OFFSET(A35,0,Instructions!H$24-1,1,1)))+'Durango session calcs'!L$7),"")</f>
        <v/>
      </c>
      <c r="G161" s="95" t="str">
        <f t="shared" si="4"/>
        <v/>
      </c>
      <c r="H161" s="92" t="str">
        <f t="shared" si="5"/>
        <v/>
      </c>
      <c r="I161" s="104" t="str">
        <f>IF(C161&lt;&gt;"",IF(B161=0,(1/Instructions!C$43*LN(1+Instructions!C$43*$F$124*(E161/(C161*F161^2))*(0.5/((E161/F161)^2+0.5)))/1000000),1/Instructions!C$43*LN(1+(Instructions!C$43*Instructions!C$41*(B161/C161)/E161))/1000000), "")</f>
        <v/>
      </c>
      <c r="J161" s="105" t="str">
        <f>IF(C161&lt;&gt;"",IF(B161=0,I161*SQRT(4/0.5+1/((E161/F161)^2+0.5)+($G$124/$F$124)^2),I161*(((4/B161)+(F161/E161)^2+(Instructions!C$42/Instructions!C$41)^2))^0.5),"")</f>
        <v/>
      </c>
      <c r="K161" s="62" t="str">
        <f ca="1">IF(C161&lt;&gt;"",(OFFSET(A35,0,Instructions!C$24-1,1,1)/OFFSET(A35,0,Instructions!D$24-1,1,1))/Instructions!$E$35,"")</f>
        <v/>
      </c>
      <c r="L161" s="66" t="str">
        <f ca="1">IF(C161&lt;&gt;"",K161*2*(((OFFSET(A35,0,Instructions!C$24,1,1)/(OFFSET(A35,0,Instructions!C$24-1,1,1))))+((((OFFSET(A35,0,Instructions!D$24,1,1)/(OFFSET(A35,0,Instructions!D$24-1,1,1))))))),"")</f>
        <v/>
      </c>
      <c r="M161" s="96"/>
      <c r="N161" s="96"/>
      <c r="O161" s="86"/>
      <c r="P161" s="87"/>
      <c r="Q161" s="29"/>
      <c r="R161" s="115"/>
      <c r="S161" s="116"/>
      <c r="T161" s="117"/>
      <c r="V161" s="127" t="str">
        <f ca="1">IF(C161&lt;&gt;"",IF(B161=0,(I161^0.5/(J161/(2*I161^0.5)))^2,(LN(I161)/(I161*(((1/B161)+((OFFSET(A35,0,Instructions!H$24,1,1)/OFFSET(A35,0,Instructions!H$24-1,1,1))/2)^2))^0.5/I161))^2),"")</f>
        <v/>
      </c>
      <c r="W161" s="62" t="str">
        <f ca="1">IF(C161&lt;&gt;"",IF(B161=0,I161^0.5/(J161/(2*I161^0.5))^2,LN(I161)/(I161*(((1/B161)+((OFFSET(A35,0,Instructions!H$24,1,1)/OFFSET(A35,0,Instructions!H$24-1,1,1))/2)^2))^0.5/I161)^2),"")</f>
        <v/>
      </c>
      <c r="X161" s="66" t="str">
        <f ca="1">IF(C161&lt;&gt;"",IF(B161=0,1/(J161/(2*I161^0.5))^2,1/((((1/B161)+((OFFSET(A35,0,Instructions!H$24,1,1)/OFFSET(A35,0,Instructions!H$24-1,1,1))/2)^2))^0.5)^2),"")</f>
        <v/>
      </c>
      <c r="Z161" s="99"/>
      <c r="AA161" s="99"/>
    </row>
    <row r="162" spans="1:27" s="23" customFormat="1" x14ac:dyDescent="0.2">
      <c r="A162" s="35" t="str">
        <f t="shared" si="3"/>
        <v/>
      </c>
      <c r="B162" s="83"/>
      <c r="C162" s="84"/>
      <c r="D162" s="64" t="str">
        <f ca="1">IF(C162&lt;&gt;"", 'Durango session calcs'!$H$3*OFFSET(A36,0,Instructions!H$24-1,1,1),"")</f>
        <v/>
      </c>
      <c r="E162" s="64" t="str">
        <f>IF(C162&lt;&gt;"",'Durango session calcs'!$H$3*P162,"")</f>
        <v/>
      </c>
      <c r="F162" s="64" t="str">
        <f ca="1">IF(C162&lt;&gt;"",D162*(((OFFSET(A36,0,Instructions!H$24,1,1)/OFFSET(A36,0,Instructions!H$24-1,1,1)))+'Durango session calcs'!L$7),"")</f>
        <v/>
      </c>
      <c r="G162" s="95" t="str">
        <f t="shared" si="4"/>
        <v/>
      </c>
      <c r="H162" s="92" t="str">
        <f t="shared" si="5"/>
        <v/>
      </c>
      <c r="I162" s="104" t="str">
        <f>IF(C162&lt;&gt;"",IF(B162=0,(1/Instructions!C$43*LN(1+Instructions!C$43*$F$124*(E162/(C162*F162^2))*(0.5/((E162/F162)^2+0.5)))/1000000),1/Instructions!C$43*LN(1+(Instructions!C$43*Instructions!C$41*(B162/C162)/E162))/1000000), "")</f>
        <v/>
      </c>
      <c r="J162" s="105" t="str">
        <f>IF(C162&lt;&gt;"",IF(B162=0,I162*SQRT(4/0.5+1/((E162/F162)^2+0.5)+($G$124/$F$124)^2),I162*(((4/B162)+(F162/E162)^2+(Instructions!C$42/Instructions!C$41)^2))^0.5),"")</f>
        <v/>
      </c>
      <c r="K162" s="62" t="str">
        <f ca="1">IF(C162&lt;&gt;"",(OFFSET(A36,0,Instructions!C$24-1,1,1)/OFFSET(A36,0,Instructions!D$24-1,1,1))/Instructions!$E$35,"")</f>
        <v/>
      </c>
      <c r="L162" s="66" t="str">
        <f ca="1">IF(C162&lt;&gt;"",K162*2*(((OFFSET(A36,0,Instructions!C$24,1,1)/(OFFSET(A36,0,Instructions!C$24-1,1,1))))+((((OFFSET(A36,0,Instructions!D$24,1,1)/(OFFSET(A36,0,Instructions!D$24-1,1,1))))))),"")</f>
        <v/>
      </c>
      <c r="M162" s="96"/>
      <c r="N162" s="96"/>
      <c r="O162" s="86"/>
      <c r="P162" s="87"/>
      <c r="Q162" s="29"/>
      <c r="R162" s="115"/>
      <c r="S162" s="116"/>
      <c r="T162" s="117"/>
      <c r="V162" s="127" t="str">
        <f ca="1">IF(C162&lt;&gt;"",IF(B162=0,(I162^0.5/(J162/(2*I162^0.5)))^2,(LN(I162)/(I162*(((1/B162)+((OFFSET(A36,0,Instructions!H$24,1,1)/OFFSET(A36,0,Instructions!H$24-1,1,1))/2)^2))^0.5/I162))^2),"")</f>
        <v/>
      </c>
      <c r="W162" s="62" t="str">
        <f ca="1">IF(C162&lt;&gt;"",IF(B162=0,I162^0.5/(J162/(2*I162^0.5))^2,LN(I162)/(I162*(((1/B162)+((OFFSET(A36,0,Instructions!H$24,1,1)/OFFSET(A36,0,Instructions!H$24-1,1,1))/2)^2))^0.5/I162)^2),"")</f>
        <v/>
      </c>
      <c r="X162" s="66" t="str">
        <f ca="1">IF(C162&lt;&gt;"",IF(B162=0,1/(J162/(2*I162^0.5))^2,1/((((1/B162)+((OFFSET(A36,0,Instructions!H$24,1,1)/OFFSET(A36,0,Instructions!H$24-1,1,1))/2)^2))^0.5)^2),"")</f>
        <v/>
      </c>
      <c r="Z162" s="99"/>
      <c r="AA162" s="99"/>
    </row>
    <row r="163" spans="1:27" s="23" customFormat="1" x14ac:dyDescent="0.2">
      <c r="A163" s="35" t="str">
        <f t="shared" si="3"/>
        <v/>
      </c>
      <c r="B163" s="83"/>
      <c r="C163" s="84"/>
      <c r="D163" s="64" t="str">
        <f ca="1">IF(C163&lt;&gt;"", 'Durango session calcs'!$H$3*OFFSET(A37,0,Instructions!H$24-1,1,1),"")</f>
        <v/>
      </c>
      <c r="E163" s="64" t="str">
        <f>IF(C163&lt;&gt;"",'Durango session calcs'!$H$3*P163,"")</f>
        <v/>
      </c>
      <c r="F163" s="64" t="str">
        <f ca="1">IF(C163&lt;&gt;"",D163*(((OFFSET(A37,0,Instructions!H$24,1,1)/OFFSET(A37,0,Instructions!H$24-1,1,1)))+'Durango session calcs'!L$7),"")</f>
        <v/>
      </c>
      <c r="G163" s="95" t="str">
        <f t="shared" si="4"/>
        <v/>
      </c>
      <c r="H163" s="92" t="str">
        <f t="shared" si="5"/>
        <v/>
      </c>
      <c r="I163" s="104" t="str">
        <f>IF(C163&lt;&gt;"",IF(B163=0,(1/Instructions!C$43*LN(1+Instructions!C$43*$F$124*(E163/(C163*F163^2))*(0.5/((E163/F163)^2+0.5)))/1000000),1/Instructions!C$43*LN(1+(Instructions!C$43*Instructions!C$41*(B163/C163)/E163))/1000000), "")</f>
        <v/>
      </c>
      <c r="J163" s="105" t="str">
        <f>IF(C163&lt;&gt;"",IF(B163=0,I163*SQRT(4/0.5+1/((E163/F163)^2+0.5)+($G$124/$F$124)^2),I163*(((4/B163)+(F163/E163)^2+(Instructions!C$42/Instructions!C$41)^2))^0.5),"")</f>
        <v/>
      </c>
      <c r="K163" s="62" t="str">
        <f ca="1">IF(C163&lt;&gt;"",(OFFSET(A37,0,Instructions!C$24-1,1,1)/OFFSET(A37,0,Instructions!D$24-1,1,1))/Instructions!$E$35,"")</f>
        <v/>
      </c>
      <c r="L163" s="66" t="str">
        <f ca="1">IF(C163&lt;&gt;"",K163*2*(((OFFSET(A37,0,Instructions!C$24,1,1)/(OFFSET(A37,0,Instructions!C$24-1,1,1))))+((((OFFSET(A37,0,Instructions!D$24,1,1)/(OFFSET(A37,0,Instructions!D$24-1,1,1))))))),"")</f>
        <v/>
      </c>
      <c r="M163" s="96"/>
      <c r="N163" s="96"/>
      <c r="O163" s="86"/>
      <c r="P163" s="87"/>
      <c r="Q163" s="29"/>
      <c r="R163" s="115"/>
      <c r="S163" s="116"/>
      <c r="T163" s="117"/>
      <c r="V163" s="127" t="str">
        <f ca="1">IF(C163&lt;&gt;"",IF(B163=0,(I163^0.5/(J163/(2*I163^0.5)))^2,(LN(I163)/(I163*(((1/B163)+((OFFSET(A37,0,Instructions!H$24,1,1)/OFFSET(A37,0,Instructions!H$24-1,1,1))/2)^2))^0.5/I163))^2),"")</f>
        <v/>
      </c>
      <c r="W163" s="62" t="str">
        <f ca="1">IF(C163&lt;&gt;"",IF(B163=0,I163^0.5/(J163/(2*I163^0.5))^2,LN(I163)/(I163*(((1/B163)+((OFFSET(A37,0,Instructions!H$24,1,1)/OFFSET(A37,0,Instructions!H$24-1,1,1))/2)^2))^0.5/I163)^2),"")</f>
        <v/>
      </c>
      <c r="X163" s="66" t="str">
        <f ca="1">IF(C163&lt;&gt;"",IF(B163=0,1/(J163/(2*I163^0.5))^2,1/((((1/B163)+((OFFSET(A37,0,Instructions!H$24,1,1)/OFFSET(A37,0,Instructions!H$24-1,1,1))/2)^2))^0.5)^2),"")</f>
        <v/>
      </c>
      <c r="Z163" s="99"/>
      <c r="AA163" s="99"/>
    </row>
    <row r="164" spans="1:27" s="23" customFormat="1" x14ac:dyDescent="0.2">
      <c r="A164" s="35" t="str">
        <f t="shared" si="3"/>
        <v/>
      </c>
      <c r="B164" s="83"/>
      <c r="C164" s="84"/>
      <c r="D164" s="64" t="str">
        <f ca="1">IF(C164&lt;&gt;"", 'Durango session calcs'!$H$3*OFFSET(A38,0,Instructions!H$24-1,1,1),"")</f>
        <v/>
      </c>
      <c r="E164" s="64" t="str">
        <f>IF(C164&lt;&gt;"",'Durango session calcs'!$H$3*P164,"")</f>
        <v/>
      </c>
      <c r="F164" s="64" t="str">
        <f ca="1">IF(C164&lt;&gt;"",D164*(((OFFSET(A38,0,Instructions!H$24,1,1)/OFFSET(A38,0,Instructions!H$24-1,1,1)))+'Durango session calcs'!L$7),"")</f>
        <v/>
      </c>
      <c r="G164" s="95" t="str">
        <f t="shared" si="4"/>
        <v/>
      </c>
      <c r="H164" s="92" t="str">
        <f t="shared" si="5"/>
        <v/>
      </c>
      <c r="I164" s="104" t="str">
        <f>IF(C164&lt;&gt;"",IF(B164=0,(1/Instructions!C$43*LN(1+Instructions!C$43*$F$124*(E164/(C164*F164^2))*(0.5/((E164/F164)^2+0.5)))/1000000),1/Instructions!C$43*LN(1+(Instructions!C$43*Instructions!C$41*(B164/C164)/E164))/1000000), "")</f>
        <v/>
      </c>
      <c r="J164" s="105" t="str">
        <f>IF(C164&lt;&gt;"",IF(B164=0,I164*SQRT(4/0.5+1/((E164/F164)^2+0.5)+($G$124/$F$124)^2),I164*(((4/B164)+(F164/E164)^2+(Instructions!C$42/Instructions!C$41)^2))^0.5),"")</f>
        <v/>
      </c>
      <c r="K164" s="62" t="str">
        <f ca="1">IF(C164&lt;&gt;"",(OFFSET(A38,0,Instructions!C$24-1,1,1)/OFFSET(A38,0,Instructions!D$24-1,1,1))/Instructions!$E$35,"")</f>
        <v/>
      </c>
      <c r="L164" s="66" t="str">
        <f ca="1">IF(C164&lt;&gt;"",K164*2*(((OFFSET(A38,0,Instructions!C$24,1,1)/(OFFSET(A38,0,Instructions!C$24-1,1,1))))+((((OFFSET(A38,0,Instructions!D$24,1,1)/(OFFSET(A38,0,Instructions!D$24-1,1,1))))))),"")</f>
        <v/>
      </c>
      <c r="M164" s="96"/>
      <c r="N164" s="96"/>
      <c r="O164" s="86"/>
      <c r="P164" s="87"/>
      <c r="Q164" s="29"/>
      <c r="R164" s="115"/>
      <c r="S164" s="116"/>
      <c r="T164" s="117"/>
      <c r="V164" s="127" t="str">
        <f ca="1">IF(C164&lt;&gt;"",IF(B164=0,(I164^0.5/(J164/(2*I164^0.5)))^2,(LN(I164)/(I164*(((1/B164)+((OFFSET(A38,0,Instructions!H$24,1,1)/OFFSET(A38,0,Instructions!H$24-1,1,1))/2)^2))^0.5/I164))^2),"")</f>
        <v/>
      </c>
      <c r="W164" s="62" t="str">
        <f ca="1">IF(C164&lt;&gt;"",IF(B164=0,I164^0.5/(J164/(2*I164^0.5))^2,LN(I164)/(I164*(((1/B164)+((OFFSET(A38,0,Instructions!H$24,1,1)/OFFSET(A38,0,Instructions!H$24-1,1,1))/2)^2))^0.5/I164)^2),"")</f>
        <v/>
      </c>
      <c r="X164" s="66" t="str">
        <f ca="1">IF(C164&lt;&gt;"",IF(B164=0,1/(J164/(2*I164^0.5))^2,1/((((1/B164)+((OFFSET(A38,0,Instructions!H$24,1,1)/OFFSET(A38,0,Instructions!H$24-1,1,1))/2)^2))^0.5)^2),"")</f>
        <v/>
      </c>
      <c r="Z164" s="99"/>
      <c r="AA164" s="99"/>
    </row>
    <row r="165" spans="1:27" s="23" customFormat="1" x14ac:dyDescent="0.2">
      <c r="A165" s="35" t="str">
        <f t="shared" si="3"/>
        <v/>
      </c>
      <c r="B165" s="83"/>
      <c r="C165" s="84"/>
      <c r="D165" s="64" t="str">
        <f ca="1">IF(C165&lt;&gt;"", 'Durango session calcs'!$H$3*OFFSET(A39,0,Instructions!H$24-1,1,1),"")</f>
        <v/>
      </c>
      <c r="E165" s="64" t="str">
        <f>IF(C165&lt;&gt;"",'Durango session calcs'!$H$3*P165,"")</f>
        <v/>
      </c>
      <c r="F165" s="64" t="str">
        <f ca="1">IF(C165&lt;&gt;"",D165*(((OFFSET(A39,0,Instructions!H$24,1,1)/OFFSET(A39,0,Instructions!H$24-1,1,1)))+'Durango session calcs'!L$7),"")</f>
        <v/>
      </c>
      <c r="G165" s="95" t="str">
        <f t="shared" si="4"/>
        <v/>
      </c>
      <c r="H165" s="92" t="str">
        <f t="shared" si="5"/>
        <v/>
      </c>
      <c r="I165" s="104" t="str">
        <f>IF(C165&lt;&gt;"",IF(B165=0,(1/Instructions!C$43*LN(1+Instructions!C$43*$F$124*(E165/(C165*F165^2))*(0.5/((E165/F165)^2+0.5)))/1000000),1/Instructions!C$43*LN(1+(Instructions!C$43*Instructions!C$41*(B165/C165)/E165))/1000000), "")</f>
        <v/>
      </c>
      <c r="J165" s="105" t="str">
        <f>IF(C165&lt;&gt;"",IF(B165=0,I165*SQRT(4/0.5+1/((E165/F165)^2+0.5)+($G$124/$F$124)^2),I165*(((4/B165)+(F165/E165)^2+(Instructions!C$42/Instructions!C$41)^2))^0.5),"")</f>
        <v/>
      </c>
      <c r="K165" s="62" t="str">
        <f ca="1">IF(C165&lt;&gt;"",(OFFSET(A39,0,Instructions!C$24-1,1,1)/OFFSET(A39,0,Instructions!D$24-1,1,1))/Instructions!$E$35,"")</f>
        <v/>
      </c>
      <c r="L165" s="66" t="str">
        <f ca="1">IF(C165&lt;&gt;"",K165*2*(((OFFSET(A39,0,Instructions!C$24,1,1)/(OFFSET(A39,0,Instructions!C$24-1,1,1))))+((((OFFSET(A39,0,Instructions!D$24,1,1)/(OFFSET(A39,0,Instructions!D$24-1,1,1))))))),"")</f>
        <v/>
      </c>
      <c r="M165" s="96"/>
      <c r="N165" s="96"/>
      <c r="O165" s="86"/>
      <c r="P165" s="87"/>
      <c r="Q165" s="29"/>
      <c r="R165" s="115"/>
      <c r="S165" s="116"/>
      <c r="T165" s="117"/>
      <c r="V165" s="127" t="str">
        <f ca="1">IF(C165&lt;&gt;"",IF(B165=0,(I165^0.5/(J165/(2*I165^0.5)))^2,(LN(I165)/(I165*(((1/B165)+((OFFSET(A39,0,Instructions!H$24,1,1)/OFFSET(A39,0,Instructions!H$24-1,1,1))/2)^2))^0.5/I165))^2),"")</f>
        <v/>
      </c>
      <c r="W165" s="62" t="str">
        <f ca="1">IF(C165&lt;&gt;"",IF(B165=0,I165^0.5/(J165/(2*I165^0.5))^2,LN(I165)/(I165*(((1/B165)+((OFFSET(A39,0,Instructions!H$24,1,1)/OFFSET(A39,0,Instructions!H$24-1,1,1))/2)^2))^0.5/I165)^2),"")</f>
        <v/>
      </c>
      <c r="X165" s="66" t="str">
        <f ca="1">IF(C165&lt;&gt;"",IF(B165=0,1/(J165/(2*I165^0.5))^2,1/((((1/B165)+((OFFSET(A39,0,Instructions!H$24,1,1)/OFFSET(A39,0,Instructions!H$24-1,1,1))/2)^2))^0.5)^2),"")</f>
        <v/>
      </c>
      <c r="Z165" s="99"/>
      <c r="AA165" s="99"/>
    </row>
    <row r="166" spans="1:27" s="23" customFormat="1" x14ac:dyDescent="0.2">
      <c r="A166" s="35" t="str">
        <f t="shared" si="3"/>
        <v/>
      </c>
      <c r="B166" s="83"/>
      <c r="C166" s="84"/>
      <c r="D166" s="64" t="str">
        <f ca="1">IF(C166&lt;&gt;"", 'Durango session calcs'!$H$3*OFFSET(A40,0,Instructions!H$24-1,1,1),"")</f>
        <v/>
      </c>
      <c r="E166" s="64" t="str">
        <f>IF(C166&lt;&gt;"",'Durango session calcs'!$H$3*P166,"")</f>
        <v/>
      </c>
      <c r="F166" s="64" t="str">
        <f ca="1">IF(C166&lt;&gt;"",D166*(((OFFSET(A40,0,Instructions!H$24,1,1)/OFFSET(A40,0,Instructions!H$24-1,1,1)))+'Durango session calcs'!L$7),"")</f>
        <v/>
      </c>
      <c r="G166" s="95" t="str">
        <f t="shared" si="4"/>
        <v/>
      </c>
      <c r="H166" s="92" t="str">
        <f t="shared" si="5"/>
        <v/>
      </c>
      <c r="I166" s="104" t="str">
        <f>IF(C166&lt;&gt;"",IF(B166=0,(1/Instructions!C$43*LN(1+Instructions!C$43*$F$124*(E166/(C166*F166^2))*(0.5/((E166/F166)^2+0.5)))/1000000),1/Instructions!C$43*LN(1+(Instructions!C$43*Instructions!C$41*(B166/C166)/E166))/1000000), "")</f>
        <v/>
      </c>
      <c r="J166" s="105" t="str">
        <f>IF(C166&lt;&gt;"",IF(B166=0,I166*SQRT(4/0.5+1/((E166/F166)^2+0.5)+($G$124/$F$124)^2),I166*(((4/B166)+(F166/E166)^2+(Instructions!C$42/Instructions!C$41)^2))^0.5),"")</f>
        <v/>
      </c>
      <c r="K166" s="62" t="str">
        <f ca="1">IF(C166&lt;&gt;"",(OFFSET(A40,0,Instructions!C$24-1,1,1)/OFFSET(A40,0,Instructions!D$24-1,1,1))/Instructions!$E$35,"")</f>
        <v/>
      </c>
      <c r="L166" s="66" t="str">
        <f ca="1">IF(C166&lt;&gt;"",K166*2*(((OFFSET(A40,0,Instructions!C$24,1,1)/(OFFSET(A40,0,Instructions!C$24-1,1,1))))+((((OFFSET(A40,0,Instructions!D$24,1,1)/(OFFSET(A40,0,Instructions!D$24-1,1,1))))))),"")</f>
        <v/>
      </c>
      <c r="M166" s="96"/>
      <c r="N166" s="96"/>
      <c r="O166" s="86"/>
      <c r="P166" s="87"/>
      <c r="Q166" s="29"/>
      <c r="R166" s="115"/>
      <c r="S166" s="116"/>
      <c r="T166" s="117"/>
      <c r="V166" s="127" t="str">
        <f ca="1">IF(C166&lt;&gt;"",IF(B166=0,(I166^0.5/(J166/(2*I166^0.5)))^2,(LN(I166)/(I166*(((1/B166)+((OFFSET(A40,0,Instructions!H$24,1,1)/OFFSET(A40,0,Instructions!H$24-1,1,1))/2)^2))^0.5/I166))^2),"")</f>
        <v/>
      </c>
      <c r="W166" s="62" t="str">
        <f ca="1">IF(C166&lt;&gt;"",IF(B166=0,I166^0.5/(J166/(2*I166^0.5))^2,LN(I166)/(I166*(((1/B166)+((OFFSET(A40,0,Instructions!H$24,1,1)/OFFSET(A40,0,Instructions!H$24-1,1,1))/2)^2))^0.5/I166)^2),"")</f>
        <v/>
      </c>
      <c r="X166" s="66" t="str">
        <f ca="1">IF(C166&lt;&gt;"",IF(B166=0,1/(J166/(2*I166^0.5))^2,1/((((1/B166)+((OFFSET(A40,0,Instructions!H$24,1,1)/OFFSET(A40,0,Instructions!H$24-1,1,1))/2)^2))^0.5)^2),"")</f>
        <v/>
      </c>
      <c r="Z166" s="99"/>
      <c r="AA166" s="99"/>
    </row>
    <row r="167" spans="1:27" s="23" customFormat="1" x14ac:dyDescent="0.2">
      <c r="A167" s="35" t="str">
        <f t="shared" si="3"/>
        <v/>
      </c>
      <c r="B167" s="83"/>
      <c r="C167" s="84"/>
      <c r="D167" s="64" t="str">
        <f ca="1">IF(C167&lt;&gt;"", 'Durango session calcs'!$H$3*OFFSET(A41,0,Instructions!H$24-1,1,1),"")</f>
        <v/>
      </c>
      <c r="E167" s="64" t="str">
        <f>IF(C167&lt;&gt;"",'Durango session calcs'!$H$3*P167,"")</f>
        <v/>
      </c>
      <c r="F167" s="64" t="str">
        <f ca="1">IF(C167&lt;&gt;"",D167*(((OFFSET(A41,0,Instructions!H$24,1,1)/OFFSET(A41,0,Instructions!H$24-1,1,1)))+'Durango session calcs'!L$7),"")</f>
        <v/>
      </c>
      <c r="G167" s="95" t="str">
        <f t="shared" si="4"/>
        <v/>
      </c>
      <c r="H167" s="92" t="str">
        <f t="shared" si="5"/>
        <v/>
      </c>
      <c r="I167" s="104" t="str">
        <f>IF(C167&lt;&gt;"",IF(B167=0,(1/Instructions!C$43*LN(1+Instructions!C$43*$F$124*(E167/(C167*F167^2))*(0.5/((E167/F167)^2+0.5)))/1000000),1/Instructions!C$43*LN(1+(Instructions!C$43*Instructions!C$41*(B167/C167)/E167))/1000000), "")</f>
        <v/>
      </c>
      <c r="J167" s="105" t="str">
        <f>IF(C167&lt;&gt;"",IF(B167=0,I167*SQRT(4/0.5+1/((E167/F167)^2+0.5)+($G$124/$F$124)^2),I167*(((4/B167)+(F167/E167)^2+(Instructions!C$42/Instructions!C$41)^2))^0.5),"")</f>
        <v/>
      </c>
      <c r="K167" s="62" t="str">
        <f ca="1">IF(C167&lt;&gt;"",(OFFSET(A41,0,Instructions!C$24-1,1,1)/OFFSET(A41,0,Instructions!D$24-1,1,1))/Instructions!$E$35,"")</f>
        <v/>
      </c>
      <c r="L167" s="66" t="str">
        <f ca="1">IF(C167&lt;&gt;"",K167*2*(((OFFSET(A41,0,Instructions!C$24,1,1)/(OFFSET(A41,0,Instructions!C$24-1,1,1))))+((((OFFSET(A41,0,Instructions!D$24,1,1)/(OFFSET(A41,0,Instructions!D$24-1,1,1))))))),"")</f>
        <v/>
      </c>
      <c r="M167" s="96"/>
      <c r="N167" s="96"/>
      <c r="O167" s="86"/>
      <c r="P167" s="87"/>
      <c r="Q167" s="29"/>
      <c r="R167" s="115"/>
      <c r="S167" s="116"/>
      <c r="T167" s="117"/>
      <c r="V167" s="127" t="str">
        <f ca="1">IF(C167&lt;&gt;"",IF(B167=0,(I167^0.5/(J167/(2*I167^0.5)))^2,(LN(I167)/(I167*(((1/B167)+((OFFSET(A41,0,Instructions!H$24,1,1)/OFFSET(A41,0,Instructions!H$24-1,1,1))/2)^2))^0.5/I167))^2),"")</f>
        <v/>
      </c>
      <c r="W167" s="62" t="str">
        <f ca="1">IF(C167&lt;&gt;"",IF(B167=0,I167^0.5/(J167/(2*I167^0.5))^2,LN(I167)/(I167*(((1/B167)+((OFFSET(A41,0,Instructions!H$24,1,1)/OFFSET(A41,0,Instructions!H$24-1,1,1))/2)^2))^0.5/I167)^2),"")</f>
        <v/>
      </c>
      <c r="X167" s="66" t="str">
        <f ca="1">IF(C167&lt;&gt;"",IF(B167=0,1/(J167/(2*I167^0.5))^2,1/((((1/B167)+((OFFSET(A41,0,Instructions!H$24,1,1)/OFFSET(A41,0,Instructions!H$24-1,1,1))/2)^2))^0.5)^2),"")</f>
        <v/>
      </c>
      <c r="Z167" s="99"/>
      <c r="AA167" s="99"/>
    </row>
    <row r="168" spans="1:27" s="23" customFormat="1" x14ac:dyDescent="0.2">
      <c r="A168" s="35" t="str">
        <f t="shared" si="3"/>
        <v/>
      </c>
      <c r="B168" s="83"/>
      <c r="C168" s="84"/>
      <c r="D168" s="64" t="str">
        <f ca="1">IF(C168&lt;&gt;"", 'Durango session calcs'!$H$3*OFFSET(A42,0,Instructions!H$24-1,1,1),"")</f>
        <v/>
      </c>
      <c r="E168" s="64" t="str">
        <f>IF(C168&lt;&gt;"",'Durango session calcs'!$H$3*P168,"")</f>
        <v/>
      </c>
      <c r="F168" s="64" t="str">
        <f ca="1">IF(C168&lt;&gt;"",D168*(((OFFSET(A42,0,Instructions!H$24,1,1)/OFFSET(A42,0,Instructions!H$24-1,1,1)))+'Durango session calcs'!L$7),"")</f>
        <v/>
      </c>
      <c r="G168" s="95" t="str">
        <f t="shared" si="4"/>
        <v/>
      </c>
      <c r="H168" s="92" t="str">
        <f t="shared" si="5"/>
        <v/>
      </c>
      <c r="I168" s="104" t="str">
        <f>IF(C168&lt;&gt;"",IF(B168=0,(1/Instructions!C$43*LN(1+Instructions!C$43*$F$124*(E168/(C168*F168^2))*(0.5/((E168/F168)^2+0.5)))/1000000),1/Instructions!C$43*LN(1+(Instructions!C$43*Instructions!C$41*(B168/C168)/E168))/1000000), "")</f>
        <v/>
      </c>
      <c r="J168" s="105" t="str">
        <f>IF(C168&lt;&gt;"",IF(B168=0,I168*SQRT(4/0.5+1/((E168/F168)^2+0.5)+($G$124/$F$124)^2),I168*(((4/B168)+(F168/E168)^2+(Instructions!C$42/Instructions!C$41)^2))^0.5),"")</f>
        <v/>
      </c>
      <c r="K168" s="62" t="str">
        <f ca="1">IF(C168&lt;&gt;"",(OFFSET(A42,0,Instructions!C$24-1,1,1)/OFFSET(A42,0,Instructions!D$24-1,1,1))/Instructions!$E$35,"")</f>
        <v/>
      </c>
      <c r="L168" s="66" t="str">
        <f ca="1">IF(C168&lt;&gt;"",K168*2*(((OFFSET(A42,0,Instructions!C$24,1,1)/(OFFSET(A42,0,Instructions!C$24-1,1,1))))+((((OFFSET(A42,0,Instructions!D$24,1,1)/(OFFSET(A42,0,Instructions!D$24-1,1,1))))))),"")</f>
        <v/>
      </c>
      <c r="M168" s="96"/>
      <c r="N168" s="96"/>
      <c r="O168" s="86"/>
      <c r="P168" s="87"/>
      <c r="Q168" s="29"/>
      <c r="R168" s="115"/>
      <c r="S168" s="116"/>
      <c r="T168" s="117"/>
      <c r="V168" s="127" t="str">
        <f ca="1">IF(C168&lt;&gt;"",IF(B168=0,(I168^0.5/(J168/(2*I168^0.5)))^2,(LN(I168)/(I168*(((1/B168)+((OFFSET(A42,0,Instructions!H$24,1,1)/OFFSET(A42,0,Instructions!H$24-1,1,1))/2)^2))^0.5/I168))^2),"")</f>
        <v/>
      </c>
      <c r="W168" s="62" t="str">
        <f ca="1">IF(C168&lt;&gt;"",IF(B168=0,I168^0.5/(J168/(2*I168^0.5))^2,LN(I168)/(I168*(((1/B168)+((OFFSET(A42,0,Instructions!H$24,1,1)/OFFSET(A42,0,Instructions!H$24-1,1,1))/2)^2))^0.5/I168)^2),"")</f>
        <v/>
      </c>
      <c r="X168" s="66" t="str">
        <f ca="1">IF(C168&lt;&gt;"",IF(B168=0,1/(J168/(2*I168^0.5))^2,1/((((1/B168)+((OFFSET(A42,0,Instructions!H$24,1,1)/OFFSET(A42,0,Instructions!H$24-1,1,1))/2)^2))^0.5)^2),"")</f>
        <v/>
      </c>
      <c r="Z168" s="99"/>
      <c r="AA168" s="99"/>
    </row>
    <row r="169" spans="1:27" s="23" customFormat="1" x14ac:dyDescent="0.2">
      <c r="A169" s="35" t="str">
        <f t="shared" si="3"/>
        <v/>
      </c>
      <c r="B169" s="83"/>
      <c r="C169" s="84"/>
      <c r="D169" s="64" t="str">
        <f ca="1">IF(C169&lt;&gt;"", 'Durango session calcs'!$H$3*OFFSET(A43,0,Instructions!H$24-1,1,1),"")</f>
        <v/>
      </c>
      <c r="E169" s="64" t="str">
        <f>IF(C169&lt;&gt;"",'Durango session calcs'!$H$3*P169,"")</f>
        <v/>
      </c>
      <c r="F169" s="64" t="str">
        <f ca="1">IF(C169&lt;&gt;"",D169*(((OFFSET(A43,0,Instructions!H$24,1,1)/OFFSET(A43,0,Instructions!H$24-1,1,1)))+'Durango session calcs'!L$7),"")</f>
        <v/>
      </c>
      <c r="G169" s="95" t="str">
        <f t="shared" si="4"/>
        <v/>
      </c>
      <c r="H169" s="92" t="str">
        <f t="shared" si="5"/>
        <v/>
      </c>
      <c r="I169" s="104" t="str">
        <f>IF(C169&lt;&gt;"",IF(B169=0,(1/Instructions!C$43*LN(1+Instructions!C$43*$F$124*(E169/(C169*F169^2))*(0.5/((E169/F169)^2+0.5)))/1000000),1/Instructions!C$43*LN(1+(Instructions!C$43*Instructions!C$41*(B169/C169)/E169))/1000000), "")</f>
        <v/>
      </c>
      <c r="J169" s="105" t="str">
        <f>IF(C169&lt;&gt;"",IF(B169=0,I169*SQRT(4/0.5+1/((E169/F169)^2+0.5)+($G$124/$F$124)^2),I169*(((4/B169)+(F169/E169)^2+(Instructions!C$42/Instructions!C$41)^2))^0.5),"")</f>
        <v/>
      </c>
      <c r="K169" s="62" t="str">
        <f ca="1">IF(C169&lt;&gt;"",(OFFSET(A43,0,Instructions!C$24-1,1,1)/OFFSET(A43,0,Instructions!D$24-1,1,1))/Instructions!$E$35,"")</f>
        <v/>
      </c>
      <c r="L169" s="66" t="str">
        <f ca="1">IF(C169&lt;&gt;"",K169*2*(((OFFSET(A43,0,Instructions!C$24,1,1)/(OFFSET(A43,0,Instructions!C$24-1,1,1))))+((((OFFSET(A43,0,Instructions!D$24,1,1)/(OFFSET(A43,0,Instructions!D$24-1,1,1))))))),"")</f>
        <v/>
      </c>
      <c r="M169" s="96"/>
      <c r="N169" s="96"/>
      <c r="O169" s="86"/>
      <c r="P169" s="87"/>
      <c r="Q169" s="29"/>
      <c r="R169" s="115"/>
      <c r="S169" s="116"/>
      <c r="T169" s="117"/>
      <c r="V169" s="127" t="str">
        <f ca="1">IF(C169&lt;&gt;"",IF(B169=0,(I169^0.5/(J169/(2*I169^0.5)))^2,(LN(I169)/(I169*(((1/B169)+((OFFSET(A43,0,Instructions!H$24,1,1)/OFFSET(A43,0,Instructions!H$24-1,1,1))/2)^2))^0.5/I169))^2),"")</f>
        <v/>
      </c>
      <c r="W169" s="62" t="str">
        <f ca="1">IF(C169&lt;&gt;"",IF(B169=0,I169^0.5/(J169/(2*I169^0.5))^2,LN(I169)/(I169*(((1/B169)+((OFFSET(A43,0,Instructions!H$24,1,1)/OFFSET(A43,0,Instructions!H$24-1,1,1))/2)^2))^0.5/I169)^2),"")</f>
        <v/>
      </c>
      <c r="X169" s="66" t="str">
        <f ca="1">IF(C169&lt;&gt;"",IF(B169=0,1/(J169/(2*I169^0.5))^2,1/((((1/B169)+((OFFSET(A43,0,Instructions!H$24,1,1)/OFFSET(A43,0,Instructions!H$24-1,1,1))/2)^2))^0.5)^2),"")</f>
        <v/>
      </c>
      <c r="Z169" s="99"/>
      <c r="AA169" s="99"/>
    </row>
    <row r="170" spans="1:27" s="23" customFormat="1" x14ac:dyDescent="0.2">
      <c r="A170" s="35" t="str">
        <f t="shared" si="3"/>
        <v/>
      </c>
      <c r="B170" s="83"/>
      <c r="C170" s="84"/>
      <c r="D170" s="64" t="str">
        <f ca="1">IF(C170&lt;&gt;"", 'Durango session calcs'!$H$3*OFFSET(A44,0,Instructions!H$24-1,1,1),"")</f>
        <v/>
      </c>
      <c r="E170" s="64" t="str">
        <f>IF(C170&lt;&gt;"",'Durango session calcs'!$H$3*P170,"")</f>
        <v/>
      </c>
      <c r="F170" s="64" t="str">
        <f ca="1">IF(C170&lt;&gt;"",D170*(((OFFSET(A44,0,Instructions!H$24,1,1)/OFFSET(A44,0,Instructions!H$24-1,1,1)))+'Durango session calcs'!L$7),"")</f>
        <v/>
      </c>
      <c r="G170" s="95" t="str">
        <f t="shared" si="4"/>
        <v/>
      </c>
      <c r="H170" s="92" t="str">
        <f t="shared" si="5"/>
        <v/>
      </c>
      <c r="I170" s="104" t="str">
        <f>IF(C170&lt;&gt;"",IF(B170=0,(1/Instructions!C$43*LN(1+Instructions!C$43*$F$124*(E170/(C170*F170^2))*(0.5/((E170/F170)^2+0.5)))/1000000),1/Instructions!C$43*LN(1+(Instructions!C$43*Instructions!C$41*(B170/C170)/E170))/1000000), "")</f>
        <v/>
      </c>
      <c r="J170" s="105" t="str">
        <f>IF(C170&lt;&gt;"",IF(B170=0,I170*SQRT(4/0.5+1/((E170/F170)^2+0.5)+($G$124/$F$124)^2),I170*(((4/B170)+(F170/E170)^2+(Instructions!C$42/Instructions!C$41)^2))^0.5),"")</f>
        <v/>
      </c>
      <c r="K170" s="62" t="str">
        <f ca="1">IF(C170&lt;&gt;"",(OFFSET(A44,0,Instructions!C$24-1,1,1)/OFFSET(A44,0,Instructions!D$24-1,1,1))/Instructions!$E$35,"")</f>
        <v/>
      </c>
      <c r="L170" s="66" t="str">
        <f ca="1">IF(C170&lt;&gt;"",K170*2*(((OFFSET(A44,0,Instructions!C$24,1,1)/(OFFSET(A44,0,Instructions!C$24-1,1,1))))+((((OFFSET(A44,0,Instructions!D$24,1,1)/(OFFSET(A44,0,Instructions!D$24-1,1,1))))))),"")</f>
        <v/>
      </c>
      <c r="M170" s="96"/>
      <c r="N170" s="96"/>
      <c r="O170" s="86"/>
      <c r="P170" s="87"/>
      <c r="Q170" s="29"/>
      <c r="R170" s="115"/>
      <c r="S170" s="116"/>
      <c r="T170" s="117"/>
      <c r="V170" s="127" t="str">
        <f ca="1">IF(C170&lt;&gt;"",IF(B170=0,(I170^0.5/(J170/(2*I170^0.5)))^2,(LN(I170)/(I170*(((1/B170)+((OFFSET(A44,0,Instructions!H$24,1,1)/OFFSET(A44,0,Instructions!H$24-1,1,1))/2)^2))^0.5/I170))^2),"")</f>
        <v/>
      </c>
      <c r="W170" s="62" t="str">
        <f ca="1">IF(C170&lt;&gt;"",IF(B170=0,I170^0.5/(J170/(2*I170^0.5))^2,LN(I170)/(I170*(((1/B170)+((OFFSET(A44,0,Instructions!H$24,1,1)/OFFSET(A44,0,Instructions!H$24-1,1,1))/2)^2))^0.5/I170)^2),"")</f>
        <v/>
      </c>
      <c r="X170" s="66" t="str">
        <f ca="1">IF(C170&lt;&gt;"",IF(B170=0,1/(J170/(2*I170^0.5))^2,1/((((1/B170)+((OFFSET(A44,0,Instructions!H$24,1,1)/OFFSET(A44,0,Instructions!H$24-1,1,1))/2)^2))^0.5)^2),"")</f>
        <v/>
      </c>
      <c r="Z170" s="99"/>
      <c r="AA170" s="99"/>
    </row>
    <row r="171" spans="1:27" s="23" customFormat="1" x14ac:dyDescent="0.2">
      <c r="A171" s="35" t="str">
        <f t="shared" si="3"/>
        <v/>
      </c>
      <c r="B171" s="83"/>
      <c r="C171" s="84"/>
      <c r="D171" s="64" t="str">
        <f ca="1">IF(C171&lt;&gt;"", 'Durango session calcs'!$H$3*OFFSET(A45,0,Instructions!H$24-1,1,1),"")</f>
        <v/>
      </c>
      <c r="E171" s="64" t="str">
        <f>IF(C171&lt;&gt;"",'Durango session calcs'!$H$3*P171,"")</f>
        <v/>
      </c>
      <c r="F171" s="64" t="str">
        <f ca="1">IF(C171&lt;&gt;"",D171*(((OFFSET(A45,0,Instructions!H$24,1,1)/OFFSET(A45,0,Instructions!H$24-1,1,1)))+'Durango session calcs'!L$7),"")</f>
        <v/>
      </c>
      <c r="G171" s="95" t="str">
        <f t="shared" si="4"/>
        <v/>
      </c>
      <c r="H171" s="92" t="str">
        <f t="shared" si="5"/>
        <v/>
      </c>
      <c r="I171" s="104" t="str">
        <f>IF(C171&lt;&gt;"",IF(B171=0,(1/Instructions!C$43*LN(1+Instructions!C$43*$F$124*(E171/(C171*F171^2))*(0.5/((E171/F171)^2+0.5)))/1000000),1/Instructions!C$43*LN(1+(Instructions!C$43*Instructions!C$41*(B171/C171)/E171))/1000000), "")</f>
        <v/>
      </c>
      <c r="J171" s="105" t="str">
        <f>IF(C171&lt;&gt;"",IF(B171=0,I171*SQRT(4/0.5+1/((E171/F171)^2+0.5)+($G$124/$F$124)^2),I171*(((4/B171)+(F171/E171)^2+(Instructions!C$42/Instructions!C$41)^2))^0.5),"")</f>
        <v/>
      </c>
      <c r="K171" s="62" t="str">
        <f ca="1">IF(C171&lt;&gt;"",(OFFSET(A45,0,Instructions!C$24-1,1,1)/OFFSET(A45,0,Instructions!D$24-1,1,1))/Instructions!$E$35,"")</f>
        <v/>
      </c>
      <c r="L171" s="66" t="str">
        <f ca="1">IF(C171&lt;&gt;"",K171*2*(((OFFSET(A45,0,Instructions!C$24,1,1)/(OFFSET(A45,0,Instructions!C$24-1,1,1))))+((((OFFSET(A45,0,Instructions!D$24,1,1)/(OFFSET(A45,0,Instructions!D$24-1,1,1))))))),"")</f>
        <v/>
      </c>
      <c r="M171" s="96"/>
      <c r="N171" s="96"/>
      <c r="O171" s="86"/>
      <c r="P171" s="87"/>
      <c r="Q171" s="29"/>
      <c r="R171" s="115"/>
      <c r="S171" s="116"/>
      <c r="T171" s="117"/>
      <c r="V171" s="127" t="str">
        <f ca="1">IF(C171&lt;&gt;"",IF(B171=0,(I171^0.5/(J171/(2*I171^0.5)))^2,(LN(I171)/(I171*(((1/B171)+((OFFSET(A45,0,Instructions!H$24,1,1)/OFFSET(A45,0,Instructions!H$24-1,1,1))/2)^2))^0.5/I171))^2),"")</f>
        <v/>
      </c>
      <c r="W171" s="62" t="str">
        <f ca="1">IF(C171&lt;&gt;"",IF(B171=0,I171^0.5/(J171/(2*I171^0.5))^2,LN(I171)/(I171*(((1/B171)+((OFFSET(A45,0,Instructions!H$24,1,1)/OFFSET(A45,0,Instructions!H$24-1,1,1))/2)^2))^0.5/I171)^2),"")</f>
        <v/>
      </c>
      <c r="X171" s="66" t="str">
        <f ca="1">IF(C171&lt;&gt;"",IF(B171=0,1/(J171/(2*I171^0.5))^2,1/((((1/B171)+((OFFSET(A45,0,Instructions!H$24,1,1)/OFFSET(A45,0,Instructions!H$24-1,1,1))/2)^2))^0.5)^2),"")</f>
        <v/>
      </c>
      <c r="Z171" s="99"/>
      <c r="AA171" s="99"/>
    </row>
    <row r="172" spans="1:27" s="23" customFormat="1" x14ac:dyDescent="0.2">
      <c r="A172" s="35" t="str">
        <f t="shared" si="3"/>
        <v/>
      </c>
      <c r="B172" s="83"/>
      <c r="C172" s="84"/>
      <c r="D172" s="64" t="str">
        <f ca="1">IF(C172&lt;&gt;"", 'Durango session calcs'!$H$3*OFFSET(A46,0,Instructions!H$24-1,1,1),"")</f>
        <v/>
      </c>
      <c r="E172" s="64" t="str">
        <f>IF(C172&lt;&gt;"",'Durango session calcs'!$H$3*P172,"")</f>
        <v/>
      </c>
      <c r="F172" s="64" t="str">
        <f ca="1">IF(C172&lt;&gt;"",D172*(((OFFSET(A46,0,Instructions!H$24,1,1)/OFFSET(A46,0,Instructions!H$24-1,1,1)))+'Durango session calcs'!L$7),"")</f>
        <v/>
      </c>
      <c r="G172" s="95" t="str">
        <f t="shared" si="4"/>
        <v/>
      </c>
      <c r="H172" s="92" t="str">
        <f t="shared" si="5"/>
        <v/>
      </c>
      <c r="I172" s="104" t="str">
        <f>IF(C172&lt;&gt;"",IF(B172=0,(1/Instructions!C$43*LN(1+Instructions!C$43*$F$124*(E172/(C172*F172^2))*(0.5/((E172/F172)^2+0.5)))/1000000),1/Instructions!C$43*LN(1+(Instructions!C$43*Instructions!C$41*(B172/C172)/E172))/1000000), "")</f>
        <v/>
      </c>
      <c r="J172" s="105" t="str">
        <f>IF(C172&lt;&gt;"",IF(B172=0,I172*SQRT(4/0.5+1/((E172/F172)^2+0.5)+($G$124/$F$124)^2),I172*(((4/B172)+(F172/E172)^2+(Instructions!C$42/Instructions!C$41)^2))^0.5),"")</f>
        <v/>
      </c>
      <c r="K172" s="62" t="str">
        <f ca="1">IF(C172&lt;&gt;"",(OFFSET(A46,0,Instructions!C$24-1,1,1)/OFFSET(A46,0,Instructions!D$24-1,1,1))/Instructions!$E$35,"")</f>
        <v/>
      </c>
      <c r="L172" s="66" t="str">
        <f ca="1">IF(C172&lt;&gt;"",K172*2*(((OFFSET(A46,0,Instructions!C$24,1,1)/(OFFSET(A46,0,Instructions!C$24-1,1,1))))+((((OFFSET(A46,0,Instructions!D$24,1,1)/(OFFSET(A46,0,Instructions!D$24-1,1,1))))))),"")</f>
        <v/>
      </c>
      <c r="M172" s="96"/>
      <c r="N172" s="96"/>
      <c r="O172" s="86"/>
      <c r="P172" s="87"/>
      <c r="Q172" s="29"/>
      <c r="R172" s="115"/>
      <c r="S172" s="116"/>
      <c r="T172" s="117"/>
      <c r="V172" s="127" t="str">
        <f ca="1">IF(C172&lt;&gt;"",IF(B172=0,(I172^0.5/(J172/(2*I172^0.5)))^2,(LN(I172)/(I172*(((1/B172)+((OFFSET(A46,0,Instructions!H$24,1,1)/OFFSET(A46,0,Instructions!H$24-1,1,1))/2)^2))^0.5/I172))^2),"")</f>
        <v/>
      </c>
      <c r="W172" s="62" t="str">
        <f ca="1">IF(C172&lt;&gt;"",IF(B172=0,I172^0.5/(J172/(2*I172^0.5))^2,LN(I172)/(I172*(((1/B172)+((OFFSET(A46,0,Instructions!H$24,1,1)/OFFSET(A46,0,Instructions!H$24-1,1,1))/2)^2))^0.5/I172)^2),"")</f>
        <v/>
      </c>
      <c r="X172" s="66" t="str">
        <f ca="1">IF(C172&lt;&gt;"",IF(B172=0,1/(J172/(2*I172^0.5))^2,1/((((1/B172)+((OFFSET(A46,0,Instructions!H$24,1,1)/OFFSET(A46,0,Instructions!H$24-1,1,1))/2)^2))^0.5)^2),"")</f>
        <v/>
      </c>
      <c r="Z172" s="99"/>
      <c r="AA172" s="99"/>
    </row>
    <row r="173" spans="1:27" s="23" customFormat="1" x14ac:dyDescent="0.2">
      <c r="A173" s="35" t="str">
        <f t="shared" si="3"/>
        <v/>
      </c>
      <c r="B173" s="83"/>
      <c r="C173" s="84"/>
      <c r="D173" s="64" t="str">
        <f ca="1">IF(C173&lt;&gt;"", 'Durango session calcs'!$H$3*OFFSET(A47,0,Instructions!H$24-1,1,1),"")</f>
        <v/>
      </c>
      <c r="E173" s="64" t="str">
        <f>IF(C173&lt;&gt;"",'Durango session calcs'!$H$3*P173,"")</f>
        <v/>
      </c>
      <c r="F173" s="64" t="str">
        <f ca="1">IF(C173&lt;&gt;"",D173*(((OFFSET(A47,0,Instructions!H$24,1,1)/OFFSET(A47,0,Instructions!H$24-1,1,1)))+'Durango session calcs'!L$7),"")</f>
        <v/>
      </c>
      <c r="G173" s="95" t="str">
        <f t="shared" si="4"/>
        <v/>
      </c>
      <c r="H173" s="92" t="str">
        <f t="shared" si="5"/>
        <v/>
      </c>
      <c r="I173" s="104" t="str">
        <f>IF(C173&lt;&gt;"",IF(B173=0,(1/Instructions!C$43*LN(1+Instructions!C$43*$F$124*(E173/(C173*F173^2))*(0.5/((E173/F173)^2+0.5)))/1000000),1/Instructions!C$43*LN(1+(Instructions!C$43*Instructions!C$41*(B173/C173)/E173))/1000000), "")</f>
        <v/>
      </c>
      <c r="J173" s="105" t="str">
        <f>IF(C173&lt;&gt;"",IF(B173=0,I173*SQRT(4/0.5+1/((E173/F173)^2+0.5)+($G$124/$F$124)^2),I173*(((4/B173)+(F173/E173)^2+(Instructions!C$42/Instructions!C$41)^2))^0.5),"")</f>
        <v/>
      </c>
      <c r="K173" s="62" t="str">
        <f ca="1">IF(C173&lt;&gt;"",(OFFSET(A47,0,Instructions!C$24-1,1,1)/OFFSET(A47,0,Instructions!D$24-1,1,1))/Instructions!$E$35,"")</f>
        <v/>
      </c>
      <c r="L173" s="66" t="str">
        <f ca="1">IF(C173&lt;&gt;"",K173*2*(((OFFSET(A47,0,Instructions!C$24,1,1)/(OFFSET(A47,0,Instructions!C$24-1,1,1))))+((((OFFSET(A47,0,Instructions!D$24,1,1)/(OFFSET(A47,0,Instructions!D$24-1,1,1))))))),"")</f>
        <v/>
      </c>
      <c r="M173" s="96"/>
      <c r="N173" s="96"/>
      <c r="O173" s="86"/>
      <c r="P173" s="87"/>
      <c r="Q173" s="29"/>
      <c r="R173" s="115"/>
      <c r="S173" s="116"/>
      <c r="T173" s="117"/>
      <c r="V173" s="127" t="str">
        <f ca="1">IF(C173&lt;&gt;"",IF(B173=0,(I173^0.5/(J173/(2*I173^0.5)))^2,(LN(I173)/(I173*(((1/B173)+((OFFSET(A47,0,Instructions!H$24,1,1)/OFFSET(A47,0,Instructions!H$24-1,1,1))/2)^2))^0.5/I173))^2),"")</f>
        <v/>
      </c>
      <c r="W173" s="62" t="str">
        <f ca="1">IF(C173&lt;&gt;"",IF(B173=0,I173^0.5/(J173/(2*I173^0.5))^2,LN(I173)/(I173*(((1/B173)+((OFFSET(A47,0,Instructions!H$24,1,1)/OFFSET(A47,0,Instructions!H$24-1,1,1))/2)^2))^0.5/I173)^2),"")</f>
        <v/>
      </c>
      <c r="X173" s="66" t="str">
        <f ca="1">IF(C173&lt;&gt;"",IF(B173=0,1/(J173/(2*I173^0.5))^2,1/((((1/B173)+((OFFSET(A47,0,Instructions!H$24,1,1)/OFFSET(A47,0,Instructions!H$24-1,1,1))/2)^2))^0.5)^2),"")</f>
        <v/>
      </c>
      <c r="Z173" s="99"/>
      <c r="AA173" s="99"/>
    </row>
    <row r="174" spans="1:27" s="23" customFormat="1" x14ac:dyDescent="0.2">
      <c r="A174" s="35" t="str">
        <f t="shared" si="3"/>
        <v/>
      </c>
      <c r="B174" s="83"/>
      <c r="C174" s="84"/>
      <c r="D174" s="64" t="str">
        <f ca="1">IF(C174&lt;&gt;"", 'Durango session calcs'!$H$3*OFFSET(A48,0,Instructions!H$24-1,1,1),"")</f>
        <v/>
      </c>
      <c r="E174" s="64" t="str">
        <f>IF(C174&lt;&gt;"",'Durango session calcs'!$H$3*P174,"")</f>
        <v/>
      </c>
      <c r="F174" s="64" t="str">
        <f ca="1">IF(C174&lt;&gt;"",D174*(((OFFSET(A48,0,Instructions!H$24,1,1)/OFFSET(A48,0,Instructions!H$24-1,1,1)))+'Durango session calcs'!L$7),"")</f>
        <v/>
      </c>
      <c r="G174" s="95" t="str">
        <f t="shared" si="4"/>
        <v/>
      </c>
      <c r="H174" s="92" t="str">
        <f t="shared" si="5"/>
        <v/>
      </c>
      <c r="I174" s="104" t="str">
        <f>IF(C174&lt;&gt;"",IF(B174=0,(1/Instructions!C$43*LN(1+Instructions!C$43*$F$124*(E174/(C174*F174^2))*(0.5/((E174/F174)^2+0.5)))/1000000),1/Instructions!C$43*LN(1+(Instructions!C$43*Instructions!C$41*(B174/C174)/E174))/1000000), "")</f>
        <v/>
      </c>
      <c r="J174" s="105" t="str">
        <f>IF(C174&lt;&gt;"",IF(B174=0,I174*SQRT(4/0.5+1/((E174/F174)^2+0.5)+($G$124/$F$124)^2),I174*(((4/B174)+(F174/E174)^2+(Instructions!C$42/Instructions!C$41)^2))^0.5),"")</f>
        <v/>
      </c>
      <c r="K174" s="62" t="str">
        <f ca="1">IF(C174&lt;&gt;"",(OFFSET(A48,0,Instructions!C$24-1,1,1)/OFFSET(A48,0,Instructions!D$24-1,1,1))/Instructions!$E$35,"")</f>
        <v/>
      </c>
      <c r="L174" s="66" t="str">
        <f ca="1">IF(C174&lt;&gt;"",K174*2*(((OFFSET(A48,0,Instructions!C$24,1,1)/(OFFSET(A48,0,Instructions!C$24-1,1,1))))+((((OFFSET(A48,0,Instructions!D$24,1,1)/(OFFSET(A48,0,Instructions!D$24-1,1,1))))))),"")</f>
        <v/>
      </c>
      <c r="M174" s="96"/>
      <c r="N174" s="96"/>
      <c r="O174" s="86"/>
      <c r="P174" s="87"/>
      <c r="Q174" s="29"/>
      <c r="R174" s="115"/>
      <c r="S174" s="116"/>
      <c r="T174" s="117"/>
      <c r="V174" s="127" t="str">
        <f ca="1">IF(C174&lt;&gt;"",IF(B174=0,(I174^0.5/(J174/(2*I174^0.5)))^2,(LN(I174)/(I174*(((1/B174)+((OFFSET(A48,0,Instructions!H$24,1,1)/OFFSET(A48,0,Instructions!H$24-1,1,1))/2)^2))^0.5/I174))^2),"")</f>
        <v/>
      </c>
      <c r="W174" s="62" t="str">
        <f ca="1">IF(C174&lt;&gt;"",IF(B174=0,I174^0.5/(J174/(2*I174^0.5))^2,LN(I174)/(I174*(((1/B174)+((OFFSET(A48,0,Instructions!H$24,1,1)/OFFSET(A48,0,Instructions!H$24-1,1,1))/2)^2))^0.5/I174)^2),"")</f>
        <v/>
      </c>
      <c r="X174" s="66" t="str">
        <f ca="1">IF(C174&lt;&gt;"",IF(B174=0,1/(J174/(2*I174^0.5))^2,1/((((1/B174)+((OFFSET(A48,0,Instructions!H$24,1,1)/OFFSET(A48,0,Instructions!H$24-1,1,1))/2)^2))^0.5)^2),"")</f>
        <v/>
      </c>
      <c r="Z174" s="99"/>
      <c r="AA174" s="99"/>
    </row>
    <row r="175" spans="1:27" s="23" customFormat="1" x14ac:dyDescent="0.2">
      <c r="A175" s="35" t="str">
        <f t="shared" si="3"/>
        <v/>
      </c>
      <c r="B175" s="83"/>
      <c r="C175" s="84"/>
      <c r="D175" s="64" t="str">
        <f ca="1">IF(C175&lt;&gt;"", 'Durango session calcs'!$H$3*OFFSET(A49,0,Instructions!H$24-1,1,1),"")</f>
        <v/>
      </c>
      <c r="E175" s="64" t="str">
        <f>IF(C175&lt;&gt;"",'Durango session calcs'!$H$3*P175,"")</f>
        <v/>
      </c>
      <c r="F175" s="64" t="str">
        <f ca="1">IF(C175&lt;&gt;"",D175*(((OFFSET(A49,0,Instructions!H$24,1,1)/OFFSET(A49,0,Instructions!H$24-1,1,1)))+'Durango session calcs'!L$7),"")</f>
        <v/>
      </c>
      <c r="G175" s="95" t="str">
        <f t="shared" si="4"/>
        <v/>
      </c>
      <c r="H175" s="92" t="str">
        <f t="shared" si="5"/>
        <v/>
      </c>
      <c r="I175" s="104" t="str">
        <f>IF(C175&lt;&gt;"",IF(B175=0,(1/Instructions!C$43*LN(1+Instructions!C$43*$F$124*(E175/(C175*F175^2))*(0.5/((E175/F175)^2+0.5)))/1000000),1/Instructions!C$43*LN(1+(Instructions!C$43*Instructions!C$41*(B175/C175)/E175))/1000000), "")</f>
        <v/>
      </c>
      <c r="J175" s="105" t="str">
        <f>IF(C175&lt;&gt;"",IF(B175=0,I175*SQRT(4/0.5+1/((E175/F175)^2+0.5)+($G$124/$F$124)^2),I175*(((4/B175)+(F175/E175)^2+(Instructions!C$42/Instructions!C$41)^2))^0.5),"")</f>
        <v/>
      </c>
      <c r="K175" s="62" t="str">
        <f ca="1">IF(C175&lt;&gt;"",(OFFSET(A49,0,Instructions!C$24-1,1,1)/OFFSET(A49,0,Instructions!D$24-1,1,1))/Instructions!$E$35,"")</f>
        <v/>
      </c>
      <c r="L175" s="66" t="str">
        <f ca="1">IF(C175&lt;&gt;"",K175*2*(((OFFSET(A49,0,Instructions!C$24,1,1)/(OFFSET(A49,0,Instructions!C$24-1,1,1))))+((((OFFSET(A49,0,Instructions!D$24,1,1)/(OFFSET(A49,0,Instructions!D$24-1,1,1))))))),"")</f>
        <v/>
      </c>
      <c r="M175" s="96"/>
      <c r="N175" s="96"/>
      <c r="O175" s="86"/>
      <c r="P175" s="87"/>
      <c r="Q175" s="29"/>
      <c r="R175" s="115"/>
      <c r="S175" s="116"/>
      <c r="T175" s="117"/>
      <c r="V175" s="127" t="str">
        <f ca="1">IF(C175&lt;&gt;"",IF(B175=0,(I175^0.5/(J175/(2*I175^0.5)))^2,(LN(I175)/(I175*(((1/B175)+((OFFSET(A49,0,Instructions!H$24,1,1)/OFFSET(A49,0,Instructions!H$24-1,1,1))/2)^2))^0.5/I175))^2),"")</f>
        <v/>
      </c>
      <c r="W175" s="62" t="str">
        <f ca="1">IF(C175&lt;&gt;"",IF(B175=0,I175^0.5/(J175/(2*I175^0.5))^2,LN(I175)/(I175*(((1/B175)+((OFFSET(A49,0,Instructions!H$24,1,1)/OFFSET(A49,0,Instructions!H$24-1,1,1))/2)^2))^0.5/I175)^2),"")</f>
        <v/>
      </c>
      <c r="X175" s="66" t="str">
        <f ca="1">IF(C175&lt;&gt;"",IF(B175=0,1/(J175/(2*I175^0.5))^2,1/((((1/B175)+((OFFSET(A49,0,Instructions!H$24,1,1)/OFFSET(A49,0,Instructions!H$24-1,1,1))/2)^2))^0.5)^2),"")</f>
        <v/>
      </c>
      <c r="Z175" s="99"/>
      <c r="AA175" s="99"/>
    </row>
    <row r="176" spans="1:27" s="23" customFormat="1" x14ac:dyDescent="0.2">
      <c r="A176" s="35" t="str">
        <f t="shared" si="3"/>
        <v/>
      </c>
      <c r="B176" s="83"/>
      <c r="C176" s="84"/>
      <c r="D176" s="64" t="str">
        <f ca="1">IF(C176&lt;&gt;"", 'Durango session calcs'!$H$3*OFFSET(A50,0,Instructions!H$24-1,1,1),"")</f>
        <v/>
      </c>
      <c r="E176" s="64" t="str">
        <f>IF(C176&lt;&gt;"",'Durango session calcs'!$H$3*P176,"")</f>
        <v/>
      </c>
      <c r="F176" s="64" t="str">
        <f ca="1">IF(C176&lt;&gt;"",D176*(((OFFSET(A50,0,Instructions!H$24,1,1)/OFFSET(A50,0,Instructions!H$24-1,1,1)))+'Durango session calcs'!L$7),"")</f>
        <v/>
      </c>
      <c r="G176" s="95" t="str">
        <f t="shared" si="4"/>
        <v/>
      </c>
      <c r="H176" s="92" t="str">
        <f t="shared" si="5"/>
        <v/>
      </c>
      <c r="I176" s="104" t="str">
        <f>IF(C176&lt;&gt;"",IF(B176=0,(1/Instructions!C$43*LN(1+Instructions!C$43*$F$124*(E176/(C176*F176^2))*(0.5/((E176/F176)^2+0.5)))/1000000),1/Instructions!C$43*LN(1+(Instructions!C$43*Instructions!C$41*(B176/C176)/E176))/1000000), "")</f>
        <v/>
      </c>
      <c r="J176" s="105" t="str">
        <f>IF(C176&lt;&gt;"",IF(B176=0,I176*SQRT(4/0.5+1/((E176/F176)^2+0.5)+($G$124/$F$124)^2),I176*(((4/B176)+(F176/E176)^2+(Instructions!C$42/Instructions!C$41)^2))^0.5),"")</f>
        <v/>
      </c>
      <c r="K176" s="62" t="str">
        <f ca="1">IF(C176&lt;&gt;"",(OFFSET(A50,0,Instructions!C$24-1,1,1)/OFFSET(A50,0,Instructions!D$24-1,1,1))/Instructions!$E$35,"")</f>
        <v/>
      </c>
      <c r="L176" s="66" t="str">
        <f ca="1">IF(C176&lt;&gt;"",K176*2*(((OFFSET(A50,0,Instructions!C$24,1,1)/(OFFSET(A50,0,Instructions!C$24-1,1,1))))+((((OFFSET(A50,0,Instructions!D$24,1,1)/(OFFSET(A50,0,Instructions!D$24-1,1,1))))))),"")</f>
        <v/>
      </c>
      <c r="M176" s="96"/>
      <c r="N176" s="96"/>
      <c r="O176" s="86"/>
      <c r="P176" s="87"/>
      <c r="Q176" s="29"/>
      <c r="R176" s="115"/>
      <c r="S176" s="116"/>
      <c r="T176" s="117"/>
      <c r="V176" s="127" t="str">
        <f ca="1">IF(C176&lt;&gt;"",IF(B176=0,(I176^0.5/(J176/(2*I176^0.5)))^2,(LN(I176)/(I176*(((1/B176)+((OFFSET(A50,0,Instructions!H$24,1,1)/OFFSET(A50,0,Instructions!H$24-1,1,1))/2)^2))^0.5/I176))^2),"")</f>
        <v/>
      </c>
      <c r="W176" s="62" t="str">
        <f ca="1">IF(C176&lt;&gt;"",IF(B176=0,I176^0.5/(J176/(2*I176^0.5))^2,LN(I176)/(I176*(((1/B176)+((OFFSET(A50,0,Instructions!H$24,1,1)/OFFSET(A50,0,Instructions!H$24-1,1,1))/2)^2))^0.5/I176)^2),"")</f>
        <v/>
      </c>
      <c r="X176" s="66" t="str">
        <f ca="1">IF(C176&lt;&gt;"",IF(B176=0,1/(J176/(2*I176^0.5))^2,1/((((1/B176)+((OFFSET(A50,0,Instructions!H$24,1,1)/OFFSET(A50,0,Instructions!H$24-1,1,1))/2)^2))^0.5)^2),"")</f>
        <v/>
      </c>
      <c r="Z176" s="99"/>
      <c r="AA176" s="99"/>
    </row>
    <row r="177" spans="1:27" s="23" customFormat="1" x14ac:dyDescent="0.2">
      <c r="A177" s="35" t="str">
        <f t="shared" si="3"/>
        <v/>
      </c>
      <c r="B177" s="83"/>
      <c r="C177" s="84"/>
      <c r="D177" s="64" t="str">
        <f ca="1">IF(C177&lt;&gt;"", 'Durango session calcs'!$H$3*OFFSET(A51,0,Instructions!H$24-1,1,1),"")</f>
        <v/>
      </c>
      <c r="E177" s="64" t="str">
        <f>IF(C177&lt;&gt;"",'Durango session calcs'!$H$3*P177,"")</f>
        <v/>
      </c>
      <c r="F177" s="64" t="str">
        <f ca="1">IF(C177&lt;&gt;"",D177*(((OFFSET(A51,0,Instructions!H$24,1,1)/OFFSET(A51,0,Instructions!H$24-1,1,1)))+'Durango session calcs'!L$7),"")</f>
        <v/>
      </c>
      <c r="G177" s="95" t="str">
        <f t="shared" si="4"/>
        <v/>
      </c>
      <c r="H177" s="92" t="str">
        <f t="shared" si="5"/>
        <v/>
      </c>
      <c r="I177" s="104" t="str">
        <f>IF(C177&lt;&gt;"",IF(B177=0,(1/Instructions!C$43*LN(1+Instructions!C$43*$F$124*(E177/(C177*F177^2))*(0.5/((E177/F177)^2+0.5)))/1000000),1/Instructions!C$43*LN(1+(Instructions!C$43*Instructions!C$41*(B177/C177)/E177))/1000000), "")</f>
        <v/>
      </c>
      <c r="J177" s="105" t="str">
        <f>IF(C177&lt;&gt;"",IF(B177=0,I177*SQRT(4/0.5+1/((E177/F177)^2+0.5)+($G$124/$F$124)^2),I177*(((4/B177)+(F177/E177)^2+(Instructions!C$42/Instructions!C$41)^2))^0.5),"")</f>
        <v/>
      </c>
      <c r="K177" s="62" t="str">
        <f ca="1">IF(C177&lt;&gt;"",(OFFSET(A51,0,Instructions!C$24-1,1,1)/OFFSET(A51,0,Instructions!D$24-1,1,1))/Instructions!$E$35,"")</f>
        <v/>
      </c>
      <c r="L177" s="66" t="str">
        <f ca="1">IF(C177&lt;&gt;"",K177*2*(((OFFSET(A51,0,Instructions!C$24,1,1)/(OFFSET(A51,0,Instructions!C$24-1,1,1))))+((((OFFSET(A51,0,Instructions!D$24,1,1)/(OFFSET(A51,0,Instructions!D$24-1,1,1))))))),"")</f>
        <v/>
      </c>
      <c r="M177" s="96"/>
      <c r="N177" s="96"/>
      <c r="O177" s="86"/>
      <c r="P177" s="87"/>
      <c r="Q177" s="29"/>
      <c r="R177" s="115"/>
      <c r="S177" s="116"/>
      <c r="T177" s="117"/>
      <c r="V177" s="127" t="str">
        <f ca="1">IF(C177&lt;&gt;"",IF(B177=0,(I177^0.5/(J177/(2*I177^0.5)))^2,(LN(I177)/(I177*(((1/B177)+((OFFSET(A51,0,Instructions!H$24,1,1)/OFFSET(A51,0,Instructions!H$24-1,1,1))/2)^2))^0.5/I177))^2),"")</f>
        <v/>
      </c>
      <c r="W177" s="62" t="str">
        <f ca="1">IF(C177&lt;&gt;"",IF(B177=0,I177^0.5/(J177/(2*I177^0.5))^2,LN(I177)/(I177*(((1/B177)+((OFFSET(A51,0,Instructions!H$24,1,1)/OFFSET(A51,0,Instructions!H$24-1,1,1))/2)^2))^0.5/I177)^2),"")</f>
        <v/>
      </c>
      <c r="X177" s="66" t="str">
        <f ca="1">IF(C177&lt;&gt;"",IF(B177=0,1/(J177/(2*I177^0.5))^2,1/((((1/B177)+((OFFSET(A51,0,Instructions!H$24,1,1)/OFFSET(A51,0,Instructions!H$24-1,1,1))/2)^2))^0.5)^2),"")</f>
        <v/>
      </c>
      <c r="Z177" s="99"/>
      <c r="AA177" s="99"/>
    </row>
    <row r="178" spans="1:27" s="23" customFormat="1" x14ac:dyDescent="0.2">
      <c r="A178" s="35" t="str">
        <f t="shared" si="3"/>
        <v/>
      </c>
      <c r="B178" s="83"/>
      <c r="C178" s="84"/>
      <c r="D178" s="64" t="str">
        <f ca="1">IF(C178&lt;&gt;"", 'Durango session calcs'!$H$3*OFFSET(A52,0,Instructions!H$24-1,1,1),"")</f>
        <v/>
      </c>
      <c r="E178" s="64" t="str">
        <f>IF(C178&lt;&gt;"",'Durango session calcs'!$H$3*P178,"")</f>
        <v/>
      </c>
      <c r="F178" s="64" t="str">
        <f ca="1">IF(C178&lt;&gt;"",D178*(((OFFSET(A52,0,Instructions!H$24,1,1)/OFFSET(A52,0,Instructions!H$24-1,1,1)))+'Durango session calcs'!L$7),"")</f>
        <v/>
      </c>
      <c r="G178" s="95" t="str">
        <f t="shared" si="4"/>
        <v/>
      </c>
      <c r="H178" s="92" t="str">
        <f t="shared" si="5"/>
        <v/>
      </c>
      <c r="I178" s="104" t="str">
        <f>IF(C178&lt;&gt;"",IF(B178=0,(1/Instructions!C$43*LN(1+Instructions!C$43*$F$124*(E178/(C178*F178^2))*(0.5/((E178/F178)^2+0.5)))/1000000),1/Instructions!C$43*LN(1+(Instructions!C$43*Instructions!C$41*(B178/C178)/E178))/1000000), "")</f>
        <v/>
      </c>
      <c r="J178" s="105" t="str">
        <f>IF(C178&lt;&gt;"",IF(B178=0,I178*SQRT(4/0.5+1/((E178/F178)^2+0.5)+($G$124/$F$124)^2),I178*(((4/B178)+(F178/E178)^2+(Instructions!C$42/Instructions!C$41)^2))^0.5),"")</f>
        <v/>
      </c>
      <c r="K178" s="62" t="str">
        <f ca="1">IF(C178&lt;&gt;"",(OFFSET(A52,0,Instructions!C$24-1,1,1)/OFFSET(A52,0,Instructions!D$24-1,1,1))/Instructions!$E$35,"")</f>
        <v/>
      </c>
      <c r="L178" s="66" t="str">
        <f ca="1">IF(C178&lt;&gt;"",K178*2*(((OFFSET(A52,0,Instructions!C$24,1,1)/(OFFSET(A52,0,Instructions!C$24-1,1,1))))+((((OFFSET(A52,0,Instructions!D$24,1,1)/(OFFSET(A52,0,Instructions!D$24-1,1,1))))))),"")</f>
        <v/>
      </c>
      <c r="M178" s="96"/>
      <c r="N178" s="96"/>
      <c r="O178" s="86"/>
      <c r="P178" s="87"/>
      <c r="Q178" s="29"/>
      <c r="R178" s="115"/>
      <c r="S178" s="116"/>
      <c r="T178" s="117"/>
      <c r="V178" s="127" t="str">
        <f ca="1">IF(C178&lt;&gt;"",IF(B178=0,(I178^0.5/(J178/(2*I178^0.5)))^2,(LN(I178)/(I178*(((1/B178)+((OFFSET(A52,0,Instructions!H$24,1,1)/OFFSET(A52,0,Instructions!H$24-1,1,1))/2)^2))^0.5/I178))^2),"")</f>
        <v/>
      </c>
      <c r="W178" s="62" t="str">
        <f ca="1">IF(C178&lt;&gt;"",IF(B178=0,I178^0.5/(J178/(2*I178^0.5))^2,LN(I178)/(I178*(((1/B178)+((OFFSET(A52,0,Instructions!H$24,1,1)/OFFSET(A52,0,Instructions!H$24-1,1,1))/2)^2))^0.5/I178)^2),"")</f>
        <v/>
      </c>
      <c r="X178" s="66" t="str">
        <f ca="1">IF(C178&lt;&gt;"",IF(B178=0,1/(J178/(2*I178^0.5))^2,1/((((1/B178)+((OFFSET(A52,0,Instructions!H$24,1,1)/OFFSET(A52,0,Instructions!H$24-1,1,1))/2)^2))^0.5)^2),"")</f>
        <v/>
      </c>
      <c r="Z178" s="99"/>
      <c r="AA178" s="99"/>
    </row>
    <row r="179" spans="1:27" s="23" customFormat="1" x14ac:dyDescent="0.2">
      <c r="A179" s="35" t="str">
        <f t="shared" si="3"/>
        <v/>
      </c>
      <c r="B179" s="83"/>
      <c r="C179" s="84"/>
      <c r="D179" s="64" t="str">
        <f ca="1">IF(C179&lt;&gt;"", 'Durango session calcs'!$H$3*OFFSET(A53,0,Instructions!H$24-1,1,1),"")</f>
        <v/>
      </c>
      <c r="E179" s="64" t="str">
        <f>IF(C179&lt;&gt;"",'Durango session calcs'!$H$3*P179,"")</f>
        <v/>
      </c>
      <c r="F179" s="64" t="str">
        <f ca="1">IF(C179&lt;&gt;"",D179*(((OFFSET(A53,0,Instructions!H$24,1,1)/OFFSET(A53,0,Instructions!H$24-1,1,1)))+'Durango session calcs'!L$7),"")</f>
        <v/>
      </c>
      <c r="G179" s="95" t="str">
        <f t="shared" si="4"/>
        <v/>
      </c>
      <c r="H179" s="92" t="str">
        <f t="shared" si="5"/>
        <v/>
      </c>
      <c r="I179" s="104" t="str">
        <f>IF(C179&lt;&gt;"",IF(B179=0,(1/Instructions!C$43*LN(1+Instructions!C$43*$F$124*(E179/(C179*F179^2))*(0.5/((E179/F179)^2+0.5)))/1000000),1/Instructions!C$43*LN(1+(Instructions!C$43*Instructions!C$41*(B179/C179)/E179))/1000000), "")</f>
        <v/>
      </c>
      <c r="J179" s="105" t="str">
        <f>IF(C179&lt;&gt;"",IF(B179=0,I179*SQRT(4/0.5+1/((E179/F179)^2+0.5)+($G$124/$F$124)^2),I179*(((4/B179)+(F179/E179)^2+(Instructions!C$42/Instructions!C$41)^2))^0.5),"")</f>
        <v/>
      </c>
      <c r="K179" s="62" t="str">
        <f ca="1">IF(C179&lt;&gt;"",(OFFSET(A53,0,Instructions!C$24-1,1,1)/OFFSET(A53,0,Instructions!D$24-1,1,1))/Instructions!$E$35,"")</f>
        <v/>
      </c>
      <c r="L179" s="66" t="str">
        <f ca="1">IF(C179&lt;&gt;"",K179*2*(((OFFSET(A53,0,Instructions!C$24,1,1)/(OFFSET(A53,0,Instructions!C$24-1,1,1))))+((((OFFSET(A53,0,Instructions!D$24,1,1)/(OFFSET(A53,0,Instructions!D$24-1,1,1))))))),"")</f>
        <v/>
      </c>
      <c r="M179" s="96"/>
      <c r="N179" s="96"/>
      <c r="O179" s="86"/>
      <c r="P179" s="87"/>
      <c r="Q179" s="29"/>
      <c r="R179" s="115"/>
      <c r="S179" s="116"/>
      <c r="T179" s="117"/>
      <c r="V179" s="127" t="str">
        <f ca="1">IF(C179&lt;&gt;"",IF(B179=0,(I179^0.5/(J179/(2*I179^0.5)))^2,(LN(I179)/(I179*(((1/B179)+((OFFSET(A53,0,Instructions!H$24,1,1)/OFFSET(A53,0,Instructions!H$24-1,1,1))/2)^2))^0.5/I179))^2),"")</f>
        <v/>
      </c>
      <c r="W179" s="62" t="str">
        <f ca="1">IF(C179&lt;&gt;"",IF(B179=0,I179^0.5/(J179/(2*I179^0.5))^2,LN(I179)/(I179*(((1/B179)+((OFFSET(A53,0,Instructions!H$24,1,1)/OFFSET(A53,0,Instructions!H$24-1,1,1))/2)^2))^0.5/I179)^2),"")</f>
        <v/>
      </c>
      <c r="X179" s="66" t="str">
        <f ca="1">IF(C179&lt;&gt;"",IF(B179=0,1/(J179/(2*I179^0.5))^2,1/((((1/B179)+((OFFSET(A53,0,Instructions!H$24,1,1)/OFFSET(A53,0,Instructions!H$24-1,1,1))/2)^2))^0.5)^2),"")</f>
        <v/>
      </c>
      <c r="Z179" s="99"/>
      <c r="AA179" s="99"/>
    </row>
    <row r="180" spans="1:27" s="23" customFormat="1" x14ac:dyDescent="0.2">
      <c r="A180" s="35" t="str">
        <f t="shared" si="3"/>
        <v/>
      </c>
      <c r="B180" s="83"/>
      <c r="C180" s="84"/>
      <c r="D180" s="64" t="str">
        <f ca="1">IF(C180&lt;&gt;"", 'Durango session calcs'!$H$3*OFFSET(A54,0,Instructions!H$24-1,1,1),"")</f>
        <v/>
      </c>
      <c r="E180" s="64" t="str">
        <f>IF(C180&lt;&gt;"",'Durango session calcs'!$H$3*P180,"")</f>
        <v/>
      </c>
      <c r="F180" s="64" t="str">
        <f ca="1">IF(C180&lt;&gt;"",D180*(((OFFSET(A54,0,Instructions!H$24,1,1)/OFFSET(A54,0,Instructions!H$24-1,1,1)))+'Durango session calcs'!L$7),"")</f>
        <v/>
      </c>
      <c r="G180" s="95" t="str">
        <f t="shared" si="4"/>
        <v/>
      </c>
      <c r="H180" s="92" t="str">
        <f t="shared" si="5"/>
        <v/>
      </c>
      <c r="I180" s="104" t="str">
        <f>IF(C180&lt;&gt;"",IF(B180=0,(1/Instructions!C$43*LN(1+Instructions!C$43*$F$124*(E180/(C180*F180^2))*(0.5/((E180/F180)^2+0.5)))/1000000),1/Instructions!C$43*LN(1+(Instructions!C$43*Instructions!C$41*(B180/C180)/E180))/1000000), "")</f>
        <v/>
      </c>
      <c r="J180" s="105" t="str">
        <f>IF(C180&lt;&gt;"",IF(B180=0,I180*SQRT(4/0.5+1/((E180/F180)^2+0.5)+($G$124/$F$124)^2),I180*(((4/B180)+(F180/E180)^2+(Instructions!C$42/Instructions!C$41)^2))^0.5),"")</f>
        <v/>
      </c>
      <c r="K180" s="62" t="str">
        <f ca="1">IF(C180&lt;&gt;"",(OFFSET(A54,0,Instructions!C$24-1,1,1)/OFFSET(A54,0,Instructions!D$24-1,1,1))/Instructions!$E$35,"")</f>
        <v/>
      </c>
      <c r="L180" s="66" t="str">
        <f ca="1">IF(C180&lt;&gt;"",K180*2*(((OFFSET(A54,0,Instructions!C$24,1,1)/(OFFSET(A54,0,Instructions!C$24-1,1,1))))+((((OFFSET(A54,0,Instructions!D$24,1,1)/(OFFSET(A54,0,Instructions!D$24-1,1,1))))))),"")</f>
        <v/>
      </c>
      <c r="M180" s="96"/>
      <c r="N180" s="96"/>
      <c r="O180" s="86"/>
      <c r="P180" s="87"/>
      <c r="Q180" s="29"/>
      <c r="R180" s="115"/>
      <c r="S180" s="116"/>
      <c r="T180" s="117"/>
      <c r="V180" s="127" t="str">
        <f ca="1">IF(C180&lt;&gt;"",IF(B180=0,(I180^0.5/(J180/(2*I180^0.5)))^2,(LN(I180)/(I180*(((1/B180)+((OFFSET(A54,0,Instructions!H$24,1,1)/OFFSET(A54,0,Instructions!H$24-1,1,1))/2)^2))^0.5/I180))^2),"")</f>
        <v/>
      </c>
      <c r="W180" s="62" t="str">
        <f ca="1">IF(C180&lt;&gt;"",IF(B180=0,I180^0.5/(J180/(2*I180^0.5))^2,LN(I180)/(I180*(((1/B180)+((OFFSET(A54,0,Instructions!H$24,1,1)/OFFSET(A54,0,Instructions!H$24-1,1,1))/2)^2))^0.5/I180)^2),"")</f>
        <v/>
      </c>
      <c r="X180" s="66" t="str">
        <f ca="1">IF(C180&lt;&gt;"",IF(B180=0,1/(J180/(2*I180^0.5))^2,1/((((1/B180)+((OFFSET(A54,0,Instructions!H$24,1,1)/OFFSET(A54,0,Instructions!H$24-1,1,1))/2)^2))^0.5)^2),"")</f>
        <v/>
      </c>
      <c r="Z180" s="99"/>
      <c r="AA180" s="99"/>
    </row>
    <row r="181" spans="1:27" s="23" customFormat="1" x14ac:dyDescent="0.2">
      <c r="A181" s="35" t="str">
        <f t="shared" si="3"/>
        <v/>
      </c>
      <c r="B181" s="83"/>
      <c r="C181" s="84"/>
      <c r="D181" s="64" t="str">
        <f ca="1">IF(C181&lt;&gt;"", 'Durango session calcs'!$H$3*OFFSET(A55,0,Instructions!H$24-1,1,1),"")</f>
        <v/>
      </c>
      <c r="E181" s="64" t="str">
        <f>IF(C181&lt;&gt;"",'Durango session calcs'!$H$3*P181,"")</f>
        <v/>
      </c>
      <c r="F181" s="64" t="str">
        <f ca="1">IF(C181&lt;&gt;"",D181*(((OFFSET(A55,0,Instructions!H$24,1,1)/OFFSET(A55,0,Instructions!H$24-1,1,1)))+'Durango session calcs'!L$7),"")</f>
        <v/>
      </c>
      <c r="G181" s="95" t="str">
        <f t="shared" si="4"/>
        <v/>
      </c>
      <c r="H181" s="92" t="str">
        <f t="shared" si="5"/>
        <v/>
      </c>
      <c r="I181" s="104" t="str">
        <f>IF(C181&lt;&gt;"",IF(B181=0,(1/Instructions!C$43*LN(1+Instructions!C$43*$F$124*(E181/(C181*F181^2))*(0.5/((E181/F181)^2+0.5)))/1000000),1/Instructions!C$43*LN(1+(Instructions!C$43*Instructions!C$41*(B181/C181)/E181))/1000000), "")</f>
        <v/>
      </c>
      <c r="J181" s="105" t="str">
        <f>IF(C181&lt;&gt;"",IF(B181=0,I181*SQRT(4/0.5+1/((E181/F181)^2+0.5)+($G$124/$F$124)^2),I181*(((4/B181)+(F181/E181)^2+(Instructions!C$42/Instructions!C$41)^2))^0.5),"")</f>
        <v/>
      </c>
      <c r="K181" s="62" t="str">
        <f ca="1">IF(C181&lt;&gt;"",(OFFSET(A55,0,Instructions!C$24-1,1,1)/OFFSET(A55,0,Instructions!D$24-1,1,1))/Instructions!$E$35,"")</f>
        <v/>
      </c>
      <c r="L181" s="66" t="str">
        <f ca="1">IF(C181&lt;&gt;"",K181*2*(((OFFSET(A55,0,Instructions!C$24,1,1)/(OFFSET(A55,0,Instructions!C$24-1,1,1))))+((((OFFSET(A55,0,Instructions!D$24,1,1)/(OFFSET(A55,0,Instructions!D$24-1,1,1))))))),"")</f>
        <v/>
      </c>
      <c r="M181" s="96"/>
      <c r="N181" s="96"/>
      <c r="O181" s="86"/>
      <c r="P181" s="87"/>
      <c r="Q181" s="29"/>
      <c r="R181" s="115"/>
      <c r="S181" s="116"/>
      <c r="T181" s="117"/>
      <c r="V181" s="127" t="str">
        <f ca="1">IF(C181&lt;&gt;"",IF(B181=0,(I181^0.5/(J181/(2*I181^0.5)))^2,(LN(I181)/(I181*(((1/B181)+((OFFSET(A55,0,Instructions!H$24,1,1)/OFFSET(A55,0,Instructions!H$24-1,1,1))/2)^2))^0.5/I181))^2),"")</f>
        <v/>
      </c>
      <c r="W181" s="62" t="str">
        <f ca="1">IF(C181&lt;&gt;"",IF(B181=0,I181^0.5/(J181/(2*I181^0.5))^2,LN(I181)/(I181*(((1/B181)+((OFFSET(A55,0,Instructions!H$24,1,1)/OFFSET(A55,0,Instructions!H$24-1,1,1))/2)^2))^0.5/I181)^2),"")</f>
        <v/>
      </c>
      <c r="X181" s="66" t="str">
        <f ca="1">IF(C181&lt;&gt;"",IF(B181=0,1/(J181/(2*I181^0.5))^2,1/((((1/B181)+((OFFSET(A55,0,Instructions!H$24,1,1)/OFFSET(A55,0,Instructions!H$24-1,1,1))/2)^2))^0.5)^2),"")</f>
        <v/>
      </c>
      <c r="Z181" s="99"/>
      <c r="AA181" s="99"/>
    </row>
    <row r="182" spans="1:27" s="23" customFormat="1" x14ac:dyDescent="0.2">
      <c r="A182" s="35" t="str">
        <f t="shared" si="3"/>
        <v/>
      </c>
      <c r="B182" s="83"/>
      <c r="C182" s="84"/>
      <c r="D182" s="64" t="str">
        <f ca="1">IF(C182&lt;&gt;"", 'Durango session calcs'!$H$3*OFFSET(A56,0,Instructions!H$24-1,1,1),"")</f>
        <v/>
      </c>
      <c r="E182" s="64" t="str">
        <f>IF(C182&lt;&gt;"",'Durango session calcs'!$H$3*P182,"")</f>
        <v/>
      </c>
      <c r="F182" s="64" t="str">
        <f ca="1">IF(C182&lt;&gt;"",D182*(((OFFSET(A56,0,Instructions!H$24,1,1)/OFFSET(A56,0,Instructions!H$24-1,1,1)))+'Durango session calcs'!L$7),"")</f>
        <v/>
      </c>
      <c r="G182" s="95" t="str">
        <f t="shared" si="4"/>
        <v/>
      </c>
      <c r="H182" s="92" t="str">
        <f t="shared" si="5"/>
        <v/>
      </c>
      <c r="I182" s="104" t="str">
        <f>IF(C182&lt;&gt;"",IF(B182=0,(1/Instructions!C$43*LN(1+Instructions!C$43*$F$124*(E182/(C182*F182^2))*(0.5/((E182/F182)^2+0.5)))/1000000),1/Instructions!C$43*LN(1+(Instructions!C$43*Instructions!C$41*(B182/C182)/E182))/1000000), "")</f>
        <v/>
      </c>
      <c r="J182" s="105" t="str">
        <f>IF(C182&lt;&gt;"",IF(B182=0,I182*SQRT(4/0.5+1/((E182/F182)^2+0.5)+($G$124/$F$124)^2),I182*(((4/B182)+(F182/E182)^2+(Instructions!C$42/Instructions!C$41)^2))^0.5),"")</f>
        <v/>
      </c>
      <c r="K182" s="62" t="str">
        <f ca="1">IF(C182&lt;&gt;"",(OFFSET(A56,0,Instructions!C$24-1,1,1)/OFFSET(A56,0,Instructions!D$24-1,1,1))/Instructions!$E$35,"")</f>
        <v/>
      </c>
      <c r="L182" s="66" t="str">
        <f ca="1">IF(C182&lt;&gt;"",K182*2*(((OFFSET(A56,0,Instructions!C$24,1,1)/(OFFSET(A56,0,Instructions!C$24-1,1,1))))+((((OFFSET(A56,0,Instructions!D$24,1,1)/(OFFSET(A56,0,Instructions!D$24-1,1,1))))))),"")</f>
        <v/>
      </c>
      <c r="M182" s="96"/>
      <c r="N182" s="96"/>
      <c r="O182" s="86"/>
      <c r="P182" s="87"/>
      <c r="Q182" s="29"/>
      <c r="R182" s="115"/>
      <c r="S182" s="116"/>
      <c r="T182" s="117"/>
      <c r="V182" s="127" t="str">
        <f ca="1">IF(C182&lt;&gt;"",IF(B182=0,(I182^0.5/(J182/(2*I182^0.5)))^2,(LN(I182)/(I182*(((1/B182)+((OFFSET(A56,0,Instructions!H$24,1,1)/OFFSET(A56,0,Instructions!H$24-1,1,1))/2)^2))^0.5/I182))^2),"")</f>
        <v/>
      </c>
      <c r="W182" s="62" t="str">
        <f ca="1">IF(C182&lt;&gt;"",IF(B182=0,I182^0.5/(J182/(2*I182^0.5))^2,LN(I182)/(I182*(((1/B182)+((OFFSET(A56,0,Instructions!H$24,1,1)/OFFSET(A56,0,Instructions!H$24-1,1,1))/2)^2))^0.5/I182)^2),"")</f>
        <v/>
      </c>
      <c r="X182" s="66" t="str">
        <f ca="1">IF(C182&lt;&gt;"",IF(B182=0,1/(J182/(2*I182^0.5))^2,1/((((1/B182)+((OFFSET(A56,0,Instructions!H$24,1,1)/OFFSET(A56,0,Instructions!H$24-1,1,1))/2)^2))^0.5)^2),"")</f>
        <v/>
      </c>
      <c r="Z182" s="99"/>
      <c r="AA182" s="99"/>
    </row>
    <row r="183" spans="1:27" s="23" customFormat="1" x14ac:dyDescent="0.2">
      <c r="A183" s="35" t="str">
        <f t="shared" si="3"/>
        <v/>
      </c>
      <c r="B183" s="83"/>
      <c r="C183" s="84"/>
      <c r="D183" s="64" t="str">
        <f ca="1">IF(C183&lt;&gt;"", 'Durango session calcs'!$H$3*OFFSET(A57,0,Instructions!H$24-1,1,1),"")</f>
        <v/>
      </c>
      <c r="E183" s="64" t="str">
        <f>IF(C183&lt;&gt;"",'Durango session calcs'!$H$3*P183,"")</f>
        <v/>
      </c>
      <c r="F183" s="64" t="str">
        <f ca="1">IF(C183&lt;&gt;"",D183*(((OFFSET(A57,0,Instructions!H$24,1,1)/OFFSET(A57,0,Instructions!H$24-1,1,1)))+'Durango session calcs'!L$7),"")</f>
        <v/>
      </c>
      <c r="G183" s="95" t="str">
        <f t="shared" si="4"/>
        <v/>
      </c>
      <c r="H183" s="92" t="str">
        <f t="shared" si="5"/>
        <v/>
      </c>
      <c r="I183" s="104" t="str">
        <f>IF(C183&lt;&gt;"",IF(B183=0,(1/Instructions!C$43*LN(1+Instructions!C$43*$F$124*(E183/(C183*F183^2))*(0.5/((E183/F183)^2+0.5)))/1000000),1/Instructions!C$43*LN(1+(Instructions!C$43*Instructions!C$41*(B183/C183)/E183))/1000000), "")</f>
        <v/>
      </c>
      <c r="J183" s="105" t="str">
        <f>IF(C183&lt;&gt;"",IF(B183=0,I183*SQRT(4/0.5+1/((E183/F183)^2+0.5)+($G$124/$F$124)^2),I183*(((4/B183)+(F183/E183)^2+(Instructions!C$42/Instructions!C$41)^2))^0.5),"")</f>
        <v/>
      </c>
      <c r="K183" s="62" t="str">
        <f ca="1">IF(C183&lt;&gt;"",(OFFSET(A57,0,Instructions!C$24-1,1,1)/OFFSET(A57,0,Instructions!D$24-1,1,1))/Instructions!$E$35,"")</f>
        <v/>
      </c>
      <c r="L183" s="66" t="str">
        <f ca="1">IF(C183&lt;&gt;"",K183*2*(((OFFSET(A57,0,Instructions!C$24,1,1)/(OFFSET(A57,0,Instructions!C$24-1,1,1))))+((((OFFSET(A57,0,Instructions!D$24,1,1)/(OFFSET(A57,0,Instructions!D$24-1,1,1))))))),"")</f>
        <v/>
      </c>
      <c r="M183" s="96"/>
      <c r="N183" s="96"/>
      <c r="O183" s="86"/>
      <c r="P183" s="87"/>
      <c r="Q183" s="29"/>
      <c r="R183" s="115"/>
      <c r="S183" s="116"/>
      <c r="T183" s="117"/>
      <c r="V183" s="127" t="str">
        <f ca="1">IF(C183&lt;&gt;"",IF(B183=0,(I183^0.5/(J183/(2*I183^0.5)))^2,(LN(I183)/(I183*(((1/B183)+((OFFSET(A57,0,Instructions!H$24,1,1)/OFFSET(A57,0,Instructions!H$24-1,1,1))/2)^2))^0.5/I183))^2),"")</f>
        <v/>
      </c>
      <c r="W183" s="62" t="str">
        <f ca="1">IF(C183&lt;&gt;"",IF(B183=0,I183^0.5/(J183/(2*I183^0.5))^2,LN(I183)/(I183*(((1/B183)+((OFFSET(A57,0,Instructions!H$24,1,1)/OFFSET(A57,0,Instructions!H$24-1,1,1))/2)^2))^0.5/I183)^2),"")</f>
        <v/>
      </c>
      <c r="X183" s="66" t="str">
        <f ca="1">IF(C183&lt;&gt;"",IF(B183=0,1/(J183/(2*I183^0.5))^2,1/((((1/B183)+((OFFSET(A57,0,Instructions!H$24,1,1)/OFFSET(A57,0,Instructions!H$24-1,1,1))/2)^2))^0.5)^2),"")</f>
        <v/>
      </c>
      <c r="Z183" s="99"/>
      <c r="AA183" s="99"/>
    </row>
    <row r="184" spans="1:27" s="23" customFormat="1" x14ac:dyDescent="0.2">
      <c r="A184" s="35" t="str">
        <f t="shared" si="3"/>
        <v/>
      </c>
      <c r="B184" s="83"/>
      <c r="C184" s="84"/>
      <c r="D184" s="64" t="str">
        <f ca="1">IF(C184&lt;&gt;"", 'Durango session calcs'!$H$3*OFFSET(A58,0,Instructions!H$24-1,1,1),"")</f>
        <v/>
      </c>
      <c r="E184" s="64" t="str">
        <f>IF(C184&lt;&gt;"",'Durango session calcs'!$H$3*P184,"")</f>
        <v/>
      </c>
      <c r="F184" s="64" t="str">
        <f ca="1">IF(C184&lt;&gt;"",D184*(((OFFSET(A58,0,Instructions!H$24,1,1)/OFFSET(A58,0,Instructions!H$24-1,1,1)))+'Durango session calcs'!L$7),"")</f>
        <v/>
      </c>
      <c r="G184" s="95" t="str">
        <f t="shared" si="4"/>
        <v/>
      </c>
      <c r="H184" s="92" t="str">
        <f t="shared" si="5"/>
        <v/>
      </c>
      <c r="I184" s="104" t="str">
        <f>IF(C184&lt;&gt;"",IF(B184=0,(1/Instructions!C$43*LN(1+Instructions!C$43*$F$124*(E184/(C184*F184^2))*(0.5/((E184/F184)^2+0.5)))/1000000),1/Instructions!C$43*LN(1+(Instructions!C$43*Instructions!C$41*(B184/C184)/E184))/1000000), "")</f>
        <v/>
      </c>
      <c r="J184" s="105" t="str">
        <f>IF(C184&lt;&gt;"",IF(B184=0,I184*SQRT(4/0.5+1/((E184/F184)^2+0.5)+($G$124/$F$124)^2),I184*(((4/B184)+(F184/E184)^2+(Instructions!C$42/Instructions!C$41)^2))^0.5),"")</f>
        <v/>
      </c>
      <c r="K184" s="62" t="str">
        <f ca="1">IF(C184&lt;&gt;"",(OFFSET(A58,0,Instructions!C$24-1,1,1)/OFFSET(A58,0,Instructions!D$24-1,1,1))/Instructions!$E$35,"")</f>
        <v/>
      </c>
      <c r="L184" s="66" t="str">
        <f ca="1">IF(C184&lt;&gt;"",K184*2*(((OFFSET(A58,0,Instructions!C$24,1,1)/(OFFSET(A58,0,Instructions!C$24-1,1,1))))+((((OFFSET(A58,0,Instructions!D$24,1,1)/(OFFSET(A58,0,Instructions!D$24-1,1,1))))))),"")</f>
        <v/>
      </c>
      <c r="M184" s="96"/>
      <c r="N184" s="96"/>
      <c r="O184" s="86"/>
      <c r="P184" s="87"/>
      <c r="Q184" s="29"/>
      <c r="R184" s="115"/>
      <c r="S184" s="116"/>
      <c r="T184" s="117"/>
      <c r="V184" s="127" t="str">
        <f ca="1">IF(C184&lt;&gt;"",IF(B184=0,(I184^0.5/(J184/(2*I184^0.5)))^2,(LN(I184)/(I184*(((1/B184)+((OFFSET(A58,0,Instructions!H$24,1,1)/OFFSET(A58,0,Instructions!H$24-1,1,1))/2)^2))^0.5/I184))^2),"")</f>
        <v/>
      </c>
      <c r="W184" s="62" t="str">
        <f ca="1">IF(C184&lt;&gt;"",IF(B184=0,I184^0.5/(J184/(2*I184^0.5))^2,LN(I184)/(I184*(((1/B184)+((OFFSET(A58,0,Instructions!H$24,1,1)/OFFSET(A58,0,Instructions!H$24-1,1,1))/2)^2))^0.5/I184)^2),"")</f>
        <v/>
      </c>
      <c r="X184" s="66" t="str">
        <f ca="1">IF(C184&lt;&gt;"",IF(B184=0,1/(J184/(2*I184^0.5))^2,1/((((1/B184)+((OFFSET(A58,0,Instructions!H$24,1,1)/OFFSET(A58,0,Instructions!H$24-1,1,1))/2)^2))^0.5)^2),"")</f>
        <v/>
      </c>
      <c r="Z184" s="99"/>
      <c r="AA184" s="99"/>
    </row>
    <row r="185" spans="1:27" s="23" customFormat="1" x14ac:dyDescent="0.2">
      <c r="A185" s="35" t="str">
        <f t="shared" si="3"/>
        <v/>
      </c>
      <c r="B185" s="83"/>
      <c r="C185" s="84"/>
      <c r="D185" s="64" t="str">
        <f ca="1">IF(C185&lt;&gt;"", 'Durango session calcs'!$H$3*OFFSET(A59,0,Instructions!H$24-1,1,1),"")</f>
        <v/>
      </c>
      <c r="E185" s="64" t="str">
        <f>IF(C185&lt;&gt;"",'Durango session calcs'!$H$3*P185,"")</f>
        <v/>
      </c>
      <c r="F185" s="64" t="str">
        <f ca="1">IF(C185&lt;&gt;"",D185*(((OFFSET(A59,0,Instructions!H$24,1,1)/OFFSET(A59,0,Instructions!H$24-1,1,1)))+'Durango session calcs'!L$7),"")</f>
        <v/>
      </c>
      <c r="G185" s="95" t="str">
        <f t="shared" si="4"/>
        <v/>
      </c>
      <c r="H185" s="92" t="str">
        <f t="shared" si="5"/>
        <v/>
      </c>
      <c r="I185" s="104" t="str">
        <f>IF(C185&lt;&gt;"",IF(B185=0,(1/Instructions!C$43*LN(1+Instructions!C$43*$F$124*(E185/(C185*F185^2))*(0.5/((E185/F185)^2+0.5)))/1000000),1/Instructions!C$43*LN(1+(Instructions!C$43*Instructions!C$41*(B185/C185)/E185))/1000000), "")</f>
        <v/>
      </c>
      <c r="J185" s="105" t="str">
        <f>IF(C185&lt;&gt;"",IF(B185=0,I185*SQRT(4/0.5+1/((E185/F185)^2+0.5)+($G$124/$F$124)^2),I185*(((4/B185)+(F185/E185)^2+(Instructions!C$42/Instructions!C$41)^2))^0.5),"")</f>
        <v/>
      </c>
      <c r="K185" s="62" t="str">
        <f ca="1">IF(C185&lt;&gt;"",(OFFSET(A59,0,Instructions!C$24-1,1,1)/OFFSET(A59,0,Instructions!D$24-1,1,1))/Instructions!$E$35,"")</f>
        <v/>
      </c>
      <c r="L185" s="66" t="str">
        <f ca="1">IF(C185&lt;&gt;"",K185*2*(((OFFSET(A59,0,Instructions!C$24,1,1)/(OFFSET(A59,0,Instructions!C$24-1,1,1))))+((((OFFSET(A59,0,Instructions!D$24,1,1)/(OFFSET(A59,0,Instructions!D$24-1,1,1))))))),"")</f>
        <v/>
      </c>
      <c r="M185" s="96"/>
      <c r="N185" s="96"/>
      <c r="O185" s="86"/>
      <c r="P185" s="87"/>
      <c r="Q185" s="29"/>
      <c r="R185" s="115"/>
      <c r="S185" s="116"/>
      <c r="T185" s="117"/>
      <c r="V185" s="127" t="str">
        <f ca="1">IF(C185&lt;&gt;"",IF(B185=0,(I185^0.5/(J185/(2*I185^0.5)))^2,(LN(I185)/(I185*(((1/B185)+((OFFSET(A59,0,Instructions!H$24,1,1)/OFFSET(A59,0,Instructions!H$24-1,1,1))/2)^2))^0.5/I185))^2),"")</f>
        <v/>
      </c>
      <c r="W185" s="62" t="str">
        <f ca="1">IF(C185&lt;&gt;"",IF(B185=0,I185^0.5/(J185/(2*I185^0.5))^2,LN(I185)/(I185*(((1/B185)+((OFFSET(A59,0,Instructions!H$24,1,1)/OFFSET(A59,0,Instructions!H$24-1,1,1))/2)^2))^0.5/I185)^2),"")</f>
        <v/>
      </c>
      <c r="X185" s="66" t="str">
        <f ca="1">IF(C185&lt;&gt;"",IF(B185=0,1/(J185/(2*I185^0.5))^2,1/((((1/B185)+((OFFSET(A59,0,Instructions!H$24,1,1)/OFFSET(A59,0,Instructions!H$24-1,1,1))/2)^2))^0.5)^2),"")</f>
        <v/>
      </c>
      <c r="Z185" s="99"/>
      <c r="AA185" s="99"/>
    </row>
    <row r="186" spans="1:27" s="23" customFormat="1" x14ac:dyDescent="0.2">
      <c r="A186" s="35" t="str">
        <f t="shared" si="3"/>
        <v/>
      </c>
      <c r="B186" s="83"/>
      <c r="C186" s="84"/>
      <c r="D186" s="64" t="str">
        <f ca="1">IF(C186&lt;&gt;"", 'Durango session calcs'!$H$3*OFFSET(A60,0,Instructions!H$24-1,1,1),"")</f>
        <v/>
      </c>
      <c r="E186" s="64" t="str">
        <f>IF(C186&lt;&gt;"",'Durango session calcs'!$H$3*P186,"")</f>
        <v/>
      </c>
      <c r="F186" s="64" t="str">
        <f ca="1">IF(C186&lt;&gt;"",D186*(((OFFSET(A60,0,Instructions!H$24,1,1)/OFFSET(A60,0,Instructions!H$24-1,1,1)))+'Durango session calcs'!L$7),"")</f>
        <v/>
      </c>
      <c r="G186" s="95" t="str">
        <f t="shared" si="4"/>
        <v/>
      </c>
      <c r="H186" s="92" t="str">
        <f t="shared" si="5"/>
        <v/>
      </c>
      <c r="I186" s="104" t="str">
        <f>IF(C186&lt;&gt;"",IF(B186=0,(1/Instructions!C$43*LN(1+Instructions!C$43*$F$124*(E186/(C186*F186^2))*(0.5/((E186/F186)^2+0.5)))/1000000),1/Instructions!C$43*LN(1+(Instructions!C$43*Instructions!C$41*(B186/C186)/E186))/1000000), "")</f>
        <v/>
      </c>
      <c r="J186" s="105" t="str">
        <f>IF(C186&lt;&gt;"",IF(B186=0,I186*SQRT(4/0.5+1/((E186/F186)^2+0.5)+($G$124/$F$124)^2),I186*(((4/B186)+(F186/E186)^2+(Instructions!C$42/Instructions!C$41)^2))^0.5),"")</f>
        <v/>
      </c>
      <c r="K186" s="62" t="str">
        <f ca="1">IF(C186&lt;&gt;"",(OFFSET(A60,0,Instructions!C$24-1,1,1)/OFFSET(A60,0,Instructions!D$24-1,1,1))/Instructions!$E$35,"")</f>
        <v/>
      </c>
      <c r="L186" s="66" t="str">
        <f ca="1">IF(C186&lt;&gt;"",K186*2*(((OFFSET(A60,0,Instructions!C$24,1,1)/(OFFSET(A60,0,Instructions!C$24-1,1,1))))+((((OFFSET(A60,0,Instructions!D$24,1,1)/(OFFSET(A60,0,Instructions!D$24-1,1,1))))))),"")</f>
        <v/>
      </c>
      <c r="M186" s="96"/>
      <c r="N186" s="96"/>
      <c r="O186" s="86"/>
      <c r="P186" s="87"/>
      <c r="Q186" s="29"/>
      <c r="R186" s="115"/>
      <c r="S186" s="116"/>
      <c r="T186" s="117"/>
      <c r="V186" s="127" t="str">
        <f ca="1">IF(C186&lt;&gt;"",IF(B186=0,(I186^0.5/(J186/(2*I186^0.5)))^2,(LN(I186)/(I186*(((1/B186)+((OFFSET(A60,0,Instructions!H$24,1,1)/OFFSET(A60,0,Instructions!H$24-1,1,1))/2)^2))^0.5/I186))^2),"")</f>
        <v/>
      </c>
      <c r="W186" s="62" t="str">
        <f ca="1">IF(C186&lt;&gt;"",IF(B186=0,I186^0.5/(J186/(2*I186^0.5))^2,LN(I186)/(I186*(((1/B186)+((OFFSET(A60,0,Instructions!H$24,1,1)/OFFSET(A60,0,Instructions!H$24-1,1,1))/2)^2))^0.5/I186)^2),"")</f>
        <v/>
      </c>
      <c r="X186" s="66" t="str">
        <f ca="1">IF(C186&lt;&gt;"",IF(B186=0,1/(J186/(2*I186^0.5))^2,1/((((1/B186)+((OFFSET(A60,0,Instructions!H$24,1,1)/OFFSET(A60,0,Instructions!H$24-1,1,1))/2)^2))^0.5)^2),"")</f>
        <v/>
      </c>
      <c r="Z186" s="99"/>
      <c r="AA186" s="99"/>
    </row>
    <row r="187" spans="1:27" s="23" customFormat="1" x14ac:dyDescent="0.2">
      <c r="A187" s="35" t="str">
        <f t="shared" si="3"/>
        <v/>
      </c>
      <c r="B187" s="83"/>
      <c r="C187" s="84"/>
      <c r="D187" s="64" t="str">
        <f ca="1">IF(C187&lt;&gt;"", 'Durango session calcs'!$H$3*OFFSET(A61,0,Instructions!H$24-1,1,1),"")</f>
        <v/>
      </c>
      <c r="E187" s="64" t="str">
        <f>IF(C187&lt;&gt;"",'Durango session calcs'!$H$3*P187,"")</f>
        <v/>
      </c>
      <c r="F187" s="64" t="str">
        <f ca="1">IF(C187&lt;&gt;"",D187*(((OFFSET(A61,0,Instructions!H$24,1,1)/OFFSET(A61,0,Instructions!H$24-1,1,1)))+'Durango session calcs'!L$7),"")</f>
        <v/>
      </c>
      <c r="G187" s="95" t="str">
        <f t="shared" si="4"/>
        <v/>
      </c>
      <c r="H187" s="92" t="str">
        <f t="shared" si="5"/>
        <v/>
      </c>
      <c r="I187" s="104" t="str">
        <f>IF(C187&lt;&gt;"",IF(B187=0,(1/Instructions!C$43*LN(1+Instructions!C$43*$F$124*(E187/(C187*F187^2))*(0.5/((E187/F187)^2+0.5)))/1000000),1/Instructions!C$43*LN(1+(Instructions!C$43*Instructions!C$41*(B187/C187)/E187))/1000000), "")</f>
        <v/>
      </c>
      <c r="J187" s="105" t="str">
        <f>IF(C187&lt;&gt;"",IF(B187=0,I187*SQRT(4/0.5+1/((E187/F187)^2+0.5)+($G$124/$F$124)^2),I187*(((4/B187)+(F187/E187)^2+(Instructions!C$42/Instructions!C$41)^2))^0.5),"")</f>
        <v/>
      </c>
      <c r="K187" s="62" t="str">
        <f ca="1">IF(C187&lt;&gt;"",(OFFSET(A61,0,Instructions!C$24-1,1,1)/OFFSET(A61,0,Instructions!D$24-1,1,1))/Instructions!$E$35,"")</f>
        <v/>
      </c>
      <c r="L187" s="66" t="str">
        <f ca="1">IF(C187&lt;&gt;"",K187*2*(((OFFSET(A61,0,Instructions!C$24,1,1)/(OFFSET(A61,0,Instructions!C$24-1,1,1))))+((((OFFSET(A61,0,Instructions!D$24,1,1)/(OFFSET(A61,0,Instructions!D$24-1,1,1))))))),"")</f>
        <v/>
      </c>
      <c r="M187" s="96"/>
      <c r="N187" s="96"/>
      <c r="O187" s="86"/>
      <c r="P187" s="87"/>
      <c r="Q187" s="29"/>
      <c r="R187" s="115"/>
      <c r="S187" s="116"/>
      <c r="T187" s="117"/>
      <c r="V187" s="127" t="str">
        <f ca="1">IF(C187&lt;&gt;"",IF(B187=0,(I187^0.5/(J187/(2*I187^0.5)))^2,(LN(I187)/(I187*(((1/B187)+((OFFSET(A61,0,Instructions!H$24,1,1)/OFFSET(A61,0,Instructions!H$24-1,1,1))/2)^2))^0.5/I187))^2),"")</f>
        <v/>
      </c>
      <c r="W187" s="62" t="str">
        <f ca="1">IF(C187&lt;&gt;"",IF(B187=0,I187^0.5/(J187/(2*I187^0.5))^2,LN(I187)/(I187*(((1/B187)+((OFFSET(A61,0,Instructions!H$24,1,1)/OFFSET(A61,0,Instructions!H$24-1,1,1))/2)^2))^0.5/I187)^2),"")</f>
        <v/>
      </c>
      <c r="X187" s="66" t="str">
        <f ca="1">IF(C187&lt;&gt;"",IF(B187=0,1/(J187/(2*I187^0.5))^2,1/((((1/B187)+((OFFSET(A61,0,Instructions!H$24,1,1)/OFFSET(A61,0,Instructions!H$24-1,1,1))/2)^2))^0.5)^2),"")</f>
        <v/>
      </c>
      <c r="Z187" s="99"/>
      <c r="AA187" s="99"/>
    </row>
    <row r="188" spans="1:27" s="23" customFormat="1" x14ac:dyDescent="0.2">
      <c r="A188" s="35" t="str">
        <f t="shared" si="3"/>
        <v/>
      </c>
      <c r="B188" s="83"/>
      <c r="C188" s="84"/>
      <c r="D188" s="64" t="str">
        <f ca="1">IF(C188&lt;&gt;"", 'Durango session calcs'!$H$3*OFFSET(A62,0,Instructions!H$24-1,1,1),"")</f>
        <v/>
      </c>
      <c r="E188" s="64" t="str">
        <f>IF(C188&lt;&gt;"",'Durango session calcs'!$H$3*P188,"")</f>
        <v/>
      </c>
      <c r="F188" s="64" t="str">
        <f ca="1">IF(C188&lt;&gt;"",D188*(((OFFSET(A62,0,Instructions!H$24,1,1)/OFFSET(A62,0,Instructions!H$24-1,1,1)))+'Durango session calcs'!L$7),"")</f>
        <v/>
      </c>
      <c r="G188" s="95" t="str">
        <f t="shared" si="4"/>
        <v/>
      </c>
      <c r="H188" s="92" t="str">
        <f t="shared" si="5"/>
        <v/>
      </c>
      <c r="I188" s="104" t="str">
        <f>IF(C188&lt;&gt;"",IF(B188=0,(1/Instructions!C$43*LN(1+Instructions!C$43*$F$124*(E188/(C188*F188^2))*(0.5/((E188/F188)^2+0.5)))/1000000),1/Instructions!C$43*LN(1+(Instructions!C$43*Instructions!C$41*(B188/C188)/E188))/1000000), "")</f>
        <v/>
      </c>
      <c r="J188" s="105" t="str">
        <f>IF(C188&lt;&gt;"",IF(B188=0,I188*SQRT(4/0.5+1/((E188/F188)^2+0.5)+($G$124/$F$124)^2),I188*(((4/B188)+(F188/E188)^2+(Instructions!C$42/Instructions!C$41)^2))^0.5),"")</f>
        <v/>
      </c>
      <c r="K188" s="62" t="str">
        <f ca="1">IF(C188&lt;&gt;"",(OFFSET(A62,0,Instructions!C$24-1,1,1)/OFFSET(A62,0,Instructions!D$24-1,1,1))/Instructions!$E$35,"")</f>
        <v/>
      </c>
      <c r="L188" s="66" t="str">
        <f ca="1">IF(C188&lt;&gt;"",K188*2*(((OFFSET(A62,0,Instructions!C$24,1,1)/(OFFSET(A62,0,Instructions!C$24-1,1,1))))+((((OFFSET(A62,0,Instructions!D$24,1,1)/(OFFSET(A62,0,Instructions!D$24-1,1,1))))))),"")</f>
        <v/>
      </c>
      <c r="M188" s="96"/>
      <c r="N188" s="96"/>
      <c r="O188" s="86"/>
      <c r="P188" s="87"/>
      <c r="Q188" s="29"/>
      <c r="R188" s="115"/>
      <c r="S188" s="116"/>
      <c r="T188" s="117"/>
      <c r="V188" s="127" t="str">
        <f ca="1">IF(C188&lt;&gt;"",IF(B188=0,(I188^0.5/(J188/(2*I188^0.5)))^2,(LN(I188)/(I188*(((1/B188)+((OFFSET(A62,0,Instructions!H$24,1,1)/OFFSET(A62,0,Instructions!H$24-1,1,1))/2)^2))^0.5/I188))^2),"")</f>
        <v/>
      </c>
      <c r="W188" s="62" t="str">
        <f ca="1">IF(C188&lt;&gt;"",IF(B188=0,I188^0.5/(J188/(2*I188^0.5))^2,LN(I188)/(I188*(((1/B188)+((OFFSET(A62,0,Instructions!H$24,1,1)/OFFSET(A62,0,Instructions!H$24-1,1,1))/2)^2))^0.5/I188)^2),"")</f>
        <v/>
      </c>
      <c r="X188" s="66" t="str">
        <f ca="1">IF(C188&lt;&gt;"",IF(B188=0,1/(J188/(2*I188^0.5))^2,1/((((1/B188)+((OFFSET(A62,0,Instructions!H$24,1,1)/OFFSET(A62,0,Instructions!H$24-1,1,1))/2)^2))^0.5)^2),"")</f>
        <v/>
      </c>
      <c r="Z188" s="99"/>
      <c r="AA188" s="99"/>
    </row>
    <row r="189" spans="1:27" s="23" customFormat="1" x14ac:dyDescent="0.2">
      <c r="A189" s="35" t="str">
        <f t="shared" si="3"/>
        <v/>
      </c>
      <c r="B189" s="83"/>
      <c r="C189" s="84"/>
      <c r="D189" s="64" t="str">
        <f ca="1">IF(C189&lt;&gt;"", 'Durango session calcs'!$H$3*OFFSET(A63,0,Instructions!H$24-1,1,1),"")</f>
        <v/>
      </c>
      <c r="E189" s="64" t="str">
        <f>IF(C189&lt;&gt;"",'Durango session calcs'!$H$3*P189,"")</f>
        <v/>
      </c>
      <c r="F189" s="64" t="str">
        <f ca="1">IF(C189&lt;&gt;"",D189*(((OFFSET(A63,0,Instructions!H$24,1,1)/OFFSET(A63,0,Instructions!H$24-1,1,1)))+'Durango session calcs'!L$7),"")</f>
        <v/>
      </c>
      <c r="G189" s="95" t="str">
        <f t="shared" si="4"/>
        <v/>
      </c>
      <c r="H189" s="92" t="str">
        <f t="shared" si="5"/>
        <v/>
      </c>
      <c r="I189" s="104" t="str">
        <f>IF(C189&lt;&gt;"",IF(B189=0,(1/Instructions!C$43*LN(1+Instructions!C$43*$F$124*(E189/(C189*F189^2))*(0.5/((E189/F189)^2+0.5)))/1000000),1/Instructions!C$43*LN(1+(Instructions!C$43*Instructions!C$41*(B189/C189)/E189))/1000000), "")</f>
        <v/>
      </c>
      <c r="J189" s="105" t="str">
        <f>IF(C189&lt;&gt;"",IF(B189=0,I189*SQRT(4/0.5+1/((E189/F189)^2+0.5)+($G$124/$F$124)^2),I189*(((4/B189)+(F189/E189)^2+(Instructions!C$42/Instructions!C$41)^2))^0.5),"")</f>
        <v/>
      </c>
      <c r="K189" s="62" t="str">
        <f ca="1">IF(C189&lt;&gt;"",(OFFSET(A63,0,Instructions!C$24-1,1,1)/OFFSET(A63,0,Instructions!D$24-1,1,1))/Instructions!$E$35,"")</f>
        <v/>
      </c>
      <c r="L189" s="66" t="str">
        <f ca="1">IF(C189&lt;&gt;"",K189*2*(((OFFSET(A63,0,Instructions!C$24,1,1)/(OFFSET(A63,0,Instructions!C$24-1,1,1))))+((((OFFSET(A63,0,Instructions!D$24,1,1)/(OFFSET(A63,0,Instructions!D$24-1,1,1))))))),"")</f>
        <v/>
      </c>
      <c r="M189" s="96"/>
      <c r="N189" s="96"/>
      <c r="O189" s="86"/>
      <c r="P189" s="87"/>
      <c r="Q189" s="29"/>
      <c r="R189" s="115"/>
      <c r="S189" s="116"/>
      <c r="T189" s="117"/>
      <c r="V189" s="127" t="str">
        <f ca="1">IF(C189&lt;&gt;"",IF(B189=0,(I189^0.5/(J189/(2*I189^0.5)))^2,(LN(I189)/(I189*(((1/B189)+((OFFSET(A63,0,Instructions!H$24,1,1)/OFFSET(A63,0,Instructions!H$24-1,1,1))/2)^2))^0.5/I189))^2),"")</f>
        <v/>
      </c>
      <c r="W189" s="62" t="str">
        <f ca="1">IF(C189&lt;&gt;"",IF(B189=0,I189^0.5/(J189/(2*I189^0.5))^2,LN(I189)/(I189*(((1/B189)+((OFFSET(A63,0,Instructions!H$24,1,1)/OFFSET(A63,0,Instructions!H$24-1,1,1))/2)^2))^0.5/I189)^2),"")</f>
        <v/>
      </c>
      <c r="X189" s="66" t="str">
        <f ca="1">IF(C189&lt;&gt;"",IF(B189=0,1/(J189/(2*I189^0.5))^2,1/((((1/B189)+((OFFSET(A63,0,Instructions!H$24,1,1)/OFFSET(A63,0,Instructions!H$24-1,1,1))/2)^2))^0.5)^2),"")</f>
        <v/>
      </c>
      <c r="Z189" s="99"/>
      <c r="AA189" s="99"/>
    </row>
    <row r="190" spans="1:27" s="23" customFormat="1" x14ac:dyDescent="0.2">
      <c r="A190" s="35" t="str">
        <f t="shared" si="3"/>
        <v/>
      </c>
      <c r="B190" s="83"/>
      <c r="C190" s="84"/>
      <c r="D190" s="64" t="str">
        <f ca="1">IF(C190&lt;&gt;"", 'Durango session calcs'!$H$3*OFFSET(A64,0,Instructions!H$24-1,1,1),"")</f>
        <v/>
      </c>
      <c r="E190" s="64" t="str">
        <f>IF(C190&lt;&gt;"",'Durango session calcs'!$H$3*P190,"")</f>
        <v/>
      </c>
      <c r="F190" s="64" t="str">
        <f ca="1">IF(C190&lt;&gt;"",D190*(((OFFSET(A64,0,Instructions!H$24,1,1)/OFFSET(A64,0,Instructions!H$24-1,1,1)))+'Durango session calcs'!L$7),"")</f>
        <v/>
      </c>
      <c r="G190" s="95" t="str">
        <f t="shared" si="4"/>
        <v/>
      </c>
      <c r="H190" s="92" t="str">
        <f t="shared" si="5"/>
        <v/>
      </c>
      <c r="I190" s="104" t="str">
        <f>IF(C190&lt;&gt;"",IF(B190=0,(1/Instructions!C$43*LN(1+Instructions!C$43*$F$124*(E190/(C190*F190^2))*(0.5/((E190/F190)^2+0.5)))/1000000),1/Instructions!C$43*LN(1+(Instructions!C$43*Instructions!C$41*(B190/C190)/E190))/1000000), "")</f>
        <v/>
      </c>
      <c r="J190" s="105" t="str">
        <f>IF(C190&lt;&gt;"",IF(B190=0,I190*SQRT(4/0.5+1/((E190/F190)^2+0.5)+($G$124/$F$124)^2),I190*(((4/B190)+(F190/E190)^2+(Instructions!C$42/Instructions!C$41)^2))^0.5),"")</f>
        <v/>
      </c>
      <c r="K190" s="62" t="str">
        <f ca="1">IF(C190&lt;&gt;"",(OFFSET(A64,0,Instructions!C$24-1,1,1)/OFFSET(A64,0,Instructions!D$24-1,1,1))/Instructions!$E$35,"")</f>
        <v/>
      </c>
      <c r="L190" s="66" t="str">
        <f ca="1">IF(C190&lt;&gt;"",K190*2*(((OFFSET(A64,0,Instructions!C$24,1,1)/(OFFSET(A64,0,Instructions!C$24-1,1,1))))+((((OFFSET(A64,0,Instructions!D$24,1,1)/(OFFSET(A64,0,Instructions!D$24-1,1,1))))))),"")</f>
        <v/>
      </c>
      <c r="M190" s="96"/>
      <c r="N190" s="96"/>
      <c r="O190" s="86"/>
      <c r="P190" s="87"/>
      <c r="Q190" s="29"/>
      <c r="R190" s="115"/>
      <c r="S190" s="116"/>
      <c r="T190" s="117"/>
      <c r="V190" s="127" t="str">
        <f ca="1">IF(C190&lt;&gt;"",IF(B190=0,(I190^0.5/(J190/(2*I190^0.5)))^2,(LN(I190)/(I190*(((1/B190)+((OFFSET(A64,0,Instructions!H$24,1,1)/OFFSET(A64,0,Instructions!H$24-1,1,1))/2)^2))^0.5/I190))^2),"")</f>
        <v/>
      </c>
      <c r="W190" s="62" t="str">
        <f ca="1">IF(C190&lt;&gt;"",IF(B190=0,I190^0.5/(J190/(2*I190^0.5))^2,LN(I190)/(I190*(((1/B190)+((OFFSET(A64,0,Instructions!H$24,1,1)/OFFSET(A64,0,Instructions!H$24-1,1,1))/2)^2))^0.5/I190)^2),"")</f>
        <v/>
      </c>
      <c r="X190" s="66" t="str">
        <f ca="1">IF(C190&lt;&gt;"",IF(B190=0,1/(J190/(2*I190^0.5))^2,1/((((1/B190)+((OFFSET(A64,0,Instructions!H$24,1,1)/OFFSET(A64,0,Instructions!H$24-1,1,1))/2)^2))^0.5)^2),"")</f>
        <v/>
      </c>
      <c r="Z190" s="99"/>
      <c r="AA190" s="99"/>
    </row>
    <row r="191" spans="1:27" s="23" customFormat="1" x14ac:dyDescent="0.2">
      <c r="A191" s="35" t="str">
        <f t="shared" si="3"/>
        <v/>
      </c>
      <c r="B191" s="83"/>
      <c r="C191" s="84"/>
      <c r="D191" s="64" t="str">
        <f ca="1">IF(C191&lt;&gt;"", 'Durango session calcs'!$H$3*OFFSET(A65,0,Instructions!H$24-1,1,1),"")</f>
        <v/>
      </c>
      <c r="E191" s="64" t="str">
        <f>IF(C191&lt;&gt;"",'Durango session calcs'!$H$3*P191,"")</f>
        <v/>
      </c>
      <c r="F191" s="64" t="str">
        <f ca="1">IF(C191&lt;&gt;"",D191*(((OFFSET(A65,0,Instructions!H$24,1,1)/OFFSET(A65,0,Instructions!H$24-1,1,1)))+'Durango session calcs'!L$7),"")</f>
        <v/>
      </c>
      <c r="G191" s="95" t="str">
        <f t="shared" si="4"/>
        <v/>
      </c>
      <c r="H191" s="92" t="str">
        <f t="shared" si="5"/>
        <v/>
      </c>
      <c r="I191" s="104" t="str">
        <f>IF(C191&lt;&gt;"",IF(B191=0,(1/Instructions!C$43*LN(1+Instructions!C$43*$F$124*(E191/(C191*F191^2))*(0.5/((E191/F191)^2+0.5)))/1000000),1/Instructions!C$43*LN(1+(Instructions!C$43*Instructions!C$41*(B191/C191)/E191))/1000000), "")</f>
        <v/>
      </c>
      <c r="J191" s="105" t="str">
        <f>IF(C191&lt;&gt;"",IF(B191=0,I191*SQRT(4/0.5+1/((E191/F191)^2+0.5)+($G$124/$F$124)^2),I191*(((4/B191)+(F191/E191)^2+(Instructions!C$42/Instructions!C$41)^2))^0.5),"")</f>
        <v/>
      </c>
      <c r="K191" s="62" t="str">
        <f ca="1">IF(C191&lt;&gt;"",(OFFSET(A65,0,Instructions!C$24-1,1,1)/OFFSET(A65,0,Instructions!D$24-1,1,1))/Instructions!$E$35,"")</f>
        <v/>
      </c>
      <c r="L191" s="66" t="str">
        <f ca="1">IF(C191&lt;&gt;"",K191*2*(((OFFSET(A65,0,Instructions!C$24,1,1)/(OFFSET(A65,0,Instructions!C$24-1,1,1))))+((((OFFSET(A65,0,Instructions!D$24,1,1)/(OFFSET(A65,0,Instructions!D$24-1,1,1))))))),"")</f>
        <v/>
      </c>
      <c r="M191" s="96"/>
      <c r="N191" s="96"/>
      <c r="O191" s="86"/>
      <c r="P191" s="87"/>
      <c r="Q191" s="29"/>
      <c r="R191" s="115"/>
      <c r="S191" s="116"/>
      <c r="T191" s="117"/>
      <c r="V191" s="127" t="str">
        <f ca="1">IF(C191&lt;&gt;"",IF(B191=0,(I191^0.5/(J191/(2*I191^0.5)))^2,(LN(I191)/(I191*(((1/B191)+((OFFSET(A65,0,Instructions!H$24,1,1)/OFFSET(A65,0,Instructions!H$24-1,1,1))/2)^2))^0.5/I191))^2),"")</f>
        <v/>
      </c>
      <c r="W191" s="62" t="str">
        <f ca="1">IF(C191&lt;&gt;"",IF(B191=0,I191^0.5/(J191/(2*I191^0.5))^2,LN(I191)/(I191*(((1/B191)+((OFFSET(A65,0,Instructions!H$24,1,1)/OFFSET(A65,0,Instructions!H$24-1,1,1))/2)^2))^0.5/I191)^2),"")</f>
        <v/>
      </c>
      <c r="X191" s="66" t="str">
        <f ca="1">IF(C191&lt;&gt;"",IF(B191=0,1/(J191/(2*I191^0.5))^2,1/((((1/B191)+((OFFSET(A65,0,Instructions!H$24,1,1)/OFFSET(A65,0,Instructions!H$24-1,1,1))/2)^2))^0.5)^2),"")</f>
        <v/>
      </c>
      <c r="Z191" s="99"/>
      <c r="AA191" s="99"/>
    </row>
    <row r="192" spans="1:27" s="23" customFormat="1" x14ac:dyDescent="0.2">
      <c r="A192" s="35" t="str">
        <f t="shared" si="3"/>
        <v/>
      </c>
      <c r="B192" s="83"/>
      <c r="C192" s="84"/>
      <c r="D192" s="64" t="str">
        <f ca="1">IF(C192&lt;&gt;"", 'Durango session calcs'!$H$3*OFFSET(A66,0,Instructions!H$24-1,1,1),"")</f>
        <v/>
      </c>
      <c r="E192" s="64" t="str">
        <f>IF(C192&lt;&gt;"",'Durango session calcs'!$H$3*P192,"")</f>
        <v/>
      </c>
      <c r="F192" s="64" t="str">
        <f ca="1">IF(C192&lt;&gt;"",D192*(((OFFSET(A66,0,Instructions!H$24,1,1)/OFFSET(A66,0,Instructions!H$24-1,1,1)))+'Durango session calcs'!L$7),"")</f>
        <v/>
      </c>
      <c r="G192" s="95" t="str">
        <f t="shared" si="4"/>
        <v/>
      </c>
      <c r="H192" s="92" t="str">
        <f t="shared" si="5"/>
        <v/>
      </c>
      <c r="I192" s="104" t="str">
        <f>IF(C192&lt;&gt;"",IF(B192=0,(1/Instructions!C$43*LN(1+Instructions!C$43*$F$124*(E192/(C192*F192^2))*(0.5/((E192/F192)^2+0.5)))/1000000),1/Instructions!C$43*LN(1+(Instructions!C$43*Instructions!C$41*(B192/C192)/E192))/1000000), "")</f>
        <v/>
      </c>
      <c r="J192" s="105" t="str">
        <f>IF(C192&lt;&gt;"",IF(B192=0,I192*SQRT(4/0.5+1/((E192/F192)^2+0.5)+($G$124/$F$124)^2),I192*(((4/B192)+(F192/E192)^2+(Instructions!C$42/Instructions!C$41)^2))^0.5),"")</f>
        <v/>
      </c>
      <c r="K192" s="62" t="str">
        <f ca="1">IF(C192&lt;&gt;"",(OFFSET(A66,0,Instructions!C$24-1,1,1)/OFFSET(A66,0,Instructions!D$24-1,1,1))/Instructions!$E$35,"")</f>
        <v/>
      </c>
      <c r="L192" s="66" t="str">
        <f ca="1">IF(C192&lt;&gt;"",K192*2*(((OFFSET(A66,0,Instructions!C$24,1,1)/(OFFSET(A66,0,Instructions!C$24-1,1,1))))+((((OFFSET(A66,0,Instructions!D$24,1,1)/(OFFSET(A66,0,Instructions!D$24-1,1,1))))))),"")</f>
        <v/>
      </c>
      <c r="M192" s="96"/>
      <c r="N192" s="96"/>
      <c r="O192" s="86"/>
      <c r="P192" s="87"/>
      <c r="Q192" s="29"/>
      <c r="R192" s="115"/>
      <c r="S192" s="116"/>
      <c r="T192" s="117"/>
      <c r="V192" s="127" t="str">
        <f ca="1">IF(C192&lt;&gt;"",IF(B192=0,(I192^0.5/(J192/(2*I192^0.5)))^2,(LN(I192)/(I192*(((1/B192)+((OFFSET(A66,0,Instructions!H$24,1,1)/OFFSET(A66,0,Instructions!H$24-1,1,1))/2)^2))^0.5/I192))^2),"")</f>
        <v/>
      </c>
      <c r="W192" s="62" t="str">
        <f ca="1">IF(C192&lt;&gt;"",IF(B192=0,I192^0.5/(J192/(2*I192^0.5))^2,LN(I192)/(I192*(((1/B192)+((OFFSET(A66,0,Instructions!H$24,1,1)/OFFSET(A66,0,Instructions!H$24-1,1,1))/2)^2))^0.5/I192)^2),"")</f>
        <v/>
      </c>
      <c r="X192" s="66" t="str">
        <f ca="1">IF(C192&lt;&gt;"",IF(B192=0,1/(J192/(2*I192^0.5))^2,1/((((1/B192)+((OFFSET(A66,0,Instructions!H$24,1,1)/OFFSET(A66,0,Instructions!H$24-1,1,1))/2)^2))^0.5)^2),"")</f>
        <v/>
      </c>
      <c r="Z192" s="99"/>
      <c r="AA192" s="99"/>
    </row>
    <row r="193" spans="1:27" s="23" customFormat="1" x14ac:dyDescent="0.2">
      <c r="A193" s="35" t="str">
        <f t="shared" si="3"/>
        <v/>
      </c>
      <c r="B193" s="83"/>
      <c r="C193" s="84"/>
      <c r="D193" s="64" t="str">
        <f ca="1">IF(C193&lt;&gt;"", 'Durango session calcs'!$H$3*OFFSET(A67,0,Instructions!H$24-1,1,1),"")</f>
        <v/>
      </c>
      <c r="E193" s="64" t="str">
        <f>IF(C193&lt;&gt;"",'Durango session calcs'!$H$3*P193,"")</f>
        <v/>
      </c>
      <c r="F193" s="64" t="str">
        <f ca="1">IF(C193&lt;&gt;"",D193*(((OFFSET(A67,0,Instructions!H$24,1,1)/OFFSET(A67,0,Instructions!H$24-1,1,1)))+'Durango session calcs'!L$7),"")</f>
        <v/>
      </c>
      <c r="G193" s="95" t="str">
        <f t="shared" si="4"/>
        <v/>
      </c>
      <c r="H193" s="92" t="str">
        <f t="shared" si="5"/>
        <v/>
      </c>
      <c r="I193" s="104" t="str">
        <f>IF(C193&lt;&gt;"",IF(B193=0,(1/Instructions!C$43*LN(1+Instructions!C$43*$F$124*(E193/(C193*F193^2))*(0.5/((E193/F193)^2+0.5)))/1000000),1/Instructions!C$43*LN(1+(Instructions!C$43*Instructions!C$41*(B193/C193)/E193))/1000000), "")</f>
        <v/>
      </c>
      <c r="J193" s="105" t="str">
        <f>IF(C193&lt;&gt;"",IF(B193=0,I193*SQRT(4/0.5+1/((E193/F193)^2+0.5)+($G$124/$F$124)^2),I193*(((4/B193)+(F193/E193)^2+(Instructions!C$42/Instructions!C$41)^2))^0.5),"")</f>
        <v/>
      </c>
      <c r="K193" s="62" t="str">
        <f ca="1">IF(C193&lt;&gt;"",(OFFSET(A67,0,Instructions!C$24-1,1,1)/OFFSET(A67,0,Instructions!D$24-1,1,1))/Instructions!$E$35,"")</f>
        <v/>
      </c>
      <c r="L193" s="66" t="str">
        <f ca="1">IF(C193&lt;&gt;"",K193*2*(((OFFSET(A67,0,Instructions!C$24,1,1)/(OFFSET(A67,0,Instructions!C$24-1,1,1))))+((((OFFSET(A67,0,Instructions!D$24,1,1)/(OFFSET(A67,0,Instructions!D$24-1,1,1))))))),"")</f>
        <v/>
      </c>
      <c r="M193" s="96"/>
      <c r="N193" s="96"/>
      <c r="O193" s="86"/>
      <c r="P193" s="87"/>
      <c r="Q193" s="29"/>
      <c r="R193" s="115"/>
      <c r="S193" s="116"/>
      <c r="T193" s="117"/>
      <c r="V193" s="127" t="str">
        <f ca="1">IF(C193&lt;&gt;"",IF(B193=0,(I193^0.5/(J193/(2*I193^0.5)))^2,(LN(I193)/(I193*(((1/B193)+((OFFSET(A67,0,Instructions!H$24,1,1)/OFFSET(A67,0,Instructions!H$24-1,1,1))/2)^2))^0.5/I193))^2),"")</f>
        <v/>
      </c>
      <c r="W193" s="62" t="str">
        <f ca="1">IF(C193&lt;&gt;"",IF(B193=0,I193^0.5/(J193/(2*I193^0.5))^2,LN(I193)/(I193*(((1/B193)+((OFFSET(A67,0,Instructions!H$24,1,1)/OFFSET(A67,0,Instructions!H$24-1,1,1))/2)^2))^0.5/I193)^2),"")</f>
        <v/>
      </c>
      <c r="X193" s="66" t="str">
        <f ca="1">IF(C193&lt;&gt;"",IF(B193=0,1/(J193/(2*I193^0.5))^2,1/((((1/B193)+((OFFSET(A67,0,Instructions!H$24,1,1)/OFFSET(A67,0,Instructions!H$24-1,1,1))/2)^2))^0.5)^2),"")</f>
        <v/>
      </c>
      <c r="Z193" s="99"/>
      <c r="AA193" s="99"/>
    </row>
    <row r="194" spans="1:27" s="23" customFormat="1" x14ac:dyDescent="0.2">
      <c r="A194" s="35" t="str">
        <f t="shared" si="3"/>
        <v/>
      </c>
      <c r="B194" s="83"/>
      <c r="C194" s="84"/>
      <c r="D194" s="64" t="str">
        <f ca="1">IF(C194&lt;&gt;"", 'Durango session calcs'!$H$3*OFFSET(A68,0,Instructions!H$24-1,1,1),"")</f>
        <v/>
      </c>
      <c r="E194" s="64" t="str">
        <f>IF(C194&lt;&gt;"",'Durango session calcs'!$H$3*P194,"")</f>
        <v/>
      </c>
      <c r="F194" s="64" t="str">
        <f ca="1">IF(C194&lt;&gt;"",D194*(((OFFSET(A68,0,Instructions!H$24,1,1)/OFFSET(A68,0,Instructions!H$24-1,1,1)))+'Durango session calcs'!L$7),"")</f>
        <v/>
      </c>
      <c r="G194" s="95" t="str">
        <f t="shared" si="4"/>
        <v/>
      </c>
      <c r="H194" s="92" t="str">
        <f t="shared" si="5"/>
        <v/>
      </c>
      <c r="I194" s="104" t="str">
        <f>IF(C194&lt;&gt;"",IF(B194=0,(1/Instructions!C$43*LN(1+Instructions!C$43*$F$124*(E194/(C194*F194^2))*(0.5/((E194/F194)^2+0.5)))/1000000),1/Instructions!C$43*LN(1+(Instructions!C$43*Instructions!C$41*(B194/C194)/E194))/1000000), "")</f>
        <v/>
      </c>
      <c r="J194" s="105" t="str">
        <f>IF(C194&lt;&gt;"",IF(B194=0,I194*SQRT(4/0.5+1/((E194/F194)^2+0.5)+($G$124/$F$124)^2),I194*(((4/B194)+(F194/E194)^2+(Instructions!C$42/Instructions!C$41)^2))^0.5),"")</f>
        <v/>
      </c>
      <c r="K194" s="62" t="str">
        <f ca="1">IF(C194&lt;&gt;"",(OFFSET(A68,0,Instructions!C$24-1,1,1)/OFFSET(A68,0,Instructions!D$24-1,1,1))/Instructions!$E$35,"")</f>
        <v/>
      </c>
      <c r="L194" s="66" t="str">
        <f ca="1">IF(C194&lt;&gt;"",K194*2*(((OFFSET(A68,0,Instructions!C$24,1,1)/(OFFSET(A68,0,Instructions!C$24-1,1,1))))+((((OFFSET(A68,0,Instructions!D$24,1,1)/(OFFSET(A68,0,Instructions!D$24-1,1,1))))))),"")</f>
        <v/>
      </c>
      <c r="M194" s="96"/>
      <c r="N194" s="96"/>
      <c r="O194" s="86"/>
      <c r="P194" s="87"/>
      <c r="Q194" s="29"/>
      <c r="R194" s="115"/>
      <c r="S194" s="116"/>
      <c r="T194" s="117"/>
      <c r="V194" s="127" t="str">
        <f ca="1">IF(C194&lt;&gt;"",IF(B194=0,(I194^0.5/(J194/(2*I194^0.5)))^2,(LN(I194)/(I194*(((1/B194)+((OFFSET(A68,0,Instructions!H$24,1,1)/OFFSET(A68,0,Instructions!H$24-1,1,1))/2)^2))^0.5/I194))^2),"")</f>
        <v/>
      </c>
      <c r="W194" s="62" t="str">
        <f ca="1">IF(C194&lt;&gt;"",IF(B194=0,I194^0.5/(J194/(2*I194^0.5))^2,LN(I194)/(I194*(((1/B194)+((OFFSET(A68,0,Instructions!H$24,1,1)/OFFSET(A68,0,Instructions!H$24-1,1,1))/2)^2))^0.5/I194)^2),"")</f>
        <v/>
      </c>
      <c r="X194" s="66" t="str">
        <f ca="1">IF(C194&lt;&gt;"",IF(B194=0,1/(J194/(2*I194^0.5))^2,1/((((1/B194)+((OFFSET(A68,0,Instructions!H$24,1,1)/OFFSET(A68,0,Instructions!H$24-1,1,1))/2)^2))^0.5)^2),"")</f>
        <v/>
      </c>
      <c r="Z194" s="99"/>
      <c r="AA194" s="99"/>
    </row>
    <row r="195" spans="1:27" s="23" customFormat="1" x14ac:dyDescent="0.2">
      <c r="A195" s="35" t="str">
        <f t="shared" si="3"/>
        <v/>
      </c>
      <c r="B195" s="83"/>
      <c r="C195" s="84"/>
      <c r="D195" s="64" t="str">
        <f ca="1">IF(C195&lt;&gt;"", 'Durango session calcs'!$H$3*OFFSET(A69,0,Instructions!H$24-1,1,1),"")</f>
        <v/>
      </c>
      <c r="E195" s="64" t="str">
        <f>IF(C195&lt;&gt;"",'Durango session calcs'!$H$3*P195,"")</f>
        <v/>
      </c>
      <c r="F195" s="64" t="str">
        <f ca="1">IF(C195&lt;&gt;"",D195*(((OFFSET(A69,0,Instructions!H$24,1,1)/OFFSET(A69,0,Instructions!H$24-1,1,1)))+'Durango session calcs'!L$7),"")</f>
        <v/>
      </c>
      <c r="G195" s="95" t="str">
        <f t="shared" si="4"/>
        <v/>
      </c>
      <c r="H195" s="92" t="str">
        <f t="shared" si="5"/>
        <v/>
      </c>
      <c r="I195" s="104" t="str">
        <f>IF(C195&lt;&gt;"",IF(B195=0,(1/Instructions!C$43*LN(1+Instructions!C$43*$F$124*(E195/(C195*F195^2))*(0.5/((E195/F195)^2+0.5)))/1000000),1/Instructions!C$43*LN(1+(Instructions!C$43*Instructions!C$41*(B195/C195)/E195))/1000000), "")</f>
        <v/>
      </c>
      <c r="J195" s="105" t="str">
        <f>IF(C195&lt;&gt;"",IF(B195=0,I195*SQRT(4/0.5+1/((E195/F195)^2+0.5)+($G$124/$F$124)^2),I195*(((4/B195)+(F195/E195)^2+(Instructions!C$42/Instructions!C$41)^2))^0.5),"")</f>
        <v/>
      </c>
      <c r="K195" s="62" t="str">
        <f ca="1">IF(C195&lt;&gt;"",(OFFSET(A69,0,Instructions!C$24-1,1,1)/OFFSET(A69,0,Instructions!D$24-1,1,1))/Instructions!$E$35,"")</f>
        <v/>
      </c>
      <c r="L195" s="66" t="str">
        <f ca="1">IF(C195&lt;&gt;"",K195*2*(((OFFSET(A69,0,Instructions!C$24,1,1)/(OFFSET(A69,0,Instructions!C$24-1,1,1))))+((((OFFSET(A69,0,Instructions!D$24,1,1)/(OFFSET(A69,0,Instructions!D$24-1,1,1))))))),"")</f>
        <v/>
      </c>
      <c r="M195" s="96"/>
      <c r="N195" s="96"/>
      <c r="O195" s="86"/>
      <c r="P195" s="87"/>
      <c r="Q195" s="29"/>
      <c r="R195" s="115"/>
      <c r="S195" s="116"/>
      <c r="T195" s="117"/>
      <c r="V195" s="127" t="str">
        <f ca="1">IF(C195&lt;&gt;"",IF(B195=0,(I195^0.5/(J195/(2*I195^0.5)))^2,(LN(I195)/(I195*(((1/B195)+((OFFSET(A69,0,Instructions!H$24,1,1)/OFFSET(A69,0,Instructions!H$24-1,1,1))/2)^2))^0.5/I195))^2),"")</f>
        <v/>
      </c>
      <c r="W195" s="62" t="str">
        <f ca="1">IF(C195&lt;&gt;"",IF(B195=0,I195^0.5/(J195/(2*I195^0.5))^2,LN(I195)/(I195*(((1/B195)+((OFFSET(A69,0,Instructions!H$24,1,1)/OFFSET(A69,0,Instructions!H$24-1,1,1))/2)^2))^0.5/I195)^2),"")</f>
        <v/>
      </c>
      <c r="X195" s="66" t="str">
        <f ca="1">IF(C195&lt;&gt;"",IF(B195=0,1/(J195/(2*I195^0.5))^2,1/((((1/B195)+((OFFSET(A69,0,Instructions!H$24,1,1)/OFFSET(A69,0,Instructions!H$24-1,1,1))/2)^2))^0.5)^2),"")</f>
        <v/>
      </c>
      <c r="Z195" s="99"/>
      <c r="AA195" s="99"/>
    </row>
    <row r="196" spans="1:27" s="23" customFormat="1" x14ac:dyDescent="0.2">
      <c r="A196" s="35" t="str">
        <f t="shared" si="3"/>
        <v/>
      </c>
      <c r="B196" s="83"/>
      <c r="C196" s="84"/>
      <c r="D196" s="64" t="str">
        <f ca="1">IF(C196&lt;&gt;"", 'Durango session calcs'!$H$3*OFFSET(A70,0,Instructions!H$24-1,1,1),"")</f>
        <v/>
      </c>
      <c r="E196" s="64" t="str">
        <f>IF(C196&lt;&gt;"",'Durango session calcs'!$H$3*P196,"")</f>
        <v/>
      </c>
      <c r="F196" s="64" t="str">
        <f ca="1">IF(C196&lt;&gt;"",D196*(((OFFSET(A70,0,Instructions!H$24,1,1)/OFFSET(A70,0,Instructions!H$24-1,1,1)))+'Durango session calcs'!L$7),"")</f>
        <v/>
      </c>
      <c r="G196" s="95" t="str">
        <f t="shared" si="4"/>
        <v/>
      </c>
      <c r="H196" s="92" t="str">
        <f t="shared" si="5"/>
        <v/>
      </c>
      <c r="I196" s="104" t="str">
        <f>IF(C196&lt;&gt;"",IF(B196=0,(1/Instructions!C$43*LN(1+Instructions!C$43*$F$124*(E196/(C196*F196^2))*(0.5/((E196/F196)^2+0.5)))/1000000),1/Instructions!C$43*LN(1+(Instructions!C$43*Instructions!C$41*(B196/C196)/E196))/1000000), "")</f>
        <v/>
      </c>
      <c r="J196" s="105" t="str">
        <f>IF(C196&lt;&gt;"",IF(B196=0,I196*SQRT(4/0.5+1/((E196/F196)^2+0.5)+($G$124/$F$124)^2),I196*(((4/B196)+(F196/E196)^2+(Instructions!C$42/Instructions!C$41)^2))^0.5),"")</f>
        <v/>
      </c>
      <c r="K196" s="62" t="str">
        <f ca="1">IF(C196&lt;&gt;"",(OFFSET(A70,0,Instructions!C$24-1,1,1)/OFFSET(A70,0,Instructions!D$24-1,1,1))/Instructions!$E$35,"")</f>
        <v/>
      </c>
      <c r="L196" s="66" t="str">
        <f ca="1">IF(C196&lt;&gt;"",K196*2*(((OFFSET(A70,0,Instructions!C$24,1,1)/(OFFSET(A70,0,Instructions!C$24-1,1,1))))+((((OFFSET(A70,0,Instructions!D$24,1,1)/(OFFSET(A70,0,Instructions!D$24-1,1,1))))))),"")</f>
        <v/>
      </c>
      <c r="M196" s="96"/>
      <c r="N196" s="96"/>
      <c r="O196" s="86"/>
      <c r="P196" s="87"/>
      <c r="Q196" s="29"/>
      <c r="R196" s="115"/>
      <c r="S196" s="116"/>
      <c r="T196" s="117"/>
      <c r="V196" s="127" t="str">
        <f ca="1">IF(C196&lt;&gt;"",IF(B196=0,(I196^0.5/(J196/(2*I196^0.5)))^2,(LN(I196)/(I196*(((1/B196)+((OFFSET(A70,0,Instructions!H$24,1,1)/OFFSET(A70,0,Instructions!H$24-1,1,1))/2)^2))^0.5/I196))^2),"")</f>
        <v/>
      </c>
      <c r="W196" s="62" t="str">
        <f ca="1">IF(C196&lt;&gt;"",IF(B196=0,I196^0.5/(J196/(2*I196^0.5))^2,LN(I196)/(I196*(((1/B196)+((OFFSET(A70,0,Instructions!H$24,1,1)/OFFSET(A70,0,Instructions!H$24-1,1,1))/2)^2))^0.5/I196)^2),"")</f>
        <v/>
      </c>
      <c r="X196" s="66" t="str">
        <f ca="1">IF(C196&lt;&gt;"",IF(B196=0,1/(J196/(2*I196^0.5))^2,1/((((1/B196)+((OFFSET(A70,0,Instructions!H$24,1,1)/OFFSET(A70,0,Instructions!H$24-1,1,1))/2)^2))^0.5)^2),"")</f>
        <v/>
      </c>
      <c r="Z196" s="99"/>
      <c r="AA196" s="99"/>
    </row>
    <row r="197" spans="1:27" s="23" customFormat="1" x14ac:dyDescent="0.2">
      <c r="A197" s="35" t="str">
        <f t="shared" si="3"/>
        <v/>
      </c>
      <c r="B197" s="83"/>
      <c r="C197" s="84"/>
      <c r="D197" s="64" t="str">
        <f ca="1">IF(C197&lt;&gt;"", 'Durango session calcs'!$H$3*OFFSET(A71,0,Instructions!H$24-1,1,1),"")</f>
        <v/>
      </c>
      <c r="E197" s="64" t="str">
        <f>IF(C197&lt;&gt;"",'Durango session calcs'!$H$3*P197,"")</f>
        <v/>
      </c>
      <c r="F197" s="64" t="str">
        <f ca="1">IF(C197&lt;&gt;"",D197*(((OFFSET(A71,0,Instructions!H$24,1,1)/OFFSET(A71,0,Instructions!H$24-1,1,1)))+'Durango session calcs'!L$7),"")</f>
        <v/>
      </c>
      <c r="G197" s="95" t="str">
        <f t="shared" si="4"/>
        <v/>
      </c>
      <c r="H197" s="92" t="str">
        <f t="shared" si="5"/>
        <v/>
      </c>
      <c r="I197" s="104" t="str">
        <f>IF(C197&lt;&gt;"",IF(B197=0,(1/Instructions!C$43*LN(1+Instructions!C$43*$F$124*(E197/(C197*F197^2))*(0.5/((E197/F197)^2+0.5)))/1000000),1/Instructions!C$43*LN(1+(Instructions!C$43*Instructions!C$41*(B197/C197)/E197))/1000000), "")</f>
        <v/>
      </c>
      <c r="J197" s="105" t="str">
        <f>IF(C197&lt;&gt;"",IF(B197=0,I197*SQRT(4/0.5+1/((E197/F197)^2+0.5)+($G$124/$F$124)^2),I197*(((4/B197)+(F197/E197)^2+(Instructions!C$42/Instructions!C$41)^2))^0.5),"")</f>
        <v/>
      </c>
      <c r="K197" s="62" t="str">
        <f ca="1">IF(C197&lt;&gt;"",(OFFSET(A71,0,Instructions!C$24-1,1,1)/OFFSET(A71,0,Instructions!D$24-1,1,1))/Instructions!$E$35,"")</f>
        <v/>
      </c>
      <c r="L197" s="66" t="str">
        <f ca="1">IF(C197&lt;&gt;"",K197*2*(((OFFSET(A71,0,Instructions!C$24,1,1)/(OFFSET(A71,0,Instructions!C$24-1,1,1))))+((((OFFSET(A71,0,Instructions!D$24,1,1)/(OFFSET(A71,0,Instructions!D$24-1,1,1))))))),"")</f>
        <v/>
      </c>
      <c r="M197" s="96"/>
      <c r="N197" s="96"/>
      <c r="O197" s="86"/>
      <c r="P197" s="87"/>
      <c r="Q197" s="29"/>
      <c r="R197" s="115"/>
      <c r="S197" s="116"/>
      <c r="T197" s="117"/>
      <c r="V197" s="127" t="str">
        <f ca="1">IF(C197&lt;&gt;"",IF(B197=0,(I197^0.5/(J197/(2*I197^0.5)))^2,(LN(I197)/(I197*(((1/B197)+((OFFSET(A71,0,Instructions!H$24,1,1)/OFFSET(A71,0,Instructions!H$24-1,1,1))/2)^2))^0.5/I197))^2),"")</f>
        <v/>
      </c>
      <c r="W197" s="62" t="str">
        <f ca="1">IF(C197&lt;&gt;"",IF(B197=0,I197^0.5/(J197/(2*I197^0.5))^2,LN(I197)/(I197*(((1/B197)+((OFFSET(A71,0,Instructions!H$24,1,1)/OFFSET(A71,0,Instructions!H$24-1,1,1))/2)^2))^0.5/I197)^2),"")</f>
        <v/>
      </c>
      <c r="X197" s="66" t="str">
        <f ca="1">IF(C197&lt;&gt;"",IF(B197=0,1/(J197/(2*I197^0.5))^2,1/((((1/B197)+((OFFSET(A71,0,Instructions!H$24,1,1)/OFFSET(A71,0,Instructions!H$24-1,1,1))/2)^2))^0.5)^2),"")</f>
        <v/>
      </c>
      <c r="Z197" s="99"/>
      <c r="AA197" s="99"/>
    </row>
    <row r="198" spans="1:27" s="23" customFormat="1" x14ac:dyDescent="0.2">
      <c r="A198" s="35" t="str">
        <f t="shared" si="3"/>
        <v/>
      </c>
      <c r="B198" s="83"/>
      <c r="C198" s="84"/>
      <c r="D198" s="64" t="str">
        <f ca="1">IF(C198&lt;&gt;"", 'Durango session calcs'!$H$3*OFFSET(A72,0,Instructions!H$24-1,1,1),"")</f>
        <v/>
      </c>
      <c r="E198" s="64" t="str">
        <f>IF(C198&lt;&gt;"",'Durango session calcs'!$H$3*P198,"")</f>
        <v/>
      </c>
      <c r="F198" s="64" t="str">
        <f ca="1">IF(C198&lt;&gt;"",D198*(((OFFSET(A72,0,Instructions!H$24,1,1)/OFFSET(A72,0,Instructions!H$24-1,1,1)))+'Durango session calcs'!L$7),"")</f>
        <v/>
      </c>
      <c r="G198" s="95" t="str">
        <f t="shared" si="4"/>
        <v/>
      </c>
      <c r="H198" s="92" t="str">
        <f t="shared" si="5"/>
        <v/>
      </c>
      <c r="I198" s="104" t="str">
        <f>IF(C198&lt;&gt;"",IF(B198=0,(1/Instructions!C$43*LN(1+Instructions!C$43*$F$124*(E198/(C198*F198^2))*(0.5/((E198/F198)^2+0.5)))/1000000),1/Instructions!C$43*LN(1+(Instructions!C$43*Instructions!C$41*(B198/C198)/E198))/1000000), "")</f>
        <v/>
      </c>
      <c r="J198" s="105" t="str">
        <f>IF(C198&lt;&gt;"",IF(B198=0,I198*SQRT(4/0.5+1/((E198/F198)^2+0.5)+($G$124/$F$124)^2),I198*(((4/B198)+(F198/E198)^2+(Instructions!C$42/Instructions!C$41)^2))^0.5),"")</f>
        <v/>
      </c>
      <c r="K198" s="62" t="str">
        <f ca="1">IF(C198&lt;&gt;"",(OFFSET(A72,0,Instructions!C$24-1,1,1)/OFFSET(A72,0,Instructions!D$24-1,1,1))/Instructions!$E$35,"")</f>
        <v/>
      </c>
      <c r="L198" s="66" t="str">
        <f ca="1">IF(C198&lt;&gt;"",K198*2*(((OFFSET(A72,0,Instructions!C$24,1,1)/(OFFSET(A72,0,Instructions!C$24-1,1,1))))+((((OFFSET(A72,0,Instructions!D$24,1,1)/(OFFSET(A72,0,Instructions!D$24-1,1,1))))))),"")</f>
        <v/>
      </c>
      <c r="M198" s="96"/>
      <c r="N198" s="96"/>
      <c r="O198" s="86"/>
      <c r="P198" s="87"/>
      <c r="Q198" s="29"/>
      <c r="R198" s="115"/>
      <c r="S198" s="116"/>
      <c r="T198" s="117"/>
      <c r="V198" s="127" t="str">
        <f ca="1">IF(C198&lt;&gt;"",IF(B198=0,(I198^0.5/(J198/(2*I198^0.5)))^2,(LN(I198)/(I198*(((1/B198)+((OFFSET(A72,0,Instructions!H$24,1,1)/OFFSET(A72,0,Instructions!H$24-1,1,1))/2)^2))^0.5/I198))^2),"")</f>
        <v/>
      </c>
      <c r="W198" s="62" t="str">
        <f ca="1">IF(C198&lt;&gt;"",IF(B198=0,I198^0.5/(J198/(2*I198^0.5))^2,LN(I198)/(I198*(((1/B198)+((OFFSET(A72,0,Instructions!H$24,1,1)/OFFSET(A72,0,Instructions!H$24-1,1,1))/2)^2))^0.5/I198)^2),"")</f>
        <v/>
      </c>
      <c r="X198" s="66" t="str">
        <f ca="1">IF(C198&lt;&gt;"",IF(B198=0,1/(J198/(2*I198^0.5))^2,1/((((1/B198)+((OFFSET(A72,0,Instructions!H$24,1,1)/OFFSET(A72,0,Instructions!H$24-1,1,1))/2)^2))^0.5)^2),"")</f>
        <v/>
      </c>
      <c r="Z198" s="99"/>
      <c r="AA198" s="99"/>
    </row>
    <row r="199" spans="1:27" s="23" customFormat="1" x14ac:dyDescent="0.2">
      <c r="A199" s="35" t="str">
        <f t="shared" si="3"/>
        <v/>
      </c>
      <c r="B199" s="83"/>
      <c r="C199" s="84"/>
      <c r="D199" s="64" t="str">
        <f ca="1">IF(C199&lt;&gt;"", 'Durango session calcs'!$H$3*OFFSET(A73,0,Instructions!H$24-1,1,1),"")</f>
        <v/>
      </c>
      <c r="E199" s="64" t="str">
        <f>IF(C199&lt;&gt;"",'Durango session calcs'!$H$3*P199,"")</f>
        <v/>
      </c>
      <c r="F199" s="64" t="str">
        <f ca="1">IF(C199&lt;&gt;"",D199*(((OFFSET(A73,0,Instructions!H$24,1,1)/OFFSET(A73,0,Instructions!H$24-1,1,1)))+'Durango session calcs'!L$7),"")</f>
        <v/>
      </c>
      <c r="G199" s="95" t="str">
        <f t="shared" si="4"/>
        <v/>
      </c>
      <c r="H199" s="92" t="str">
        <f t="shared" si="5"/>
        <v/>
      </c>
      <c r="I199" s="104" t="str">
        <f>IF(C199&lt;&gt;"",IF(B199=0,(1/Instructions!C$43*LN(1+Instructions!C$43*$F$124*(E199/(C199*F199^2))*(0.5/((E199/F199)^2+0.5)))/1000000),1/Instructions!C$43*LN(1+(Instructions!C$43*Instructions!C$41*(B199/C199)/E199))/1000000), "")</f>
        <v/>
      </c>
      <c r="J199" s="105" t="str">
        <f>IF(C199&lt;&gt;"",IF(B199=0,I199*SQRT(4/0.5+1/((E199/F199)^2+0.5)+($G$124/$F$124)^2),I199*(((4/B199)+(F199/E199)^2+(Instructions!C$42/Instructions!C$41)^2))^0.5),"")</f>
        <v/>
      </c>
      <c r="K199" s="62" t="str">
        <f ca="1">IF(C199&lt;&gt;"",(OFFSET(A73,0,Instructions!C$24-1,1,1)/OFFSET(A73,0,Instructions!D$24-1,1,1))/Instructions!$E$35,"")</f>
        <v/>
      </c>
      <c r="L199" s="66" t="str">
        <f ca="1">IF(C199&lt;&gt;"",K199*2*(((OFFSET(A73,0,Instructions!C$24,1,1)/(OFFSET(A73,0,Instructions!C$24-1,1,1))))+((((OFFSET(A73,0,Instructions!D$24,1,1)/(OFFSET(A73,0,Instructions!D$24-1,1,1))))))),"")</f>
        <v/>
      </c>
      <c r="M199" s="96"/>
      <c r="N199" s="96"/>
      <c r="O199" s="86"/>
      <c r="P199" s="87"/>
      <c r="Q199" s="29"/>
      <c r="R199" s="115"/>
      <c r="S199" s="116"/>
      <c r="T199" s="117"/>
      <c r="V199" s="127" t="str">
        <f ca="1">IF(C199&lt;&gt;"",IF(B199=0,(I199^0.5/(J199/(2*I199^0.5)))^2,(LN(I199)/(I199*(((1/B199)+((OFFSET(A73,0,Instructions!H$24,1,1)/OFFSET(A73,0,Instructions!H$24-1,1,1))/2)^2))^0.5/I199))^2),"")</f>
        <v/>
      </c>
      <c r="W199" s="62" t="str">
        <f ca="1">IF(C199&lt;&gt;"",IF(B199=0,I199^0.5/(J199/(2*I199^0.5))^2,LN(I199)/(I199*(((1/B199)+((OFFSET(A73,0,Instructions!H$24,1,1)/OFFSET(A73,0,Instructions!H$24-1,1,1))/2)^2))^0.5/I199)^2),"")</f>
        <v/>
      </c>
      <c r="X199" s="66" t="str">
        <f ca="1">IF(C199&lt;&gt;"",IF(B199=0,1/(J199/(2*I199^0.5))^2,1/((((1/B199)+((OFFSET(A73,0,Instructions!H$24,1,1)/OFFSET(A73,0,Instructions!H$24-1,1,1))/2)^2))^0.5)^2),"")</f>
        <v/>
      </c>
      <c r="Z199" s="99"/>
      <c r="AA199" s="99"/>
    </row>
    <row r="200" spans="1:27" s="23" customFormat="1" x14ac:dyDescent="0.2">
      <c r="A200" s="35" t="str">
        <f t="shared" si="3"/>
        <v/>
      </c>
      <c r="B200" s="83"/>
      <c r="C200" s="84"/>
      <c r="D200" s="64" t="str">
        <f ca="1">IF(C200&lt;&gt;"", 'Durango session calcs'!$H$3*OFFSET(A74,0,Instructions!H$24-1,1,1),"")</f>
        <v/>
      </c>
      <c r="E200" s="64" t="str">
        <f>IF(C200&lt;&gt;"",'Durango session calcs'!$H$3*P200,"")</f>
        <v/>
      </c>
      <c r="F200" s="64" t="str">
        <f ca="1">IF(C200&lt;&gt;"",D200*(((OFFSET(A74,0,Instructions!H$24,1,1)/OFFSET(A74,0,Instructions!H$24-1,1,1)))+'Durango session calcs'!L$7),"")</f>
        <v/>
      </c>
      <c r="G200" s="95" t="str">
        <f t="shared" si="4"/>
        <v/>
      </c>
      <c r="H200" s="92" t="str">
        <f t="shared" si="5"/>
        <v/>
      </c>
      <c r="I200" s="104" t="str">
        <f>IF(C200&lt;&gt;"",IF(B200=0,(1/Instructions!C$43*LN(1+Instructions!C$43*$F$124*(E200/(C200*F200^2))*(0.5/((E200/F200)^2+0.5)))/1000000),1/Instructions!C$43*LN(1+(Instructions!C$43*Instructions!C$41*(B200/C200)/E200))/1000000), "")</f>
        <v/>
      </c>
      <c r="J200" s="105" t="str">
        <f>IF(C200&lt;&gt;"",IF(B200=0,I200*SQRT(4/0.5+1/((E200/F200)^2+0.5)+($G$124/$F$124)^2),I200*(((4/B200)+(F200/E200)^2+(Instructions!C$42/Instructions!C$41)^2))^0.5),"")</f>
        <v/>
      </c>
      <c r="K200" s="62" t="str">
        <f ca="1">IF(C200&lt;&gt;"",(OFFSET(A74,0,Instructions!C$24-1,1,1)/OFFSET(A74,0,Instructions!D$24-1,1,1))/Instructions!$E$35,"")</f>
        <v/>
      </c>
      <c r="L200" s="66" t="str">
        <f ca="1">IF(C200&lt;&gt;"",K200*2*(((OFFSET(A74,0,Instructions!C$24,1,1)/(OFFSET(A74,0,Instructions!C$24-1,1,1))))+((((OFFSET(A74,0,Instructions!D$24,1,1)/(OFFSET(A74,0,Instructions!D$24-1,1,1))))))),"")</f>
        <v/>
      </c>
      <c r="M200" s="96"/>
      <c r="N200" s="96"/>
      <c r="O200" s="86"/>
      <c r="P200" s="87"/>
      <c r="Q200" s="29"/>
      <c r="R200" s="115"/>
      <c r="S200" s="116"/>
      <c r="T200" s="117"/>
      <c r="V200" s="127" t="str">
        <f ca="1">IF(C200&lt;&gt;"",IF(B200=0,(I200^0.5/(J200/(2*I200^0.5)))^2,(LN(I200)/(I200*(((1/B200)+((OFFSET(A74,0,Instructions!H$24,1,1)/OFFSET(A74,0,Instructions!H$24-1,1,1))/2)^2))^0.5/I200))^2),"")</f>
        <v/>
      </c>
      <c r="W200" s="62" t="str">
        <f ca="1">IF(C200&lt;&gt;"",IF(B200=0,I200^0.5/(J200/(2*I200^0.5))^2,LN(I200)/(I200*(((1/B200)+((OFFSET(A74,0,Instructions!H$24,1,1)/OFFSET(A74,0,Instructions!H$24-1,1,1))/2)^2))^0.5/I200)^2),"")</f>
        <v/>
      </c>
      <c r="X200" s="66" t="str">
        <f ca="1">IF(C200&lt;&gt;"",IF(B200=0,1/(J200/(2*I200^0.5))^2,1/((((1/B200)+((OFFSET(A74,0,Instructions!H$24,1,1)/OFFSET(A74,0,Instructions!H$24-1,1,1))/2)^2))^0.5)^2),"")</f>
        <v/>
      </c>
      <c r="Z200" s="99"/>
      <c r="AA200" s="99"/>
    </row>
    <row r="201" spans="1:27" s="23" customFormat="1" x14ac:dyDescent="0.2">
      <c r="A201" s="35" t="str">
        <f t="shared" si="3"/>
        <v/>
      </c>
      <c r="B201" s="83"/>
      <c r="C201" s="84"/>
      <c r="D201" s="64" t="str">
        <f ca="1">IF(C201&lt;&gt;"", 'Durango session calcs'!$H$3*OFFSET(A75,0,Instructions!H$24-1,1,1),"")</f>
        <v/>
      </c>
      <c r="E201" s="64" t="str">
        <f>IF(C201&lt;&gt;"",'Durango session calcs'!$H$3*P201,"")</f>
        <v/>
      </c>
      <c r="F201" s="64" t="str">
        <f ca="1">IF(C201&lt;&gt;"",D201*(((OFFSET(A75,0,Instructions!H$24,1,1)/OFFSET(A75,0,Instructions!H$24-1,1,1)))+'Durango session calcs'!L$7),"")</f>
        <v/>
      </c>
      <c r="G201" s="95" t="str">
        <f t="shared" si="4"/>
        <v/>
      </c>
      <c r="H201" s="92" t="str">
        <f t="shared" si="5"/>
        <v/>
      </c>
      <c r="I201" s="104" t="str">
        <f>IF(C201&lt;&gt;"",IF(B201=0,(1/Instructions!C$43*LN(1+Instructions!C$43*$F$124*(E201/(C201*F201^2))*(0.5/((E201/F201)^2+0.5)))/1000000),1/Instructions!C$43*LN(1+(Instructions!C$43*Instructions!C$41*(B201/C201)/E201))/1000000), "")</f>
        <v/>
      </c>
      <c r="J201" s="105" t="str">
        <f>IF(C201&lt;&gt;"",IF(B201=0,I201*SQRT(4/0.5+1/((E201/F201)^2+0.5)+($G$124/$F$124)^2),I201*(((4/B201)+(F201/E201)^2+(Instructions!C$42/Instructions!C$41)^2))^0.5),"")</f>
        <v/>
      </c>
      <c r="K201" s="62" t="str">
        <f ca="1">IF(C201&lt;&gt;"",(OFFSET(A75,0,Instructions!C$24-1,1,1)/OFFSET(A75,0,Instructions!D$24-1,1,1))/Instructions!$E$35,"")</f>
        <v/>
      </c>
      <c r="L201" s="66" t="str">
        <f ca="1">IF(C201&lt;&gt;"",K201*2*(((OFFSET(A75,0,Instructions!C$24,1,1)/(OFFSET(A75,0,Instructions!C$24-1,1,1))))+((((OFFSET(A75,0,Instructions!D$24,1,1)/(OFFSET(A75,0,Instructions!D$24-1,1,1))))))),"")</f>
        <v/>
      </c>
      <c r="M201" s="96"/>
      <c r="N201" s="96"/>
      <c r="O201" s="86"/>
      <c r="P201" s="87"/>
      <c r="Q201" s="29"/>
      <c r="R201" s="115"/>
      <c r="S201" s="116"/>
      <c r="T201" s="117"/>
      <c r="V201" s="127" t="str">
        <f ca="1">IF(C201&lt;&gt;"",IF(B201=0,(I201^0.5/(J201/(2*I201^0.5)))^2,(LN(I201)/(I201*(((1/B201)+((OFFSET(A75,0,Instructions!H$24,1,1)/OFFSET(A75,0,Instructions!H$24-1,1,1))/2)^2))^0.5/I201))^2),"")</f>
        <v/>
      </c>
      <c r="W201" s="62" t="str">
        <f ca="1">IF(C201&lt;&gt;"",IF(B201=0,I201^0.5/(J201/(2*I201^0.5))^2,LN(I201)/(I201*(((1/B201)+((OFFSET(A75,0,Instructions!H$24,1,1)/OFFSET(A75,0,Instructions!H$24-1,1,1))/2)^2))^0.5/I201)^2),"")</f>
        <v/>
      </c>
      <c r="X201" s="66" t="str">
        <f ca="1">IF(C201&lt;&gt;"",IF(B201=0,1/(J201/(2*I201^0.5))^2,1/((((1/B201)+((OFFSET(A75,0,Instructions!H$24,1,1)/OFFSET(A75,0,Instructions!H$24-1,1,1))/2)^2))^0.5)^2),"")</f>
        <v/>
      </c>
      <c r="Z201" s="99"/>
      <c r="AA201" s="99"/>
    </row>
    <row r="202" spans="1:27" s="23" customFormat="1" x14ac:dyDescent="0.2">
      <c r="A202" s="35" t="str">
        <f t="shared" si="3"/>
        <v/>
      </c>
      <c r="B202" s="83"/>
      <c r="C202" s="84"/>
      <c r="D202" s="64" t="str">
        <f ca="1">IF(C202&lt;&gt;"", 'Durango session calcs'!$H$3*OFFSET(A76,0,Instructions!H$24-1,1,1),"")</f>
        <v/>
      </c>
      <c r="E202" s="64" t="str">
        <f>IF(C202&lt;&gt;"",'Durango session calcs'!$H$3*P202,"")</f>
        <v/>
      </c>
      <c r="F202" s="64" t="str">
        <f ca="1">IF(C202&lt;&gt;"",D202*(((OFFSET(A76,0,Instructions!H$24,1,1)/OFFSET(A76,0,Instructions!H$24-1,1,1)))+'Durango session calcs'!L$7),"")</f>
        <v/>
      </c>
      <c r="G202" s="95" t="str">
        <f t="shared" si="4"/>
        <v/>
      </c>
      <c r="H202" s="92" t="str">
        <f t="shared" si="5"/>
        <v/>
      </c>
      <c r="I202" s="104" t="str">
        <f>IF(C202&lt;&gt;"",IF(B202=0,(1/Instructions!C$43*LN(1+Instructions!C$43*$F$124*(E202/(C202*F202^2))*(0.5/((E202/F202)^2+0.5)))/1000000),1/Instructions!C$43*LN(1+(Instructions!C$43*Instructions!C$41*(B202/C202)/E202))/1000000), "")</f>
        <v/>
      </c>
      <c r="J202" s="105" t="str">
        <f>IF(C202&lt;&gt;"",IF(B202=0,I202*SQRT(4/0.5+1/((E202/F202)^2+0.5)+($G$124/$F$124)^2),I202*(((4/B202)+(F202/E202)^2+(Instructions!C$42/Instructions!C$41)^2))^0.5),"")</f>
        <v/>
      </c>
      <c r="K202" s="62" t="str">
        <f ca="1">IF(C202&lt;&gt;"",(OFFSET(A76,0,Instructions!C$24-1,1,1)/OFFSET(A76,0,Instructions!D$24-1,1,1))/Instructions!$E$35,"")</f>
        <v/>
      </c>
      <c r="L202" s="66" t="str">
        <f ca="1">IF(C202&lt;&gt;"",K202*2*(((OFFSET(A76,0,Instructions!C$24,1,1)/(OFFSET(A76,0,Instructions!C$24-1,1,1))))+((((OFFSET(A76,0,Instructions!D$24,1,1)/(OFFSET(A76,0,Instructions!D$24-1,1,1))))))),"")</f>
        <v/>
      </c>
      <c r="M202" s="96"/>
      <c r="N202" s="96"/>
      <c r="O202" s="86"/>
      <c r="P202" s="87"/>
      <c r="Q202" s="29"/>
      <c r="R202" s="115"/>
      <c r="S202" s="116"/>
      <c r="T202" s="117"/>
      <c r="V202" s="127" t="str">
        <f ca="1">IF(C202&lt;&gt;"",IF(B202=0,(I202^0.5/(J202/(2*I202^0.5)))^2,(LN(I202)/(I202*(((1/B202)+((OFFSET(A76,0,Instructions!H$24,1,1)/OFFSET(A76,0,Instructions!H$24-1,1,1))/2)^2))^0.5/I202))^2),"")</f>
        <v/>
      </c>
      <c r="W202" s="62" t="str">
        <f ca="1">IF(C202&lt;&gt;"",IF(B202=0,I202^0.5/(J202/(2*I202^0.5))^2,LN(I202)/(I202*(((1/B202)+((OFFSET(A76,0,Instructions!H$24,1,1)/OFFSET(A76,0,Instructions!H$24-1,1,1))/2)^2))^0.5/I202)^2),"")</f>
        <v/>
      </c>
      <c r="X202" s="66" t="str">
        <f ca="1">IF(C202&lt;&gt;"",IF(B202=0,1/(J202/(2*I202^0.5))^2,1/((((1/B202)+((OFFSET(A76,0,Instructions!H$24,1,1)/OFFSET(A76,0,Instructions!H$24-1,1,1))/2)^2))^0.5)^2),"")</f>
        <v/>
      </c>
      <c r="Z202" s="99"/>
      <c r="AA202" s="99"/>
    </row>
    <row r="203" spans="1:27" s="23" customFormat="1" x14ac:dyDescent="0.2">
      <c r="A203" s="35" t="str">
        <f t="shared" si="3"/>
        <v/>
      </c>
      <c r="B203" s="83"/>
      <c r="C203" s="84"/>
      <c r="D203" s="64" t="str">
        <f ca="1">IF(C203&lt;&gt;"", 'Durango session calcs'!$H$3*OFFSET(A77,0,Instructions!H$24-1,1,1),"")</f>
        <v/>
      </c>
      <c r="E203" s="64" t="str">
        <f>IF(C203&lt;&gt;"",'Durango session calcs'!$H$3*P203,"")</f>
        <v/>
      </c>
      <c r="F203" s="64" t="str">
        <f ca="1">IF(C203&lt;&gt;"",D203*(((OFFSET(A77,0,Instructions!H$24,1,1)/OFFSET(A77,0,Instructions!H$24-1,1,1)))+'Durango session calcs'!L$7),"")</f>
        <v/>
      </c>
      <c r="G203" s="95" t="str">
        <f t="shared" si="4"/>
        <v/>
      </c>
      <c r="H203" s="92" t="str">
        <f t="shared" si="5"/>
        <v/>
      </c>
      <c r="I203" s="104" t="str">
        <f>IF(C203&lt;&gt;"",IF(B203=0,(1/Instructions!C$43*LN(1+Instructions!C$43*$F$124*(E203/(C203*F203^2))*(0.5/((E203/F203)^2+0.5)))/1000000),1/Instructions!C$43*LN(1+(Instructions!C$43*Instructions!C$41*(B203/C203)/E203))/1000000), "")</f>
        <v/>
      </c>
      <c r="J203" s="105" t="str">
        <f>IF(C203&lt;&gt;"",IF(B203=0,I203*SQRT(4/0.5+1/((E203/F203)^2+0.5)+($G$124/$F$124)^2),I203*(((4/B203)+(F203/E203)^2+(Instructions!C$42/Instructions!C$41)^2))^0.5),"")</f>
        <v/>
      </c>
      <c r="K203" s="62" t="str">
        <f ca="1">IF(C203&lt;&gt;"",(OFFSET(A77,0,Instructions!C$24-1,1,1)/OFFSET(A77,0,Instructions!D$24-1,1,1))/Instructions!$E$35,"")</f>
        <v/>
      </c>
      <c r="L203" s="66" t="str">
        <f ca="1">IF(C203&lt;&gt;"",K203*2*(((OFFSET(A77,0,Instructions!C$24,1,1)/(OFFSET(A77,0,Instructions!C$24-1,1,1))))+((((OFFSET(A77,0,Instructions!D$24,1,1)/(OFFSET(A77,0,Instructions!D$24-1,1,1))))))),"")</f>
        <v/>
      </c>
      <c r="M203" s="96"/>
      <c r="N203" s="96"/>
      <c r="O203" s="86"/>
      <c r="P203" s="87"/>
      <c r="Q203" s="29"/>
      <c r="R203" s="115"/>
      <c r="S203" s="116"/>
      <c r="T203" s="117"/>
      <c r="V203" s="127" t="str">
        <f ca="1">IF(C203&lt;&gt;"",IF(B203=0,(I203^0.5/(J203/(2*I203^0.5)))^2,(LN(I203)/(I203*(((1/B203)+((OFFSET(A77,0,Instructions!H$24,1,1)/OFFSET(A77,0,Instructions!H$24-1,1,1))/2)^2))^0.5/I203))^2),"")</f>
        <v/>
      </c>
      <c r="W203" s="62" t="str">
        <f ca="1">IF(C203&lt;&gt;"",IF(B203=0,I203^0.5/(J203/(2*I203^0.5))^2,LN(I203)/(I203*(((1/B203)+((OFFSET(A77,0,Instructions!H$24,1,1)/OFFSET(A77,0,Instructions!H$24-1,1,1))/2)^2))^0.5/I203)^2),"")</f>
        <v/>
      </c>
      <c r="X203" s="66" t="str">
        <f ca="1">IF(C203&lt;&gt;"",IF(B203=0,1/(J203/(2*I203^0.5))^2,1/((((1/B203)+((OFFSET(A77,0,Instructions!H$24,1,1)/OFFSET(A77,0,Instructions!H$24-1,1,1))/2)^2))^0.5)^2),"")</f>
        <v/>
      </c>
      <c r="Z203" s="99"/>
      <c r="AA203" s="99"/>
    </row>
    <row r="204" spans="1:27" s="23" customFormat="1" x14ac:dyDescent="0.2">
      <c r="A204" s="35" t="str">
        <f t="shared" si="3"/>
        <v/>
      </c>
      <c r="B204" s="83"/>
      <c r="C204" s="84"/>
      <c r="D204" s="64" t="str">
        <f ca="1">IF(C204&lt;&gt;"", 'Durango session calcs'!$H$3*OFFSET(A78,0,Instructions!H$24-1,1,1),"")</f>
        <v/>
      </c>
      <c r="E204" s="64" t="str">
        <f>IF(C204&lt;&gt;"",'Durango session calcs'!$H$3*P204,"")</f>
        <v/>
      </c>
      <c r="F204" s="64" t="str">
        <f ca="1">IF(C204&lt;&gt;"",D204*(((OFFSET(A78,0,Instructions!H$24,1,1)/OFFSET(A78,0,Instructions!H$24-1,1,1)))+'Durango session calcs'!L$7),"")</f>
        <v/>
      </c>
      <c r="G204" s="95" t="str">
        <f t="shared" si="4"/>
        <v/>
      </c>
      <c r="H204" s="92" t="str">
        <f t="shared" si="5"/>
        <v/>
      </c>
      <c r="I204" s="104" t="str">
        <f>IF(C204&lt;&gt;"",IF(B204=0,(1/Instructions!C$43*LN(1+Instructions!C$43*$F$124*(E204/(C204*F204^2))*(0.5/((E204/F204)^2+0.5)))/1000000),1/Instructions!C$43*LN(1+(Instructions!C$43*Instructions!C$41*(B204/C204)/E204))/1000000), "")</f>
        <v/>
      </c>
      <c r="J204" s="105" t="str">
        <f>IF(C204&lt;&gt;"",IF(B204=0,I204*SQRT(4/0.5+1/((E204/F204)^2+0.5)+($G$124/$F$124)^2),I204*(((4/B204)+(F204/E204)^2+(Instructions!C$42/Instructions!C$41)^2))^0.5),"")</f>
        <v/>
      </c>
      <c r="K204" s="62" t="str">
        <f ca="1">IF(C204&lt;&gt;"",(OFFSET(A78,0,Instructions!C$24-1,1,1)/OFFSET(A78,0,Instructions!D$24-1,1,1))/Instructions!$E$35,"")</f>
        <v/>
      </c>
      <c r="L204" s="66" t="str">
        <f ca="1">IF(C204&lt;&gt;"",K204*2*(((OFFSET(A78,0,Instructions!C$24,1,1)/(OFFSET(A78,0,Instructions!C$24-1,1,1))))+((((OFFSET(A78,0,Instructions!D$24,1,1)/(OFFSET(A78,0,Instructions!D$24-1,1,1))))))),"")</f>
        <v/>
      </c>
      <c r="M204" s="96"/>
      <c r="N204" s="96"/>
      <c r="O204" s="86"/>
      <c r="P204" s="87"/>
      <c r="Q204" s="29"/>
      <c r="R204" s="115"/>
      <c r="S204" s="116"/>
      <c r="T204" s="117"/>
      <c r="V204" s="127" t="str">
        <f ca="1">IF(C204&lt;&gt;"",IF(B204=0,(I204^0.5/(J204/(2*I204^0.5)))^2,(LN(I204)/(I204*(((1/B204)+((OFFSET(A78,0,Instructions!H$24,1,1)/OFFSET(A78,0,Instructions!H$24-1,1,1))/2)^2))^0.5/I204))^2),"")</f>
        <v/>
      </c>
      <c r="W204" s="62" t="str">
        <f ca="1">IF(C204&lt;&gt;"",IF(B204=0,I204^0.5/(J204/(2*I204^0.5))^2,LN(I204)/(I204*(((1/B204)+((OFFSET(A78,0,Instructions!H$24,1,1)/OFFSET(A78,0,Instructions!H$24-1,1,1))/2)^2))^0.5/I204)^2),"")</f>
        <v/>
      </c>
      <c r="X204" s="66" t="str">
        <f ca="1">IF(C204&lt;&gt;"",IF(B204=0,1/(J204/(2*I204^0.5))^2,1/((((1/B204)+((OFFSET(A78,0,Instructions!H$24,1,1)/OFFSET(A78,0,Instructions!H$24-1,1,1))/2)^2))^0.5)^2),"")</f>
        <v/>
      </c>
      <c r="Z204" s="99"/>
      <c r="AA204" s="99"/>
    </row>
    <row r="205" spans="1:27" s="23" customFormat="1" x14ac:dyDescent="0.2">
      <c r="A205" s="35" t="str">
        <f t="shared" si="3"/>
        <v/>
      </c>
      <c r="B205" s="83"/>
      <c r="C205" s="84"/>
      <c r="D205" s="64" t="str">
        <f ca="1">IF(C205&lt;&gt;"", 'Durango session calcs'!$H$3*OFFSET(A79,0,Instructions!H$24-1,1,1),"")</f>
        <v/>
      </c>
      <c r="E205" s="64" t="str">
        <f>IF(C205&lt;&gt;"",'Durango session calcs'!$H$3*P205,"")</f>
        <v/>
      </c>
      <c r="F205" s="64" t="str">
        <f ca="1">IF(C205&lt;&gt;"",D205*(((OFFSET(A79,0,Instructions!H$24,1,1)/OFFSET(A79,0,Instructions!H$24-1,1,1)))+'Durango session calcs'!L$7),"")</f>
        <v/>
      </c>
      <c r="G205" s="95" t="str">
        <f t="shared" si="4"/>
        <v/>
      </c>
      <c r="H205" s="92" t="str">
        <f t="shared" si="5"/>
        <v/>
      </c>
      <c r="I205" s="104" t="str">
        <f>IF(C205&lt;&gt;"",IF(B205=0,(1/Instructions!C$43*LN(1+Instructions!C$43*$F$124*(E205/(C205*F205^2))*(0.5/((E205/F205)^2+0.5)))/1000000),1/Instructions!C$43*LN(1+(Instructions!C$43*Instructions!C$41*(B205/C205)/E205))/1000000), "")</f>
        <v/>
      </c>
      <c r="J205" s="105" t="str">
        <f>IF(C205&lt;&gt;"",IF(B205=0,I205*SQRT(4/0.5+1/((E205/F205)^2+0.5)+($G$124/$F$124)^2),I205*(((4/B205)+(F205/E205)^2+(Instructions!C$42/Instructions!C$41)^2))^0.5),"")</f>
        <v/>
      </c>
      <c r="K205" s="62" t="str">
        <f ca="1">IF(C205&lt;&gt;"",(OFFSET(A79,0,Instructions!C$24-1,1,1)/OFFSET(A79,0,Instructions!D$24-1,1,1))/Instructions!$E$35,"")</f>
        <v/>
      </c>
      <c r="L205" s="66" t="str">
        <f ca="1">IF(C205&lt;&gt;"",K205*2*(((OFFSET(A79,0,Instructions!C$24,1,1)/(OFFSET(A79,0,Instructions!C$24-1,1,1))))+((((OFFSET(A79,0,Instructions!D$24,1,1)/(OFFSET(A79,0,Instructions!D$24-1,1,1))))))),"")</f>
        <v/>
      </c>
      <c r="M205" s="96"/>
      <c r="N205" s="96"/>
      <c r="O205" s="86"/>
      <c r="P205" s="87"/>
      <c r="Q205" s="29"/>
      <c r="R205" s="115"/>
      <c r="S205" s="116"/>
      <c r="T205" s="117"/>
      <c r="V205" s="127" t="str">
        <f ca="1">IF(C205&lt;&gt;"",IF(B205=0,(I205^0.5/(J205/(2*I205^0.5)))^2,(LN(I205)/(I205*(((1/B205)+((OFFSET(A79,0,Instructions!H$24,1,1)/OFFSET(A79,0,Instructions!H$24-1,1,1))/2)^2))^0.5/I205))^2),"")</f>
        <v/>
      </c>
      <c r="W205" s="62" t="str">
        <f ca="1">IF(C205&lt;&gt;"",IF(B205=0,I205^0.5/(J205/(2*I205^0.5))^2,LN(I205)/(I205*(((1/B205)+((OFFSET(A79,0,Instructions!H$24,1,1)/OFFSET(A79,0,Instructions!H$24-1,1,1))/2)^2))^0.5/I205)^2),"")</f>
        <v/>
      </c>
      <c r="X205" s="66" t="str">
        <f ca="1">IF(C205&lt;&gt;"",IF(B205=0,1/(J205/(2*I205^0.5))^2,1/((((1/B205)+((OFFSET(A79,0,Instructions!H$24,1,1)/OFFSET(A79,0,Instructions!H$24-1,1,1))/2)^2))^0.5)^2),"")</f>
        <v/>
      </c>
      <c r="Z205" s="99"/>
      <c r="AA205" s="99"/>
    </row>
    <row r="206" spans="1:27" s="23" customFormat="1" x14ac:dyDescent="0.2">
      <c r="A206" s="35" t="str">
        <f t="shared" si="3"/>
        <v/>
      </c>
      <c r="B206" s="83"/>
      <c r="C206" s="84"/>
      <c r="D206" s="64" t="str">
        <f ca="1">IF(C206&lt;&gt;"", 'Durango session calcs'!$H$3*OFFSET(A80,0,Instructions!H$24-1,1,1),"")</f>
        <v/>
      </c>
      <c r="E206" s="64" t="str">
        <f>IF(C206&lt;&gt;"",'Durango session calcs'!$H$3*P206,"")</f>
        <v/>
      </c>
      <c r="F206" s="64" t="str">
        <f ca="1">IF(C206&lt;&gt;"",D206*(((OFFSET(A80,0,Instructions!H$24,1,1)/OFFSET(A80,0,Instructions!H$24-1,1,1)))+'Durango session calcs'!L$7),"")</f>
        <v/>
      </c>
      <c r="G206" s="95" t="str">
        <f t="shared" si="4"/>
        <v/>
      </c>
      <c r="H206" s="92" t="str">
        <f t="shared" si="5"/>
        <v/>
      </c>
      <c r="I206" s="104" t="str">
        <f>IF(C206&lt;&gt;"",IF(B206=0,(1/Instructions!C$43*LN(1+Instructions!C$43*$F$124*(E206/(C206*F206^2))*(0.5/((E206/F206)^2+0.5)))/1000000),1/Instructions!C$43*LN(1+(Instructions!C$43*Instructions!C$41*(B206/C206)/E206))/1000000), "")</f>
        <v/>
      </c>
      <c r="J206" s="105" t="str">
        <f>IF(C206&lt;&gt;"",IF(B206=0,I206*SQRT(4/0.5+1/((E206/F206)^2+0.5)+($G$124/$F$124)^2),I206*(((4/B206)+(F206/E206)^2+(Instructions!C$42/Instructions!C$41)^2))^0.5),"")</f>
        <v/>
      </c>
      <c r="K206" s="62" t="str">
        <f ca="1">IF(C206&lt;&gt;"",(OFFSET(A80,0,Instructions!C$24-1,1,1)/OFFSET(A80,0,Instructions!D$24-1,1,1))/Instructions!$E$35,"")</f>
        <v/>
      </c>
      <c r="L206" s="66" t="str">
        <f ca="1">IF(C206&lt;&gt;"",K206*2*(((OFFSET(A80,0,Instructions!C$24,1,1)/(OFFSET(A80,0,Instructions!C$24-1,1,1))))+((((OFFSET(A80,0,Instructions!D$24,1,1)/(OFFSET(A80,0,Instructions!D$24-1,1,1))))))),"")</f>
        <v/>
      </c>
      <c r="M206" s="96"/>
      <c r="N206" s="96"/>
      <c r="O206" s="86"/>
      <c r="P206" s="87"/>
      <c r="Q206" s="29"/>
      <c r="R206" s="115"/>
      <c r="S206" s="116"/>
      <c r="T206" s="117"/>
      <c r="V206" s="127" t="str">
        <f ca="1">IF(C206&lt;&gt;"",IF(B206=0,(I206^0.5/(J206/(2*I206^0.5)))^2,(LN(I206)/(I206*(((1/B206)+((OFFSET(A80,0,Instructions!H$24,1,1)/OFFSET(A80,0,Instructions!H$24-1,1,1))/2)^2))^0.5/I206))^2),"")</f>
        <v/>
      </c>
      <c r="W206" s="62" t="str">
        <f ca="1">IF(C206&lt;&gt;"",IF(B206=0,I206^0.5/(J206/(2*I206^0.5))^2,LN(I206)/(I206*(((1/B206)+((OFFSET(A80,0,Instructions!H$24,1,1)/OFFSET(A80,0,Instructions!H$24-1,1,1))/2)^2))^0.5/I206)^2),"")</f>
        <v/>
      </c>
      <c r="X206" s="66" t="str">
        <f ca="1">IF(C206&lt;&gt;"",IF(B206=0,1/(J206/(2*I206^0.5))^2,1/((((1/B206)+((OFFSET(A80,0,Instructions!H$24,1,1)/OFFSET(A80,0,Instructions!H$24-1,1,1))/2)^2))^0.5)^2),"")</f>
        <v/>
      </c>
      <c r="Z206" s="99"/>
      <c r="AA206" s="99"/>
    </row>
    <row r="207" spans="1:27" s="23" customFormat="1" x14ac:dyDescent="0.2">
      <c r="A207" s="35" t="str">
        <f t="shared" si="3"/>
        <v/>
      </c>
      <c r="B207" s="83"/>
      <c r="C207" s="84"/>
      <c r="D207" s="64" t="str">
        <f ca="1">IF(C207&lt;&gt;"", 'Durango session calcs'!$H$3*OFFSET(A81,0,Instructions!H$24-1,1,1),"")</f>
        <v/>
      </c>
      <c r="E207" s="64" t="str">
        <f>IF(C207&lt;&gt;"",'Durango session calcs'!$H$3*P207,"")</f>
        <v/>
      </c>
      <c r="F207" s="64" t="str">
        <f ca="1">IF(C207&lt;&gt;"",D207*(((OFFSET(A81,0,Instructions!H$24,1,1)/OFFSET(A81,0,Instructions!H$24-1,1,1)))+'Durango session calcs'!L$7),"")</f>
        <v/>
      </c>
      <c r="G207" s="95" t="str">
        <f t="shared" si="4"/>
        <v/>
      </c>
      <c r="H207" s="92" t="str">
        <f t="shared" si="5"/>
        <v/>
      </c>
      <c r="I207" s="104" t="str">
        <f>IF(C207&lt;&gt;"",IF(B207=0,(1/Instructions!C$43*LN(1+Instructions!C$43*$F$124*(E207/(C207*F207^2))*(0.5/((E207/F207)^2+0.5)))/1000000),1/Instructions!C$43*LN(1+(Instructions!C$43*Instructions!C$41*(B207/C207)/E207))/1000000), "")</f>
        <v/>
      </c>
      <c r="J207" s="105" t="str">
        <f>IF(C207&lt;&gt;"",IF(B207=0,I207*SQRT(4/0.5+1/((E207/F207)^2+0.5)+($G$124/$F$124)^2),I207*(((4/B207)+(F207/E207)^2+(Instructions!C$42/Instructions!C$41)^2))^0.5),"")</f>
        <v/>
      </c>
      <c r="K207" s="62" t="str">
        <f ca="1">IF(C207&lt;&gt;"",(OFFSET(A81,0,Instructions!C$24-1,1,1)/OFFSET(A81,0,Instructions!D$24-1,1,1))/Instructions!$E$35,"")</f>
        <v/>
      </c>
      <c r="L207" s="66" t="str">
        <f ca="1">IF(C207&lt;&gt;"",K207*2*(((OFFSET(A81,0,Instructions!C$24,1,1)/(OFFSET(A81,0,Instructions!C$24-1,1,1))))+((((OFFSET(A81,0,Instructions!D$24,1,1)/(OFFSET(A81,0,Instructions!D$24-1,1,1))))))),"")</f>
        <v/>
      </c>
      <c r="M207" s="96"/>
      <c r="N207" s="96"/>
      <c r="O207" s="86"/>
      <c r="P207" s="87"/>
      <c r="Q207" s="29"/>
      <c r="R207" s="115"/>
      <c r="S207" s="116"/>
      <c r="T207" s="117"/>
      <c r="V207" s="127" t="str">
        <f ca="1">IF(C207&lt;&gt;"",IF(B207=0,(I207^0.5/(J207/(2*I207^0.5)))^2,(LN(I207)/(I207*(((1/B207)+((OFFSET(A81,0,Instructions!H$24,1,1)/OFFSET(A81,0,Instructions!H$24-1,1,1))/2)^2))^0.5/I207))^2),"")</f>
        <v/>
      </c>
      <c r="W207" s="62" t="str">
        <f ca="1">IF(C207&lt;&gt;"",IF(B207=0,I207^0.5/(J207/(2*I207^0.5))^2,LN(I207)/(I207*(((1/B207)+((OFFSET(A81,0,Instructions!H$24,1,1)/OFFSET(A81,0,Instructions!H$24-1,1,1))/2)^2))^0.5/I207)^2),"")</f>
        <v/>
      </c>
      <c r="X207" s="66" t="str">
        <f ca="1">IF(C207&lt;&gt;"",IF(B207=0,1/(J207/(2*I207^0.5))^2,1/((((1/B207)+((OFFSET(A81,0,Instructions!H$24,1,1)/OFFSET(A81,0,Instructions!H$24-1,1,1))/2)^2))^0.5)^2),"")</f>
        <v/>
      </c>
      <c r="Z207" s="99"/>
      <c r="AA207" s="99"/>
    </row>
    <row r="208" spans="1:27" s="23" customFormat="1" x14ac:dyDescent="0.2">
      <c r="A208" s="35" t="str">
        <f t="shared" si="3"/>
        <v/>
      </c>
      <c r="B208" s="83"/>
      <c r="C208" s="84"/>
      <c r="D208" s="64" t="str">
        <f ca="1">IF(C208&lt;&gt;"", 'Durango session calcs'!$H$3*OFFSET(A82,0,Instructions!H$24-1,1,1),"")</f>
        <v/>
      </c>
      <c r="E208" s="64" t="str">
        <f>IF(C208&lt;&gt;"",'Durango session calcs'!$H$3*P208,"")</f>
        <v/>
      </c>
      <c r="F208" s="64" t="str">
        <f ca="1">IF(C208&lt;&gt;"",D208*(((OFFSET(A82,0,Instructions!H$24,1,1)/OFFSET(A82,0,Instructions!H$24-1,1,1)))+'Durango session calcs'!L$7),"")</f>
        <v/>
      </c>
      <c r="G208" s="95" t="str">
        <f t="shared" si="4"/>
        <v/>
      </c>
      <c r="H208" s="92" t="str">
        <f t="shared" si="5"/>
        <v/>
      </c>
      <c r="I208" s="104" t="str">
        <f>IF(C208&lt;&gt;"",IF(B208=0,(1/Instructions!C$43*LN(1+Instructions!C$43*$F$124*(E208/(C208*F208^2))*(0.5/((E208/F208)^2+0.5)))/1000000),1/Instructions!C$43*LN(1+(Instructions!C$43*Instructions!C$41*(B208/C208)/E208))/1000000), "")</f>
        <v/>
      </c>
      <c r="J208" s="105" t="str">
        <f>IF(C208&lt;&gt;"",IF(B208=0,I208*SQRT(4/0.5+1/((E208/F208)^2+0.5)+($G$124/$F$124)^2),I208*(((4/B208)+(F208/E208)^2+(Instructions!C$42/Instructions!C$41)^2))^0.5),"")</f>
        <v/>
      </c>
      <c r="K208" s="62" t="str">
        <f ca="1">IF(C208&lt;&gt;"",(OFFSET(A82,0,Instructions!C$24-1,1,1)/OFFSET(A82,0,Instructions!D$24-1,1,1))/Instructions!$E$35,"")</f>
        <v/>
      </c>
      <c r="L208" s="66" t="str">
        <f ca="1">IF(C208&lt;&gt;"",K208*2*(((OFFSET(A82,0,Instructions!C$24,1,1)/(OFFSET(A82,0,Instructions!C$24-1,1,1))))+((((OFFSET(A82,0,Instructions!D$24,1,1)/(OFFSET(A82,0,Instructions!D$24-1,1,1))))))),"")</f>
        <v/>
      </c>
      <c r="M208" s="96"/>
      <c r="N208" s="96"/>
      <c r="O208" s="86"/>
      <c r="P208" s="87"/>
      <c r="Q208" s="29"/>
      <c r="R208" s="115"/>
      <c r="S208" s="116"/>
      <c r="T208" s="117"/>
      <c r="V208" s="127" t="str">
        <f ca="1">IF(C208&lt;&gt;"",IF(B208=0,(I208^0.5/(J208/(2*I208^0.5)))^2,(LN(I208)/(I208*(((1/B208)+((OFFSET(A82,0,Instructions!H$24,1,1)/OFFSET(A82,0,Instructions!H$24-1,1,1))/2)^2))^0.5/I208))^2),"")</f>
        <v/>
      </c>
      <c r="W208" s="62" t="str">
        <f ca="1">IF(C208&lt;&gt;"",IF(B208=0,I208^0.5/(J208/(2*I208^0.5))^2,LN(I208)/(I208*(((1/B208)+((OFFSET(A82,0,Instructions!H$24,1,1)/OFFSET(A82,0,Instructions!H$24-1,1,1))/2)^2))^0.5/I208)^2),"")</f>
        <v/>
      </c>
      <c r="X208" s="66" t="str">
        <f ca="1">IF(C208&lt;&gt;"",IF(B208=0,1/(J208/(2*I208^0.5))^2,1/((((1/B208)+((OFFSET(A82,0,Instructions!H$24,1,1)/OFFSET(A82,0,Instructions!H$24-1,1,1))/2)^2))^0.5)^2),"")</f>
        <v/>
      </c>
      <c r="Z208" s="99"/>
      <c r="AA208" s="99"/>
    </row>
    <row r="209" spans="1:27" s="23" customFormat="1" x14ac:dyDescent="0.2">
      <c r="A209" s="35" t="str">
        <f t="shared" si="3"/>
        <v/>
      </c>
      <c r="B209" s="83"/>
      <c r="C209" s="84"/>
      <c r="D209" s="64" t="str">
        <f ca="1">IF(C209&lt;&gt;"", 'Durango session calcs'!$H$3*OFFSET(A83,0,Instructions!H$24-1,1,1),"")</f>
        <v/>
      </c>
      <c r="E209" s="64" t="str">
        <f>IF(C209&lt;&gt;"",'Durango session calcs'!$H$3*P209,"")</f>
        <v/>
      </c>
      <c r="F209" s="64" t="str">
        <f ca="1">IF(C209&lt;&gt;"",D209*(((OFFSET(A83,0,Instructions!H$24,1,1)/OFFSET(A83,0,Instructions!H$24-1,1,1)))+'Durango session calcs'!L$7),"")</f>
        <v/>
      </c>
      <c r="G209" s="95" t="str">
        <f t="shared" si="4"/>
        <v/>
      </c>
      <c r="H209" s="92" t="str">
        <f t="shared" si="5"/>
        <v/>
      </c>
      <c r="I209" s="104" t="str">
        <f>IF(C209&lt;&gt;"",IF(B209=0,(1/Instructions!C$43*LN(1+Instructions!C$43*$F$124*(E209/(C209*F209^2))*(0.5/((E209/F209)^2+0.5)))/1000000),1/Instructions!C$43*LN(1+(Instructions!C$43*Instructions!C$41*(B209/C209)/E209))/1000000), "")</f>
        <v/>
      </c>
      <c r="J209" s="105" t="str">
        <f>IF(C209&lt;&gt;"",IF(B209=0,I209*SQRT(4/0.5+1/((E209/F209)^2+0.5)+($G$124/$F$124)^2),I209*(((4/B209)+(F209/E209)^2+(Instructions!C$42/Instructions!C$41)^2))^0.5),"")</f>
        <v/>
      </c>
      <c r="K209" s="62" t="str">
        <f ca="1">IF(C209&lt;&gt;"",(OFFSET(A83,0,Instructions!C$24-1,1,1)/OFFSET(A83,0,Instructions!D$24-1,1,1))/Instructions!$E$35,"")</f>
        <v/>
      </c>
      <c r="L209" s="66" t="str">
        <f ca="1">IF(C209&lt;&gt;"",K209*2*(((OFFSET(A83,0,Instructions!C$24,1,1)/(OFFSET(A83,0,Instructions!C$24-1,1,1))))+((((OFFSET(A83,0,Instructions!D$24,1,1)/(OFFSET(A83,0,Instructions!D$24-1,1,1))))))),"")</f>
        <v/>
      </c>
      <c r="M209" s="96"/>
      <c r="N209" s="96"/>
      <c r="O209" s="86"/>
      <c r="P209" s="87"/>
      <c r="Q209" s="29"/>
      <c r="R209" s="115"/>
      <c r="S209" s="116"/>
      <c r="T209" s="117"/>
      <c r="V209" s="127" t="str">
        <f ca="1">IF(C209&lt;&gt;"",IF(B209=0,(I209^0.5/(J209/(2*I209^0.5)))^2,(LN(I209)/(I209*(((1/B209)+((OFFSET(A83,0,Instructions!H$24,1,1)/OFFSET(A83,0,Instructions!H$24-1,1,1))/2)^2))^0.5/I209))^2),"")</f>
        <v/>
      </c>
      <c r="W209" s="62" t="str">
        <f ca="1">IF(C209&lt;&gt;"",IF(B209=0,I209^0.5/(J209/(2*I209^0.5))^2,LN(I209)/(I209*(((1/B209)+((OFFSET(A83,0,Instructions!H$24,1,1)/OFFSET(A83,0,Instructions!H$24-1,1,1))/2)^2))^0.5/I209)^2),"")</f>
        <v/>
      </c>
      <c r="X209" s="66" t="str">
        <f ca="1">IF(C209&lt;&gt;"",IF(B209=0,1/(J209/(2*I209^0.5))^2,1/((((1/B209)+((OFFSET(A83,0,Instructions!H$24,1,1)/OFFSET(A83,0,Instructions!H$24-1,1,1))/2)^2))^0.5)^2),"")</f>
        <v/>
      </c>
      <c r="Z209" s="99"/>
      <c r="AA209" s="99"/>
    </row>
    <row r="210" spans="1:27" s="23" customFormat="1" x14ac:dyDescent="0.2">
      <c r="A210" s="35" t="str">
        <f t="shared" si="3"/>
        <v/>
      </c>
      <c r="B210" s="83"/>
      <c r="C210" s="84"/>
      <c r="D210" s="64" t="str">
        <f ca="1">IF(C210&lt;&gt;"", 'Durango session calcs'!$H$3*OFFSET(A84,0,Instructions!H$24-1,1,1),"")</f>
        <v/>
      </c>
      <c r="E210" s="64" t="str">
        <f>IF(C210&lt;&gt;"",'Durango session calcs'!$H$3*P210,"")</f>
        <v/>
      </c>
      <c r="F210" s="64" t="str">
        <f ca="1">IF(C210&lt;&gt;"",D210*(((OFFSET(A84,0,Instructions!H$24,1,1)/OFFSET(A84,0,Instructions!H$24-1,1,1)))+'Durango session calcs'!L$7),"")</f>
        <v/>
      </c>
      <c r="G210" s="95" t="str">
        <f t="shared" si="4"/>
        <v/>
      </c>
      <c r="H210" s="92" t="str">
        <f t="shared" si="5"/>
        <v/>
      </c>
      <c r="I210" s="104" t="str">
        <f>IF(C210&lt;&gt;"",IF(B210=0,(1/Instructions!C$43*LN(1+Instructions!C$43*$F$124*(E210/(C210*F210^2))*(0.5/((E210/F210)^2+0.5)))/1000000),1/Instructions!C$43*LN(1+(Instructions!C$43*Instructions!C$41*(B210/C210)/E210))/1000000), "")</f>
        <v/>
      </c>
      <c r="J210" s="105" t="str">
        <f>IF(C210&lt;&gt;"",IF(B210=0,I210*SQRT(4/0.5+1/((E210/F210)^2+0.5)+($G$124/$F$124)^2),I210*(((4/B210)+(F210/E210)^2+(Instructions!C$42/Instructions!C$41)^2))^0.5),"")</f>
        <v/>
      </c>
      <c r="K210" s="62" t="str">
        <f ca="1">IF(C210&lt;&gt;"",(OFFSET(A84,0,Instructions!C$24-1,1,1)/OFFSET(A84,0,Instructions!D$24-1,1,1))/Instructions!$E$35,"")</f>
        <v/>
      </c>
      <c r="L210" s="66" t="str">
        <f ca="1">IF(C210&lt;&gt;"",K210*2*(((OFFSET(A84,0,Instructions!C$24,1,1)/(OFFSET(A84,0,Instructions!C$24-1,1,1))))+((((OFFSET(A84,0,Instructions!D$24,1,1)/(OFFSET(A84,0,Instructions!D$24-1,1,1))))))),"")</f>
        <v/>
      </c>
      <c r="M210" s="96"/>
      <c r="N210" s="96"/>
      <c r="O210" s="86"/>
      <c r="P210" s="87"/>
      <c r="Q210" s="29"/>
      <c r="R210" s="115"/>
      <c r="S210" s="116"/>
      <c r="T210" s="117"/>
      <c r="V210" s="127" t="str">
        <f ca="1">IF(C210&lt;&gt;"",IF(B210=0,(I210^0.5/(J210/(2*I210^0.5)))^2,(LN(I210)/(I210*(((1/B210)+((OFFSET(A84,0,Instructions!H$24,1,1)/OFFSET(A84,0,Instructions!H$24-1,1,1))/2)^2))^0.5/I210))^2),"")</f>
        <v/>
      </c>
      <c r="W210" s="62" t="str">
        <f ca="1">IF(C210&lt;&gt;"",IF(B210=0,I210^0.5/(J210/(2*I210^0.5))^2,LN(I210)/(I210*(((1/B210)+((OFFSET(A84,0,Instructions!H$24,1,1)/OFFSET(A84,0,Instructions!H$24-1,1,1))/2)^2))^0.5/I210)^2),"")</f>
        <v/>
      </c>
      <c r="X210" s="66" t="str">
        <f ca="1">IF(C210&lt;&gt;"",IF(B210=0,1/(J210/(2*I210^0.5))^2,1/((((1/B210)+((OFFSET(A84,0,Instructions!H$24,1,1)/OFFSET(A84,0,Instructions!H$24-1,1,1))/2)^2))^0.5)^2),"")</f>
        <v/>
      </c>
      <c r="Z210" s="99"/>
      <c r="AA210" s="99"/>
    </row>
    <row r="211" spans="1:27" s="23" customFormat="1" x14ac:dyDescent="0.2">
      <c r="A211" s="35" t="str">
        <f t="shared" si="3"/>
        <v/>
      </c>
      <c r="B211" s="83"/>
      <c r="C211" s="84"/>
      <c r="D211" s="64" t="str">
        <f ca="1">IF(C211&lt;&gt;"", 'Durango session calcs'!$H$3*OFFSET(A85,0,Instructions!H$24-1,1,1),"")</f>
        <v/>
      </c>
      <c r="E211" s="64" t="str">
        <f>IF(C211&lt;&gt;"",'Durango session calcs'!$H$3*P211,"")</f>
        <v/>
      </c>
      <c r="F211" s="64" t="str">
        <f ca="1">IF(C211&lt;&gt;"",D211*(((OFFSET(A85,0,Instructions!H$24,1,1)/OFFSET(A85,0,Instructions!H$24-1,1,1)))+'Durango session calcs'!L$7),"")</f>
        <v/>
      </c>
      <c r="G211" s="95" t="str">
        <f t="shared" si="4"/>
        <v/>
      </c>
      <c r="H211" s="92" t="str">
        <f t="shared" si="5"/>
        <v/>
      </c>
      <c r="I211" s="104" t="str">
        <f>IF(C211&lt;&gt;"",IF(B211=0,(1/Instructions!C$43*LN(1+Instructions!C$43*$F$124*(E211/(C211*F211^2))*(0.5/((E211/F211)^2+0.5)))/1000000),1/Instructions!C$43*LN(1+(Instructions!C$43*Instructions!C$41*(B211/C211)/E211))/1000000), "")</f>
        <v/>
      </c>
      <c r="J211" s="105" t="str">
        <f>IF(C211&lt;&gt;"",IF(B211=0,I211*SQRT(4/0.5+1/((E211/F211)^2+0.5)+($G$124/$F$124)^2),I211*(((4/B211)+(F211/E211)^2+(Instructions!C$42/Instructions!C$41)^2))^0.5),"")</f>
        <v/>
      </c>
      <c r="K211" s="62" t="str">
        <f ca="1">IF(C211&lt;&gt;"",(OFFSET(A85,0,Instructions!C$24-1,1,1)/OFFSET(A85,0,Instructions!D$24-1,1,1))/Instructions!$E$35,"")</f>
        <v/>
      </c>
      <c r="L211" s="66" t="str">
        <f ca="1">IF(C211&lt;&gt;"",K211*2*(((OFFSET(A85,0,Instructions!C$24,1,1)/(OFFSET(A85,0,Instructions!C$24-1,1,1))))+((((OFFSET(A85,0,Instructions!D$24,1,1)/(OFFSET(A85,0,Instructions!D$24-1,1,1))))))),"")</f>
        <v/>
      </c>
      <c r="M211" s="96"/>
      <c r="N211" s="96"/>
      <c r="O211" s="86"/>
      <c r="P211" s="87"/>
      <c r="Q211" s="29"/>
      <c r="R211" s="115"/>
      <c r="S211" s="116"/>
      <c r="T211" s="117"/>
      <c r="V211" s="127" t="str">
        <f ca="1">IF(C211&lt;&gt;"",IF(B211=0,(I211^0.5/(J211/(2*I211^0.5)))^2,(LN(I211)/(I211*(((1/B211)+((OFFSET(A85,0,Instructions!H$24,1,1)/OFFSET(A85,0,Instructions!H$24-1,1,1))/2)^2))^0.5/I211))^2),"")</f>
        <v/>
      </c>
      <c r="W211" s="62" t="str">
        <f ca="1">IF(C211&lt;&gt;"",IF(B211=0,I211^0.5/(J211/(2*I211^0.5))^2,LN(I211)/(I211*(((1/B211)+((OFFSET(A85,0,Instructions!H$24,1,1)/OFFSET(A85,0,Instructions!H$24-1,1,1))/2)^2))^0.5/I211)^2),"")</f>
        <v/>
      </c>
      <c r="X211" s="66" t="str">
        <f ca="1">IF(C211&lt;&gt;"",IF(B211=0,1/(J211/(2*I211^0.5))^2,1/((((1/B211)+((OFFSET(A85,0,Instructions!H$24,1,1)/OFFSET(A85,0,Instructions!H$24-1,1,1))/2)^2))^0.5)^2),"")</f>
        <v/>
      </c>
      <c r="Z211" s="99"/>
      <c r="AA211" s="99"/>
    </row>
    <row r="212" spans="1:27" s="23" customFormat="1" x14ac:dyDescent="0.2">
      <c r="A212" s="35" t="str">
        <f t="shared" si="3"/>
        <v/>
      </c>
      <c r="B212" s="83"/>
      <c r="C212" s="84"/>
      <c r="D212" s="64" t="str">
        <f ca="1">IF(C212&lt;&gt;"", 'Durango session calcs'!$H$3*OFFSET(A86,0,Instructions!H$24-1,1,1),"")</f>
        <v/>
      </c>
      <c r="E212" s="64" t="str">
        <f>IF(C212&lt;&gt;"",'Durango session calcs'!$H$3*P212,"")</f>
        <v/>
      </c>
      <c r="F212" s="64" t="str">
        <f ca="1">IF(C212&lt;&gt;"",D212*(((OFFSET(A86,0,Instructions!H$24,1,1)/OFFSET(A86,0,Instructions!H$24-1,1,1)))+'Durango session calcs'!L$7),"")</f>
        <v/>
      </c>
      <c r="G212" s="95" t="str">
        <f t="shared" si="4"/>
        <v/>
      </c>
      <c r="H212" s="92" t="str">
        <f t="shared" si="5"/>
        <v/>
      </c>
      <c r="I212" s="104" t="str">
        <f>IF(C212&lt;&gt;"",IF(B212=0,(1/Instructions!C$43*LN(1+Instructions!C$43*$F$124*(E212/(C212*F212^2))*(0.5/((E212/F212)^2+0.5)))/1000000),1/Instructions!C$43*LN(1+(Instructions!C$43*Instructions!C$41*(B212/C212)/E212))/1000000), "")</f>
        <v/>
      </c>
      <c r="J212" s="105" t="str">
        <f>IF(C212&lt;&gt;"",IF(B212=0,I212*SQRT(4/0.5+1/((E212/F212)^2+0.5)+($G$124/$F$124)^2),I212*(((4/B212)+(F212/E212)^2+(Instructions!C$42/Instructions!C$41)^2))^0.5),"")</f>
        <v/>
      </c>
      <c r="K212" s="62" t="str">
        <f ca="1">IF(C212&lt;&gt;"",(OFFSET(A86,0,Instructions!C$24-1,1,1)/OFFSET(A86,0,Instructions!D$24-1,1,1))/Instructions!$E$35,"")</f>
        <v/>
      </c>
      <c r="L212" s="66" t="str">
        <f ca="1">IF(C212&lt;&gt;"",K212*2*(((OFFSET(A86,0,Instructions!C$24,1,1)/(OFFSET(A86,0,Instructions!C$24-1,1,1))))+((((OFFSET(A86,0,Instructions!D$24,1,1)/(OFFSET(A86,0,Instructions!D$24-1,1,1))))))),"")</f>
        <v/>
      </c>
      <c r="M212" s="96"/>
      <c r="N212" s="96"/>
      <c r="O212" s="86"/>
      <c r="P212" s="87"/>
      <c r="Q212" s="29"/>
      <c r="R212" s="115"/>
      <c r="S212" s="116"/>
      <c r="T212" s="117"/>
      <c r="V212" s="127" t="str">
        <f ca="1">IF(C212&lt;&gt;"",IF(B212=0,(I212^0.5/(J212/(2*I212^0.5)))^2,(LN(I212)/(I212*(((1/B212)+((OFFSET(A86,0,Instructions!H$24,1,1)/OFFSET(A86,0,Instructions!H$24-1,1,1))/2)^2))^0.5/I212))^2),"")</f>
        <v/>
      </c>
      <c r="W212" s="62" t="str">
        <f ca="1">IF(C212&lt;&gt;"",IF(B212=0,I212^0.5/(J212/(2*I212^0.5))^2,LN(I212)/(I212*(((1/B212)+((OFFSET(A86,0,Instructions!H$24,1,1)/OFFSET(A86,0,Instructions!H$24-1,1,1))/2)^2))^0.5/I212)^2),"")</f>
        <v/>
      </c>
      <c r="X212" s="66" t="str">
        <f ca="1">IF(C212&lt;&gt;"",IF(B212=0,1/(J212/(2*I212^0.5))^2,1/((((1/B212)+((OFFSET(A86,0,Instructions!H$24,1,1)/OFFSET(A86,0,Instructions!H$24-1,1,1))/2)^2))^0.5)^2),"")</f>
        <v/>
      </c>
      <c r="Z212" s="99"/>
      <c r="AA212" s="99"/>
    </row>
    <row r="213" spans="1:27" s="23" customFormat="1" x14ac:dyDescent="0.2">
      <c r="A213" s="35" t="str">
        <f t="shared" si="3"/>
        <v/>
      </c>
      <c r="B213" s="83"/>
      <c r="C213" s="84"/>
      <c r="D213" s="64" t="str">
        <f ca="1">IF(C213&lt;&gt;"", 'Durango session calcs'!$H$3*OFFSET(A87,0,Instructions!H$24-1,1,1),"")</f>
        <v/>
      </c>
      <c r="E213" s="64" t="str">
        <f>IF(C213&lt;&gt;"",'Durango session calcs'!$H$3*P213,"")</f>
        <v/>
      </c>
      <c r="F213" s="64" t="str">
        <f ca="1">IF(C213&lt;&gt;"",D213*(((OFFSET(A87,0,Instructions!H$24,1,1)/OFFSET(A87,0,Instructions!H$24-1,1,1)))+'Durango session calcs'!L$7),"")</f>
        <v/>
      </c>
      <c r="G213" s="95" t="str">
        <f t="shared" si="4"/>
        <v/>
      </c>
      <c r="H213" s="92" t="str">
        <f t="shared" si="5"/>
        <v/>
      </c>
      <c r="I213" s="104" t="str">
        <f>IF(C213&lt;&gt;"",IF(B213=0,(1/Instructions!C$43*LN(1+Instructions!C$43*$F$124*(E213/(C213*F213^2))*(0.5/((E213/F213)^2+0.5)))/1000000),1/Instructions!C$43*LN(1+(Instructions!C$43*Instructions!C$41*(B213/C213)/E213))/1000000), "")</f>
        <v/>
      </c>
      <c r="J213" s="105" t="str">
        <f>IF(C213&lt;&gt;"",IF(B213=0,I213*SQRT(4/0.5+1/((E213/F213)^2+0.5)+($G$124/$F$124)^2),I213*(((4/B213)+(F213/E213)^2+(Instructions!C$42/Instructions!C$41)^2))^0.5),"")</f>
        <v/>
      </c>
      <c r="K213" s="62" t="str">
        <f ca="1">IF(C213&lt;&gt;"",(OFFSET(A87,0,Instructions!C$24-1,1,1)/OFFSET(A87,0,Instructions!D$24-1,1,1))/Instructions!$E$35,"")</f>
        <v/>
      </c>
      <c r="L213" s="66" t="str">
        <f ca="1">IF(C213&lt;&gt;"",K213*2*(((OFFSET(A87,0,Instructions!C$24,1,1)/(OFFSET(A87,0,Instructions!C$24-1,1,1))))+((((OFFSET(A87,0,Instructions!D$24,1,1)/(OFFSET(A87,0,Instructions!D$24-1,1,1))))))),"")</f>
        <v/>
      </c>
      <c r="M213" s="96"/>
      <c r="N213" s="96"/>
      <c r="O213" s="86"/>
      <c r="P213" s="87"/>
      <c r="Q213" s="29"/>
      <c r="R213" s="115"/>
      <c r="S213" s="116"/>
      <c r="T213" s="117"/>
      <c r="V213" s="127" t="str">
        <f ca="1">IF(C213&lt;&gt;"",IF(B213=0,(I213^0.5/(J213/(2*I213^0.5)))^2,(LN(I213)/(I213*(((1/B213)+((OFFSET(A87,0,Instructions!H$24,1,1)/OFFSET(A87,0,Instructions!H$24-1,1,1))/2)^2))^0.5/I213))^2),"")</f>
        <v/>
      </c>
      <c r="W213" s="62" t="str">
        <f ca="1">IF(C213&lt;&gt;"",IF(B213=0,I213^0.5/(J213/(2*I213^0.5))^2,LN(I213)/(I213*(((1/B213)+((OFFSET(A87,0,Instructions!H$24,1,1)/OFFSET(A87,0,Instructions!H$24-1,1,1))/2)^2))^0.5/I213)^2),"")</f>
        <v/>
      </c>
      <c r="X213" s="66" t="str">
        <f ca="1">IF(C213&lt;&gt;"",IF(B213=0,1/(J213/(2*I213^0.5))^2,1/((((1/B213)+((OFFSET(A87,0,Instructions!H$24,1,1)/OFFSET(A87,0,Instructions!H$24-1,1,1))/2)^2))^0.5)^2),"")</f>
        <v/>
      </c>
      <c r="Z213" s="99"/>
      <c r="AA213" s="99"/>
    </row>
    <row r="214" spans="1:27" s="23" customFormat="1" x14ac:dyDescent="0.2">
      <c r="A214" s="35" t="str">
        <f t="shared" si="3"/>
        <v/>
      </c>
      <c r="B214" s="83"/>
      <c r="C214" s="84"/>
      <c r="D214" s="64" t="str">
        <f ca="1">IF(C214&lt;&gt;"", 'Durango session calcs'!$H$3*OFFSET(A88,0,Instructions!H$24-1,1,1),"")</f>
        <v/>
      </c>
      <c r="E214" s="64" t="str">
        <f>IF(C214&lt;&gt;"",'Durango session calcs'!$H$3*P214,"")</f>
        <v/>
      </c>
      <c r="F214" s="64" t="str">
        <f ca="1">IF(C214&lt;&gt;"",D214*(((OFFSET(A88,0,Instructions!H$24,1,1)/OFFSET(A88,0,Instructions!H$24-1,1,1)))+'Durango session calcs'!L$7),"")</f>
        <v/>
      </c>
      <c r="G214" s="95" t="str">
        <f t="shared" si="4"/>
        <v/>
      </c>
      <c r="H214" s="92" t="str">
        <f t="shared" si="5"/>
        <v/>
      </c>
      <c r="I214" s="104" t="str">
        <f>IF(C214&lt;&gt;"",IF(B214=0,(1/Instructions!C$43*LN(1+Instructions!C$43*$F$124*(E214/(C214*F214^2))*(0.5/((E214/F214)^2+0.5)))/1000000),1/Instructions!C$43*LN(1+(Instructions!C$43*Instructions!C$41*(B214/C214)/E214))/1000000), "")</f>
        <v/>
      </c>
      <c r="J214" s="105" t="str">
        <f>IF(C214&lt;&gt;"",IF(B214=0,I214*SQRT(4/0.5+1/((E214/F214)^2+0.5)+($G$124/$F$124)^2),I214*(((4/B214)+(F214/E214)^2+(Instructions!C$42/Instructions!C$41)^2))^0.5),"")</f>
        <v/>
      </c>
      <c r="K214" s="62" t="str">
        <f ca="1">IF(C214&lt;&gt;"",(OFFSET(A88,0,Instructions!C$24-1,1,1)/OFFSET(A88,0,Instructions!D$24-1,1,1))/Instructions!$E$35,"")</f>
        <v/>
      </c>
      <c r="L214" s="66" t="str">
        <f ca="1">IF(C214&lt;&gt;"",K214*2*(((OFFSET(A88,0,Instructions!C$24,1,1)/(OFFSET(A88,0,Instructions!C$24-1,1,1))))+((((OFFSET(A88,0,Instructions!D$24,1,1)/(OFFSET(A88,0,Instructions!D$24-1,1,1))))))),"")</f>
        <v/>
      </c>
      <c r="M214" s="96"/>
      <c r="N214" s="96"/>
      <c r="O214" s="86"/>
      <c r="P214" s="87"/>
      <c r="Q214" s="29"/>
      <c r="R214" s="115"/>
      <c r="S214" s="116"/>
      <c r="T214" s="117"/>
      <c r="V214" s="127" t="str">
        <f ca="1">IF(C214&lt;&gt;"",IF(B214=0,(I214^0.5/(J214/(2*I214^0.5)))^2,(LN(I214)/(I214*(((1/B214)+((OFFSET(A88,0,Instructions!H$24,1,1)/OFFSET(A88,0,Instructions!H$24-1,1,1))/2)^2))^0.5/I214))^2),"")</f>
        <v/>
      </c>
      <c r="W214" s="62" t="str">
        <f ca="1">IF(C214&lt;&gt;"",IF(B214=0,I214^0.5/(J214/(2*I214^0.5))^2,LN(I214)/(I214*(((1/B214)+((OFFSET(A88,0,Instructions!H$24,1,1)/OFFSET(A88,0,Instructions!H$24-1,1,1))/2)^2))^0.5/I214)^2),"")</f>
        <v/>
      </c>
      <c r="X214" s="66" t="str">
        <f ca="1">IF(C214&lt;&gt;"",IF(B214=0,1/(J214/(2*I214^0.5))^2,1/((((1/B214)+((OFFSET(A88,0,Instructions!H$24,1,1)/OFFSET(A88,0,Instructions!H$24-1,1,1))/2)^2))^0.5)^2),"")</f>
        <v/>
      </c>
      <c r="Z214" s="99"/>
      <c r="AA214" s="99"/>
    </row>
    <row r="215" spans="1:27" s="23" customFormat="1" x14ac:dyDescent="0.2">
      <c r="A215" s="35" t="str">
        <f t="shared" si="3"/>
        <v/>
      </c>
      <c r="B215" s="83"/>
      <c r="C215" s="84"/>
      <c r="D215" s="64" t="str">
        <f ca="1">IF(C215&lt;&gt;"", 'Durango session calcs'!$H$3*OFFSET(A89,0,Instructions!H$24-1,1,1),"")</f>
        <v/>
      </c>
      <c r="E215" s="64" t="str">
        <f>IF(C215&lt;&gt;"",'Durango session calcs'!$H$3*P215,"")</f>
        <v/>
      </c>
      <c r="F215" s="64" t="str">
        <f ca="1">IF(C215&lt;&gt;"",D215*(((OFFSET(A89,0,Instructions!H$24,1,1)/OFFSET(A89,0,Instructions!H$24-1,1,1)))+'Durango session calcs'!L$7),"")</f>
        <v/>
      </c>
      <c r="G215" s="95" t="str">
        <f t="shared" si="4"/>
        <v/>
      </c>
      <c r="H215" s="92" t="str">
        <f t="shared" si="5"/>
        <v/>
      </c>
      <c r="I215" s="104" t="str">
        <f>IF(C215&lt;&gt;"",IF(B215=0,(1/Instructions!C$43*LN(1+Instructions!C$43*$F$124*(E215/(C215*F215^2))*(0.5/((E215/F215)^2+0.5)))/1000000),1/Instructions!C$43*LN(1+(Instructions!C$43*Instructions!C$41*(B215/C215)/E215))/1000000), "")</f>
        <v/>
      </c>
      <c r="J215" s="105" t="str">
        <f>IF(C215&lt;&gt;"",IF(B215=0,I215*SQRT(4/0.5+1/((E215/F215)^2+0.5)+($G$124/$F$124)^2),I215*(((4/B215)+(F215/E215)^2+(Instructions!C$42/Instructions!C$41)^2))^0.5),"")</f>
        <v/>
      </c>
      <c r="K215" s="62" t="str">
        <f ca="1">IF(C215&lt;&gt;"",(OFFSET(A89,0,Instructions!C$24-1,1,1)/OFFSET(A89,0,Instructions!D$24-1,1,1))/Instructions!$E$35,"")</f>
        <v/>
      </c>
      <c r="L215" s="66" t="str">
        <f ca="1">IF(C215&lt;&gt;"",K215*2*(((OFFSET(A89,0,Instructions!C$24,1,1)/(OFFSET(A89,0,Instructions!C$24-1,1,1))))+((((OFFSET(A89,0,Instructions!D$24,1,1)/(OFFSET(A89,0,Instructions!D$24-1,1,1))))))),"")</f>
        <v/>
      </c>
      <c r="M215" s="96"/>
      <c r="N215" s="96"/>
      <c r="O215" s="86"/>
      <c r="P215" s="87"/>
      <c r="Q215" s="29"/>
      <c r="R215" s="115"/>
      <c r="S215" s="116"/>
      <c r="T215" s="117"/>
      <c r="V215" s="127" t="str">
        <f ca="1">IF(C215&lt;&gt;"",IF(B215=0,(I215^0.5/(J215/(2*I215^0.5)))^2,(LN(I215)/(I215*(((1/B215)+((OFFSET(A89,0,Instructions!H$24,1,1)/OFFSET(A89,0,Instructions!H$24-1,1,1))/2)^2))^0.5/I215))^2),"")</f>
        <v/>
      </c>
      <c r="W215" s="62" t="str">
        <f ca="1">IF(C215&lt;&gt;"",IF(B215=0,I215^0.5/(J215/(2*I215^0.5))^2,LN(I215)/(I215*(((1/B215)+((OFFSET(A89,0,Instructions!H$24,1,1)/OFFSET(A89,0,Instructions!H$24-1,1,1))/2)^2))^0.5/I215)^2),"")</f>
        <v/>
      </c>
      <c r="X215" s="66" t="str">
        <f ca="1">IF(C215&lt;&gt;"",IF(B215=0,1/(J215/(2*I215^0.5))^2,1/((((1/B215)+((OFFSET(A89,0,Instructions!H$24,1,1)/OFFSET(A89,0,Instructions!H$24-1,1,1))/2)^2))^0.5)^2),"")</f>
        <v/>
      </c>
      <c r="Z215" s="99"/>
      <c r="AA215" s="99"/>
    </row>
    <row r="216" spans="1:27" s="23" customFormat="1" x14ac:dyDescent="0.2">
      <c r="A216" s="35" t="str">
        <f t="shared" si="3"/>
        <v/>
      </c>
      <c r="B216" s="83"/>
      <c r="C216" s="84"/>
      <c r="D216" s="64" t="str">
        <f ca="1">IF(C216&lt;&gt;"", 'Durango session calcs'!$H$3*OFFSET(A90,0,Instructions!H$24-1,1,1),"")</f>
        <v/>
      </c>
      <c r="E216" s="64" t="str">
        <f>IF(C216&lt;&gt;"",'Durango session calcs'!$H$3*P216,"")</f>
        <v/>
      </c>
      <c r="F216" s="64" t="str">
        <f ca="1">IF(C216&lt;&gt;"",D216*(((OFFSET(A90,0,Instructions!H$24,1,1)/OFFSET(A90,0,Instructions!H$24-1,1,1)))+'Durango session calcs'!L$7),"")</f>
        <v/>
      </c>
      <c r="G216" s="95" t="str">
        <f t="shared" si="4"/>
        <v/>
      </c>
      <c r="H216" s="92" t="str">
        <f t="shared" si="5"/>
        <v/>
      </c>
      <c r="I216" s="104" t="str">
        <f>IF(C216&lt;&gt;"",IF(B216=0,(1/Instructions!C$43*LN(1+Instructions!C$43*$F$124*(E216/(C216*F216^2))*(0.5/((E216/F216)^2+0.5)))/1000000),1/Instructions!C$43*LN(1+(Instructions!C$43*Instructions!C$41*(B216/C216)/E216))/1000000), "")</f>
        <v/>
      </c>
      <c r="J216" s="105" t="str">
        <f>IF(C216&lt;&gt;"",IF(B216=0,I216*SQRT(4/0.5+1/((E216/F216)^2+0.5)+($G$124/$F$124)^2),I216*(((4/B216)+(F216/E216)^2+(Instructions!C$42/Instructions!C$41)^2))^0.5),"")</f>
        <v/>
      </c>
      <c r="K216" s="62" t="str">
        <f ca="1">IF(C216&lt;&gt;"",(OFFSET(A90,0,Instructions!C$24-1,1,1)/OFFSET(A90,0,Instructions!D$24-1,1,1))/Instructions!$E$35,"")</f>
        <v/>
      </c>
      <c r="L216" s="66" t="str">
        <f ca="1">IF(C216&lt;&gt;"",K216*2*(((OFFSET(A90,0,Instructions!C$24,1,1)/(OFFSET(A90,0,Instructions!C$24-1,1,1))))+((((OFFSET(A90,0,Instructions!D$24,1,1)/(OFFSET(A90,0,Instructions!D$24-1,1,1))))))),"")</f>
        <v/>
      </c>
      <c r="M216" s="96"/>
      <c r="N216" s="96"/>
      <c r="O216" s="86"/>
      <c r="P216" s="87"/>
      <c r="Q216" s="29"/>
      <c r="R216" s="115"/>
      <c r="S216" s="116"/>
      <c r="T216" s="117"/>
      <c r="V216" s="127" t="str">
        <f ca="1">IF(C216&lt;&gt;"",IF(B216=0,(I216^0.5/(J216/(2*I216^0.5)))^2,(LN(I216)/(I216*(((1/B216)+((OFFSET(A90,0,Instructions!H$24,1,1)/OFFSET(A90,0,Instructions!H$24-1,1,1))/2)^2))^0.5/I216))^2),"")</f>
        <v/>
      </c>
      <c r="W216" s="62" t="str">
        <f ca="1">IF(C216&lt;&gt;"",IF(B216=0,I216^0.5/(J216/(2*I216^0.5))^2,LN(I216)/(I216*(((1/B216)+((OFFSET(A90,0,Instructions!H$24,1,1)/OFFSET(A90,0,Instructions!H$24-1,1,1))/2)^2))^0.5/I216)^2),"")</f>
        <v/>
      </c>
      <c r="X216" s="66" t="str">
        <f ca="1">IF(C216&lt;&gt;"",IF(B216=0,1/(J216/(2*I216^0.5))^2,1/((((1/B216)+((OFFSET(A90,0,Instructions!H$24,1,1)/OFFSET(A90,0,Instructions!H$24-1,1,1))/2)^2))^0.5)^2),"")</f>
        <v/>
      </c>
      <c r="Z216" s="99"/>
      <c r="AA216" s="99"/>
    </row>
    <row r="217" spans="1:27" s="23" customFormat="1" x14ac:dyDescent="0.2">
      <c r="A217" s="35" t="str">
        <f t="shared" si="3"/>
        <v/>
      </c>
      <c r="B217" s="83"/>
      <c r="C217" s="84"/>
      <c r="D217" s="64" t="str">
        <f ca="1">IF(C217&lt;&gt;"", 'Durango session calcs'!$H$3*OFFSET(A91,0,Instructions!H$24-1,1,1),"")</f>
        <v/>
      </c>
      <c r="E217" s="64" t="str">
        <f>IF(C217&lt;&gt;"",'Durango session calcs'!$H$3*P217,"")</f>
        <v/>
      </c>
      <c r="F217" s="64" t="str">
        <f ca="1">IF(C217&lt;&gt;"",D217*(((OFFSET(A91,0,Instructions!H$24,1,1)/OFFSET(A91,0,Instructions!H$24-1,1,1)))+'Durango session calcs'!L$7),"")</f>
        <v/>
      </c>
      <c r="G217" s="95" t="str">
        <f t="shared" si="4"/>
        <v/>
      </c>
      <c r="H217" s="92" t="str">
        <f t="shared" si="5"/>
        <v/>
      </c>
      <c r="I217" s="104" t="str">
        <f>IF(C217&lt;&gt;"",IF(B217=0,(1/Instructions!C$43*LN(1+Instructions!C$43*$F$124*(E217/(C217*F217^2))*(0.5/((E217/F217)^2+0.5)))/1000000),1/Instructions!C$43*LN(1+(Instructions!C$43*Instructions!C$41*(B217/C217)/E217))/1000000), "")</f>
        <v/>
      </c>
      <c r="J217" s="105" t="str">
        <f>IF(C217&lt;&gt;"",IF(B217=0,I217*SQRT(4/0.5+1/((E217/F217)^2+0.5)+($G$124/$F$124)^2),I217*(((4/B217)+(F217/E217)^2+(Instructions!C$42/Instructions!C$41)^2))^0.5),"")</f>
        <v/>
      </c>
      <c r="K217" s="62" t="str">
        <f ca="1">IF(C217&lt;&gt;"",(OFFSET(A91,0,Instructions!C$24-1,1,1)/OFFSET(A91,0,Instructions!D$24-1,1,1))/Instructions!$E$35,"")</f>
        <v/>
      </c>
      <c r="L217" s="66" t="str">
        <f ca="1">IF(C217&lt;&gt;"",K217*2*(((OFFSET(A91,0,Instructions!C$24,1,1)/(OFFSET(A91,0,Instructions!C$24-1,1,1))))+((((OFFSET(A91,0,Instructions!D$24,1,1)/(OFFSET(A91,0,Instructions!D$24-1,1,1))))))),"")</f>
        <v/>
      </c>
      <c r="M217" s="96"/>
      <c r="N217" s="96"/>
      <c r="O217" s="86"/>
      <c r="P217" s="87"/>
      <c r="Q217" s="29"/>
      <c r="R217" s="115"/>
      <c r="S217" s="116"/>
      <c r="T217" s="117"/>
      <c r="V217" s="127" t="str">
        <f ca="1">IF(C217&lt;&gt;"",IF(B217=0,(I217^0.5/(J217/(2*I217^0.5)))^2,(LN(I217)/(I217*(((1/B217)+((OFFSET(A91,0,Instructions!H$24,1,1)/OFFSET(A91,0,Instructions!H$24-1,1,1))/2)^2))^0.5/I217))^2),"")</f>
        <v/>
      </c>
      <c r="W217" s="62" t="str">
        <f ca="1">IF(C217&lt;&gt;"",IF(B217=0,I217^0.5/(J217/(2*I217^0.5))^2,LN(I217)/(I217*(((1/B217)+((OFFSET(A91,0,Instructions!H$24,1,1)/OFFSET(A91,0,Instructions!H$24-1,1,1))/2)^2))^0.5/I217)^2),"")</f>
        <v/>
      </c>
      <c r="X217" s="66" t="str">
        <f ca="1">IF(C217&lt;&gt;"",IF(B217=0,1/(J217/(2*I217^0.5))^2,1/((((1/B217)+((OFFSET(A91,0,Instructions!H$24,1,1)/OFFSET(A91,0,Instructions!H$24-1,1,1))/2)^2))^0.5)^2),"")</f>
        <v/>
      </c>
      <c r="Z217" s="99"/>
      <c r="AA217" s="99"/>
    </row>
    <row r="218" spans="1:27" s="23" customFormat="1" x14ac:dyDescent="0.2">
      <c r="A218" s="35" t="str">
        <f t="shared" si="3"/>
        <v/>
      </c>
      <c r="B218" s="83"/>
      <c r="C218" s="84"/>
      <c r="D218" s="64" t="str">
        <f ca="1">IF(C218&lt;&gt;"", 'Durango session calcs'!$H$3*OFFSET(A92,0,Instructions!H$24-1,1,1),"")</f>
        <v/>
      </c>
      <c r="E218" s="64" t="str">
        <f>IF(C218&lt;&gt;"",'Durango session calcs'!$H$3*P218,"")</f>
        <v/>
      </c>
      <c r="F218" s="64" t="str">
        <f ca="1">IF(C218&lt;&gt;"",D218*(((OFFSET(A92,0,Instructions!H$24,1,1)/OFFSET(A92,0,Instructions!H$24-1,1,1)))+'Durango session calcs'!L$7),"")</f>
        <v/>
      </c>
      <c r="G218" s="95" t="str">
        <f t="shared" si="4"/>
        <v/>
      </c>
      <c r="H218" s="92" t="str">
        <f t="shared" si="5"/>
        <v/>
      </c>
      <c r="I218" s="104" t="str">
        <f>IF(C218&lt;&gt;"",IF(B218=0,(1/Instructions!C$43*LN(1+Instructions!C$43*$F$124*(E218/(C218*F218^2))*(0.5/((E218/F218)^2+0.5)))/1000000),1/Instructions!C$43*LN(1+(Instructions!C$43*Instructions!C$41*(B218/C218)/E218))/1000000), "")</f>
        <v/>
      </c>
      <c r="J218" s="105" t="str">
        <f>IF(C218&lt;&gt;"",IF(B218=0,I218*SQRT(4/0.5+1/((E218/F218)^2+0.5)+($G$124/$F$124)^2),I218*(((4/B218)+(F218/E218)^2+(Instructions!C$42/Instructions!C$41)^2))^0.5),"")</f>
        <v/>
      </c>
      <c r="K218" s="62" t="str">
        <f ca="1">IF(C218&lt;&gt;"",(OFFSET(A92,0,Instructions!C$24-1,1,1)/OFFSET(A92,0,Instructions!D$24-1,1,1))/Instructions!$E$35,"")</f>
        <v/>
      </c>
      <c r="L218" s="66" t="str">
        <f ca="1">IF(C218&lt;&gt;"",K218*2*(((OFFSET(A92,0,Instructions!C$24,1,1)/(OFFSET(A92,0,Instructions!C$24-1,1,1))))+((((OFFSET(A92,0,Instructions!D$24,1,1)/(OFFSET(A92,0,Instructions!D$24-1,1,1))))))),"")</f>
        <v/>
      </c>
      <c r="M218" s="96"/>
      <c r="N218" s="96"/>
      <c r="O218" s="86"/>
      <c r="P218" s="87"/>
      <c r="Q218" s="29"/>
      <c r="R218" s="115"/>
      <c r="S218" s="116"/>
      <c r="T218" s="117"/>
      <c r="V218" s="127" t="str">
        <f ca="1">IF(C218&lt;&gt;"",IF(B218=0,(I218^0.5/(J218/(2*I218^0.5)))^2,(LN(I218)/(I218*(((1/B218)+((OFFSET(A92,0,Instructions!H$24,1,1)/OFFSET(A92,0,Instructions!H$24-1,1,1))/2)^2))^0.5/I218))^2),"")</f>
        <v/>
      </c>
      <c r="W218" s="62" t="str">
        <f ca="1">IF(C218&lt;&gt;"",IF(B218=0,I218^0.5/(J218/(2*I218^0.5))^2,LN(I218)/(I218*(((1/B218)+((OFFSET(A92,0,Instructions!H$24,1,1)/OFFSET(A92,0,Instructions!H$24-1,1,1))/2)^2))^0.5/I218)^2),"")</f>
        <v/>
      </c>
      <c r="X218" s="66" t="str">
        <f ca="1">IF(C218&lt;&gt;"",IF(B218=0,1/(J218/(2*I218^0.5))^2,1/((((1/B218)+((OFFSET(A92,0,Instructions!H$24,1,1)/OFFSET(A92,0,Instructions!H$24-1,1,1))/2)^2))^0.5)^2),"")</f>
        <v/>
      </c>
      <c r="Z218" s="99"/>
      <c r="AA218" s="99"/>
    </row>
    <row r="219" spans="1:27" s="23" customFormat="1" x14ac:dyDescent="0.2">
      <c r="A219" s="35" t="str">
        <f t="shared" si="3"/>
        <v/>
      </c>
      <c r="B219" s="83"/>
      <c r="C219" s="84"/>
      <c r="D219" s="64" t="str">
        <f ca="1">IF(C219&lt;&gt;"", 'Durango session calcs'!$H$3*OFFSET(A93,0,Instructions!H$24-1,1,1),"")</f>
        <v/>
      </c>
      <c r="E219" s="64" t="str">
        <f>IF(C219&lt;&gt;"",'Durango session calcs'!$H$3*P219,"")</f>
        <v/>
      </c>
      <c r="F219" s="64" t="str">
        <f ca="1">IF(C219&lt;&gt;"",D219*(((OFFSET(A93,0,Instructions!H$24,1,1)/OFFSET(A93,0,Instructions!H$24-1,1,1)))+'Durango session calcs'!L$7),"")</f>
        <v/>
      </c>
      <c r="G219" s="95" t="str">
        <f t="shared" si="4"/>
        <v/>
      </c>
      <c r="H219" s="92" t="str">
        <f t="shared" si="5"/>
        <v/>
      </c>
      <c r="I219" s="104" t="str">
        <f>IF(C219&lt;&gt;"",IF(B219=0,(1/Instructions!C$43*LN(1+Instructions!C$43*$F$124*(E219/(C219*F219^2))*(0.5/((E219/F219)^2+0.5)))/1000000),1/Instructions!C$43*LN(1+(Instructions!C$43*Instructions!C$41*(B219/C219)/E219))/1000000), "")</f>
        <v/>
      </c>
      <c r="J219" s="105" t="str">
        <f>IF(C219&lt;&gt;"",IF(B219=0,I219*SQRT(4/0.5+1/((E219/F219)^2+0.5)+($G$124/$F$124)^2),I219*(((4/B219)+(F219/E219)^2+(Instructions!C$42/Instructions!C$41)^2))^0.5),"")</f>
        <v/>
      </c>
      <c r="K219" s="62" t="str">
        <f ca="1">IF(C219&lt;&gt;"",(OFFSET(A93,0,Instructions!C$24-1,1,1)/OFFSET(A93,0,Instructions!D$24-1,1,1))/Instructions!$E$35,"")</f>
        <v/>
      </c>
      <c r="L219" s="66" t="str">
        <f ca="1">IF(C219&lt;&gt;"",K219*2*(((OFFSET(A93,0,Instructions!C$24,1,1)/(OFFSET(A93,0,Instructions!C$24-1,1,1))))+((((OFFSET(A93,0,Instructions!D$24,1,1)/(OFFSET(A93,0,Instructions!D$24-1,1,1))))))),"")</f>
        <v/>
      </c>
      <c r="M219" s="96"/>
      <c r="N219" s="96"/>
      <c r="O219" s="86"/>
      <c r="P219" s="87"/>
      <c r="Q219" s="29"/>
      <c r="R219" s="115"/>
      <c r="S219" s="116"/>
      <c r="T219" s="117"/>
      <c r="V219" s="127" t="str">
        <f ca="1">IF(C219&lt;&gt;"",IF(B219=0,(I219^0.5/(J219/(2*I219^0.5)))^2,(LN(I219)/(I219*(((1/B219)+((OFFSET(A93,0,Instructions!H$24,1,1)/OFFSET(A93,0,Instructions!H$24-1,1,1))/2)^2))^0.5/I219))^2),"")</f>
        <v/>
      </c>
      <c r="W219" s="62" t="str">
        <f ca="1">IF(C219&lt;&gt;"",IF(B219=0,I219^0.5/(J219/(2*I219^0.5))^2,LN(I219)/(I219*(((1/B219)+((OFFSET(A93,0,Instructions!H$24,1,1)/OFFSET(A93,0,Instructions!H$24-1,1,1))/2)^2))^0.5/I219)^2),"")</f>
        <v/>
      </c>
      <c r="X219" s="66" t="str">
        <f ca="1">IF(C219&lt;&gt;"",IF(B219=0,1/(J219/(2*I219^0.5))^2,1/((((1/B219)+((OFFSET(A93,0,Instructions!H$24,1,1)/OFFSET(A93,0,Instructions!H$24-1,1,1))/2)^2))^0.5)^2),"")</f>
        <v/>
      </c>
      <c r="Z219" s="99"/>
      <c r="AA219" s="99"/>
    </row>
    <row r="220" spans="1:27" s="23" customFormat="1" x14ac:dyDescent="0.2">
      <c r="A220" s="35" t="str">
        <f t="shared" si="3"/>
        <v/>
      </c>
      <c r="B220" s="83"/>
      <c r="C220" s="84"/>
      <c r="D220" s="64" t="str">
        <f ca="1">IF(C220&lt;&gt;"", 'Durango session calcs'!$H$3*OFFSET(A94,0,Instructions!H$24-1,1,1),"")</f>
        <v/>
      </c>
      <c r="E220" s="64" t="str">
        <f>IF(C220&lt;&gt;"",'Durango session calcs'!$H$3*P220,"")</f>
        <v/>
      </c>
      <c r="F220" s="64" t="str">
        <f ca="1">IF(C220&lt;&gt;"",D220*(((OFFSET(A94,0,Instructions!H$24,1,1)/OFFSET(A94,0,Instructions!H$24-1,1,1)))+'Durango session calcs'!L$7),"")</f>
        <v/>
      </c>
      <c r="G220" s="95" t="str">
        <f t="shared" si="4"/>
        <v/>
      </c>
      <c r="H220" s="92" t="str">
        <f t="shared" si="5"/>
        <v/>
      </c>
      <c r="I220" s="104" t="str">
        <f>IF(C220&lt;&gt;"",IF(B220=0,(1/Instructions!C$43*LN(1+Instructions!C$43*$F$124*(E220/(C220*F220^2))*(0.5/((E220/F220)^2+0.5)))/1000000),1/Instructions!C$43*LN(1+(Instructions!C$43*Instructions!C$41*(B220/C220)/E220))/1000000), "")</f>
        <v/>
      </c>
      <c r="J220" s="105" t="str">
        <f>IF(C220&lt;&gt;"",IF(B220=0,I220*SQRT(4/0.5+1/((E220/F220)^2+0.5)+($G$124/$F$124)^2),I220*(((4/B220)+(F220/E220)^2+(Instructions!C$42/Instructions!C$41)^2))^0.5),"")</f>
        <v/>
      </c>
      <c r="K220" s="62" t="str">
        <f ca="1">IF(C220&lt;&gt;"",(OFFSET(A94,0,Instructions!C$24-1,1,1)/OFFSET(A94,0,Instructions!D$24-1,1,1))/Instructions!$E$35,"")</f>
        <v/>
      </c>
      <c r="L220" s="66" t="str">
        <f ca="1">IF(C220&lt;&gt;"",K220*2*(((OFFSET(A94,0,Instructions!C$24,1,1)/(OFFSET(A94,0,Instructions!C$24-1,1,1))))+((((OFFSET(A94,0,Instructions!D$24,1,1)/(OFFSET(A94,0,Instructions!D$24-1,1,1))))))),"")</f>
        <v/>
      </c>
      <c r="M220" s="96"/>
      <c r="N220" s="96"/>
      <c r="O220" s="86"/>
      <c r="P220" s="87"/>
      <c r="Q220" s="29"/>
      <c r="R220" s="115"/>
      <c r="S220" s="116"/>
      <c r="T220" s="117"/>
      <c r="V220" s="127" t="str">
        <f ca="1">IF(C220&lt;&gt;"",IF(B220=0,(I220^0.5/(J220/(2*I220^0.5)))^2,(LN(I220)/(I220*(((1/B220)+((OFFSET(A94,0,Instructions!H$24,1,1)/OFFSET(A94,0,Instructions!H$24-1,1,1))/2)^2))^0.5/I220))^2),"")</f>
        <v/>
      </c>
      <c r="W220" s="62" t="str">
        <f ca="1">IF(C220&lt;&gt;"",IF(B220=0,I220^0.5/(J220/(2*I220^0.5))^2,LN(I220)/(I220*(((1/B220)+((OFFSET(A94,0,Instructions!H$24,1,1)/OFFSET(A94,0,Instructions!H$24-1,1,1))/2)^2))^0.5/I220)^2),"")</f>
        <v/>
      </c>
      <c r="X220" s="66" t="str">
        <f ca="1">IF(C220&lt;&gt;"",IF(B220=0,1/(J220/(2*I220^0.5))^2,1/((((1/B220)+((OFFSET(A94,0,Instructions!H$24,1,1)/OFFSET(A94,0,Instructions!H$24-1,1,1))/2)^2))^0.5)^2),"")</f>
        <v/>
      </c>
      <c r="Z220" s="99"/>
      <c r="AA220" s="99"/>
    </row>
    <row r="221" spans="1:27" s="23" customFormat="1" x14ac:dyDescent="0.2">
      <c r="A221" s="35" t="str">
        <f t="shared" si="3"/>
        <v/>
      </c>
      <c r="B221" s="83"/>
      <c r="C221" s="84"/>
      <c r="D221" s="64" t="str">
        <f ca="1">IF(C221&lt;&gt;"", 'Durango session calcs'!$H$3*OFFSET(A95,0,Instructions!H$24-1,1,1),"")</f>
        <v/>
      </c>
      <c r="E221" s="64" t="str">
        <f>IF(C221&lt;&gt;"",'Durango session calcs'!$H$3*P221,"")</f>
        <v/>
      </c>
      <c r="F221" s="64" t="str">
        <f ca="1">IF(C221&lt;&gt;"",D221*(((OFFSET(A95,0,Instructions!H$24,1,1)/OFFSET(A95,0,Instructions!H$24-1,1,1)))+'Durango session calcs'!L$7),"")</f>
        <v/>
      </c>
      <c r="G221" s="95" t="str">
        <f t="shared" si="4"/>
        <v/>
      </c>
      <c r="H221" s="92" t="str">
        <f t="shared" si="5"/>
        <v/>
      </c>
      <c r="I221" s="104" t="str">
        <f>IF(C221&lt;&gt;"",IF(B221=0,(1/Instructions!C$43*LN(1+Instructions!C$43*$F$124*(E221/(C221*F221^2))*(0.5/((E221/F221)^2+0.5)))/1000000),1/Instructions!C$43*LN(1+(Instructions!C$43*Instructions!C$41*(B221/C221)/E221))/1000000), "")</f>
        <v/>
      </c>
      <c r="J221" s="105" t="str">
        <f>IF(C221&lt;&gt;"",IF(B221=0,I221*SQRT(4/0.5+1/((E221/F221)^2+0.5)+($G$124/$F$124)^2),I221*(((4/B221)+(F221/E221)^2+(Instructions!C$42/Instructions!C$41)^2))^0.5),"")</f>
        <v/>
      </c>
      <c r="K221" s="62" t="str">
        <f ca="1">IF(C221&lt;&gt;"",(OFFSET(A95,0,Instructions!C$24-1,1,1)/OFFSET(A95,0,Instructions!D$24-1,1,1))/Instructions!$E$35,"")</f>
        <v/>
      </c>
      <c r="L221" s="66" t="str">
        <f ca="1">IF(C221&lt;&gt;"",K221*2*(((OFFSET(A95,0,Instructions!C$24,1,1)/(OFFSET(A95,0,Instructions!C$24-1,1,1))))+((((OFFSET(A95,0,Instructions!D$24,1,1)/(OFFSET(A95,0,Instructions!D$24-1,1,1))))))),"")</f>
        <v/>
      </c>
      <c r="M221" s="96"/>
      <c r="N221" s="96"/>
      <c r="O221" s="86"/>
      <c r="P221" s="87"/>
      <c r="Q221" s="29"/>
      <c r="R221" s="115"/>
      <c r="S221" s="116"/>
      <c r="T221" s="117"/>
      <c r="V221" s="127" t="str">
        <f ca="1">IF(C221&lt;&gt;"",IF(B221=0,(I221^0.5/(J221/(2*I221^0.5)))^2,(LN(I221)/(I221*(((1/B221)+((OFFSET(A95,0,Instructions!H$24,1,1)/OFFSET(A95,0,Instructions!H$24-1,1,1))/2)^2))^0.5/I221))^2),"")</f>
        <v/>
      </c>
      <c r="W221" s="62" t="str">
        <f ca="1">IF(C221&lt;&gt;"",IF(B221=0,I221^0.5/(J221/(2*I221^0.5))^2,LN(I221)/(I221*(((1/B221)+((OFFSET(A95,0,Instructions!H$24,1,1)/OFFSET(A95,0,Instructions!H$24-1,1,1))/2)^2))^0.5/I221)^2),"")</f>
        <v/>
      </c>
      <c r="X221" s="66" t="str">
        <f ca="1">IF(C221&lt;&gt;"",IF(B221=0,1/(J221/(2*I221^0.5))^2,1/((((1/B221)+((OFFSET(A95,0,Instructions!H$24,1,1)/OFFSET(A95,0,Instructions!H$24-1,1,1))/2)^2))^0.5)^2),"")</f>
        <v/>
      </c>
      <c r="Z221" s="99"/>
      <c r="AA221" s="99"/>
    </row>
    <row r="222" spans="1:27" s="23" customFormat="1" x14ac:dyDescent="0.2">
      <c r="A222" s="35" t="str">
        <f t="shared" ref="A222:A247" si="6">IF(G96&lt;&gt;"",G96,"")</f>
        <v/>
      </c>
      <c r="B222" s="83"/>
      <c r="C222" s="84"/>
      <c r="D222" s="64" t="str">
        <f ca="1">IF(C222&lt;&gt;"", 'Durango session calcs'!$H$3*OFFSET(A96,0,Instructions!H$24-1,1,1),"")</f>
        <v/>
      </c>
      <c r="E222" s="64" t="str">
        <f>IF(C222&lt;&gt;"",'Durango session calcs'!$H$3*P222,"")</f>
        <v/>
      </c>
      <c r="F222" s="64" t="str">
        <f ca="1">IF(C222&lt;&gt;"",D222*(((OFFSET(A96,0,Instructions!H$24,1,1)/OFFSET(A96,0,Instructions!H$24-1,1,1)))+'Durango session calcs'!L$7),"")</f>
        <v/>
      </c>
      <c r="G222" s="95" t="str">
        <f t="shared" ref="G222:G247" si="7">IF(C222&lt;&gt;"",C222*E222,"")</f>
        <v/>
      </c>
      <c r="H222" s="92" t="str">
        <f t="shared" ref="H222:H247" si="8">IF(C222&lt;&gt;"",SQRT(C222^2*F222^2),"")</f>
        <v/>
      </c>
      <c r="I222" s="104" t="str">
        <f>IF(C222&lt;&gt;"",IF(B222=0,(1/Instructions!C$43*LN(1+Instructions!C$43*$F$124*(E222/(C222*F222^2))*(0.5/((E222/F222)^2+0.5)))/1000000),1/Instructions!C$43*LN(1+(Instructions!C$43*Instructions!C$41*(B222/C222)/E222))/1000000), "")</f>
        <v/>
      </c>
      <c r="J222" s="105" t="str">
        <f>IF(C222&lt;&gt;"",IF(B222=0,I222*SQRT(4/0.5+1/((E222/F222)^2+0.5)+($G$124/$F$124)^2),I222*(((4/B222)+(F222/E222)^2+(Instructions!C$42/Instructions!C$41)^2))^0.5),"")</f>
        <v/>
      </c>
      <c r="K222" s="62" t="str">
        <f ca="1">IF(C222&lt;&gt;"",(OFFSET(A96,0,Instructions!C$24-1,1,1)/OFFSET(A96,0,Instructions!D$24-1,1,1))/Instructions!$E$35,"")</f>
        <v/>
      </c>
      <c r="L222" s="66" t="str">
        <f ca="1">IF(C222&lt;&gt;"",K222*2*(((OFFSET(A96,0,Instructions!C$24,1,1)/(OFFSET(A96,0,Instructions!C$24-1,1,1))))+((((OFFSET(A96,0,Instructions!D$24,1,1)/(OFFSET(A96,0,Instructions!D$24-1,1,1))))))),"")</f>
        <v/>
      </c>
      <c r="M222" s="96"/>
      <c r="N222" s="96"/>
      <c r="O222" s="86"/>
      <c r="P222" s="87"/>
      <c r="Q222" s="29"/>
      <c r="R222" s="115"/>
      <c r="S222" s="116"/>
      <c r="T222" s="117"/>
      <c r="V222" s="127" t="str">
        <f ca="1">IF(C222&lt;&gt;"",IF(B222=0,(I222^0.5/(J222/(2*I222^0.5)))^2,(LN(I222)/(I222*(((1/B222)+((OFFSET(A96,0,Instructions!H$24,1,1)/OFFSET(A96,0,Instructions!H$24-1,1,1))/2)^2))^0.5/I222))^2),"")</f>
        <v/>
      </c>
      <c r="W222" s="62" t="str">
        <f ca="1">IF(C222&lt;&gt;"",IF(B222=0,I222^0.5/(J222/(2*I222^0.5))^2,LN(I222)/(I222*(((1/B222)+((OFFSET(A96,0,Instructions!H$24,1,1)/OFFSET(A96,0,Instructions!H$24-1,1,1))/2)^2))^0.5/I222)^2),"")</f>
        <v/>
      </c>
      <c r="X222" s="66" t="str">
        <f ca="1">IF(C222&lt;&gt;"",IF(B222=0,1/(J222/(2*I222^0.5))^2,1/((((1/B222)+((OFFSET(A96,0,Instructions!H$24,1,1)/OFFSET(A96,0,Instructions!H$24-1,1,1))/2)^2))^0.5)^2),"")</f>
        <v/>
      </c>
      <c r="Z222" s="99"/>
      <c r="AA222" s="99"/>
    </row>
    <row r="223" spans="1:27" s="23" customFormat="1" x14ac:dyDescent="0.2">
      <c r="A223" s="35" t="str">
        <f t="shared" si="6"/>
        <v/>
      </c>
      <c r="B223" s="83"/>
      <c r="C223" s="84"/>
      <c r="D223" s="64" t="str">
        <f ca="1">IF(C223&lt;&gt;"", 'Durango session calcs'!$H$3*OFFSET(A97,0,Instructions!H$24-1,1,1),"")</f>
        <v/>
      </c>
      <c r="E223" s="64" t="str">
        <f>IF(C223&lt;&gt;"",'Durango session calcs'!$H$3*P223,"")</f>
        <v/>
      </c>
      <c r="F223" s="64" t="str">
        <f ca="1">IF(C223&lt;&gt;"",D223*(((OFFSET(A97,0,Instructions!H$24,1,1)/OFFSET(A97,0,Instructions!H$24-1,1,1)))+'Durango session calcs'!L$7),"")</f>
        <v/>
      </c>
      <c r="G223" s="95" t="str">
        <f t="shared" si="7"/>
        <v/>
      </c>
      <c r="H223" s="92" t="str">
        <f t="shared" si="8"/>
        <v/>
      </c>
      <c r="I223" s="104" t="str">
        <f>IF(C223&lt;&gt;"",IF(B223=0,(1/Instructions!C$43*LN(1+Instructions!C$43*$F$124*(E223/(C223*F223^2))*(0.5/((E223/F223)^2+0.5)))/1000000),1/Instructions!C$43*LN(1+(Instructions!C$43*Instructions!C$41*(B223/C223)/E223))/1000000), "")</f>
        <v/>
      </c>
      <c r="J223" s="105" t="str">
        <f>IF(C223&lt;&gt;"",IF(B223=0,I223*SQRT(4/0.5+1/((E223/F223)^2+0.5)+($G$124/$F$124)^2),I223*(((4/B223)+(F223/E223)^2+(Instructions!C$42/Instructions!C$41)^2))^0.5),"")</f>
        <v/>
      </c>
      <c r="K223" s="62" t="str">
        <f ca="1">IF(C223&lt;&gt;"",(OFFSET(A97,0,Instructions!C$24-1,1,1)/OFFSET(A97,0,Instructions!D$24-1,1,1))/Instructions!$E$35,"")</f>
        <v/>
      </c>
      <c r="L223" s="66" t="str">
        <f ca="1">IF(C223&lt;&gt;"",K223*2*(((OFFSET(A97,0,Instructions!C$24,1,1)/(OFFSET(A97,0,Instructions!C$24-1,1,1))))+((((OFFSET(A97,0,Instructions!D$24,1,1)/(OFFSET(A97,0,Instructions!D$24-1,1,1))))))),"")</f>
        <v/>
      </c>
      <c r="M223" s="96"/>
      <c r="N223" s="96"/>
      <c r="O223" s="86"/>
      <c r="P223" s="87"/>
      <c r="Q223" s="29"/>
      <c r="R223" s="115"/>
      <c r="S223" s="116"/>
      <c r="T223" s="117"/>
      <c r="V223" s="127" t="str">
        <f ca="1">IF(C223&lt;&gt;"",IF(B223=0,(I223^0.5/(J223/(2*I223^0.5)))^2,(LN(I223)/(I223*(((1/B223)+((OFFSET(A97,0,Instructions!H$24,1,1)/OFFSET(A97,0,Instructions!H$24-1,1,1))/2)^2))^0.5/I223))^2),"")</f>
        <v/>
      </c>
      <c r="W223" s="62" t="str">
        <f ca="1">IF(C223&lt;&gt;"",IF(B223=0,I223^0.5/(J223/(2*I223^0.5))^2,LN(I223)/(I223*(((1/B223)+((OFFSET(A97,0,Instructions!H$24,1,1)/OFFSET(A97,0,Instructions!H$24-1,1,1))/2)^2))^0.5/I223)^2),"")</f>
        <v/>
      </c>
      <c r="X223" s="66" t="str">
        <f ca="1">IF(C223&lt;&gt;"",IF(B223=0,1/(J223/(2*I223^0.5))^2,1/((((1/B223)+((OFFSET(A97,0,Instructions!H$24,1,1)/OFFSET(A97,0,Instructions!H$24-1,1,1))/2)^2))^0.5)^2),"")</f>
        <v/>
      </c>
      <c r="Z223" s="99"/>
      <c r="AA223" s="99"/>
    </row>
    <row r="224" spans="1:27" s="23" customFormat="1" x14ac:dyDescent="0.2">
      <c r="A224" s="35" t="str">
        <f t="shared" si="6"/>
        <v/>
      </c>
      <c r="B224" s="83"/>
      <c r="C224" s="84"/>
      <c r="D224" s="64" t="str">
        <f ca="1">IF(C224&lt;&gt;"", 'Durango session calcs'!$H$3*OFFSET(A98,0,Instructions!H$24-1,1,1),"")</f>
        <v/>
      </c>
      <c r="E224" s="64" t="str">
        <f>IF(C224&lt;&gt;"",'Durango session calcs'!$H$3*P224,"")</f>
        <v/>
      </c>
      <c r="F224" s="64" t="str">
        <f ca="1">IF(C224&lt;&gt;"",D224*(((OFFSET(A98,0,Instructions!H$24,1,1)/OFFSET(A98,0,Instructions!H$24-1,1,1)))+'Durango session calcs'!L$7),"")</f>
        <v/>
      </c>
      <c r="G224" s="95" t="str">
        <f t="shared" si="7"/>
        <v/>
      </c>
      <c r="H224" s="92" t="str">
        <f t="shared" si="8"/>
        <v/>
      </c>
      <c r="I224" s="104" t="str">
        <f>IF(C224&lt;&gt;"",IF(B224=0,(1/Instructions!C$43*LN(1+Instructions!C$43*$F$124*(E224/(C224*F224^2))*(0.5/((E224/F224)^2+0.5)))/1000000),1/Instructions!C$43*LN(1+(Instructions!C$43*Instructions!C$41*(B224/C224)/E224))/1000000), "")</f>
        <v/>
      </c>
      <c r="J224" s="105" t="str">
        <f>IF(C224&lt;&gt;"",IF(B224=0,I224*SQRT(4/0.5+1/((E224/F224)^2+0.5)+($G$124/$F$124)^2),I224*(((4/B224)+(F224/E224)^2+(Instructions!C$42/Instructions!C$41)^2))^0.5),"")</f>
        <v/>
      </c>
      <c r="K224" s="62" t="str">
        <f ca="1">IF(C224&lt;&gt;"",(OFFSET(A98,0,Instructions!C$24-1,1,1)/OFFSET(A98,0,Instructions!D$24-1,1,1))/Instructions!$E$35,"")</f>
        <v/>
      </c>
      <c r="L224" s="66" t="str">
        <f ca="1">IF(C224&lt;&gt;"",K224*2*(((OFFSET(A98,0,Instructions!C$24,1,1)/(OFFSET(A98,0,Instructions!C$24-1,1,1))))+((((OFFSET(A98,0,Instructions!D$24,1,1)/(OFFSET(A98,0,Instructions!D$24-1,1,1))))))),"")</f>
        <v/>
      </c>
      <c r="M224" s="96"/>
      <c r="N224" s="96"/>
      <c r="O224" s="86"/>
      <c r="P224" s="87"/>
      <c r="Q224" s="29"/>
      <c r="R224" s="115"/>
      <c r="S224" s="116"/>
      <c r="T224" s="117"/>
      <c r="V224" s="127" t="str">
        <f ca="1">IF(C224&lt;&gt;"",IF(B224=0,(I224^0.5/(J224/(2*I224^0.5)))^2,(LN(I224)/(I224*(((1/B224)+((OFFSET(A98,0,Instructions!H$24,1,1)/OFFSET(A98,0,Instructions!H$24-1,1,1))/2)^2))^0.5/I224))^2),"")</f>
        <v/>
      </c>
      <c r="W224" s="62" t="str">
        <f ca="1">IF(C224&lt;&gt;"",IF(B224=0,I224^0.5/(J224/(2*I224^0.5))^2,LN(I224)/(I224*(((1/B224)+((OFFSET(A98,0,Instructions!H$24,1,1)/OFFSET(A98,0,Instructions!H$24-1,1,1))/2)^2))^0.5/I224)^2),"")</f>
        <v/>
      </c>
      <c r="X224" s="66" t="str">
        <f ca="1">IF(C224&lt;&gt;"",IF(B224=0,1/(J224/(2*I224^0.5))^2,1/((((1/B224)+((OFFSET(A98,0,Instructions!H$24,1,1)/OFFSET(A98,0,Instructions!H$24-1,1,1))/2)^2))^0.5)^2),"")</f>
        <v/>
      </c>
      <c r="Z224" s="99"/>
      <c r="AA224" s="99"/>
    </row>
    <row r="225" spans="1:27" s="23" customFormat="1" x14ac:dyDescent="0.2">
      <c r="A225" s="35" t="str">
        <f t="shared" si="6"/>
        <v/>
      </c>
      <c r="B225" s="83"/>
      <c r="C225" s="84"/>
      <c r="D225" s="64" t="str">
        <f ca="1">IF(C225&lt;&gt;"", 'Durango session calcs'!$H$3*OFFSET(A99,0,Instructions!H$24-1,1,1),"")</f>
        <v/>
      </c>
      <c r="E225" s="64" t="str">
        <f>IF(C225&lt;&gt;"",'Durango session calcs'!$H$3*P225,"")</f>
        <v/>
      </c>
      <c r="F225" s="64" t="str">
        <f ca="1">IF(C225&lt;&gt;"",D225*(((OFFSET(A99,0,Instructions!H$24,1,1)/OFFSET(A99,0,Instructions!H$24-1,1,1)))+'Durango session calcs'!L$7),"")</f>
        <v/>
      </c>
      <c r="G225" s="95" t="str">
        <f t="shared" si="7"/>
        <v/>
      </c>
      <c r="H225" s="92" t="str">
        <f t="shared" si="8"/>
        <v/>
      </c>
      <c r="I225" s="104" t="str">
        <f>IF(C225&lt;&gt;"",IF(B225=0,(1/Instructions!C$43*LN(1+Instructions!C$43*$F$124*(E225/(C225*F225^2))*(0.5/((E225/F225)^2+0.5)))/1000000),1/Instructions!C$43*LN(1+(Instructions!C$43*Instructions!C$41*(B225/C225)/E225))/1000000), "")</f>
        <v/>
      </c>
      <c r="J225" s="105" t="str">
        <f>IF(C225&lt;&gt;"",IF(B225=0,I225*SQRT(4/0.5+1/((E225/F225)^2+0.5)+($G$124/$F$124)^2),I225*(((4/B225)+(F225/E225)^2+(Instructions!C$42/Instructions!C$41)^2))^0.5),"")</f>
        <v/>
      </c>
      <c r="K225" s="62" t="str">
        <f ca="1">IF(C225&lt;&gt;"",(OFFSET(A99,0,Instructions!C$24-1,1,1)/OFFSET(A99,0,Instructions!D$24-1,1,1))/Instructions!$E$35,"")</f>
        <v/>
      </c>
      <c r="L225" s="66" t="str">
        <f ca="1">IF(C225&lt;&gt;"",K225*2*(((OFFSET(A99,0,Instructions!C$24,1,1)/(OFFSET(A99,0,Instructions!C$24-1,1,1))))+((((OFFSET(A99,0,Instructions!D$24,1,1)/(OFFSET(A99,0,Instructions!D$24-1,1,1))))))),"")</f>
        <v/>
      </c>
      <c r="M225" s="96"/>
      <c r="N225" s="96"/>
      <c r="O225" s="86"/>
      <c r="P225" s="87"/>
      <c r="Q225" s="29"/>
      <c r="R225" s="115"/>
      <c r="S225" s="116"/>
      <c r="T225" s="117"/>
      <c r="V225" s="127" t="str">
        <f ca="1">IF(C225&lt;&gt;"",IF(B225=0,(I225^0.5/(J225/(2*I225^0.5)))^2,(LN(I225)/(I225*(((1/B225)+((OFFSET(A99,0,Instructions!H$24,1,1)/OFFSET(A99,0,Instructions!H$24-1,1,1))/2)^2))^0.5/I225))^2),"")</f>
        <v/>
      </c>
      <c r="W225" s="62" t="str">
        <f ca="1">IF(C225&lt;&gt;"",IF(B225=0,I225^0.5/(J225/(2*I225^0.5))^2,LN(I225)/(I225*(((1/B225)+((OFFSET(A99,0,Instructions!H$24,1,1)/OFFSET(A99,0,Instructions!H$24-1,1,1))/2)^2))^0.5/I225)^2),"")</f>
        <v/>
      </c>
      <c r="X225" s="66" t="str">
        <f ca="1">IF(C225&lt;&gt;"",IF(B225=0,1/(J225/(2*I225^0.5))^2,1/((((1/B225)+((OFFSET(A99,0,Instructions!H$24,1,1)/OFFSET(A99,0,Instructions!H$24-1,1,1))/2)^2))^0.5)^2),"")</f>
        <v/>
      </c>
      <c r="Z225" s="99"/>
      <c r="AA225" s="99"/>
    </row>
    <row r="226" spans="1:27" s="23" customFormat="1" x14ac:dyDescent="0.2">
      <c r="A226" s="35" t="str">
        <f t="shared" si="6"/>
        <v/>
      </c>
      <c r="B226" s="83"/>
      <c r="C226" s="84"/>
      <c r="D226" s="64" t="str">
        <f ca="1">IF(C226&lt;&gt;"", 'Durango session calcs'!$H$3*OFFSET(A100,0,Instructions!H$24-1,1,1),"")</f>
        <v/>
      </c>
      <c r="E226" s="64" t="str">
        <f>IF(C226&lt;&gt;"",'Durango session calcs'!$H$3*P226,"")</f>
        <v/>
      </c>
      <c r="F226" s="64" t="str">
        <f ca="1">IF(C226&lt;&gt;"",D226*(((OFFSET(A100,0,Instructions!H$24,1,1)/OFFSET(A100,0,Instructions!H$24-1,1,1)))+'Durango session calcs'!L$7),"")</f>
        <v/>
      </c>
      <c r="G226" s="95" t="str">
        <f t="shared" si="7"/>
        <v/>
      </c>
      <c r="H226" s="92" t="str">
        <f t="shared" si="8"/>
        <v/>
      </c>
      <c r="I226" s="104" t="str">
        <f>IF(C226&lt;&gt;"",IF(B226=0,(1/Instructions!C$43*LN(1+Instructions!C$43*$F$124*(E226/(C226*F226^2))*(0.5/((E226/F226)^2+0.5)))/1000000),1/Instructions!C$43*LN(1+(Instructions!C$43*Instructions!C$41*(B226/C226)/E226))/1000000), "")</f>
        <v/>
      </c>
      <c r="J226" s="105" t="str">
        <f>IF(C226&lt;&gt;"",IF(B226=0,I226*SQRT(4/0.5+1/((E226/F226)^2+0.5)+($G$124/$F$124)^2),I226*(((4/B226)+(F226/E226)^2+(Instructions!C$42/Instructions!C$41)^2))^0.5),"")</f>
        <v/>
      </c>
      <c r="K226" s="62" t="str">
        <f ca="1">IF(C226&lt;&gt;"",(OFFSET(A100,0,Instructions!C$24-1,1,1)/OFFSET(A100,0,Instructions!D$24-1,1,1))/Instructions!$E$35,"")</f>
        <v/>
      </c>
      <c r="L226" s="66" t="str">
        <f ca="1">IF(C226&lt;&gt;"",K226*2*(((OFFSET(A100,0,Instructions!C$24,1,1)/(OFFSET(A100,0,Instructions!C$24-1,1,1))))+((((OFFSET(A100,0,Instructions!D$24,1,1)/(OFFSET(A100,0,Instructions!D$24-1,1,1))))))),"")</f>
        <v/>
      </c>
      <c r="M226" s="96"/>
      <c r="N226" s="96"/>
      <c r="O226" s="86"/>
      <c r="P226" s="87"/>
      <c r="Q226" s="29"/>
      <c r="R226" s="115"/>
      <c r="S226" s="116"/>
      <c r="T226" s="117"/>
      <c r="V226" s="127" t="str">
        <f ca="1">IF(C226&lt;&gt;"",IF(B226=0,(I226^0.5/(J226/(2*I226^0.5)))^2,(LN(I226)/(I226*(((1/B226)+((OFFSET(A100,0,Instructions!H$24,1,1)/OFFSET(A100,0,Instructions!H$24-1,1,1))/2)^2))^0.5/I226))^2),"")</f>
        <v/>
      </c>
      <c r="W226" s="62" t="str">
        <f ca="1">IF(C226&lt;&gt;"",IF(B226=0,I226^0.5/(J226/(2*I226^0.5))^2,LN(I226)/(I226*(((1/B226)+((OFFSET(A100,0,Instructions!H$24,1,1)/OFFSET(A100,0,Instructions!H$24-1,1,1))/2)^2))^0.5/I226)^2),"")</f>
        <v/>
      </c>
      <c r="X226" s="66" t="str">
        <f ca="1">IF(C226&lt;&gt;"",IF(B226=0,1/(J226/(2*I226^0.5))^2,1/((((1/B226)+((OFFSET(A100,0,Instructions!H$24,1,1)/OFFSET(A100,0,Instructions!H$24-1,1,1))/2)^2))^0.5)^2),"")</f>
        <v/>
      </c>
      <c r="Z226" s="99"/>
      <c r="AA226" s="99"/>
    </row>
    <row r="227" spans="1:27" s="23" customFormat="1" x14ac:dyDescent="0.2">
      <c r="A227" s="35" t="str">
        <f t="shared" si="6"/>
        <v/>
      </c>
      <c r="B227" s="83"/>
      <c r="C227" s="84"/>
      <c r="D227" s="64" t="str">
        <f ca="1">IF(C227&lt;&gt;"", 'Durango session calcs'!$H$3*OFFSET(A101,0,Instructions!H$24-1,1,1),"")</f>
        <v/>
      </c>
      <c r="E227" s="64" t="str">
        <f>IF(C227&lt;&gt;"",'Durango session calcs'!$H$3*P227,"")</f>
        <v/>
      </c>
      <c r="F227" s="64" t="str">
        <f ca="1">IF(C227&lt;&gt;"",D227*(((OFFSET(A101,0,Instructions!H$24,1,1)/OFFSET(A101,0,Instructions!H$24-1,1,1)))+'Durango session calcs'!L$7),"")</f>
        <v/>
      </c>
      <c r="G227" s="95" t="str">
        <f t="shared" si="7"/>
        <v/>
      </c>
      <c r="H227" s="92" t="str">
        <f t="shared" si="8"/>
        <v/>
      </c>
      <c r="I227" s="104" t="str">
        <f>IF(C227&lt;&gt;"",IF(B227=0,(1/Instructions!C$43*LN(1+Instructions!C$43*$F$124*(E227/(C227*F227^2))*(0.5/((E227/F227)^2+0.5)))/1000000),1/Instructions!C$43*LN(1+(Instructions!C$43*Instructions!C$41*(B227/C227)/E227))/1000000), "")</f>
        <v/>
      </c>
      <c r="J227" s="105" t="str">
        <f>IF(C227&lt;&gt;"",IF(B227=0,I227*SQRT(4/0.5+1/((E227/F227)^2+0.5)+($G$124/$F$124)^2),I227*(((4/B227)+(F227/E227)^2+(Instructions!C$42/Instructions!C$41)^2))^0.5),"")</f>
        <v/>
      </c>
      <c r="K227" s="62" t="str">
        <f ca="1">IF(C227&lt;&gt;"",(OFFSET(A101,0,Instructions!C$24-1,1,1)/OFFSET(A101,0,Instructions!D$24-1,1,1))/Instructions!$E$35,"")</f>
        <v/>
      </c>
      <c r="L227" s="66" t="str">
        <f ca="1">IF(C227&lt;&gt;"",K227*2*(((OFFSET(A101,0,Instructions!C$24,1,1)/(OFFSET(A101,0,Instructions!C$24-1,1,1))))+((((OFFSET(A101,0,Instructions!D$24,1,1)/(OFFSET(A101,0,Instructions!D$24-1,1,1))))))),"")</f>
        <v/>
      </c>
      <c r="M227" s="96"/>
      <c r="N227" s="96"/>
      <c r="O227" s="86"/>
      <c r="P227" s="87"/>
      <c r="Q227" s="29"/>
      <c r="R227" s="115"/>
      <c r="S227" s="116"/>
      <c r="T227" s="117"/>
      <c r="V227" s="127" t="str">
        <f ca="1">IF(C227&lt;&gt;"",IF(B227=0,(I227^0.5/(J227/(2*I227^0.5)))^2,(LN(I227)/(I227*(((1/B227)+((OFFSET(A101,0,Instructions!H$24,1,1)/OFFSET(A101,0,Instructions!H$24-1,1,1))/2)^2))^0.5/I227))^2),"")</f>
        <v/>
      </c>
      <c r="W227" s="62" t="str">
        <f ca="1">IF(C227&lt;&gt;"",IF(B227=0,I227^0.5/(J227/(2*I227^0.5))^2,LN(I227)/(I227*(((1/B227)+((OFFSET(A101,0,Instructions!H$24,1,1)/OFFSET(A101,0,Instructions!H$24-1,1,1))/2)^2))^0.5/I227)^2),"")</f>
        <v/>
      </c>
      <c r="X227" s="66" t="str">
        <f ca="1">IF(C227&lt;&gt;"",IF(B227=0,1/(J227/(2*I227^0.5))^2,1/((((1/B227)+((OFFSET(A101,0,Instructions!H$24,1,1)/OFFSET(A101,0,Instructions!H$24-1,1,1))/2)^2))^0.5)^2),"")</f>
        <v/>
      </c>
      <c r="Z227" s="99"/>
      <c r="AA227" s="99"/>
    </row>
    <row r="228" spans="1:27" s="23" customFormat="1" x14ac:dyDescent="0.2">
      <c r="A228" s="35" t="str">
        <f t="shared" si="6"/>
        <v/>
      </c>
      <c r="B228" s="83"/>
      <c r="C228" s="84"/>
      <c r="D228" s="64" t="str">
        <f ca="1">IF(C228&lt;&gt;"", 'Durango session calcs'!$H$3*OFFSET(A102,0,Instructions!H$24-1,1,1),"")</f>
        <v/>
      </c>
      <c r="E228" s="64" t="str">
        <f>IF(C228&lt;&gt;"",'Durango session calcs'!$H$3*P228,"")</f>
        <v/>
      </c>
      <c r="F228" s="64" t="str">
        <f ca="1">IF(C228&lt;&gt;"",D228*(((OFFSET(A102,0,Instructions!H$24,1,1)/OFFSET(A102,0,Instructions!H$24-1,1,1)))+'Durango session calcs'!L$7),"")</f>
        <v/>
      </c>
      <c r="G228" s="95" t="str">
        <f t="shared" si="7"/>
        <v/>
      </c>
      <c r="H228" s="92" t="str">
        <f t="shared" si="8"/>
        <v/>
      </c>
      <c r="I228" s="104" t="str">
        <f>IF(C228&lt;&gt;"",IF(B228=0,(1/Instructions!C$43*LN(1+Instructions!C$43*$F$124*(E228/(C228*F228^2))*(0.5/((E228/F228)^2+0.5)))/1000000),1/Instructions!C$43*LN(1+(Instructions!C$43*Instructions!C$41*(B228/C228)/E228))/1000000), "")</f>
        <v/>
      </c>
      <c r="J228" s="105" t="str">
        <f>IF(C228&lt;&gt;"",IF(B228=0,I228*SQRT(4/0.5+1/((E228/F228)^2+0.5)+($G$124/$F$124)^2),I228*(((4/B228)+(F228/E228)^2+(Instructions!C$42/Instructions!C$41)^2))^0.5),"")</f>
        <v/>
      </c>
      <c r="K228" s="62" t="str">
        <f ca="1">IF(C228&lt;&gt;"",(OFFSET(A102,0,Instructions!C$24-1,1,1)/OFFSET(A102,0,Instructions!D$24-1,1,1))/Instructions!$E$35,"")</f>
        <v/>
      </c>
      <c r="L228" s="66" t="str">
        <f ca="1">IF(C228&lt;&gt;"",K228*2*(((OFFSET(A102,0,Instructions!C$24,1,1)/(OFFSET(A102,0,Instructions!C$24-1,1,1))))+((((OFFSET(A102,0,Instructions!D$24,1,1)/(OFFSET(A102,0,Instructions!D$24-1,1,1))))))),"")</f>
        <v/>
      </c>
      <c r="M228" s="96"/>
      <c r="N228" s="96"/>
      <c r="O228" s="86"/>
      <c r="P228" s="87"/>
      <c r="Q228" s="29"/>
      <c r="R228" s="115"/>
      <c r="S228" s="116"/>
      <c r="T228" s="117"/>
      <c r="V228" s="127" t="str">
        <f ca="1">IF(C228&lt;&gt;"",IF(B228=0,(I228^0.5/(J228/(2*I228^0.5)))^2,(LN(I228)/(I228*(((1/B228)+((OFFSET(A102,0,Instructions!H$24,1,1)/OFFSET(A102,0,Instructions!H$24-1,1,1))/2)^2))^0.5/I228))^2),"")</f>
        <v/>
      </c>
      <c r="W228" s="62" t="str">
        <f ca="1">IF(C228&lt;&gt;"",IF(B228=0,I228^0.5/(J228/(2*I228^0.5))^2,LN(I228)/(I228*(((1/B228)+((OFFSET(A102,0,Instructions!H$24,1,1)/OFFSET(A102,0,Instructions!H$24-1,1,1))/2)^2))^0.5/I228)^2),"")</f>
        <v/>
      </c>
      <c r="X228" s="66" t="str">
        <f ca="1">IF(C228&lt;&gt;"",IF(B228=0,1/(J228/(2*I228^0.5))^2,1/((((1/B228)+((OFFSET(A102,0,Instructions!H$24,1,1)/OFFSET(A102,0,Instructions!H$24-1,1,1))/2)^2))^0.5)^2),"")</f>
        <v/>
      </c>
      <c r="Z228" s="99"/>
      <c r="AA228" s="99"/>
    </row>
    <row r="229" spans="1:27" s="23" customFormat="1" x14ac:dyDescent="0.2">
      <c r="A229" s="35" t="str">
        <f t="shared" si="6"/>
        <v/>
      </c>
      <c r="B229" s="83"/>
      <c r="C229" s="84"/>
      <c r="D229" s="64" t="str">
        <f ca="1">IF(C229&lt;&gt;"", 'Durango session calcs'!$H$3*OFFSET(A103,0,Instructions!H$24-1,1,1),"")</f>
        <v/>
      </c>
      <c r="E229" s="64" t="str">
        <f>IF(C229&lt;&gt;"",'Durango session calcs'!$H$3*P229,"")</f>
        <v/>
      </c>
      <c r="F229" s="64" t="str">
        <f ca="1">IF(C229&lt;&gt;"",D229*(((OFFSET(A103,0,Instructions!H$24,1,1)/OFFSET(A103,0,Instructions!H$24-1,1,1)))+'Durango session calcs'!L$7),"")</f>
        <v/>
      </c>
      <c r="G229" s="95" t="str">
        <f t="shared" si="7"/>
        <v/>
      </c>
      <c r="H229" s="92" t="str">
        <f t="shared" si="8"/>
        <v/>
      </c>
      <c r="I229" s="104" t="str">
        <f>IF(C229&lt;&gt;"",IF(B229=0,(1/Instructions!C$43*LN(1+Instructions!C$43*$F$124*(E229/(C229*F229^2))*(0.5/((E229/F229)^2+0.5)))/1000000),1/Instructions!C$43*LN(1+(Instructions!C$43*Instructions!C$41*(B229/C229)/E229))/1000000), "")</f>
        <v/>
      </c>
      <c r="J229" s="105" t="str">
        <f>IF(C229&lt;&gt;"",IF(B229=0,I229*SQRT(4/0.5+1/((E229/F229)^2+0.5)+($G$124/$F$124)^2),I229*(((4/B229)+(F229/E229)^2+(Instructions!C$42/Instructions!C$41)^2))^0.5),"")</f>
        <v/>
      </c>
      <c r="K229" s="62" t="str">
        <f ca="1">IF(C229&lt;&gt;"",(OFFSET(A103,0,Instructions!C$24-1,1,1)/OFFSET(A103,0,Instructions!D$24-1,1,1))/Instructions!$E$35,"")</f>
        <v/>
      </c>
      <c r="L229" s="66" t="str">
        <f ca="1">IF(C229&lt;&gt;"",K229*2*(((OFFSET(A103,0,Instructions!C$24,1,1)/(OFFSET(A103,0,Instructions!C$24-1,1,1))))+((((OFFSET(A103,0,Instructions!D$24,1,1)/(OFFSET(A103,0,Instructions!D$24-1,1,1))))))),"")</f>
        <v/>
      </c>
      <c r="M229" s="96"/>
      <c r="N229" s="96"/>
      <c r="O229" s="86"/>
      <c r="P229" s="87"/>
      <c r="Q229" s="29"/>
      <c r="R229" s="115"/>
      <c r="S229" s="116"/>
      <c r="T229" s="117"/>
      <c r="V229" s="127" t="str">
        <f ca="1">IF(C229&lt;&gt;"",IF(B229=0,(I229^0.5/(J229/(2*I229^0.5)))^2,(LN(I229)/(I229*(((1/B229)+((OFFSET(A103,0,Instructions!H$24,1,1)/OFFSET(A103,0,Instructions!H$24-1,1,1))/2)^2))^0.5/I229))^2),"")</f>
        <v/>
      </c>
      <c r="W229" s="62" t="str">
        <f ca="1">IF(C229&lt;&gt;"",IF(B229=0,I229^0.5/(J229/(2*I229^0.5))^2,LN(I229)/(I229*(((1/B229)+((OFFSET(A103,0,Instructions!H$24,1,1)/OFFSET(A103,0,Instructions!H$24-1,1,1))/2)^2))^0.5/I229)^2),"")</f>
        <v/>
      </c>
      <c r="X229" s="66" t="str">
        <f ca="1">IF(C229&lt;&gt;"",IF(B229=0,1/(J229/(2*I229^0.5))^2,1/((((1/B229)+((OFFSET(A103,0,Instructions!H$24,1,1)/OFFSET(A103,0,Instructions!H$24-1,1,1))/2)^2))^0.5)^2),"")</f>
        <v/>
      </c>
      <c r="Z229" s="99"/>
      <c r="AA229" s="99"/>
    </row>
    <row r="230" spans="1:27" s="23" customFormat="1" x14ac:dyDescent="0.2">
      <c r="A230" s="35" t="str">
        <f t="shared" si="6"/>
        <v/>
      </c>
      <c r="B230" s="83"/>
      <c r="C230" s="84"/>
      <c r="D230" s="64" t="str">
        <f ca="1">IF(C230&lt;&gt;"", 'Durango session calcs'!$H$3*OFFSET(A104,0,Instructions!H$24-1,1,1),"")</f>
        <v/>
      </c>
      <c r="E230" s="64" t="str">
        <f>IF(C230&lt;&gt;"",'Durango session calcs'!$H$3*P230,"")</f>
        <v/>
      </c>
      <c r="F230" s="64" t="str">
        <f ca="1">IF(C230&lt;&gt;"",D230*(((OFFSET(A104,0,Instructions!H$24,1,1)/OFFSET(A104,0,Instructions!H$24-1,1,1)))+'Durango session calcs'!L$7),"")</f>
        <v/>
      </c>
      <c r="G230" s="95" t="str">
        <f t="shared" si="7"/>
        <v/>
      </c>
      <c r="H230" s="92" t="str">
        <f t="shared" si="8"/>
        <v/>
      </c>
      <c r="I230" s="104" t="str">
        <f>IF(C230&lt;&gt;"",IF(B230=0,(1/Instructions!C$43*LN(1+Instructions!C$43*$F$124*(E230/(C230*F230^2))*(0.5/((E230/F230)^2+0.5)))/1000000),1/Instructions!C$43*LN(1+(Instructions!C$43*Instructions!C$41*(B230/C230)/E230))/1000000), "")</f>
        <v/>
      </c>
      <c r="J230" s="105" t="str">
        <f>IF(C230&lt;&gt;"",IF(B230=0,I230*SQRT(4/0.5+1/((E230/F230)^2+0.5)+($G$124/$F$124)^2),I230*(((4/B230)+(F230/E230)^2+(Instructions!C$42/Instructions!C$41)^2))^0.5),"")</f>
        <v/>
      </c>
      <c r="K230" s="62" t="str">
        <f ca="1">IF(C230&lt;&gt;"",(OFFSET(A104,0,Instructions!C$24-1,1,1)/OFFSET(A104,0,Instructions!D$24-1,1,1))/Instructions!$E$35,"")</f>
        <v/>
      </c>
      <c r="L230" s="66" t="str">
        <f ca="1">IF(C230&lt;&gt;"",K230*2*(((OFFSET(A104,0,Instructions!C$24,1,1)/(OFFSET(A104,0,Instructions!C$24-1,1,1))))+((((OFFSET(A104,0,Instructions!D$24,1,1)/(OFFSET(A104,0,Instructions!D$24-1,1,1))))))),"")</f>
        <v/>
      </c>
      <c r="M230" s="96"/>
      <c r="N230" s="96"/>
      <c r="O230" s="86"/>
      <c r="P230" s="87"/>
      <c r="Q230" s="29"/>
      <c r="R230" s="115"/>
      <c r="S230" s="116"/>
      <c r="T230" s="117"/>
      <c r="V230" s="127" t="str">
        <f ca="1">IF(C230&lt;&gt;"",IF(B230=0,(I230^0.5/(J230/(2*I230^0.5)))^2,(LN(I230)/(I230*(((1/B230)+((OFFSET(A104,0,Instructions!H$24,1,1)/OFFSET(A104,0,Instructions!H$24-1,1,1))/2)^2))^0.5/I230))^2),"")</f>
        <v/>
      </c>
      <c r="W230" s="62" t="str">
        <f ca="1">IF(C230&lt;&gt;"",IF(B230=0,I230^0.5/(J230/(2*I230^0.5))^2,LN(I230)/(I230*(((1/B230)+((OFFSET(A104,0,Instructions!H$24,1,1)/OFFSET(A104,0,Instructions!H$24-1,1,1))/2)^2))^0.5/I230)^2),"")</f>
        <v/>
      </c>
      <c r="X230" s="66" t="str">
        <f ca="1">IF(C230&lt;&gt;"",IF(B230=0,1/(J230/(2*I230^0.5))^2,1/((((1/B230)+((OFFSET(A104,0,Instructions!H$24,1,1)/OFFSET(A104,0,Instructions!H$24-1,1,1))/2)^2))^0.5)^2),"")</f>
        <v/>
      </c>
      <c r="Z230" s="99"/>
      <c r="AA230" s="99"/>
    </row>
    <row r="231" spans="1:27" s="23" customFormat="1" x14ac:dyDescent="0.2">
      <c r="A231" s="35" t="str">
        <f t="shared" si="6"/>
        <v/>
      </c>
      <c r="B231" s="83"/>
      <c r="C231" s="84"/>
      <c r="D231" s="64" t="str">
        <f ca="1">IF(C231&lt;&gt;"", 'Durango session calcs'!$H$3*OFFSET(A105,0,Instructions!H$24-1,1,1),"")</f>
        <v/>
      </c>
      <c r="E231" s="64" t="str">
        <f>IF(C231&lt;&gt;"",'Durango session calcs'!$H$3*P231,"")</f>
        <v/>
      </c>
      <c r="F231" s="64" t="str">
        <f ca="1">IF(C231&lt;&gt;"",D231*(((OFFSET(A105,0,Instructions!H$24,1,1)/OFFSET(A105,0,Instructions!H$24-1,1,1)))+'Durango session calcs'!L$7),"")</f>
        <v/>
      </c>
      <c r="G231" s="95" t="str">
        <f t="shared" si="7"/>
        <v/>
      </c>
      <c r="H231" s="92" t="str">
        <f t="shared" si="8"/>
        <v/>
      </c>
      <c r="I231" s="104" t="str">
        <f>IF(C231&lt;&gt;"",IF(B231=0,(1/Instructions!C$43*LN(1+Instructions!C$43*$F$124*(E231/(C231*F231^2))*(0.5/((E231/F231)^2+0.5)))/1000000),1/Instructions!C$43*LN(1+(Instructions!C$43*Instructions!C$41*(B231/C231)/E231))/1000000), "")</f>
        <v/>
      </c>
      <c r="J231" s="105" t="str">
        <f>IF(C231&lt;&gt;"",IF(B231=0,I231*SQRT(4/0.5+1/((E231/F231)^2+0.5)+($G$124/$F$124)^2),I231*(((4/B231)+(F231/E231)^2+(Instructions!C$42/Instructions!C$41)^2))^0.5),"")</f>
        <v/>
      </c>
      <c r="K231" s="62" t="str">
        <f ca="1">IF(C231&lt;&gt;"",(OFFSET(A105,0,Instructions!C$24-1,1,1)/OFFSET(A105,0,Instructions!D$24-1,1,1))/Instructions!$E$35,"")</f>
        <v/>
      </c>
      <c r="L231" s="66" t="str">
        <f ca="1">IF(C231&lt;&gt;"",K231*2*(((OFFSET(A105,0,Instructions!C$24,1,1)/(OFFSET(A105,0,Instructions!C$24-1,1,1))))+((((OFFSET(A105,0,Instructions!D$24,1,1)/(OFFSET(A105,0,Instructions!D$24-1,1,1))))))),"")</f>
        <v/>
      </c>
      <c r="M231" s="96"/>
      <c r="N231" s="96"/>
      <c r="O231" s="86"/>
      <c r="P231" s="87"/>
      <c r="Q231" s="29"/>
      <c r="R231" s="115"/>
      <c r="S231" s="116"/>
      <c r="T231" s="117"/>
      <c r="V231" s="127" t="str">
        <f ca="1">IF(C231&lt;&gt;"",IF(B231=0,(I231^0.5/(J231/(2*I231^0.5)))^2,(LN(I231)/(I231*(((1/B231)+((OFFSET(A105,0,Instructions!H$24,1,1)/OFFSET(A105,0,Instructions!H$24-1,1,1))/2)^2))^0.5/I231))^2),"")</f>
        <v/>
      </c>
      <c r="W231" s="62" t="str">
        <f ca="1">IF(C231&lt;&gt;"",IF(B231=0,I231^0.5/(J231/(2*I231^0.5))^2,LN(I231)/(I231*(((1/B231)+((OFFSET(A105,0,Instructions!H$24,1,1)/OFFSET(A105,0,Instructions!H$24-1,1,1))/2)^2))^0.5/I231)^2),"")</f>
        <v/>
      </c>
      <c r="X231" s="66" t="str">
        <f ca="1">IF(C231&lt;&gt;"",IF(B231=0,1/(J231/(2*I231^0.5))^2,1/((((1/B231)+((OFFSET(A105,0,Instructions!H$24,1,1)/OFFSET(A105,0,Instructions!H$24-1,1,1))/2)^2))^0.5)^2),"")</f>
        <v/>
      </c>
      <c r="Z231" s="99"/>
      <c r="AA231" s="99"/>
    </row>
    <row r="232" spans="1:27" s="23" customFormat="1" x14ac:dyDescent="0.2">
      <c r="A232" s="35" t="str">
        <f t="shared" si="6"/>
        <v/>
      </c>
      <c r="B232" s="83"/>
      <c r="C232" s="84"/>
      <c r="D232" s="64" t="str">
        <f ca="1">IF(C232&lt;&gt;"", 'Durango session calcs'!$H$3*OFFSET(A106,0,Instructions!H$24-1,1,1),"")</f>
        <v/>
      </c>
      <c r="E232" s="64" t="str">
        <f>IF(C232&lt;&gt;"",'Durango session calcs'!$H$3*P232,"")</f>
        <v/>
      </c>
      <c r="F232" s="64" t="str">
        <f ca="1">IF(C232&lt;&gt;"",D232*(((OFFSET(A106,0,Instructions!H$24,1,1)/OFFSET(A106,0,Instructions!H$24-1,1,1)))+'Durango session calcs'!L$7),"")</f>
        <v/>
      </c>
      <c r="G232" s="95" t="str">
        <f t="shared" si="7"/>
        <v/>
      </c>
      <c r="H232" s="92" t="str">
        <f t="shared" si="8"/>
        <v/>
      </c>
      <c r="I232" s="104" t="str">
        <f>IF(C232&lt;&gt;"",IF(B232=0,(1/Instructions!C$43*LN(1+Instructions!C$43*$F$124*(E232/(C232*F232^2))*(0.5/((E232/F232)^2+0.5)))/1000000),1/Instructions!C$43*LN(1+(Instructions!C$43*Instructions!C$41*(B232/C232)/E232))/1000000), "")</f>
        <v/>
      </c>
      <c r="J232" s="105" t="str">
        <f>IF(C232&lt;&gt;"",IF(B232=0,I232*SQRT(4/0.5+1/((E232/F232)^2+0.5)+($G$124/$F$124)^2),I232*(((4/B232)+(F232/E232)^2+(Instructions!C$42/Instructions!C$41)^2))^0.5),"")</f>
        <v/>
      </c>
      <c r="K232" s="62" t="str">
        <f ca="1">IF(C232&lt;&gt;"",(OFFSET(A106,0,Instructions!C$24-1,1,1)/OFFSET(A106,0,Instructions!D$24-1,1,1))/Instructions!$E$35,"")</f>
        <v/>
      </c>
      <c r="L232" s="66" t="str">
        <f ca="1">IF(C232&lt;&gt;"",K232*2*(((OFFSET(A106,0,Instructions!C$24,1,1)/(OFFSET(A106,0,Instructions!C$24-1,1,1))))+((((OFFSET(A106,0,Instructions!D$24,1,1)/(OFFSET(A106,0,Instructions!D$24-1,1,1))))))),"")</f>
        <v/>
      </c>
      <c r="M232" s="96"/>
      <c r="N232" s="96"/>
      <c r="O232" s="86"/>
      <c r="P232" s="87"/>
      <c r="Q232" s="29"/>
      <c r="R232" s="115"/>
      <c r="S232" s="116"/>
      <c r="T232" s="117"/>
      <c r="V232" s="127" t="str">
        <f ca="1">IF(C232&lt;&gt;"",IF(B232=0,(I232^0.5/(J232/(2*I232^0.5)))^2,(LN(I232)/(I232*(((1/B232)+((OFFSET(A106,0,Instructions!H$24,1,1)/OFFSET(A106,0,Instructions!H$24-1,1,1))/2)^2))^0.5/I232))^2),"")</f>
        <v/>
      </c>
      <c r="W232" s="62" t="str">
        <f ca="1">IF(C232&lt;&gt;"",IF(B232=0,I232^0.5/(J232/(2*I232^0.5))^2,LN(I232)/(I232*(((1/B232)+((OFFSET(A106,0,Instructions!H$24,1,1)/OFFSET(A106,0,Instructions!H$24-1,1,1))/2)^2))^0.5/I232)^2),"")</f>
        <v/>
      </c>
      <c r="X232" s="66" t="str">
        <f ca="1">IF(C232&lt;&gt;"",IF(B232=0,1/(J232/(2*I232^0.5))^2,1/((((1/B232)+((OFFSET(A106,0,Instructions!H$24,1,1)/OFFSET(A106,0,Instructions!H$24-1,1,1))/2)^2))^0.5)^2),"")</f>
        <v/>
      </c>
      <c r="Z232" s="99"/>
      <c r="AA232" s="99"/>
    </row>
    <row r="233" spans="1:27" s="23" customFormat="1" x14ac:dyDescent="0.2">
      <c r="A233" s="35" t="str">
        <f t="shared" si="6"/>
        <v/>
      </c>
      <c r="B233" s="83"/>
      <c r="C233" s="84"/>
      <c r="D233" s="64" t="str">
        <f ca="1">IF(C233&lt;&gt;"", 'Durango session calcs'!$H$3*OFFSET(A107,0,Instructions!H$24-1,1,1),"")</f>
        <v/>
      </c>
      <c r="E233" s="64" t="str">
        <f>IF(C233&lt;&gt;"",'Durango session calcs'!$H$3*P233,"")</f>
        <v/>
      </c>
      <c r="F233" s="64" t="str">
        <f ca="1">IF(C233&lt;&gt;"",D233*(((OFFSET(A107,0,Instructions!H$24,1,1)/OFFSET(A107,0,Instructions!H$24-1,1,1)))+'Durango session calcs'!L$7),"")</f>
        <v/>
      </c>
      <c r="G233" s="95" t="str">
        <f t="shared" si="7"/>
        <v/>
      </c>
      <c r="H233" s="92" t="str">
        <f t="shared" si="8"/>
        <v/>
      </c>
      <c r="I233" s="104" t="str">
        <f>IF(C233&lt;&gt;"",IF(B233=0,(1/Instructions!C$43*LN(1+Instructions!C$43*$F$124*(E233/(C233*F233^2))*(0.5/((E233/F233)^2+0.5)))/1000000),1/Instructions!C$43*LN(1+(Instructions!C$43*Instructions!C$41*(B233/C233)/E233))/1000000), "")</f>
        <v/>
      </c>
      <c r="J233" s="105" t="str">
        <f>IF(C233&lt;&gt;"",IF(B233=0,I233*SQRT(4/0.5+1/((E233/F233)^2+0.5)+($G$124/$F$124)^2),I233*(((4/B233)+(F233/E233)^2+(Instructions!C$42/Instructions!C$41)^2))^0.5),"")</f>
        <v/>
      </c>
      <c r="K233" s="62" t="str">
        <f ca="1">IF(C233&lt;&gt;"",(OFFSET(A107,0,Instructions!C$24-1,1,1)/OFFSET(A107,0,Instructions!D$24-1,1,1))/Instructions!$E$35,"")</f>
        <v/>
      </c>
      <c r="L233" s="66" t="str">
        <f ca="1">IF(C233&lt;&gt;"",K233*2*(((OFFSET(A107,0,Instructions!C$24,1,1)/(OFFSET(A107,0,Instructions!C$24-1,1,1))))+((((OFFSET(A107,0,Instructions!D$24,1,1)/(OFFSET(A107,0,Instructions!D$24-1,1,1))))))),"")</f>
        <v/>
      </c>
      <c r="M233" s="96"/>
      <c r="N233" s="96"/>
      <c r="O233" s="86"/>
      <c r="P233" s="87"/>
      <c r="Q233" s="29"/>
      <c r="R233" s="115"/>
      <c r="S233" s="116"/>
      <c r="T233" s="117"/>
      <c r="V233" s="127" t="str">
        <f ca="1">IF(C233&lt;&gt;"",IF(B233=0,(I233^0.5/(J233/(2*I233^0.5)))^2,(LN(I233)/(I233*(((1/B233)+((OFFSET(A107,0,Instructions!H$24,1,1)/OFFSET(A107,0,Instructions!H$24-1,1,1))/2)^2))^0.5/I233))^2),"")</f>
        <v/>
      </c>
      <c r="W233" s="62" t="str">
        <f ca="1">IF(C233&lt;&gt;"",IF(B233=0,I233^0.5/(J233/(2*I233^0.5))^2,LN(I233)/(I233*(((1/B233)+((OFFSET(A107,0,Instructions!H$24,1,1)/OFFSET(A107,0,Instructions!H$24-1,1,1))/2)^2))^0.5/I233)^2),"")</f>
        <v/>
      </c>
      <c r="X233" s="66" t="str">
        <f ca="1">IF(C233&lt;&gt;"",IF(B233=0,1/(J233/(2*I233^0.5))^2,1/((((1/B233)+((OFFSET(A107,0,Instructions!H$24,1,1)/OFFSET(A107,0,Instructions!H$24-1,1,1))/2)^2))^0.5)^2),"")</f>
        <v/>
      </c>
      <c r="Z233" s="99"/>
      <c r="AA233" s="99"/>
    </row>
    <row r="234" spans="1:27" s="23" customFormat="1" x14ac:dyDescent="0.2">
      <c r="A234" s="35" t="str">
        <f t="shared" si="6"/>
        <v/>
      </c>
      <c r="B234" s="83"/>
      <c r="C234" s="84"/>
      <c r="D234" s="64" t="str">
        <f ca="1">IF(C234&lt;&gt;"", 'Durango session calcs'!$H$3*OFFSET(A108,0,Instructions!H$24-1,1,1),"")</f>
        <v/>
      </c>
      <c r="E234" s="64" t="str">
        <f>IF(C234&lt;&gt;"",'Durango session calcs'!$H$3*P234,"")</f>
        <v/>
      </c>
      <c r="F234" s="64" t="str">
        <f ca="1">IF(C234&lt;&gt;"",D234*(((OFFSET(A108,0,Instructions!H$24,1,1)/OFFSET(A108,0,Instructions!H$24-1,1,1)))+'Durango session calcs'!L$7),"")</f>
        <v/>
      </c>
      <c r="G234" s="95" t="str">
        <f t="shared" si="7"/>
        <v/>
      </c>
      <c r="H234" s="92" t="str">
        <f t="shared" si="8"/>
        <v/>
      </c>
      <c r="I234" s="104" t="str">
        <f>IF(C234&lt;&gt;"",IF(B234=0,(1/Instructions!C$43*LN(1+Instructions!C$43*$F$124*(E234/(C234*F234^2))*(0.5/((E234/F234)^2+0.5)))/1000000),1/Instructions!C$43*LN(1+(Instructions!C$43*Instructions!C$41*(B234/C234)/E234))/1000000), "")</f>
        <v/>
      </c>
      <c r="J234" s="105" t="str">
        <f>IF(C234&lt;&gt;"",IF(B234=0,I234*SQRT(4/0.5+1/((E234/F234)^2+0.5)+($G$124/$F$124)^2),I234*(((4/B234)+(F234/E234)^2+(Instructions!C$42/Instructions!C$41)^2))^0.5),"")</f>
        <v/>
      </c>
      <c r="K234" s="62" t="str">
        <f ca="1">IF(C234&lt;&gt;"",(OFFSET(A108,0,Instructions!C$24-1,1,1)/OFFSET(A108,0,Instructions!D$24-1,1,1))/Instructions!$E$35,"")</f>
        <v/>
      </c>
      <c r="L234" s="66" t="str">
        <f ca="1">IF(C234&lt;&gt;"",K234*2*(((OFFSET(A108,0,Instructions!C$24,1,1)/(OFFSET(A108,0,Instructions!C$24-1,1,1))))+((((OFFSET(A108,0,Instructions!D$24,1,1)/(OFFSET(A108,0,Instructions!D$24-1,1,1))))))),"")</f>
        <v/>
      </c>
      <c r="M234" s="96"/>
      <c r="N234" s="96"/>
      <c r="O234" s="86"/>
      <c r="P234" s="87"/>
      <c r="Q234" s="29"/>
      <c r="R234" s="115"/>
      <c r="S234" s="116"/>
      <c r="T234" s="117"/>
      <c r="V234" s="127" t="str">
        <f ca="1">IF(C234&lt;&gt;"",IF(B234=0,(I234^0.5/(J234/(2*I234^0.5)))^2,(LN(I234)/(I234*(((1/B234)+((OFFSET(A108,0,Instructions!H$24,1,1)/OFFSET(A108,0,Instructions!H$24-1,1,1))/2)^2))^0.5/I234))^2),"")</f>
        <v/>
      </c>
      <c r="W234" s="62" t="str">
        <f ca="1">IF(C234&lt;&gt;"",IF(B234=0,I234^0.5/(J234/(2*I234^0.5))^2,LN(I234)/(I234*(((1/B234)+((OFFSET(A108,0,Instructions!H$24,1,1)/OFFSET(A108,0,Instructions!H$24-1,1,1))/2)^2))^0.5/I234)^2),"")</f>
        <v/>
      </c>
      <c r="X234" s="66" t="str">
        <f ca="1">IF(C234&lt;&gt;"",IF(B234=0,1/(J234/(2*I234^0.5))^2,1/((((1/B234)+((OFFSET(A108,0,Instructions!H$24,1,1)/OFFSET(A108,0,Instructions!H$24-1,1,1))/2)^2))^0.5)^2),"")</f>
        <v/>
      </c>
      <c r="Z234" s="99"/>
      <c r="AA234" s="99"/>
    </row>
    <row r="235" spans="1:27" s="23" customFormat="1" x14ac:dyDescent="0.2">
      <c r="A235" s="35" t="str">
        <f t="shared" si="6"/>
        <v/>
      </c>
      <c r="B235" s="83"/>
      <c r="C235" s="84"/>
      <c r="D235" s="64" t="str">
        <f ca="1">IF(C235&lt;&gt;"", 'Durango session calcs'!$H$3*OFFSET(A109,0,Instructions!H$24-1,1,1),"")</f>
        <v/>
      </c>
      <c r="E235" s="64" t="str">
        <f>IF(C235&lt;&gt;"",'Durango session calcs'!$H$3*P235,"")</f>
        <v/>
      </c>
      <c r="F235" s="64" t="str">
        <f ca="1">IF(C235&lt;&gt;"",D235*(((OFFSET(A109,0,Instructions!H$24,1,1)/OFFSET(A109,0,Instructions!H$24-1,1,1)))+'Durango session calcs'!L$7),"")</f>
        <v/>
      </c>
      <c r="G235" s="95" t="str">
        <f t="shared" si="7"/>
        <v/>
      </c>
      <c r="H235" s="92" t="str">
        <f t="shared" si="8"/>
        <v/>
      </c>
      <c r="I235" s="104" t="str">
        <f>IF(C235&lt;&gt;"",IF(B235=0,(1/Instructions!C$43*LN(1+Instructions!C$43*$F$124*(E235/(C235*F235^2))*(0.5/((E235/F235)^2+0.5)))/1000000),1/Instructions!C$43*LN(1+(Instructions!C$43*Instructions!C$41*(B235/C235)/E235))/1000000), "")</f>
        <v/>
      </c>
      <c r="J235" s="105" t="str">
        <f>IF(C235&lt;&gt;"",IF(B235=0,I235*SQRT(4/0.5+1/((E235/F235)^2+0.5)+($G$124/$F$124)^2),I235*(((4/B235)+(F235/E235)^2+(Instructions!C$42/Instructions!C$41)^2))^0.5),"")</f>
        <v/>
      </c>
      <c r="K235" s="62" t="str">
        <f ca="1">IF(C235&lt;&gt;"",(OFFSET(A109,0,Instructions!C$24-1,1,1)/OFFSET(A109,0,Instructions!D$24-1,1,1))/Instructions!$E$35,"")</f>
        <v/>
      </c>
      <c r="L235" s="66" t="str">
        <f ca="1">IF(C235&lt;&gt;"",K235*2*(((OFFSET(A109,0,Instructions!C$24,1,1)/(OFFSET(A109,0,Instructions!C$24-1,1,1))))+((((OFFSET(A109,0,Instructions!D$24,1,1)/(OFFSET(A109,0,Instructions!D$24-1,1,1))))))),"")</f>
        <v/>
      </c>
      <c r="M235" s="96"/>
      <c r="N235" s="96"/>
      <c r="O235" s="86"/>
      <c r="P235" s="87"/>
      <c r="Q235" s="29"/>
      <c r="R235" s="115"/>
      <c r="S235" s="116"/>
      <c r="T235" s="117"/>
      <c r="V235" s="127" t="str">
        <f ca="1">IF(C235&lt;&gt;"",IF(B235=0,(I235^0.5/(J235/(2*I235^0.5)))^2,(LN(I235)/(I235*(((1/B235)+((OFFSET(A109,0,Instructions!H$24,1,1)/OFFSET(A109,0,Instructions!H$24-1,1,1))/2)^2))^0.5/I235))^2),"")</f>
        <v/>
      </c>
      <c r="W235" s="62" t="str">
        <f ca="1">IF(C235&lt;&gt;"",IF(B235=0,I235^0.5/(J235/(2*I235^0.5))^2,LN(I235)/(I235*(((1/B235)+((OFFSET(A109,0,Instructions!H$24,1,1)/OFFSET(A109,0,Instructions!H$24-1,1,1))/2)^2))^0.5/I235)^2),"")</f>
        <v/>
      </c>
      <c r="X235" s="66" t="str">
        <f ca="1">IF(C235&lt;&gt;"",IF(B235=0,1/(J235/(2*I235^0.5))^2,1/((((1/B235)+((OFFSET(A109,0,Instructions!H$24,1,1)/OFFSET(A109,0,Instructions!H$24-1,1,1))/2)^2))^0.5)^2),"")</f>
        <v/>
      </c>
      <c r="Z235" s="99"/>
      <c r="AA235" s="99"/>
    </row>
    <row r="236" spans="1:27" s="23" customFormat="1" x14ac:dyDescent="0.2">
      <c r="A236" s="35" t="str">
        <f t="shared" si="6"/>
        <v/>
      </c>
      <c r="B236" s="83"/>
      <c r="C236" s="84"/>
      <c r="D236" s="64" t="str">
        <f ca="1">IF(C236&lt;&gt;"", 'Durango session calcs'!$H$3*OFFSET(A110,0,Instructions!H$24-1,1,1),"")</f>
        <v/>
      </c>
      <c r="E236" s="64" t="str">
        <f>IF(C236&lt;&gt;"",'Durango session calcs'!$H$3*P236,"")</f>
        <v/>
      </c>
      <c r="F236" s="64" t="str">
        <f ca="1">IF(C236&lt;&gt;"",D236*(((OFFSET(A110,0,Instructions!H$24,1,1)/OFFSET(A110,0,Instructions!H$24-1,1,1)))+'Durango session calcs'!L$7),"")</f>
        <v/>
      </c>
      <c r="G236" s="95" t="str">
        <f t="shared" si="7"/>
        <v/>
      </c>
      <c r="H236" s="92" t="str">
        <f t="shared" si="8"/>
        <v/>
      </c>
      <c r="I236" s="104" t="str">
        <f>IF(C236&lt;&gt;"",IF(B236=0,(1/Instructions!C$43*LN(1+Instructions!C$43*$F$124*(E236/(C236*F236^2))*(0.5/((E236/F236)^2+0.5)))/1000000),1/Instructions!C$43*LN(1+(Instructions!C$43*Instructions!C$41*(B236/C236)/E236))/1000000), "")</f>
        <v/>
      </c>
      <c r="J236" s="105" t="str">
        <f>IF(C236&lt;&gt;"",IF(B236=0,I236*SQRT(4/0.5+1/((E236/F236)^2+0.5)+($G$124/$F$124)^2),I236*(((4/B236)+(F236/E236)^2+(Instructions!C$42/Instructions!C$41)^2))^0.5),"")</f>
        <v/>
      </c>
      <c r="K236" s="62" t="str">
        <f ca="1">IF(C236&lt;&gt;"",(OFFSET(A110,0,Instructions!C$24-1,1,1)/OFFSET(A110,0,Instructions!D$24-1,1,1))/Instructions!$E$35,"")</f>
        <v/>
      </c>
      <c r="L236" s="66" t="str">
        <f ca="1">IF(C236&lt;&gt;"",K236*2*(((OFFSET(A110,0,Instructions!C$24,1,1)/(OFFSET(A110,0,Instructions!C$24-1,1,1))))+((((OFFSET(A110,0,Instructions!D$24,1,1)/(OFFSET(A110,0,Instructions!D$24-1,1,1))))))),"")</f>
        <v/>
      </c>
      <c r="M236" s="96"/>
      <c r="N236" s="96"/>
      <c r="O236" s="86"/>
      <c r="P236" s="87"/>
      <c r="Q236" s="29"/>
      <c r="R236" s="115"/>
      <c r="S236" s="116"/>
      <c r="T236" s="117"/>
      <c r="V236" s="127" t="str">
        <f ca="1">IF(C236&lt;&gt;"",IF(B236=0,(I236^0.5/(J236/(2*I236^0.5)))^2,(LN(I236)/(I236*(((1/B236)+((OFFSET(A110,0,Instructions!H$24,1,1)/OFFSET(A110,0,Instructions!H$24-1,1,1))/2)^2))^0.5/I236))^2),"")</f>
        <v/>
      </c>
      <c r="W236" s="62" t="str">
        <f ca="1">IF(C236&lt;&gt;"",IF(B236=0,I236^0.5/(J236/(2*I236^0.5))^2,LN(I236)/(I236*(((1/B236)+((OFFSET(A110,0,Instructions!H$24,1,1)/OFFSET(A110,0,Instructions!H$24-1,1,1))/2)^2))^0.5/I236)^2),"")</f>
        <v/>
      </c>
      <c r="X236" s="66" t="str">
        <f ca="1">IF(C236&lt;&gt;"",IF(B236=0,1/(J236/(2*I236^0.5))^2,1/((((1/B236)+((OFFSET(A110,0,Instructions!H$24,1,1)/OFFSET(A110,0,Instructions!H$24-1,1,1))/2)^2))^0.5)^2),"")</f>
        <v/>
      </c>
      <c r="Z236" s="99"/>
      <c r="AA236" s="99"/>
    </row>
    <row r="237" spans="1:27" s="23" customFormat="1" x14ac:dyDescent="0.2">
      <c r="A237" s="35" t="str">
        <f t="shared" si="6"/>
        <v/>
      </c>
      <c r="B237" s="83"/>
      <c r="C237" s="84"/>
      <c r="D237" s="64" t="str">
        <f ca="1">IF(C237&lt;&gt;"", 'Durango session calcs'!$H$3*OFFSET(A111,0,Instructions!H$24-1,1,1),"")</f>
        <v/>
      </c>
      <c r="E237" s="64" t="str">
        <f>IF(C237&lt;&gt;"",'Durango session calcs'!$H$3*P237,"")</f>
        <v/>
      </c>
      <c r="F237" s="64" t="str">
        <f ca="1">IF(C237&lt;&gt;"",D237*(((OFFSET(A111,0,Instructions!H$24,1,1)/OFFSET(A111,0,Instructions!H$24-1,1,1)))+'Durango session calcs'!L$7),"")</f>
        <v/>
      </c>
      <c r="G237" s="95" t="str">
        <f t="shared" si="7"/>
        <v/>
      </c>
      <c r="H237" s="92" t="str">
        <f t="shared" si="8"/>
        <v/>
      </c>
      <c r="I237" s="104" t="str">
        <f>IF(C237&lt;&gt;"",IF(B237=0,(1/Instructions!C$43*LN(1+Instructions!C$43*$F$124*(E237/(C237*F237^2))*(0.5/((E237/F237)^2+0.5)))/1000000),1/Instructions!C$43*LN(1+(Instructions!C$43*Instructions!C$41*(B237/C237)/E237))/1000000), "")</f>
        <v/>
      </c>
      <c r="J237" s="105" t="str">
        <f>IF(C237&lt;&gt;"",IF(B237=0,I237*SQRT(4/0.5+1/((E237/F237)^2+0.5)+($G$124/$F$124)^2),I237*(((4/B237)+(F237/E237)^2+(Instructions!C$42/Instructions!C$41)^2))^0.5),"")</f>
        <v/>
      </c>
      <c r="K237" s="62" t="str">
        <f ca="1">IF(C237&lt;&gt;"",(OFFSET(A111,0,Instructions!C$24-1,1,1)/OFFSET(A111,0,Instructions!D$24-1,1,1))/Instructions!$E$35,"")</f>
        <v/>
      </c>
      <c r="L237" s="66" t="str">
        <f ca="1">IF(C237&lt;&gt;"",K237*2*(((OFFSET(A111,0,Instructions!C$24,1,1)/(OFFSET(A111,0,Instructions!C$24-1,1,1))))+((((OFFSET(A111,0,Instructions!D$24,1,1)/(OFFSET(A111,0,Instructions!D$24-1,1,1))))))),"")</f>
        <v/>
      </c>
      <c r="M237" s="96"/>
      <c r="N237" s="96"/>
      <c r="O237" s="86"/>
      <c r="P237" s="87"/>
      <c r="Q237" s="29"/>
      <c r="R237" s="115"/>
      <c r="S237" s="116"/>
      <c r="T237" s="117"/>
      <c r="V237" s="127" t="str">
        <f ca="1">IF(C237&lt;&gt;"",IF(B237=0,(I237^0.5/(J237/(2*I237^0.5)))^2,(LN(I237)/(I237*(((1/B237)+((OFFSET(A111,0,Instructions!H$24,1,1)/OFFSET(A111,0,Instructions!H$24-1,1,1))/2)^2))^0.5/I237))^2),"")</f>
        <v/>
      </c>
      <c r="W237" s="62" t="str">
        <f ca="1">IF(C237&lt;&gt;"",IF(B237=0,I237^0.5/(J237/(2*I237^0.5))^2,LN(I237)/(I237*(((1/B237)+((OFFSET(A111,0,Instructions!H$24,1,1)/OFFSET(A111,0,Instructions!H$24-1,1,1))/2)^2))^0.5/I237)^2),"")</f>
        <v/>
      </c>
      <c r="X237" s="66" t="str">
        <f ca="1">IF(C237&lt;&gt;"",IF(B237=0,1/(J237/(2*I237^0.5))^2,1/((((1/B237)+((OFFSET(A111,0,Instructions!H$24,1,1)/OFFSET(A111,0,Instructions!H$24-1,1,1))/2)^2))^0.5)^2),"")</f>
        <v/>
      </c>
      <c r="Z237" s="99"/>
      <c r="AA237" s="99"/>
    </row>
    <row r="238" spans="1:27" s="23" customFormat="1" x14ac:dyDescent="0.2">
      <c r="A238" s="35" t="str">
        <f t="shared" si="6"/>
        <v/>
      </c>
      <c r="B238" s="83"/>
      <c r="C238" s="84"/>
      <c r="D238" s="64" t="str">
        <f ca="1">IF(C238&lt;&gt;"", 'Durango session calcs'!$H$3*OFFSET(A112,0,Instructions!H$24-1,1,1),"")</f>
        <v/>
      </c>
      <c r="E238" s="64" t="str">
        <f>IF(C238&lt;&gt;"",'Durango session calcs'!$H$3*P238,"")</f>
        <v/>
      </c>
      <c r="F238" s="64" t="str">
        <f ca="1">IF(C238&lt;&gt;"",D238*(((OFFSET(A112,0,Instructions!H$24,1,1)/OFFSET(A112,0,Instructions!H$24-1,1,1)))+'Durango session calcs'!L$7),"")</f>
        <v/>
      </c>
      <c r="G238" s="95" t="str">
        <f t="shared" si="7"/>
        <v/>
      </c>
      <c r="H238" s="92" t="str">
        <f t="shared" si="8"/>
        <v/>
      </c>
      <c r="I238" s="104" t="str">
        <f>IF(C238&lt;&gt;"",IF(B238=0,(1/Instructions!C$43*LN(1+Instructions!C$43*$F$124*(E238/(C238*F238^2))*(0.5/((E238/F238)^2+0.5)))/1000000),1/Instructions!C$43*LN(1+(Instructions!C$43*Instructions!C$41*(B238/C238)/E238))/1000000), "")</f>
        <v/>
      </c>
      <c r="J238" s="105" t="str">
        <f>IF(C238&lt;&gt;"",IF(B238=0,I238*SQRT(4/0.5+1/((E238/F238)^2+0.5)+($G$124/$F$124)^2),I238*(((4/B238)+(F238/E238)^2+(Instructions!C$42/Instructions!C$41)^2))^0.5),"")</f>
        <v/>
      </c>
      <c r="K238" s="62" t="str">
        <f ca="1">IF(C238&lt;&gt;"",(OFFSET(A112,0,Instructions!C$24-1,1,1)/OFFSET(A112,0,Instructions!D$24-1,1,1))/Instructions!$E$35,"")</f>
        <v/>
      </c>
      <c r="L238" s="66" t="str">
        <f ca="1">IF(C238&lt;&gt;"",K238*2*(((OFFSET(A112,0,Instructions!C$24,1,1)/(OFFSET(A112,0,Instructions!C$24-1,1,1))))+((((OFFSET(A112,0,Instructions!D$24,1,1)/(OFFSET(A112,0,Instructions!D$24-1,1,1))))))),"")</f>
        <v/>
      </c>
      <c r="M238" s="96"/>
      <c r="N238" s="96"/>
      <c r="O238" s="86"/>
      <c r="P238" s="87"/>
      <c r="Q238" s="29"/>
      <c r="R238" s="115"/>
      <c r="S238" s="116"/>
      <c r="T238" s="117"/>
      <c r="V238" s="127" t="str">
        <f ca="1">IF(C238&lt;&gt;"",IF(B238=0,(I238^0.5/(J238/(2*I238^0.5)))^2,(LN(I238)/(I238*(((1/B238)+((OFFSET(A112,0,Instructions!H$24,1,1)/OFFSET(A112,0,Instructions!H$24-1,1,1))/2)^2))^0.5/I238))^2),"")</f>
        <v/>
      </c>
      <c r="W238" s="62" t="str">
        <f ca="1">IF(C238&lt;&gt;"",IF(B238=0,I238^0.5/(J238/(2*I238^0.5))^2,LN(I238)/(I238*(((1/B238)+((OFFSET(A112,0,Instructions!H$24,1,1)/OFFSET(A112,0,Instructions!H$24-1,1,1))/2)^2))^0.5/I238)^2),"")</f>
        <v/>
      </c>
      <c r="X238" s="66" t="str">
        <f ca="1">IF(C238&lt;&gt;"",IF(B238=0,1/(J238/(2*I238^0.5))^2,1/((((1/B238)+((OFFSET(A112,0,Instructions!H$24,1,1)/OFFSET(A112,0,Instructions!H$24-1,1,1))/2)^2))^0.5)^2),"")</f>
        <v/>
      </c>
      <c r="Z238" s="99"/>
      <c r="AA238" s="99"/>
    </row>
    <row r="239" spans="1:27" s="23" customFormat="1" x14ac:dyDescent="0.2">
      <c r="A239" s="35" t="str">
        <f t="shared" si="6"/>
        <v/>
      </c>
      <c r="B239" s="83"/>
      <c r="C239" s="84"/>
      <c r="D239" s="64" t="str">
        <f ca="1">IF(C239&lt;&gt;"", 'Durango session calcs'!$H$3*OFFSET(A113,0,Instructions!H$24-1,1,1),"")</f>
        <v/>
      </c>
      <c r="E239" s="64" t="str">
        <f>IF(C239&lt;&gt;"",'Durango session calcs'!$H$3*P239,"")</f>
        <v/>
      </c>
      <c r="F239" s="64" t="str">
        <f ca="1">IF(C239&lt;&gt;"",D239*(((OFFSET(A113,0,Instructions!H$24,1,1)/OFFSET(A113,0,Instructions!H$24-1,1,1)))+'Durango session calcs'!L$7),"")</f>
        <v/>
      </c>
      <c r="G239" s="95" t="str">
        <f t="shared" si="7"/>
        <v/>
      </c>
      <c r="H239" s="92" t="str">
        <f t="shared" si="8"/>
        <v/>
      </c>
      <c r="I239" s="104" t="str">
        <f>IF(C239&lt;&gt;"",IF(B239=0,(1/Instructions!C$43*LN(1+Instructions!C$43*$F$124*(E239/(C239*F239^2))*(0.5/((E239/F239)^2+0.5)))/1000000),1/Instructions!C$43*LN(1+(Instructions!C$43*Instructions!C$41*(B239/C239)/E239))/1000000), "")</f>
        <v/>
      </c>
      <c r="J239" s="105" t="str">
        <f>IF(C239&lt;&gt;"",IF(B239=0,I239*SQRT(4/0.5+1/((E239/F239)^2+0.5)+($G$124/$F$124)^2),I239*(((4/B239)+(F239/E239)^2+(Instructions!C$42/Instructions!C$41)^2))^0.5),"")</f>
        <v/>
      </c>
      <c r="K239" s="62" t="str">
        <f ca="1">IF(C239&lt;&gt;"",(OFFSET(A113,0,Instructions!C$24-1,1,1)/OFFSET(A113,0,Instructions!D$24-1,1,1))/Instructions!$E$35,"")</f>
        <v/>
      </c>
      <c r="L239" s="66" t="str">
        <f ca="1">IF(C239&lt;&gt;"",K239*2*(((OFFSET(A113,0,Instructions!C$24,1,1)/(OFFSET(A113,0,Instructions!C$24-1,1,1))))+((((OFFSET(A113,0,Instructions!D$24,1,1)/(OFFSET(A113,0,Instructions!D$24-1,1,1))))))),"")</f>
        <v/>
      </c>
      <c r="M239" s="96"/>
      <c r="N239" s="96"/>
      <c r="O239" s="86"/>
      <c r="P239" s="87"/>
      <c r="Q239" s="29"/>
      <c r="R239" s="115"/>
      <c r="S239" s="116"/>
      <c r="T239" s="117"/>
      <c r="V239" s="127" t="str">
        <f ca="1">IF(C239&lt;&gt;"",IF(B239=0,(I239^0.5/(J239/(2*I239^0.5)))^2,(LN(I239)/(I239*(((1/B239)+((OFFSET(A113,0,Instructions!H$24,1,1)/OFFSET(A113,0,Instructions!H$24-1,1,1))/2)^2))^0.5/I239))^2),"")</f>
        <v/>
      </c>
      <c r="W239" s="62" t="str">
        <f ca="1">IF(C239&lt;&gt;"",IF(B239=0,I239^0.5/(J239/(2*I239^0.5))^2,LN(I239)/(I239*(((1/B239)+((OFFSET(A113,0,Instructions!H$24,1,1)/OFFSET(A113,0,Instructions!H$24-1,1,1))/2)^2))^0.5/I239)^2),"")</f>
        <v/>
      </c>
      <c r="X239" s="66" t="str">
        <f ca="1">IF(C239&lt;&gt;"",IF(B239=0,1/(J239/(2*I239^0.5))^2,1/((((1/B239)+((OFFSET(A113,0,Instructions!H$24,1,1)/OFFSET(A113,0,Instructions!H$24-1,1,1))/2)^2))^0.5)^2),"")</f>
        <v/>
      </c>
      <c r="Z239" s="99"/>
      <c r="AA239" s="99"/>
    </row>
    <row r="240" spans="1:27" s="23" customFormat="1" x14ac:dyDescent="0.2">
      <c r="A240" s="35" t="str">
        <f t="shared" si="6"/>
        <v/>
      </c>
      <c r="B240" s="83"/>
      <c r="C240" s="84"/>
      <c r="D240" s="64" t="str">
        <f ca="1">IF(C240&lt;&gt;"", 'Durango session calcs'!$H$3*OFFSET(A114,0,Instructions!H$24-1,1,1),"")</f>
        <v/>
      </c>
      <c r="E240" s="64" t="str">
        <f>IF(C240&lt;&gt;"",'Durango session calcs'!$H$3*P240,"")</f>
        <v/>
      </c>
      <c r="F240" s="64" t="str">
        <f ca="1">IF(C240&lt;&gt;"",D240*(((OFFSET(A114,0,Instructions!H$24,1,1)/OFFSET(A114,0,Instructions!H$24-1,1,1)))+'Durango session calcs'!L$7),"")</f>
        <v/>
      </c>
      <c r="G240" s="95" t="str">
        <f t="shared" si="7"/>
        <v/>
      </c>
      <c r="H240" s="92" t="str">
        <f t="shared" si="8"/>
        <v/>
      </c>
      <c r="I240" s="104" t="str">
        <f>IF(C240&lt;&gt;"",IF(B240=0,(1/Instructions!C$43*LN(1+Instructions!C$43*$F$124*(E240/(C240*F240^2))*(0.5/((E240/F240)^2+0.5)))/1000000),1/Instructions!C$43*LN(1+(Instructions!C$43*Instructions!C$41*(B240/C240)/E240))/1000000), "")</f>
        <v/>
      </c>
      <c r="J240" s="105" t="str">
        <f>IF(C240&lt;&gt;"",IF(B240=0,I240*SQRT(4/0.5+1/((E240/F240)^2+0.5)+($G$124/$F$124)^2),I240*(((4/B240)+(F240/E240)^2+(Instructions!C$42/Instructions!C$41)^2))^0.5),"")</f>
        <v/>
      </c>
      <c r="K240" s="62" t="str">
        <f ca="1">IF(C240&lt;&gt;"",(OFFSET(A114,0,Instructions!C$24-1,1,1)/OFFSET(A114,0,Instructions!D$24-1,1,1))/Instructions!$E$35,"")</f>
        <v/>
      </c>
      <c r="L240" s="66" t="str">
        <f ca="1">IF(C240&lt;&gt;"",K240*2*(((OFFSET(A114,0,Instructions!C$24,1,1)/(OFFSET(A114,0,Instructions!C$24-1,1,1))))+((((OFFSET(A114,0,Instructions!D$24,1,1)/(OFFSET(A114,0,Instructions!D$24-1,1,1))))))),"")</f>
        <v/>
      </c>
      <c r="M240" s="96"/>
      <c r="N240" s="96"/>
      <c r="O240" s="86"/>
      <c r="P240" s="87"/>
      <c r="Q240" s="29"/>
      <c r="R240" s="115"/>
      <c r="S240" s="116"/>
      <c r="T240" s="117"/>
      <c r="V240" s="127" t="str">
        <f ca="1">IF(C240&lt;&gt;"",IF(B240=0,(I240^0.5/(J240/(2*I240^0.5)))^2,(LN(I240)/(I240*(((1/B240)+((OFFSET(A114,0,Instructions!H$24,1,1)/OFFSET(A114,0,Instructions!H$24-1,1,1))/2)^2))^0.5/I240))^2),"")</f>
        <v/>
      </c>
      <c r="W240" s="62" t="str">
        <f ca="1">IF(C240&lt;&gt;"",IF(B240=0,I240^0.5/(J240/(2*I240^0.5))^2,LN(I240)/(I240*(((1/B240)+((OFFSET(A114,0,Instructions!H$24,1,1)/OFFSET(A114,0,Instructions!H$24-1,1,1))/2)^2))^0.5/I240)^2),"")</f>
        <v/>
      </c>
      <c r="X240" s="66" t="str">
        <f ca="1">IF(C240&lt;&gt;"",IF(B240=0,1/(J240/(2*I240^0.5))^2,1/((((1/B240)+((OFFSET(A114,0,Instructions!H$24,1,1)/OFFSET(A114,0,Instructions!H$24-1,1,1))/2)^2))^0.5)^2),"")</f>
        <v/>
      </c>
      <c r="Z240" s="99"/>
      <c r="AA240" s="99"/>
    </row>
    <row r="241" spans="1:27" s="23" customFormat="1" x14ac:dyDescent="0.2">
      <c r="A241" s="35" t="str">
        <f t="shared" si="6"/>
        <v/>
      </c>
      <c r="B241" s="83"/>
      <c r="C241" s="84"/>
      <c r="D241" s="64" t="str">
        <f ca="1">IF(C241&lt;&gt;"", 'Durango session calcs'!$H$3*OFFSET(A115,0,Instructions!H$24-1,1,1),"")</f>
        <v/>
      </c>
      <c r="E241" s="64" t="str">
        <f>IF(C241&lt;&gt;"",'Durango session calcs'!$H$3*P241,"")</f>
        <v/>
      </c>
      <c r="F241" s="64" t="str">
        <f ca="1">IF(C241&lt;&gt;"",D241*(((OFFSET(A115,0,Instructions!H$24,1,1)/OFFSET(A115,0,Instructions!H$24-1,1,1)))+'Durango session calcs'!L$7),"")</f>
        <v/>
      </c>
      <c r="G241" s="95" t="str">
        <f t="shared" si="7"/>
        <v/>
      </c>
      <c r="H241" s="92" t="str">
        <f t="shared" si="8"/>
        <v/>
      </c>
      <c r="I241" s="104" t="str">
        <f>IF(C241&lt;&gt;"",IF(B241=0,(1/Instructions!C$43*LN(1+Instructions!C$43*$F$124*(E241/(C241*F241^2))*(0.5/((E241/F241)^2+0.5)))/1000000),1/Instructions!C$43*LN(1+(Instructions!C$43*Instructions!C$41*(B241/C241)/E241))/1000000), "")</f>
        <v/>
      </c>
      <c r="J241" s="105" t="str">
        <f>IF(C241&lt;&gt;"",IF(B241=0,I241*SQRT(4/0.5+1/((E241/F241)^2+0.5)+($G$124/$F$124)^2),I241*(((4/B241)+(F241/E241)^2+(Instructions!C$42/Instructions!C$41)^2))^0.5),"")</f>
        <v/>
      </c>
      <c r="K241" s="62" t="str">
        <f ca="1">IF(C241&lt;&gt;"",(OFFSET(A115,0,Instructions!C$24-1,1,1)/OFFSET(A115,0,Instructions!D$24-1,1,1))/Instructions!$E$35,"")</f>
        <v/>
      </c>
      <c r="L241" s="66" t="str">
        <f ca="1">IF(C241&lt;&gt;"",K241*2*(((OFFSET(A115,0,Instructions!C$24,1,1)/(OFFSET(A115,0,Instructions!C$24-1,1,1))))+((((OFFSET(A115,0,Instructions!D$24,1,1)/(OFFSET(A115,0,Instructions!D$24-1,1,1))))))),"")</f>
        <v/>
      </c>
      <c r="M241" s="96"/>
      <c r="N241" s="96"/>
      <c r="O241" s="86"/>
      <c r="P241" s="87"/>
      <c r="Q241" s="29"/>
      <c r="R241" s="115"/>
      <c r="S241" s="116"/>
      <c r="T241" s="117"/>
      <c r="V241" s="127" t="str">
        <f ca="1">IF(C241&lt;&gt;"",IF(B241=0,(I241^0.5/(J241/(2*I241^0.5)))^2,(LN(I241)/(I241*(((1/B241)+((OFFSET(A115,0,Instructions!H$24,1,1)/OFFSET(A115,0,Instructions!H$24-1,1,1))/2)^2))^0.5/I241))^2),"")</f>
        <v/>
      </c>
      <c r="W241" s="62" t="str">
        <f ca="1">IF(C241&lt;&gt;"",IF(B241=0,I241^0.5/(J241/(2*I241^0.5))^2,LN(I241)/(I241*(((1/B241)+((OFFSET(A115,0,Instructions!H$24,1,1)/OFFSET(A115,0,Instructions!H$24-1,1,1))/2)^2))^0.5/I241)^2),"")</f>
        <v/>
      </c>
      <c r="X241" s="66" t="str">
        <f ca="1">IF(C241&lt;&gt;"",IF(B241=0,1/(J241/(2*I241^0.5))^2,1/((((1/B241)+((OFFSET(A115,0,Instructions!H$24,1,1)/OFFSET(A115,0,Instructions!H$24-1,1,1))/2)^2))^0.5)^2),"")</f>
        <v/>
      </c>
      <c r="Z241" s="99"/>
      <c r="AA241" s="99"/>
    </row>
    <row r="242" spans="1:27" s="23" customFormat="1" x14ac:dyDescent="0.2">
      <c r="A242" s="35" t="str">
        <f t="shared" si="6"/>
        <v/>
      </c>
      <c r="B242" s="83"/>
      <c r="C242" s="84"/>
      <c r="D242" s="64" t="str">
        <f ca="1">IF(C242&lt;&gt;"", 'Durango session calcs'!$H$3*OFFSET(A116,0,Instructions!H$24-1,1,1),"")</f>
        <v/>
      </c>
      <c r="E242" s="64" t="str">
        <f>IF(C242&lt;&gt;"",'Durango session calcs'!$H$3*P242,"")</f>
        <v/>
      </c>
      <c r="F242" s="64" t="str">
        <f ca="1">IF(C242&lt;&gt;"",D242*(((OFFSET(A116,0,Instructions!H$24,1,1)/OFFSET(A116,0,Instructions!H$24-1,1,1)))+'Durango session calcs'!L$7),"")</f>
        <v/>
      </c>
      <c r="G242" s="95" t="str">
        <f t="shared" si="7"/>
        <v/>
      </c>
      <c r="H242" s="92" t="str">
        <f t="shared" si="8"/>
        <v/>
      </c>
      <c r="I242" s="104" t="str">
        <f>IF(C242&lt;&gt;"",IF(B242=0,(1/Instructions!C$43*LN(1+Instructions!C$43*$F$124*(E242/(C242*F242^2))*(0.5/((E242/F242)^2+0.5)))/1000000),1/Instructions!C$43*LN(1+(Instructions!C$43*Instructions!C$41*(B242/C242)/E242))/1000000), "")</f>
        <v/>
      </c>
      <c r="J242" s="105" t="str">
        <f>IF(C242&lt;&gt;"",IF(B242=0,I242*SQRT(4/0.5+1/((E242/F242)^2+0.5)+($G$124/$F$124)^2),I242*(((4/B242)+(F242/E242)^2+(Instructions!C$42/Instructions!C$41)^2))^0.5),"")</f>
        <v/>
      </c>
      <c r="K242" s="62" t="str">
        <f ca="1">IF(C242&lt;&gt;"",(OFFSET(A116,0,Instructions!C$24-1,1,1)/OFFSET(A116,0,Instructions!D$24-1,1,1))/Instructions!$E$35,"")</f>
        <v/>
      </c>
      <c r="L242" s="66" t="str">
        <f ca="1">IF(C242&lt;&gt;"",K242*2*(((OFFSET(A116,0,Instructions!C$24,1,1)/(OFFSET(A116,0,Instructions!C$24-1,1,1))))+((((OFFSET(A116,0,Instructions!D$24,1,1)/(OFFSET(A116,0,Instructions!D$24-1,1,1))))))),"")</f>
        <v/>
      </c>
      <c r="M242" s="96"/>
      <c r="N242" s="96"/>
      <c r="O242" s="86"/>
      <c r="P242" s="87"/>
      <c r="Q242" s="29"/>
      <c r="R242" s="115"/>
      <c r="S242" s="116"/>
      <c r="T242" s="117"/>
      <c r="V242" s="127" t="str">
        <f ca="1">IF(C242&lt;&gt;"",IF(B242=0,(I242^0.5/(J242/(2*I242^0.5)))^2,(LN(I242)/(I242*(((1/B242)+((OFFSET(A116,0,Instructions!H$24,1,1)/OFFSET(A116,0,Instructions!H$24-1,1,1))/2)^2))^0.5/I242))^2),"")</f>
        <v/>
      </c>
      <c r="W242" s="62" t="str">
        <f ca="1">IF(C242&lt;&gt;"",IF(B242=0,I242^0.5/(J242/(2*I242^0.5))^2,LN(I242)/(I242*(((1/B242)+((OFFSET(A116,0,Instructions!H$24,1,1)/OFFSET(A116,0,Instructions!H$24-1,1,1))/2)^2))^0.5/I242)^2),"")</f>
        <v/>
      </c>
      <c r="X242" s="66" t="str">
        <f ca="1">IF(C242&lt;&gt;"",IF(B242=0,1/(J242/(2*I242^0.5))^2,1/((((1/B242)+((OFFSET(A116,0,Instructions!H$24,1,1)/OFFSET(A116,0,Instructions!H$24-1,1,1))/2)^2))^0.5)^2),"")</f>
        <v/>
      </c>
      <c r="Z242" s="99"/>
      <c r="AA242" s="99"/>
    </row>
    <row r="243" spans="1:27" s="23" customFormat="1" x14ac:dyDescent="0.2">
      <c r="A243" s="35" t="str">
        <f t="shared" si="6"/>
        <v/>
      </c>
      <c r="B243" s="83"/>
      <c r="C243" s="84"/>
      <c r="D243" s="64" t="str">
        <f ca="1">IF(C243&lt;&gt;"", 'Durango session calcs'!$H$3*OFFSET(A117,0,Instructions!H$24-1,1,1),"")</f>
        <v/>
      </c>
      <c r="E243" s="64" t="str">
        <f>IF(C243&lt;&gt;"",'Durango session calcs'!$H$3*P243,"")</f>
        <v/>
      </c>
      <c r="F243" s="64" t="str">
        <f ca="1">IF(C243&lt;&gt;"",D243*(((OFFSET(A117,0,Instructions!H$24,1,1)/OFFSET(A117,0,Instructions!H$24-1,1,1)))+'Durango session calcs'!L$7),"")</f>
        <v/>
      </c>
      <c r="G243" s="95" t="str">
        <f t="shared" si="7"/>
        <v/>
      </c>
      <c r="H243" s="92" t="str">
        <f t="shared" si="8"/>
        <v/>
      </c>
      <c r="I243" s="104" t="str">
        <f>IF(C243&lt;&gt;"",IF(B243=0,(1/Instructions!C$43*LN(1+Instructions!C$43*$F$124*(E243/(C243*F243^2))*(0.5/((E243/F243)^2+0.5)))/1000000),1/Instructions!C$43*LN(1+(Instructions!C$43*Instructions!C$41*(B243/C243)/E243))/1000000), "")</f>
        <v/>
      </c>
      <c r="J243" s="105" t="str">
        <f>IF(C243&lt;&gt;"",IF(B243=0,I243*SQRT(4/0.5+1/((E243/F243)^2+0.5)+($G$124/$F$124)^2),I243*(((4/B243)+(F243/E243)^2+(Instructions!C$42/Instructions!C$41)^2))^0.5),"")</f>
        <v/>
      </c>
      <c r="K243" s="62" t="str">
        <f ca="1">IF(C243&lt;&gt;"",(OFFSET(A117,0,Instructions!C$24-1,1,1)/OFFSET(A117,0,Instructions!D$24-1,1,1))/Instructions!$E$35,"")</f>
        <v/>
      </c>
      <c r="L243" s="66" t="str">
        <f ca="1">IF(C243&lt;&gt;"",K243*2*(((OFFSET(A117,0,Instructions!C$24,1,1)/(OFFSET(A117,0,Instructions!C$24-1,1,1))))+((((OFFSET(A117,0,Instructions!D$24,1,1)/(OFFSET(A117,0,Instructions!D$24-1,1,1))))))),"")</f>
        <v/>
      </c>
      <c r="M243" s="96"/>
      <c r="N243" s="96"/>
      <c r="O243" s="86"/>
      <c r="P243" s="87"/>
      <c r="Q243" s="29"/>
      <c r="R243" s="115"/>
      <c r="S243" s="116"/>
      <c r="T243" s="117"/>
      <c r="V243" s="127" t="str">
        <f ca="1">IF(C243&lt;&gt;"",IF(B243=0,(I243^0.5/(J243/(2*I243^0.5)))^2,(LN(I243)/(I243*(((1/B243)+((OFFSET(A117,0,Instructions!H$24,1,1)/OFFSET(A117,0,Instructions!H$24-1,1,1))/2)^2))^0.5/I243))^2),"")</f>
        <v/>
      </c>
      <c r="W243" s="62" t="str">
        <f ca="1">IF(C243&lt;&gt;"",IF(B243=0,I243^0.5/(J243/(2*I243^0.5))^2,LN(I243)/(I243*(((1/B243)+((OFFSET(A117,0,Instructions!H$24,1,1)/OFFSET(A117,0,Instructions!H$24-1,1,1))/2)^2))^0.5/I243)^2),"")</f>
        <v/>
      </c>
      <c r="X243" s="66" t="str">
        <f ca="1">IF(C243&lt;&gt;"",IF(B243=0,1/(J243/(2*I243^0.5))^2,1/((((1/B243)+((OFFSET(A117,0,Instructions!H$24,1,1)/OFFSET(A117,0,Instructions!H$24-1,1,1))/2)^2))^0.5)^2),"")</f>
        <v/>
      </c>
      <c r="Z243" s="99"/>
      <c r="AA243" s="99"/>
    </row>
    <row r="244" spans="1:27" s="23" customFormat="1" x14ac:dyDescent="0.2">
      <c r="A244" s="35" t="str">
        <f t="shared" si="6"/>
        <v/>
      </c>
      <c r="B244" s="83"/>
      <c r="C244" s="84"/>
      <c r="D244" s="64" t="str">
        <f ca="1">IF(C244&lt;&gt;"", 'Durango session calcs'!$H$3*OFFSET(A118,0,Instructions!H$24-1,1,1),"")</f>
        <v/>
      </c>
      <c r="E244" s="64" t="str">
        <f>IF(C244&lt;&gt;"",'Durango session calcs'!$H$3*P244,"")</f>
        <v/>
      </c>
      <c r="F244" s="64" t="str">
        <f ca="1">IF(C244&lt;&gt;"",D244*(((OFFSET(A118,0,Instructions!H$24,1,1)/OFFSET(A118,0,Instructions!H$24-1,1,1)))+'Durango session calcs'!L$7),"")</f>
        <v/>
      </c>
      <c r="G244" s="95" t="str">
        <f t="shared" si="7"/>
        <v/>
      </c>
      <c r="H244" s="92" t="str">
        <f t="shared" si="8"/>
        <v/>
      </c>
      <c r="I244" s="104" t="str">
        <f>IF(C244&lt;&gt;"",IF(B244=0,(1/Instructions!C$43*LN(1+Instructions!C$43*$F$124*(E244/(C244*F244^2))*(0.5/((E244/F244)^2+0.5)))/1000000),1/Instructions!C$43*LN(1+(Instructions!C$43*Instructions!C$41*(B244/C244)/E244))/1000000), "")</f>
        <v/>
      </c>
      <c r="J244" s="105" t="str">
        <f>IF(C244&lt;&gt;"",IF(B244=0,I244*SQRT(4/0.5+1/((E244/F244)^2+0.5)+($G$124/$F$124)^2),I244*(((4/B244)+(F244/E244)^2+(Instructions!C$42/Instructions!C$41)^2))^0.5),"")</f>
        <v/>
      </c>
      <c r="K244" s="62" t="str">
        <f ca="1">IF(C244&lt;&gt;"",(OFFSET(A118,0,Instructions!C$24-1,1,1)/OFFSET(A118,0,Instructions!D$24-1,1,1))/Instructions!$E$35,"")</f>
        <v/>
      </c>
      <c r="L244" s="66" t="str">
        <f ca="1">IF(C244&lt;&gt;"",K244*2*(((OFFSET(A118,0,Instructions!C$24,1,1)/(OFFSET(A118,0,Instructions!C$24-1,1,1))))+((((OFFSET(A118,0,Instructions!D$24,1,1)/(OFFSET(A118,0,Instructions!D$24-1,1,1))))))),"")</f>
        <v/>
      </c>
      <c r="M244" s="96"/>
      <c r="N244" s="96"/>
      <c r="O244" s="86"/>
      <c r="P244" s="87"/>
      <c r="Q244" s="29"/>
      <c r="R244" s="115"/>
      <c r="S244" s="116"/>
      <c r="T244" s="117"/>
      <c r="V244" s="127" t="str">
        <f ca="1">IF(C244&lt;&gt;"",IF(B244=0,(I244^0.5/(J244/(2*I244^0.5)))^2,(LN(I244)/(I244*(((1/B244)+((OFFSET(A118,0,Instructions!H$24,1,1)/OFFSET(A118,0,Instructions!H$24-1,1,1))/2)^2))^0.5/I244))^2),"")</f>
        <v/>
      </c>
      <c r="W244" s="62" t="str">
        <f ca="1">IF(C244&lt;&gt;"",IF(B244=0,I244^0.5/(J244/(2*I244^0.5))^2,LN(I244)/(I244*(((1/B244)+((OFFSET(A118,0,Instructions!H$24,1,1)/OFFSET(A118,0,Instructions!H$24-1,1,1))/2)^2))^0.5/I244)^2),"")</f>
        <v/>
      </c>
      <c r="X244" s="66" t="str">
        <f ca="1">IF(C244&lt;&gt;"",IF(B244=0,1/(J244/(2*I244^0.5))^2,1/((((1/B244)+((OFFSET(A118,0,Instructions!H$24,1,1)/OFFSET(A118,0,Instructions!H$24-1,1,1))/2)^2))^0.5)^2),"")</f>
        <v/>
      </c>
      <c r="Z244" s="99"/>
      <c r="AA244" s="99"/>
    </row>
    <row r="245" spans="1:27" s="23" customFormat="1" x14ac:dyDescent="0.2">
      <c r="A245" s="35" t="str">
        <f t="shared" si="6"/>
        <v/>
      </c>
      <c r="B245" s="83"/>
      <c r="C245" s="84"/>
      <c r="D245" s="64" t="str">
        <f ca="1">IF(C245&lt;&gt;"", 'Durango session calcs'!$H$3*OFFSET(A119,0,Instructions!H$24-1,1,1),"")</f>
        <v/>
      </c>
      <c r="E245" s="64" t="str">
        <f>IF(C245&lt;&gt;"",'Durango session calcs'!$H$3*P245,"")</f>
        <v/>
      </c>
      <c r="F245" s="64" t="str">
        <f ca="1">IF(C245&lt;&gt;"",D245*(((OFFSET(A119,0,Instructions!H$24,1,1)/OFFSET(A119,0,Instructions!H$24-1,1,1)))+'Durango session calcs'!L$7),"")</f>
        <v/>
      </c>
      <c r="G245" s="95" t="str">
        <f t="shared" si="7"/>
        <v/>
      </c>
      <c r="H245" s="92" t="str">
        <f t="shared" si="8"/>
        <v/>
      </c>
      <c r="I245" s="104" t="str">
        <f>IF(C245&lt;&gt;"",IF(B245=0,(1/Instructions!C$43*LN(1+Instructions!C$43*$F$124*(E245/(C245*F245^2))*(0.5/((E245/F245)^2+0.5)))/1000000),1/Instructions!C$43*LN(1+(Instructions!C$43*Instructions!C$41*(B245/C245)/E245))/1000000), "")</f>
        <v/>
      </c>
      <c r="J245" s="105" t="str">
        <f>IF(C245&lt;&gt;"",IF(B245=0,I245*SQRT(4/0.5+1/((E245/F245)^2+0.5)+($G$124/$F$124)^2),I245*(((4/B245)+(F245/E245)^2+(Instructions!C$42/Instructions!C$41)^2))^0.5),"")</f>
        <v/>
      </c>
      <c r="K245" s="62" t="str">
        <f ca="1">IF(C245&lt;&gt;"",(OFFSET(A119,0,Instructions!C$24-1,1,1)/OFFSET(A119,0,Instructions!D$24-1,1,1))/Instructions!$E$35,"")</f>
        <v/>
      </c>
      <c r="L245" s="66" t="str">
        <f ca="1">IF(C245&lt;&gt;"",K245*2*(((OFFSET(A119,0,Instructions!C$24,1,1)/(OFFSET(A119,0,Instructions!C$24-1,1,1))))+((((OFFSET(A119,0,Instructions!D$24,1,1)/(OFFSET(A119,0,Instructions!D$24-1,1,1))))))),"")</f>
        <v/>
      </c>
      <c r="M245" s="96"/>
      <c r="N245" s="96"/>
      <c r="O245" s="86"/>
      <c r="P245" s="87"/>
      <c r="Q245" s="29"/>
      <c r="R245" s="115"/>
      <c r="S245" s="116"/>
      <c r="T245" s="117"/>
      <c r="V245" s="127" t="str">
        <f ca="1">IF(C245&lt;&gt;"",IF(B245=0,(I245^0.5/(J245/(2*I245^0.5)))^2,(LN(I245)/(I245*(((1/B245)+((OFFSET(A119,0,Instructions!H$24,1,1)/OFFSET(A119,0,Instructions!H$24-1,1,1))/2)^2))^0.5/I245))^2),"")</f>
        <v/>
      </c>
      <c r="W245" s="62" t="str">
        <f ca="1">IF(C245&lt;&gt;"",IF(B245=0,I245^0.5/(J245/(2*I245^0.5))^2,LN(I245)/(I245*(((1/B245)+((OFFSET(A119,0,Instructions!H$24,1,1)/OFFSET(A119,0,Instructions!H$24-1,1,1))/2)^2))^0.5/I245)^2),"")</f>
        <v/>
      </c>
      <c r="X245" s="66" t="str">
        <f ca="1">IF(C245&lt;&gt;"",IF(B245=0,1/(J245/(2*I245^0.5))^2,1/((((1/B245)+((OFFSET(A119,0,Instructions!H$24,1,1)/OFFSET(A119,0,Instructions!H$24-1,1,1))/2)^2))^0.5)^2),"")</f>
        <v/>
      </c>
      <c r="Z245" s="99"/>
      <c r="AA245" s="99"/>
    </row>
    <row r="246" spans="1:27" s="23" customFormat="1" x14ac:dyDescent="0.2">
      <c r="A246" s="35" t="str">
        <f t="shared" si="6"/>
        <v/>
      </c>
      <c r="B246" s="83"/>
      <c r="C246" s="84"/>
      <c r="D246" s="64" t="str">
        <f ca="1">IF(C246&lt;&gt;"", 'Durango session calcs'!$H$3*OFFSET(A120,0,Instructions!H$24-1,1,1),"")</f>
        <v/>
      </c>
      <c r="E246" s="64" t="str">
        <f>IF(C246&lt;&gt;"",'Durango session calcs'!$H$3*P246,"")</f>
        <v/>
      </c>
      <c r="F246" s="64" t="str">
        <f ca="1">IF(C246&lt;&gt;"",D246*(((OFFSET(A120,0,Instructions!H$24,1,1)/OFFSET(A120,0,Instructions!H$24-1,1,1)))+'Durango session calcs'!L$7),"")</f>
        <v/>
      </c>
      <c r="G246" s="95" t="str">
        <f t="shared" si="7"/>
        <v/>
      </c>
      <c r="H246" s="92" t="str">
        <f t="shared" si="8"/>
        <v/>
      </c>
      <c r="I246" s="104" t="str">
        <f>IF(C246&lt;&gt;"",IF(B246=0,(1/Instructions!C$43*LN(1+Instructions!C$43*$F$124*(E246/(C246*F246^2))*(0.5/((E246/F246)^2+0.5)))/1000000),1/Instructions!C$43*LN(1+(Instructions!C$43*Instructions!C$41*(B246/C246)/E246))/1000000), "")</f>
        <v/>
      </c>
      <c r="J246" s="105" t="str">
        <f>IF(C246&lt;&gt;"",IF(B246=0,I246*SQRT(4/0.5+1/((E246/F246)^2+0.5)+($G$124/$F$124)^2),I246*(((4/B246)+(F246/E246)^2+(Instructions!C$42/Instructions!C$41)^2))^0.5),"")</f>
        <v/>
      </c>
      <c r="K246" s="62" t="str">
        <f ca="1">IF(C246&lt;&gt;"",(OFFSET(A120,0,Instructions!C$24-1,1,1)/OFFSET(A120,0,Instructions!D$24-1,1,1))/Instructions!$E$35,"")</f>
        <v/>
      </c>
      <c r="L246" s="66" t="str">
        <f ca="1">IF(C246&lt;&gt;"",K246*2*(((OFFSET(A120,0,Instructions!C$24,1,1)/(OFFSET(A120,0,Instructions!C$24-1,1,1))))+((((OFFSET(A120,0,Instructions!D$24,1,1)/(OFFSET(A120,0,Instructions!D$24-1,1,1))))))),"")</f>
        <v/>
      </c>
      <c r="M246" s="96"/>
      <c r="N246" s="96"/>
      <c r="O246" s="86"/>
      <c r="P246" s="87"/>
      <c r="Q246" s="29"/>
      <c r="R246" s="115"/>
      <c r="S246" s="116"/>
      <c r="T246" s="117"/>
      <c r="V246" s="127" t="str">
        <f ca="1">IF(C246&lt;&gt;"",IF(B246=0,(I246^0.5/(J246/(2*I246^0.5)))^2,(LN(I246)/(I246*(((1/B246)+((OFFSET(A120,0,Instructions!H$24,1,1)/OFFSET(A120,0,Instructions!H$24-1,1,1))/2)^2))^0.5/I246))^2),"")</f>
        <v/>
      </c>
      <c r="W246" s="62" t="str">
        <f ca="1">IF(C246&lt;&gt;"",IF(B246=0,I246^0.5/(J246/(2*I246^0.5))^2,LN(I246)/(I246*(((1/B246)+((OFFSET(A120,0,Instructions!H$24,1,1)/OFFSET(A120,0,Instructions!H$24-1,1,1))/2)^2))^0.5/I246)^2),"")</f>
        <v/>
      </c>
      <c r="X246" s="66" t="str">
        <f ca="1">IF(C246&lt;&gt;"",IF(B246=0,1/(J246/(2*I246^0.5))^2,1/((((1/B246)+((OFFSET(A120,0,Instructions!H$24,1,1)/OFFSET(A120,0,Instructions!H$24-1,1,1))/2)^2))^0.5)^2),"")</f>
        <v/>
      </c>
      <c r="Z246" s="99"/>
      <c r="AA246" s="99"/>
    </row>
    <row r="247" spans="1:27" s="23" customFormat="1" ht="13.5" thickBot="1" x14ac:dyDescent="0.25">
      <c r="A247" s="36" t="str">
        <f t="shared" si="6"/>
        <v/>
      </c>
      <c r="B247" s="128"/>
      <c r="C247" s="129"/>
      <c r="D247" s="130" t="str">
        <f ca="1">IF(C247&lt;&gt;"", 'Durango session calcs'!$H$3*OFFSET(A121,0,Instructions!H$24-1,1,1),"")</f>
        <v/>
      </c>
      <c r="E247" s="130" t="str">
        <f>IF(C247&lt;&gt;"",'Durango session calcs'!$H$3*P247,"")</f>
        <v/>
      </c>
      <c r="F247" s="130" t="str">
        <f ca="1">IF(C247&lt;&gt;"",D247*(((OFFSET(A121,0,Instructions!H$24,1,1)/OFFSET(A121,0,Instructions!H$24-1,1,1)))+'Durango session calcs'!L$7),"")</f>
        <v/>
      </c>
      <c r="G247" s="131" t="str">
        <f t="shared" si="7"/>
        <v/>
      </c>
      <c r="H247" s="132" t="str">
        <f t="shared" si="8"/>
        <v/>
      </c>
      <c r="I247" s="133" t="str">
        <f>IF(C247&lt;&gt;"",IF(B247=0,(1/Instructions!C$43*LN(1+Instructions!C$43*$F$124*(E247/(C247*F247^2))*(0.5/((E247/F247)^2+0.5)))/1000000),1/Instructions!C$43*LN(1+(Instructions!C$43*Instructions!C$41*(B247/C247)/E247))/1000000), "")</f>
        <v/>
      </c>
      <c r="J247" s="134" t="str">
        <f>IF(C247&lt;&gt;"",IF(B247=0,I247*SQRT(4/0.5+1/((E247/F247)^2+0.5)+($G$124/$F$124)^2),I247*(((4/B247)+(F247/E247)^2+(Instructions!C$42/Instructions!C$41)^2))^0.5),"")</f>
        <v/>
      </c>
      <c r="K247" s="135" t="str">
        <f ca="1">IF(C247&lt;&gt;"",(OFFSET(A121,0,Instructions!C$24-1,1,1)/OFFSET(A121,0,Instructions!D$24-1,1,1))/Instructions!$E$35,"")</f>
        <v/>
      </c>
      <c r="L247" s="136" t="str">
        <f ca="1">IF(C247&lt;&gt;"",K247*2*(((OFFSET(A121,0,Instructions!C$24,1,1)/(OFFSET(A121,0,Instructions!C$24-1,1,1))))+((((OFFSET(A121,0,Instructions!D$24,1,1)/(OFFSET(A121,0,Instructions!D$24-1,1,1))))))),"")</f>
        <v/>
      </c>
      <c r="M247" s="96"/>
      <c r="N247" s="96"/>
      <c r="O247" s="138"/>
      <c r="P247" s="139"/>
      <c r="Q247" s="140"/>
      <c r="R247" s="141"/>
      <c r="S247" s="142"/>
      <c r="T247" s="143"/>
      <c r="V247" s="137" t="str">
        <f ca="1">IF(C247&lt;&gt;"",IF(B247=0,(I247^0.5/(J247/(2*I247^0.5)))^2,(LN(I247)/(I247*(((1/B247)+((OFFSET(A121,0,Instructions!H$24,1,1)/OFFSET(A121,0,Instructions!H$24-1,1,1))/2)^2))^0.5/I247))^2),"")</f>
        <v/>
      </c>
      <c r="W247" s="135" t="str">
        <f ca="1">IF(C247&lt;&gt;"",IF(B247=0,I247^0.5/(J247/(2*I247^0.5))^2,LN(I247)/(I247*(((1/B247)+((OFFSET(A121,0,Instructions!H$24,1,1)/OFFSET(A121,0,Instructions!H$24-1,1,1))/2)^2))^0.5/I247)^2),"")</f>
        <v/>
      </c>
      <c r="X247" s="136" t="str">
        <f ca="1">IF(C247&lt;&gt;"",IF(B247=0,1/(J247/(2*I247^0.5))^2,1/((((1/B247)+((OFFSET(A121,0,Instructions!H$24,1,1)/OFFSET(A121,0,Instructions!H$24-1,1,1))/2)^2))^0.5)^2),"")</f>
        <v/>
      </c>
      <c r="Z247" s="99"/>
      <c r="AA247" s="99"/>
    </row>
    <row r="248" spans="1:27" x14ac:dyDescent="0.2">
      <c r="A248" s="24"/>
      <c r="D248" s="24"/>
      <c r="E248" s="68"/>
      <c r="F248" s="68"/>
      <c r="G248" s="3"/>
      <c r="H248" s="24"/>
      <c r="I248" s="67"/>
      <c r="M248" s="3"/>
      <c r="N248" s="67"/>
      <c r="O248" s="67"/>
    </row>
    <row r="249" spans="1:27" x14ac:dyDescent="0.2">
      <c r="B249" s="39"/>
      <c r="N249" s="39"/>
      <c r="O249" s="39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Raw traces</vt:lpstr>
      <vt:lpstr>Instructions</vt:lpstr>
      <vt:lpstr>Durango session calcs</vt:lpstr>
      <vt:lpstr>Durango ICP data</vt:lpstr>
      <vt:lpstr>Chlorine ICP data</vt:lpstr>
      <vt:lpstr>DL1_25.1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Chew</dc:creator>
  <cp:lastModifiedBy>Tanya Bagdasaryan</cp:lastModifiedBy>
  <dcterms:created xsi:type="dcterms:W3CDTF">2013-04-04T11:20:41Z</dcterms:created>
  <dcterms:modified xsi:type="dcterms:W3CDTF">2024-08-05T12:03:17Z</dcterms:modified>
</cp:coreProperties>
</file>