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tmlouw_sun_ac_za/Documents/Programming/MATLAB/Diffusion in gels/"/>
    </mc:Choice>
  </mc:AlternateContent>
  <xr:revisionPtr revIDLastSave="364" documentId="8_{5CD235FA-4034-4CA9-879A-AE4F78D069D2}" xr6:coauthVersionLast="47" xr6:coauthVersionMax="47" xr10:uidLastSave="{60E34382-4D98-46E5-85A4-4A77F1B09A12}"/>
  <bookViews>
    <workbookView xWindow="-108" yWindow="-108" windowWidth="23256" windowHeight="12576" activeTab="1" xr2:uid="{F7D37D08-99C9-4E56-A374-99766A1A1A76}"/>
  </bookViews>
  <sheets>
    <sheet name="Equilibrium data" sheetId="2" r:id="rId1"/>
    <sheet name="Diffusion data" sheetId="1" r:id="rId2"/>
    <sheet name="Diffusion data (Simplifi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49" i="1"/>
  <c r="J41" i="1"/>
  <c r="J37" i="1"/>
  <c r="J8" i="1"/>
  <c r="J18" i="1"/>
  <c r="J20" i="1"/>
  <c r="E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64" i="1"/>
  <c r="J64" i="1" s="1"/>
  <c r="E63" i="1"/>
  <c r="J63" i="1" s="1"/>
  <c r="E62" i="1"/>
  <c r="J62" i="1" s="1"/>
  <c r="E61" i="1"/>
  <c r="E60" i="1"/>
  <c r="J60" i="1" s="1"/>
  <c r="E59" i="1"/>
  <c r="J59" i="1" s="1"/>
  <c r="E58" i="1"/>
  <c r="J58" i="1" s="1"/>
  <c r="E57" i="1"/>
  <c r="J57" i="1" s="1"/>
  <c r="E56" i="1"/>
  <c r="J56" i="1" s="1"/>
  <c r="E55" i="1"/>
  <c r="J55" i="1" s="1"/>
  <c r="E54" i="1"/>
  <c r="J54" i="1" s="1"/>
  <c r="E53" i="1"/>
  <c r="J53" i="1" s="1"/>
  <c r="E52" i="1"/>
  <c r="J52" i="1" s="1"/>
  <c r="E51" i="1"/>
  <c r="J51" i="1" s="1"/>
  <c r="E50" i="1"/>
  <c r="J50" i="1" s="1"/>
  <c r="E49" i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E41" i="1"/>
  <c r="E40" i="1"/>
  <c r="J40" i="1" s="1"/>
  <c r="E39" i="1"/>
  <c r="J39" i="1" s="1"/>
  <c r="E38" i="1"/>
  <c r="J38" i="1" s="1"/>
  <c r="E37" i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E28" i="1"/>
  <c r="J28" i="1" s="1"/>
  <c r="E27" i="1"/>
  <c r="J27" i="1" s="1"/>
  <c r="E26" i="1"/>
  <c r="J26" i="1" s="1"/>
  <c r="E25" i="1"/>
  <c r="J25" i="1" s="1"/>
  <c r="E24" i="1"/>
  <c r="J24" i="1" s="1"/>
  <c r="E23" i="1"/>
  <c r="J23" i="1" s="1"/>
  <c r="E3" i="1"/>
  <c r="J3" i="1" s="1"/>
  <c r="E4" i="1"/>
  <c r="J4" i="1" s="1"/>
  <c r="E5" i="1"/>
  <c r="J5" i="1" s="1"/>
  <c r="E6" i="1"/>
  <c r="J6" i="1" s="1"/>
  <c r="E7" i="1"/>
  <c r="J7" i="1" s="1"/>
  <c r="E8" i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E19" i="1"/>
  <c r="J19" i="1" s="1"/>
  <c r="E20" i="1"/>
  <c r="E21" i="1"/>
  <c r="J21" i="1" s="1"/>
  <c r="E22" i="1"/>
  <c r="J22" i="1" s="1"/>
  <c r="E2" i="1"/>
  <c r="J2" i="1" s="1"/>
  <c r="F37" i="3" l="1"/>
  <c r="J37" i="3" s="1"/>
  <c r="F38" i="3"/>
  <c r="J38" i="3" s="1"/>
  <c r="F39" i="3"/>
  <c r="J39" i="3" s="1"/>
  <c r="F40" i="3"/>
  <c r="J40" i="3" s="1"/>
  <c r="F41" i="3"/>
  <c r="J41" i="3" s="1"/>
  <c r="F42" i="3"/>
  <c r="J42" i="3" s="1"/>
  <c r="F43" i="3"/>
  <c r="J43" i="3" s="1"/>
  <c r="F44" i="3"/>
  <c r="J44" i="3" s="1"/>
  <c r="F45" i="3"/>
  <c r="J45" i="3" s="1"/>
  <c r="F46" i="3"/>
  <c r="J46" i="3" s="1"/>
  <c r="F47" i="3"/>
  <c r="J47" i="3" s="1"/>
  <c r="F48" i="3"/>
  <c r="J48" i="3" s="1"/>
  <c r="F49" i="3"/>
  <c r="J49" i="3" s="1"/>
  <c r="F50" i="3"/>
  <c r="J50" i="3" s="1"/>
  <c r="F51" i="3"/>
  <c r="J51" i="3" s="1"/>
  <c r="F36" i="3"/>
  <c r="J36" i="3" s="1"/>
  <c r="F20" i="3"/>
  <c r="J20" i="3" s="1"/>
  <c r="F21" i="3"/>
  <c r="J21" i="3" s="1"/>
  <c r="F22" i="3"/>
  <c r="J22" i="3" s="1"/>
  <c r="F23" i="3"/>
  <c r="J23" i="3" s="1"/>
  <c r="F24" i="3"/>
  <c r="J24" i="3" s="1"/>
  <c r="F25" i="3"/>
  <c r="J25" i="3" s="1"/>
  <c r="F26" i="3"/>
  <c r="J26" i="3" s="1"/>
  <c r="F27" i="3"/>
  <c r="J27" i="3" s="1"/>
  <c r="F28" i="3"/>
  <c r="J28" i="3" s="1"/>
  <c r="F29" i="3"/>
  <c r="J29" i="3" s="1"/>
  <c r="F30" i="3"/>
  <c r="J30" i="3" s="1"/>
  <c r="F31" i="3"/>
  <c r="J31" i="3" s="1"/>
  <c r="F32" i="3"/>
  <c r="J32" i="3" s="1"/>
  <c r="F33" i="3"/>
  <c r="J33" i="3" s="1"/>
  <c r="F34" i="3"/>
  <c r="J34" i="3" s="1"/>
  <c r="F19" i="3"/>
  <c r="J19" i="3" s="1"/>
  <c r="F3" i="3"/>
  <c r="J3" i="3" s="1"/>
  <c r="F4" i="3"/>
  <c r="J4" i="3" s="1"/>
  <c r="F5" i="3"/>
  <c r="J5" i="3" s="1"/>
  <c r="F6" i="3"/>
  <c r="J6" i="3" s="1"/>
  <c r="F7" i="3"/>
  <c r="J7" i="3" s="1"/>
  <c r="F8" i="3"/>
  <c r="J8" i="3" s="1"/>
  <c r="F9" i="3"/>
  <c r="J9" i="3" s="1"/>
  <c r="F10" i="3"/>
  <c r="J10" i="3" s="1"/>
  <c r="F11" i="3"/>
  <c r="J11" i="3" s="1"/>
  <c r="F12" i="3"/>
  <c r="J12" i="3" s="1"/>
  <c r="F13" i="3"/>
  <c r="J13" i="3" s="1"/>
  <c r="F14" i="3"/>
  <c r="J14" i="3" s="1"/>
  <c r="F15" i="3"/>
  <c r="J15" i="3" s="1"/>
  <c r="F16" i="3"/>
  <c r="J16" i="3" s="1"/>
  <c r="F17" i="3"/>
  <c r="J17" i="3" s="1"/>
  <c r="F2" i="3"/>
  <c r="J2" i="3" s="1"/>
  <c r="C28" i="3"/>
  <c r="C11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4" i="3"/>
  <c r="C33" i="3"/>
  <c r="C32" i="3"/>
  <c r="C31" i="3"/>
  <c r="C30" i="3"/>
  <c r="C29" i="3"/>
  <c r="C27" i="3"/>
  <c r="C26" i="3"/>
  <c r="C25" i="3"/>
  <c r="C24" i="3"/>
  <c r="C23" i="3"/>
  <c r="C22" i="3"/>
  <c r="C21" i="3"/>
  <c r="C20" i="3"/>
  <c r="C19" i="3"/>
  <c r="C17" i="3"/>
  <c r="C16" i="3"/>
  <c r="C15" i="3"/>
  <c r="C14" i="3"/>
  <c r="C13" i="3"/>
  <c r="C12" i="3"/>
  <c r="C10" i="3"/>
  <c r="C9" i="3"/>
  <c r="C8" i="3"/>
  <c r="C7" i="3"/>
  <c r="C6" i="3"/>
  <c r="C5" i="3"/>
  <c r="C4" i="3"/>
  <c r="C3" i="3"/>
  <c r="C2" i="3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5" i="1"/>
  <c r="C44" i="1"/>
  <c r="C4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4" i="1"/>
  <c r="C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<sst xmlns="http://schemas.openxmlformats.org/spreadsheetml/2006/main" count="152" uniqueCount="24">
  <si>
    <t>Sample</t>
  </si>
  <si>
    <t>Hydrogel name</t>
  </si>
  <si>
    <t>Volume sphere (ml)</t>
  </si>
  <si>
    <t>Volume solution (ml)</t>
  </si>
  <si>
    <t>Time (hours)</t>
  </si>
  <si>
    <t>Partition coefficient</t>
  </si>
  <si>
    <t>Glycerol</t>
  </si>
  <si>
    <t>Xylitol</t>
  </si>
  <si>
    <t>Sorbitol</t>
  </si>
  <si>
    <t>Initial Sphere concentration</t>
  </si>
  <si>
    <t>Final Solution concentration</t>
  </si>
  <si>
    <t>Final Solution concentration STD</t>
  </si>
  <si>
    <t>Final Sphere concentration</t>
  </si>
  <si>
    <t>Final Sphere concentration STD</t>
  </si>
  <si>
    <t>Glycerol-PVA</t>
  </si>
  <si>
    <t>Xylitol-PVA</t>
  </si>
  <si>
    <t>Sorbitol-PVA</t>
  </si>
  <si>
    <t>Overall Glycerol Partition Coefficient</t>
  </si>
  <si>
    <t>Overall Xylitol Partition Coefficient</t>
  </si>
  <si>
    <t>Overall Sorbitol Partition Coefficient</t>
  </si>
  <si>
    <t>Solution Concentration (mM)</t>
  </si>
  <si>
    <t>Initial Sphere Concentration (mM)</t>
  </si>
  <si>
    <t>Sphere Concentration (mM)</t>
  </si>
  <si>
    <t>Sphere diameter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</si>
</sst>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Glycerol-PVA Hydrogel Partition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Glycerol-PVA Hydrogels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"/>
            <c:intercept val="0"/>
            <c:dispRSqr val="1"/>
            <c:dispEq val="1"/>
            <c:trendlineLbl>
              <c:layout>
                <c:manualLayout>
                  <c:x val="0.20362531899579034"/>
                  <c:y val="4.717009792504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'Equilibrium data'!$E$4:$E$8</c:f>
                <c:numCache>
                  <c:formatCode>General</c:formatCode>
                  <c:ptCount val="5"/>
                  <c:pt idx="0">
                    <c:v>6.7529601855654882</c:v>
                  </c:pt>
                  <c:pt idx="1">
                    <c:v>6.4680363555497236</c:v>
                  </c:pt>
                  <c:pt idx="2">
                    <c:v>3.3452348547394166</c:v>
                  </c:pt>
                  <c:pt idx="3">
                    <c:v>19.207456177697157</c:v>
                  </c:pt>
                  <c:pt idx="4">
                    <c:v>46.027321166849163</c:v>
                  </c:pt>
                </c:numCache>
              </c:numRef>
            </c:plus>
            <c:minus>
              <c:numRef>
                <c:f>'Equilibrium data'!$E$4:$E$8</c:f>
                <c:numCache>
                  <c:formatCode>General</c:formatCode>
                  <c:ptCount val="5"/>
                  <c:pt idx="0">
                    <c:v>6.7529601855654882</c:v>
                  </c:pt>
                  <c:pt idx="1">
                    <c:v>6.4680363555497236</c:v>
                  </c:pt>
                  <c:pt idx="2">
                    <c:v>3.3452348547394166</c:v>
                  </c:pt>
                  <c:pt idx="3">
                    <c:v>19.207456177697157</c:v>
                  </c:pt>
                  <c:pt idx="4">
                    <c:v>46.027321166849163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'Equilibrium data'!$B$4:$B$8</c:f>
              <c:numCache>
                <c:formatCode>0.0</c:formatCode>
                <c:ptCount val="5"/>
                <c:pt idx="0">
                  <c:v>13.972329782106755</c:v>
                </c:pt>
                <c:pt idx="1">
                  <c:v>29.87650340292867</c:v>
                </c:pt>
                <c:pt idx="2">
                  <c:v>72.038694790741602</c:v>
                </c:pt>
                <c:pt idx="3">
                  <c:v>74.168092493308151</c:v>
                </c:pt>
                <c:pt idx="4">
                  <c:v>101.31790018837751</c:v>
                </c:pt>
              </c:numCache>
            </c:numRef>
          </c:xVal>
          <c:yVal>
            <c:numRef>
              <c:f>'Equilibrium data'!$D$4:$D$8</c:f>
              <c:numCache>
                <c:formatCode>0.0</c:formatCode>
                <c:ptCount val="5"/>
                <c:pt idx="0">
                  <c:v>13.02442350853018</c:v>
                </c:pt>
                <c:pt idx="1">
                  <c:v>20.548260509462668</c:v>
                </c:pt>
                <c:pt idx="2">
                  <c:v>16.929198729689762</c:v>
                </c:pt>
                <c:pt idx="3">
                  <c:v>53.449602008597289</c:v>
                </c:pt>
                <c:pt idx="4">
                  <c:v>209.08149207604438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6-4574-8D10-F786851D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04543"/>
        <c:axId val="433504959"/>
      </c:scatterChart>
      <c:valAx>
        <c:axId val="4335045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4959"/>
        <c:crosses val="autoZero"/>
        <c:crossBetween val="midCat"/>
      </c:valAx>
      <c:valAx>
        <c:axId val="433504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Sphere Concentraiton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Xylitol-PVA Hydrogel Partition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Xylitol-PVA Hydrogels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"/>
            <c:intercept val="0"/>
            <c:dispRSqr val="1"/>
            <c:dispEq val="1"/>
            <c:trendlineLbl>
              <c:layout>
                <c:manualLayout>
                  <c:x val="0.10546110098418043"/>
                  <c:y val="0.14292169551214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'Equilibrium data'!$K$4:$K$8</c:f>
                <c:numCache>
                  <c:formatCode>General</c:formatCode>
                  <c:ptCount val="5"/>
                  <c:pt idx="0">
                    <c:v>3.0685022494925418</c:v>
                  </c:pt>
                  <c:pt idx="1">
                    <c:v>12.356996152038008</c:v>
                  </c:pt>
                  <c:pt idx="2">
                    <c:v>4.0353132523476072</c:v>
                  </c:pt>
                  <c:pt idx="3">
                    <c:v>47.201345487694248</c:v>
                  </c:pt>
                  <c:pt idx="4">
                    <c:v>75.682460467455655</c:v>
                  </c:pt>
                </c:numCache>
              </c:numRef>
            </c:plus>
            <c:minus>
              <c:numRef>
                <c:f>'Equilibrium data'!$K$4:$K$8</c:f>
                <c:numCache>
                  <c:formatCode>General</c:formatCode>
                  <c:ptCount val="5"/>
                  <c:pt idx="0">
                    <c:v>3.0685022494925418</c:v>
                  </c:pt>
                  <c:pt idx="1">
                    <c:v>12.356996152038008</c:v>
                  </c:pt>
                  <c:pt idx="2">
                    <c:v>4.0353132523476072</c:v>
                  </c:pt>
                  <c:pt idx="3">
                    <c:v>47.201345487694248</c:v>
                  </c:pt>
                  <c:pt idx="4">
                    <c:v>75.682460467455655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'Equilibrium data'!$H$4:$H$8</c:f>
              <c:numCache>
                <c:formatCode>0.0</c:formatCode>
                <c:ptCount val="5"/>
                <c:pt idx="0">
                  <c:v>12.65574970354275</c:v>
                </c:pt>
                <c:pt idx="1">
                  <c:v>32.030210111006141</c:v>
                </c:pt>
                <c:pt idx="2">
                  <c:v>67.734548504487478</c:v>
                </c:pt>
                <c:pt idx="3">
                  <c:v>71.013557635467976</c:v>
                </c:pt>
                <c:pt idx="4">
                  <c:v>111.93474284478489</c:v>
                </c:pt>
              </c:numCache>
            </c:numRef>
          </c:xVal>
          <c:yVal>
            <c:numRef>
              <c:f>'Equilibrium data'!$J$4:$J$8</c:f>
              <c:numCache>
                <c:formatCode>0.0</c:formatCode>
                <c:ptCount val="5"/>
                <c:pt idx="0">
                  <c:v>16.472388592040208</c:v>
                </c:pt>
                <c:pt idx="1">
                  <c:v>17.929641727339302</c:v>
                </c:pt>
                <c:pt idx="2">
                  <c:v>28.231080492683532</c:v>
                </c:pt>
                <c:pt idx="3">
                  <c:v>60.503409250755844</c:v>
                </c:pt>
                <c:pt idx="4">
                  <c:v>200.22006690451332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1-419E-8135-2B05EABA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04543"/>
        <c:axId val="433504959"/>
      </c:scatterChart>
      <c:valAx>
        <c:axId val="4335045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4959"/>
        <c:crosses val="autoZero"/>
        <c:crossBetween val="midCat"/>
      </c:valAx>
      <c:valAx>
        <c:axId val="433504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Sphere Concentraiton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Sorbitol-PVA Hydrogel Partition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Sorbitol-PVA Hydrogels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"/>
            <c:intercept val="0"/>
            <c:dispRSqr val="1"/>
            <c:dispEq val="1"/>
            <c:trendlineLbl>
              <c:layout>
                <c:manualLayout>
                  <c:x val="0.12950226202870946"/>
                  <c:y val="0.13918853800992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'Equilibrium data'!$Q$4:$Q$8</c:f>
                <c:numCache>
                  <c:formatCode>General</c:formatCode>
                  <c:ptCount val="5"/>
                  <c:pt idx="0">
                    <c:v>5.7290382854864941</c:v>
                  </c:pt>
                  <c:pt idx="1">
                    <c:v>4.2546047104072411</c:v>
                  </c:pt>
                  <c:pt idx="2">
                    <c:v>30.057462847918938</c:v>
                  </c:pt>
                  <c:pt idx="3">
                    <c:v>49.341409837173508</c:v>
                  </c:pt>
                  <c:pt idx="4">
                    <c:v>21.237179296251647</c:v>
                  </c:pt>
                </c:numCache>
              </c:numRef>
            </c:plus>
            <c:minus>
              <c:numRef>
                <c:f>'Equilibrium data'!$Q$4:$Q$8</c:f>
                <c:numCache>
                  <c:formatCode>General</c:formatCode>
                  <c:ptCount val="5"/>
                  <c:pt idx="0">
                    <c:v>5.7290382854864941</c:v>
                  </c:pt>
                  <c:pt idx="1">
                    <c:v>4.2546047104072411</c:v>
                  </c:pt>
                  <c:pt idx="2">
                    <c:v>30.057462847918938</c:v>
                  </c:pt>
                  <c:pt idx="3">
                    <c:v>49.341409837173508</c:v>
                  </c:pt>
                  <c:pt idx="4">
                    <c:v>21.237179296251647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'Equilibrium data'!$N$4:$N$8</c:f>
              <c:numCache>
                <c:formatCode>0.0</c:formatCode>
                <c:ptCount val="5"/>
                <c:pt idx="0">
                  <c:v>15.230752958904107</c:v>
                </c:pt>
                <c:pt idx="1">
                  <c:v>24.392767543693907</c:v>
                </c:pt>
                <c:pt idx="2">
                  <c:v>60.832848852779087</c:v>
                </c:pt>
                <c:pt idx="3">
                  <c:v>75.741462395843172</c:v>
                </c:pt>
                <c:pt idx="4">
                  <c:v>93.040621247389183</c:v>
                </c:pt>
              </c:numCache>
            </c:numRef>
          </c:xVal>
          <c:yVal>
            <c:numRef>
              <c:f>'Equilibrium data'!$P$4:$P$8</c:f>
              <c:numCache>
                <c:formatCode>0.0</c:formatCode>
                <c:ptCount val="5"/>
                <c:pt idx="0">
                  <c:v>9.377615216388115</c:v>
                </c:pt>
                <c:pt idx="1">
                  <c:v>30.064458666949932</c:v>
                </c:pt>
                <c:pt idx="2">
                  <c:v>37.202608267282336</c:v>
                </c:pt>
                <c:pt idx="3">
                  <c:v>48.172094065303703</c:v>
                </c:pt>
                <c:pt idx="4">
                  <c:v>208.61859307528553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A-44C0-93EE-748DB534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04543"/>
        <c:axId val="433504959"/>
      </c:scatterChart>
      <c:valAx>
        <c:axId val="4335045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4959"/>
        <c:crosses val="autoZero"/>
        <c:crossBetween val="midCat"/>
      </c:valAx>
      <c:valAx>
        <c:axId val="433504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Sphere Concentraiton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743816</xdr:colOff>
      <xdr:row>26</xdr:row>
      <xdr:rowOff>51666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317B3-8768-4B26-830F-6B90E17F0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10</xdr:col>
      <xdr:colOff>743816</xdr:colOff>
      <xdr:row>26</xdr:row>
      <xdr:rowOff>51666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2A6A0-E84A-4632-8B48-1EB49736B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16</xdr:col>
      <xdr:colOff>743816</xdr:colOff>
      <xdr:row>26</xdr:row>
      <xdr:rowOff>51666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27F04-1E40-4A5C-A70C-EB0578722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C6E4-664B-480E-927C-E9D8F05D0120}">
  <dimension ref="A1:Q33"/>
  <sheetViews>
    <sheetView zoomScale="67" workbookViewId="0">
      <selection activeCell="F22" sqref="F22"/>
    </sheetView>
  </sheetViews>
  <sheetFormatPr defaultRowHeight="14.4" x14ac:dyDescent="0.3"/>
  <cols>
    <col min="1" max="2" width="13" bestFit="1" customWidth="1"/>
    <col min="3" max="3" width="16.77734375" bestFit="1" customWidth="1"/>
    <col min="4" max="4" width="13" customWidth="1"/>
    <col min="5" max="5" width="16.77734375" bestFit="1" customWidth="1"/>
    <col min="6" max="6" width="14.5546875" customWidth="1"/>
    <col min="7" max="8" width="13" bestFit="1" customWidth="1"/>
    <col min="9" max="9" width="16.77734375" bestFit="1" customWidth="1"/>
    <col min="10" max="10" width="13" customWidth="1"/>
    <col min="11" max="11" width="16.77734375" bestFit="1" customWidth="1"/>
    <col min="12" max="12" width="13" customWidth="1"/>
    <col min="13" max="14" width="13" bestFit="1" customWidth="1"/>
    <col min="15" max="15" width="16.77734375" bestFit="1" customWidth="1"/>
    <col min="16" max="16" width="13" customWidth="1"/>
    <col min="17" max="17" width="16.77734375" bestFit="1" customWidth="1"/>
  </cols>
  <sheetData>
    <row r="1" spans="1:17" ht="15" thickBot="1" x14ac:dyDescent="0.35"/>
    <row r="2" spans="1:17" ht="16.2" thickBot="1" x14ac:dyDescent="0.35">
      <c r="A2" s="13" t="s">
        <v>14</v>
      </c>
      <c r="B2" s="14"/>
      <c r="C2" s="14"/>
      <c r="D2" s="14"/>
      <c r="E2" s="15"/>
      <c r="G2" s="13" t="s">
        <v>15</v>
      </c>
      <c r="H2" s="14"/>
      <c r="I2" s="14"/>
      <c r="J2" s="14"/>
      <c r="K2" s="15"/>
      <c r="M2" s="13" t="s">
        <v>16</v>
      </c>
      <c r="N2" s="14"/>
      <c r="O2" s="14"/>
      <c r="P2" s="14"/>
      <c r="Q2" s="15"/>
    </row>
    <row r="3" spans="1:17" s="3" customFormat="1" ht="28.8" x14ac:dyDescent="0.3">
      <c r="A3" s="9" t="s">
        <v>9</v>
      </c>
      <c r="B3" s="10" t="s">
        <v>10</v>
      </c>
      <c r="C3" s="10" t="s">
        <v>11</v>
      </c>
      <c r="D3" s="10" t="s">
        <v>12</v>
      </c>
      <c r="E3" s="11" t="s">
        <v>13</v>
      </c>
      <c r="G3" s="9" t="s">
        <v>9</v>
      </c>
      <c r="H3" s="10" t="s">
        <v>10</v>
      </c>
      <c r="I3" s="10" t="s">
        <v>11</v>
      </c>
      <c r="J3" s="10" t="s">
        <v>12</v>
      </c>
      <c r="K3" s="11" t="s">
        <v>13</v>
      </c>
      <c r="M3" s="9" t="s">
        <v>9</v>
      </c>
      <c r="N3" s="10" t="s">
        <v>10</v>
      </c>
      <c r="O3" s="10" t="s">
        <v>11</v>
      </c>
      <c r="P3" s="10" t="s">
        <v>12</v>
      </c>
      <c r="Q3" s="11" t="s">
        <v>13</v>
      </c>
    </row>
    <row r="4" spans="1:17" x14ac:dyDescent="0.3">
      <c r="A4" s="4">
        <v>20</v>
      </c>
      <c r="B4" s="2">
        <v>13.972329782106755</v>
      </c>
      <c r="C4" s="2">
        <v>3.1235804900590947</v>
      </c>
      <c r="D4" s="2">
        <v>13.02442350853018</v>
      </c>
      <c r="E4" s="5">
        <v>6.7529601855654882</v>
      </c>
      <c r="G4" s="4">
        <v>20</v>
      </c>
      <c r="H4" s="2">
        <v>12.65574970354275</v>
      </c>
      <c r="I4" s="2">
        <v>1.159028490579658</v>
      </c>
      <c r="J4" s="2">
        <v>16.472388592040208</v>
      </c>
      <c r="K4" s="5">
        <v>3.0685022494925418</v>
      </c>
      <c r="L4" s="2"/>
      <c r="M4" s="4">
        <v>20</v>
      </c>
      <c r="N4" s="2">
        <v>15.230752958904107</v>
      </c>
      <c r="O4" s="2">
        <v>2.8602616038590973</v>
      </c>
      <c r="P4" s="2">
        <v>9.377615216388115</v>
      </c>
      <c r="Q4" s="5">
        <v>5.7290382854864941</v>
      </c>
    </row>
    <row r="5" spans="1:17" x14ac:dyDescent="0.3">
      <c r="A5" s="4">
        <v>40</v>
      </c>
      <c r="B5" s="2">
        <v>29.87650340292867</v>
      </c>
      <c r="C5" s="2">
        <v>3.1866027786141515</v>
      </c>
      <c r="D5" s="2">
        <v>20.548260509462668</v>
      </c>
      <c r="E5" s="5">
        <v>6.4680363555497236</v>
      </c>
      <c r="G5" s="4">
        <v>40</v>
      </c>
      <c r="H5" s="2">
        <v>32.030210111006141</v>
      </c>
      <c r="I5" s="2">
        <v>5.4927289952861171</v>
      </c>
      <c r="J5" s="2">
        <v>17.929641727339302</v>
      </c>
      <c r="K5" s="5">
        <v>12.356996152038008</v>
      </c>
      <c r="L5" s="2"/>
      <c r="M5" s="4">
        <v>40</v>
      </c>
      <c r="N5" s="2">
        <v>24.392767543693907</v>
      </c>
      <c r="O5" s="2">
        <v>2.208674550259508</v>
      </c>
      <c r="P5" s="2">
        <v>30.064458666949932</v>
      </c>
      <c r="Q5" s="5">
        <v>4.2546047104072411</v>
      </c>
    </row>
    <row r="6" spans="1:17" x14ac:dyDescent="0.3">
      <c r="A6" s="4">
        <v>80</v>
      </c>
      <c r="B6" s="2">
        <v>72.038694790741602</v>
      </c>
      <c r="C6" s="2">
        <v>1.5731657534696462</v>
      </c>
      <c r="D6" s="2">
        <v>16.929198729689762</v>
      </c>
      <c r="E6" s="5">
        <v>3.3452348547394166</v>
      </c>
      <c r="G6" s="4">
        <v>80</v>
      </c>
      <c r="H6" s="2">
        <v>67.734548504487478</v>
      </c>
      <c r="I6" s="2">
        <v>1.7532073906521577</v>
      </c>
      <c r="J6" s="2">
        <v>28.231080492683532</v>
      </c>
      <c r="K6" s="5">
        <v>4.0353132523476072</v>
      </c>
      <c r="L6" s="2"/>
      <c r="M6" s="4">
        <v>80</v>
      </c>
      <c r="N6" s="2">
        <v>60.832848852779087</v>
      </c>
      <c r="O6" s="2">
        <v>15.485901670359535</v>
      </c>
      <c r="P6" s="2">
        <v>37.202608267282336</v>
      </c>
      <c r="Q6" s="5">
        <v>30.057462847918938</v>
      </c>
    </row>
    <row r="7" spans="1:17" x14ac:dyDescent="0.3">
      <c r="A7" s="4">
        <v>100</v>
      </c>
      <c r="B7" s="2">
        <v>74.168092493308151</v>
      </c>
      <c r="C7" s="2">
        <v>9.510472861992497</v>
      </c>
      <c r="D7" s="2">
        <v>53.449602008597289</v>
      </c>
      <c r="E7" s="5">
        <v>19.207456177697157</v>
      </c>
      <c r="G7" s="4">
        <v>100</v>
      </c>
      <c r="H7" s="2">
        <v>71.013557635467976</v>
      </c>
      <c r="I7" s="2">
        <v>22.272248340943818</v>
      </c>
      <c r="J7" s="2">
        <v>60.503409250755844</v>
      </c>
      <c r="K7" s="5">
        <v>47.201345487694248</v>
      </c>
      <c r="L7" s="2"/>
      <c r="M7" s="4">
        <v>100</v>
      </c>
      <c r="N7" s="2">
        <v>75.741462395843172</v>
      </c>
      <c r="O7" s="2">
        <v>24.847382477385395</v>
      </c>
      <c r="P7" s="2">
        <v>48.172094065303703</v>
      </c>
      <c r="Q7" s="5">
        <v>49.341409837173508</v>
      </c>
    </row>
    <row r="8" spans="1:17" ht="15" thickBot="1" x14ac:dyDescent="0.35">
      <c r="A8" s="6">
        <v>200</v>
      </c>
      <c r="B8" s="7">
        <v>101.31790018837751</v>
      </c>
      <c r="C8" s="7">
        <v>21.723934798574184</v>
      </c>
      <c r="D8" s="7">
        <v>209.08149207604438</v>
      </c>
      <c r="E8" s="8">
        <v>46.027321166849163</v>
      </c>
      <c r="G8" s="6">
        <v>200</v>
      </c>
      <c r="H8" s="7">
        <v>111.93474284478489</v>
      </c>
      <c r="I8" s="7">
        <v>33.28834839708901</v>
      </c>
      <c r="J8" s="7">
        <v>200.22006690451332</v>
      </c>
      <c r="K8" s="8">
        <v>75.682460467455655</v>
      </c>
      <c r="L8" s="2"/>
      <c r="M8" s="6">
        <v>200</v>
      </c>
      <c r="N8" s="7">
        <v>93.040621247389183</v>
      </c>
      <c r="O8" s="7">
        <v>10.888365559848065</v>
      </c>
      <c r="P8" s="7">
        <v>208.61859307528553</v>
      </c>
      <c r="Q8" s="8">
        <v>21.237179296251647</v>
      </c>
    </row>
    <row r="9" spans="1:17" ht="15" thickBot="1" x14ac:dyDescent="0.35">
      <c r="A9" s="16" t="s">
        <v>17</v>
      </c>
      <c r="B9" s="17"/>
      <c r="C9" s="17"/>
      <c r="D9" s="17"/>
      <c r="E9" s="12">
        <v>1.2323</v>
      </c>
      <c r="G9" s="16" t="s">
        <v>18</v>
      </c>
      <c r="H9" s="17"/>
      <c r="I9" s="17"/>
      <c r="J9" s="17"/>
      <c r="K9" s="12">
        <v>1.2594000000000001</v>
      </c>
      <c r="L9" s="2"/>
      <c r="M9" s="16" t="s">
        <v>19</v>
      </c>
      <c r="N9" s="17"/>
      <c r="O9" s="17"/>
      <c r="P9" s="17"/>
      <c r="Q9" s="12">
        <v>1.3846000000000001</v>
      </c>
    </row>
    <row r="10" spans="1:17" x14ac:dyDescent="0.3">
      <c r="C10" s="2"/>
      <c r="D10" s="2"/>
      <c r="I10" s="2"/>
      <c r="J10" s="2"/>
      <c r="L10" s="2"/>
      <c r="O10" s="2"/>
      <c r="P10" s="2"/>
    </row>
    <row r="11" spans="1:17" x14ac:dyDescent="0.3">
      <c r="C11" s="2"/>
      <c r="D11" s="2"/>
      <c r="I11" s="2"/>
      <c r="J11" s="2"/>
      <c r="L11" s="2"/>
      <c r="O11" s="2"/>
      <c r="P11" s="2"/>
    </row>
    <row r="12" spans="1:17" x14ac:dyDescent="0.3">
      <c r="C12" s="2"/>
      <c r="D12" s="2"/>
      <c r="I12" s="2"/>
      <c r="J12" s="2"/>
      <c r="L12" s="2"/>
      <c r="O12" s="2"/>
      <c r="P12" s="2"/>
    </row>
    <row r="13" spans="1:17" x14ac:dyDescent="0.3">
      <c r="C13" s="2"/>
      <c r="D13" s="2"/>
      <c r="I13" s="2"/>
      <c r="J13" s="2"/>
      <c r="L13" s="2"/>
      <c r="O13" s="2"/>
      <c r="P13" s="2"/>
    </row>
    <row r="14" spans="1:17" x14ac:dyDescent="0.3">
      <c r="C14" s="2"/>
      <c r="D14" s="2"/>
      <c r="I14" s="2"/>
      <c r="J14" s="2"/>
      <c r="L14" s="2"/>
      <c r="O14" s="2"/>
      <c r="P14" s="2"/>
    </row>
    <row r="15" spans="1:17" x14ac:dyDescent="0.3">
      <c r="C15" s="2"/>
      <c r="D15" s="2"/>
      <c r="I15" s="2"/>
      <c r="J15" s="2"/>
      <c r="L15" s="2"/>
      <c r="O15" s="2"/>
      <c r="P15" s="2"/>
    </row>
    <row r="16" spans="1:17" x14ac:dyDescent="0.3">
      <c r="C16" s="2"/>
      <c r="D16" s="2"/>
      <c r="I16" s="2"/>
      <c r="J16" s="2"/>
      <c r="L16" s="2"/>
      <c r="O16" s="2"/>
      <c r="P16" s="2"/>
    </row>
    <row r="17" spans="3:16" x14ac:dyDescent="0.3">
      <c r="C17" s="2"/>
      <c r="D17" s="2"/>
      <c r="I17" s="2"/>
      <c r="J17" s="2"/>
      <c r="L17" s="2"/>
      <c r="O17" s="2"/>
      <c r="P17" s="2"/>
    </row>
    <row r="18" spans="3:16" x14ac:dyDescent="0.3">
      <c r="C18" s="2"/>
      <c r="D18" s="2"/>
      <c r="I18" s="2"/>
      <c r="J18" s="2"/>
      <c r="L18" s="2"/>
      <c r="O18" s="2"/>
      <c r="P18" s="2"/>
    </row>
    <row r="19" spans="3:16" x14ac:dyDescent="0.3">
      <c r="C19" s="2"/>
      <c r="D19" s="2"/>
      <c r="I19" s="2"/>
      <c r="J19" s="2"/>
      <c r="L19" s="2"/>
      <c r="O19" s="2"/>
      <c r="P19" s="2"/>
    </row>
    <row r="20" spans="3:16" x14ac:dyDescent="0.3">
      <c r="C20" s="2"/>
      <c r="D20" s="2"/>
      <c r="I20" s="2"/>
      <c r="J20" s="2"/>
      <c r="L20" s="2"/>
      <c r="O20" s="2"/>
      <c r="P20" s="2"/>
    </row>
    <row r="21" spans="3:16" x14ac:dyDescent="0.3">
      <c r="C21" s="2"/>
      <c r="D21" s="2"/>
      <c r="I21" s="2"/>
      <c r="J21" s="2"/>
      <c r="L21" s="2"/>
      <c r="O21" s="2"/>
      <c r="P21" s="2"/>
    </row>
    <row r="22" spans="3:16" x14ac:dyDescent="0.3">
      <c r="C22" s="2"/>
      <c r="D22" s="2"/>
      <c r="I22" s="2"/>
      <c r="J22" s="2"/>
      <c r="L22" s="2"/>
      <c r="O22" s="2"/>
      <c r="P22" s="2"/>
    </row>
    <row r="23" spans="3:16" x14ac:dyDescent="0.3">
      <c r="C23" s="2"/>
      <c r="D23" s="2"/>
      <c r="I23" s="2"/>
      <c r="J23" s="2"/>
      <c r="L23" s="2"/>
      <c r="O23" s="2"/>
      <c r="P23" s="2"/>
    </row>
    <row r="24" spans="3:16" x14ac:dyDescent="0.3">
      <c r="C24" s="2"/>
      <c r="D24" s="2"/>
      <c r="I24" s="2"/>
      <c r="J24" s="2"/>
      <c r="L24" s="2"/>
      <c r="O24" s="2"/>
      <c r="P24" s="2"/>
    </row>
    <row r="25" spans="3:16" x14ac:dyDescent="0.3">
      <c r="C25" s="2"/>
      <c r="D25" s="2"/>
      <c r="I25" s="2"/>
      <c r="J25" s="2"/>
      <c r="L25" s="2"/>
      <c r="O25" s="2"/>
      <c r="P25" s="2"/>
    </row>
    <row r="26" spans="3:16" x14ac:dyDescent="0.3">
      <c r="C26" s="2"/>
      <c r="D26" s="2"/>
      <c r="I26" s="2"/>
      <c r="J26" s="2"/>
      <c r="L26" s="2"/>
      <c r="O26" s="2"/>
      <c r="P26" s="2"/>
    </row>
    <row r="27" spans="3:16" x14ac:dyDescent="0.3">
      <c r="C27" s="2"/>
      <c r="D27" s="2"/>
      <c r="I27" s="2"/>
      <c r="J27" s="2"/>
      <c r="L27" s="2"/>
      <c r="O27" s="2"/>
      <c r="P27" s="2"/>
    </row>
    <row r="28" spans="3:16" x14ac:dyDescent="0.3">
      <c r="C28" s="2"/>
      <c r="D28" s="2"/>
      <c r="I28" s="2"/>
      <c r="J28" s="2"/>
      <c r="L28" s="2"/>
      <c r="O28" s="2"/>
      <c r="P28" s="2"/>
    </row>
    <row r="29" spans="3:16" x14ac:dyDescent="0.3">
      <c r="C29" s="2"/>
      <c r="D29" s="2"/>
      <c r="I29" s="2"/>
      <c r="J29" s="2"/>
      <c r="L29" s="2"/>
      <c r="O29" s="2"/>
      <c r="P29" s="2"/>
    </row>
    <row r="30" spans="3:16" x14ac:dyDescent="0.3">
      <c r="C30" s="2"/>
      <c r="D30" s="2"/>
      <c r="I30" s="2"/>
      <c r="J30" s="2"/>
      <c r="L30" s="2"/>
      <c r="O30" s="2"/>
      <c r="P30" s="2"/>
    </row>
    <row r="31" spans="3:16" x14ac:dyDescent="0.3">
      <c r="C31" s="2"/>
      <c r="D31" s="2"/>
      <c r="I31" s="2"/>
      <c r="J31" s="2"/>
      <c r="L31" s="2"/>
      <c r="O31" s="2"/>
      <c r="P31" s="2"/>
    </row>
    <row r="32" spans="3:16" x14ac:dyDescent="0.3">
      <c r="C32" s="2"/>
      <c r="D32" s="2"/>
      <c r="I32" s="2"/>
      <c r="J32" s="2"/>
      <c r="L32" s="2"/>
      <c r="O32" s="2"/>
      <c r="P32" s="2"/>
    </row>
    <row r="33" spans="3:16" x14ac:dyDescent="0.3">
      <c r="C33" s="2"/>
      <c r="D33" s="2"/>
      <c r="I33" s="2"/>
      <c r="J33" s="2"/>
      <c r="L33" s="2"/>
      <c r="O33" s="2"/>
      <c r="P33" s="2"/>
    </row>
  </sheetData>
  <mergeCells count="6">
    <mergeCell ref="A2:E2"/>
    <mergeCell ref="G2:K2"/>
    <mergeCell ref="M2:Q2"/>
    <mergeCell ref="A9:D9"/>
    <mergeCell ref="G9:J9"/>
    <mergeCell ref="M9:P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BD67-3450-41FB-9A51-54CDF895412F}">
  <dimension ref="A1:J65"/>
  <sheetViews>
    <sheetView tabSelected="1" zoomScale="80" zoomScaleNormal="130" workbookViewId="0">
      <selection activeCell="F21" sqref="F21"/>
    </sheetView>
  </sheetViews>
  <sheetFormatPr defaultRowHeight="14.4" x14ac:dyDescent="0.3"/>
  <cols>
    <col min="1" max="1" width="6.88671875" bestFit="1" customWidth="1"/>
    <col min="2" max="2" width="13.33203125" bestFit="1" customWidth="1"/>
    <col min="3" max="3" width="17.44140625" bestFit="1" customWidth="1"/>
    <col min="4" max="4" width="21" bestFit="1" customWidth="1"/>
    <col min="5" max="5" width="18.44140625" bestFit="1" customWidth="1"/>
    <col min="6" max="6" width="28.88671875" bestFit="1" customWidth="1"/>
    <col min="7" max="7" width="18" bestFit="1" customWidth="1"/>
    <col min="8" max="8" width="11.109375" bestFit="1" customWidth="1"/>
    <col min="9" max="9" width="24.88671875" bestFit="1" customWidth="1"/>
    <col min="10" max="10" width="23.88671875" bestFit="1" customWidth="1"/>
  </cols>
  <sheetData>
    <row r="1" spans="1:10" x14ac:dyDescent="0.3">
      <c r="A1" t="s">
        <v>0</v>
      </c>
      <c r="B1" t="s">
        <v>1</v>
      </c>
      <c r="C1" t="s">
        <v>5</v>
      </c>
      <c r="D1" t="s">
        <v>23</v>
      </c>
      <c r="E1" t="s">
        <v>2</v>
      </c>
      <c r="F1" t="s">
        <v>21</v>
      </c>
      <c r="G1" t="s">
        <v>3</v>
      </c>
      <c r="H1" t="s">
        <v>4</v>
      </c>
      <c r="I1" t="s">
        <v>20</v>
      </c>
      <c r="J1" t="s">
        <v>22</v>
      </c>
    </row>
    <row r="2" spans="1:10" x14ac:dyDescent="0.3">
      <c r="A2">
        <v>1</v>
      </c>
      <c r="B2" t="s">
        <v>6</v>
      </c>
      <c r="C2" s="1">
        <f>'Equilibrium data'!$E$9</f>
        <v>1.2323</v>
      </c>
      <c r="D2" s="1">
        <v>4.4800000000000004</v>
      </c>
      <c r="E2" s="2">
        <f t="shared" ref="E2:E63" si="0">(4/3)*PI()*(D2/2)^3</f>
        <v>47.079589158641085</v>
      </c>
      <c r="F2">
        <v>209.08</v>
      </c>
      <c r="G2">
        <v>300</v>
      </c>
      <c r="H2">
        <v>0.5</v>
      </c>
      <c r="I2" s="1">
        <v>3.6216002857817666</v>
      </c>
      <c r="J2" s="1">
        <f>(F2*E2-I2*G2)/E2</f>
        <v>186.00248158594826</v>
      </c>
    </row>
    <row r="3" spans="1:10" x14ac:dyDescent="0.3">
      <c r="A3">
        <v>2</v>
      </c>
      <c r="B3" t="s">
        <v>6</v>
      </c>
      <c r="C3" s="1">
        <f>'Equilibrium data'!$E$9</f>
        <v>1.2323</v>
      </c>
      <c r="D3" s="1">
        <v>4.4800000000000004</v>
      </c>
      <c r="E3" s="2">
        <f t="shared" si="0"/>
        <v>47.079589158641085</v>
      </c>
      <c r="F3">
        <v>209.08</v>
      </c>
      <c r="G3">
        <v>300</v>
      </c>
      <c r="H3">
        <v>1</v>
      </c>
      <c r="I3" s="1">
        <v>4.7420810302314598</v>
      </c>
      <c r="J3" s="1">
        <f t="shared" ref="J3:J22" si="1">(F3*E3-I3*G3)/E3</f>
        <v>178.86256746727946</v>
      </c>
    </row>
    <row r="4" spans="1:10" x14ac:dyDescent="0.3">
      <c r="A4">
        <v>3</v>
      </c>
      <c r="B4" t="s">
        <v>6</v>
      </c>
      <c r="C4" s="1">
        <f>'Equilibrium data'!$E$9</f>
        <v>1.2323</v>
      </c>
      <c r="D4" s="1">
        <v>4.4800000000000004</v>
      </c>
      <c r="E4" s="2">
        <f t="shared" si="0"/>
        <v>47.079589158641085</v>
      </c>
      <c r="F4">
        <v>209.08</v>
      </c>
      <c r="G4">
        <v>300</v>
      </c>
      <c r="H4">
        <v>1.5</v>
      </c>
      <c r="I4" s="1">
        <v>5.8328722139820499</v>
      </c>
      <c r="J4" s="1">
        <f t="shared" si="1"/>
        <v>171.91184081538569</v>
      </c>
    </row>
    <row r="5" spans="1:10" x14ac:dyDescent="0.3">
      <c r="A5">
        <v>4</v>
      </c>
      <c r="B5" t="s">
        <v>6</v>
      </c>
      <c r="C5" s="1">
        <f>'Equilibrium data'!$E$9</f>
        <v>1.2323</v>
      </c>
      <c r="D5" s="1">
        <v>4.4800000000000004</v>
      </c>
      <c r="E5" s="2">
        <f t="shared" si="0"/>
        <v>47.079589158641085</v>
      </c>
      <c r="F5">
        <v>209.08</v>
      </c>
      <c r="G5">
        <v>300</v>
      </c>
      <c r="H5">
        <v>3.5</v>
      </c>
      <c r="I5" s="1">
        <v>5.0809408970240906</v>
      </c>
      <c r="J5" s="1">
        <f t="shared" si="1"/>
        <v>176.70328864062623</v>
      </c>
    </row>
    <row r="6" spans="1:10" x14ac:dyDescent="0.3">
      <c r="A6">
        <v>5</v>
      </c>
      <c r="B6" t="s">
        <v>6</v>
      </c>
      <c r="C6" s="1">
        <f>'Equilibrium data'!$E$9</f>
        <v>1.2323</v>
      </c>
      <c r="D6" s="1">
        <v>4.4800000000000004</v>
      </c>
      <c r="E6" s="2">
        <f t="shared" si="0"/>
        <v>47.079589158641085</v>
      </c>
      <c r="F6">
        <v>209.08</v>
      </c>
      <c r="G6">
        <v>300</v>
      </c>
      <c r="H6">
        <v>5.5</v>
      </c>
      <c r="I6" s="1">
        <v>4.9686473793103447</v>
      </c>
      <c r="J6" s="1">
        <f t="shared" si="1"/>
        <v>177.41884406318113</v>
      </c>
    </row>
    <row r="7" spans="1:10" x14ac:dyDescent="0.3">
      <c r="A7">
        <v>6</v>
      </c>
      <c r="B7" t="s">
        <v>6</v>
      </c>
      <c r="C7" s="1">
        <f>'Equilibrium data'!$E$9</f>
        <v>1.2323</v>
      </c>
      <c r="D7" s="1">
        <v>4.4800000000000004</v>
      </c>
      <c r="E7" s="2">
        <f t="shared" si="0"/>
        <v>47.079589158641085</v>
      </c>
      <c r="F7">
        <v>209.08</v>
      </c>
      <c r="G7">
        <v>300</v>
      </c>
      <c r="H7">
        <v>7.5</v>
      </c>
      <c r="I7" s="1">
        <v>12.380241133679736</v>
      </c>
      <c r="J7" s="1">
        <f t="shared" si="1"/>
        <v>130.19077419157486</v>
      </c>
    </row>
    <row r="8" spans="1:10" x14ac:dyDescent="0.3">
      <c r="A8">
        <v>7</v>
      </c>
      <c r="B8" t="s">
        <v>6</v>
      </c>
      <c r="C8" s="1">
        <f>'Equilibrium data'!$E$9</f>
        <v>1.2323</v>
      </c>
      <c r="D8" s="1">
        <v>4.4800000000000004</v>
      </c>
      <c r="E8" s="2">
        <f t="shared" si="0"/>
        <v>47.079589158641085</v>
      </c>
      <c r="F8">
        <v>209.08</v>
      </c>
      <c r="G8">
        <v>300</v>
      </c>
      <c r="H8">
        <v>9</v>
      </c>
      <c r="I8" s="1">
        <v>15.19896589985829</v>
      </c>
      <c r="J8" s="1">
        <f t="shared" si="1"/>
        <v>112.22932964701559</v>
      </c>
    </row>
    <row r="9" spans="1:10" x14ac:dyDescent="0.3">
      <c r="A9">
        <v>8</v>
      </c>
      <c r="B9" t="s">
        <v>6</v>
      </c>
      <c r="C9" s="1">
        <f>'Equilibrium data'!$E$9</f>
        <v>1.2323</v>
      </c>
      <c r="D9" s="1">
        <v>4.4800000000000004</v>
      </c>
      <c r="E9" s="2">
        <f t="shared" si="0"/>
        <v>47.079589158641085</v>
      </c>
      <c r="F9">
        <v>209.08</v>
      </c>
      <c r="G9">
        <v>300</v>
      </c>
      <c r="H9">
        <v>10.5</v>
      </c>
      <c r="I9" s="1">
        <v>10.931706362777515</v>
      </c>
      <c r="J9" s="1">
        <f t="shared" si="1"/>
        <v>139.42111028916392</v>
      </c>
    </row>
    <row r="10" spans="1:10" x14ac:dyDescent="0.3">
      <c r="A10">
        <v>9</v>
      </c>
      <c r="B10" t="s">
        <v>6</v>
      </c>
      <c r="C10" s="1">
        <f>'Equilibrium data'!$E$9</f>
        <v>1.2323</v>
      </c>
      <c r="D10" s="1">
        <v>4.4800000000000004</v>
      </c>
      <c r="E10" s="2">
        <f t="shared" si="0"/>
        <v>47.079589158641085</v>
      </c>
      <c r="F10">
        <v>209.08</v>
      </c>
      <c r="G10">
        <v>300</v>
      </c>
      <c r="H10">
        <v>10.5</v>
      </c>
      <c r="I10" s="1">
        <v>8.0989310014170997</v>
      </c>
      <c r="J10" s="1">
        <f t="shared" si="1"/>
        <v>157.47208786979866</v>
      </c>
    </row>
    <row r="11" spans="1:10" x14ac:dyDescent="0.3">
      <c r="A11">
        <v>10</v>
      </c>
      <c r="B11" t="s">
        <v>6</v>
      </c>
      <c r="C11" s="1">
        <f>'Equilibrium data'!$E$9</f>
        <v>1.2323</v>
      </c>
      <c r="D11" s="1">
        <v>4.4800000000000004</v>
      </c>
      <c r="E11" s="2">
        <f t="shared" si="0"/>
        <v>47.079589158641085</v>
      </c>
      <c r="F11">
        <v>209.08</v>
      </c>
      <c r="G11">
        <v>300</v>
      </c>
      <c r="H11">
        <v>24.5</v>
      </c>
      <c r="I11" s="1">
        <v>10.164873604156824</v>
      </c>
      <c r="J11" s="1">
        <f t="shared" si="1"/>
        <v>144.30751290434017</v>
      </c>
    </row>
    <row r="12" spans="1:10" x14ac:dyDescent="0.3">
      <c r="A12">
        <v>11</v>
      </c>
      <c r="B12" t="s">
        <v>6</v>
      </c>
      <c r="C12" s="1">
        <f>'Equilibrium data'!$E$9</f>
        <v>1.2323</v>
      </c>
      <c r="D12" s="1">
        <v>4.4800000000000004</v>
      </c>
      <c r="E12" s="2">
        <f t="shared" si="0"/>
        <v>47.079589158641085</v>
      </c>
      <c r="F12">
        <v>209.08</v>
      </c>
      <c r="G12">
        <v>300</v>
      </c>
      <c r="H12">
        <v>24.5</v>
      </c>
      <c r="I12" s="1">
        <v>13.500018979688235</v>
      </c>
      <c r="J12" s="1">
        <f t="shared" si="1"/>
        <v>123.05533907402157</v>
      </c>
    </row>
    <row r="13" spans="1:10" x14ac:dyDescent="0.3">
      <c r="A13">
        <v>12</v>
      </c>
      <c r="B13" t="s">
        <v>6</v>
      </c>
      <c r="C13" s="1">
        <f>'Equilibrium data'!$E$9</f>
        <v>1.2323</v>
      </c>
      <c r="D13" s="1">
        <v>4.4800000000000004</v>
      </c>
      <c r="E13" s="2">
        <f t="shared" si="0"/>
        <v>47.079589158641085</v>
      </c>
      <c r="F13">
        <v>209.08</v>
      </c>
      <c r="G13">
        <v>300</v>
      </c>
      <c r="H13">
        <v>27.5</v>
      </c>
      <c r="I13" s="1">
        <v>15.483364204062351</v>
      </c>
      <c r="J13" s="1">
        <f t="shared" si="1"/>
        <v>110.41709014395362</v>
      </c>
    </row>
    <row r="14" spans="1:10" x14ac:dyDescent="0.3">
      <c r="A14">
        <v>13</v>
      </c>
      <c r="B14" t="s">
        <v>6</v>
      </c>
      <c r="C14" s="1">
        <f>'Equilibrium data'!$E$9</f>
        <v>1.2323</v>
      </c>
      <c r="D14" s="1">
        <v>4.4800000000000004</v>
      </c>
      <c r="E14" s="2">
        <f t="shared" si="0"/>
        <v>47.079589158641085</v>
      </c>
      <c r="F14">
        <v>209.08</v>
      </c>
      <c r="G14">
        <v>300</v>
      </c>
      <c r="H14">
        <v>29.5</v>
      </c>
      <c r="I14" s="1">
        <v>11.055938513934812</v>
      </c>
      <c r="J14" s="1">
        <f t="shared" si="1"/>
        <v>138.62947964808919</v>
      </c>
    </row>
    <row r="15" spans="1:10" x14ac:dyDescent="0.3">
      <c r="A15">
        <v>14</v>
      </c>
      <c r="B15" t="s">
        <v>6</v>
      </c>
      <c r="C15" s="1">
        <f>'Equilibrium data'!$E$9</f>
        <v>1.2323</v>
      </c>
      <c r="D15" s="1">
        <v>4.4800000000000004</v>
      </c>
      <c r="E15" s="2">
        <f t="shared" si="0"/>
        <v>47.079589158641085</v>
      </c>
      <c r="F15">
        <v>209.08</v>
      </c>
      <c r="G15">
        <v>300</v>
      </c>
      <c r="H15">
        <v>31</v>
      </c>
      <c r="I15" s="1">
        <v>19.30152102031176</v>
      </c>
      <c r="J15" s="1">
        <f t="shared" si="1"/>
        <v>86.087076536250223</v>
      </c>
    </row>
    <row r="16" spans="1:10" x14ac:dyDescent="0.3">
      <c r="A16">
        <v>15</v>
      </c>
      <c r="B16" t="s">
        <v>6</v>
      </c>
      <c r="C16" s="1">
        <f>'Equilibrium data'!$E$9</f>
        <v>1.2323</v>
      </c>
      <c r="D16" s="1">
        <v>4.4800000000000004</v>
      </c>
      <c r="E16" s="2">
        <f t="shared" si="0"/>
        <v>47.079589158641085</v>
      </c>
      <c r="F16">
        <v>209.08</v>
      </c>
      <c r="G16">
        <v>300</v>
      </c>
      <c r="H16">
        <v>34</v>
      </c>
      <c r="I16" s="1">
        <v>21.712479924421352</v>
      </c>
      <c r="J16" s="1">
        <f t="shared" si="1"/>
        <v>70.723992784697899</v>
      </c>
    </row>
    <row r="17" spans="1:10" x14ac:dyDescent="0.3">
      <c r="A17">
        <v>16</v>
      </c>
      <c r="B17" t="s">
        <v>6</v>
      </c>
      <c r="C17" s="1">
        <f>'Equilibrium data'!$E$9</f>
        <v>1.2323</v>
      </c>
      <c r="D17" s="1">
        <v>4.4800000000000004</v>
      </c>
      <c r="E17" s="2">
        <f t="shared" si="0"/>
        <v>47.079589158641085</v>
      </c>
      <c r="F17">
        <v>209.08</v>
      </c>
      <c r="G17">
        <v>300</v>
      </c>
      <c r="H17">
        <v>48.5</v>
      </c>
      <c r="I17" s="1">
        <v>15.409636277751535</v>
      </c>
      <c r="J17" s="1">
        <f t="shared" si="1"/>
        <v>110.88689836209066</v>
      </c>
    </row>
    <row r="18" spans="1:10" x14ac:dyDescent="0.3">
      <c r="A18">
        <v>17</v>
      </c>
      <c r="B18" t="s">
        <v>6</v>
      </c>
      <c r="C18" s="1">
        <f>'Equilibrium data'!$E$9</f>
        <v>1.2323</v>
      </c>
      <c r="D18" s="1">
        <v>4.4800000000000004</v>
      </c>
      <c r="E18" s="2">
        <f t="shared" si="0"/>
        <v>47.079589158641085</v>
      </c>
      <c r="F18">
        <v>209.08</v>
      </c>
      <c r="G18">
        <v>300</v>
      </c>
      <c r="H18">
        <v>48.5</v>
      </c>
      <c r="I18" s="1">
        <v>15.519376476145489</v>
      </c>
      <c r="J18" s="1">
        <f t="shared" si="1"/>
        <v>110.18761317064067</v>
      </c>
    </row>
    <row r="19" spans="1:10" x14ac:dyDescent="0.3">
      <c r="A19">
        <v>18</v>
      </c>
      <c r="B19" t="s">
        <v>6</v>
      </c>
      <c r="C19" s="1">
        <f>'Equilibrium data'!$E$9</f>
        <v>1.2323</v>
      </c>
      <c r="D19" s="1">
        <v>4.4800000000000004</v>
      </c>
      <c r="E19" s="2">
        <f t="shared" si="0"/>
        <v>47.079589158641085</v>
      </c>
      <c r="F19">
        <v>209.08</v>
      </c>
      <c r="G19">
        <v>300</v>
      </c>
      <c r="H19">
        <v>52.5</v>
      </c>
      <c r="I19" s="1">
        <v>10.31781766650921</v>
      </c>
      <c r="J19" s="1">
        <f t="shared" si="1"/>
        <v>143.3329245630718</v>
      </c>
    </row>
    <row r="20" spans="1:10" x14ac:dyDescent="0.3">
      <c r="A20">
        <v>19</v>
      </c>
      <c r="B20" t="s">
        <v>6</v>
      </c>
      <c r="C20" s="1">
        <f>'Equilibrium data'!$E$9</f>
        <v>1.2323</v>
      </c>
      <c r="D20" s="1">
        <v>4.4800000000000004</v>
      </c>
      <c r="E20" s="2">
        <f t="shared" si="0"/>
        <v>47.079589158641085</v>
      </c>
      <c r="F20">
        <v>209.08</v>
      </c>
      <c r="G20">
        <v>300</v>
      </c>
      <c r="H20">
        <v>145.5</v>
      </c>
      <c r="I20" s="1">
        <v>10.37221539914974</v>
      </c>
      <c r="J20" s="1">
        <f t="shared" si="1"/>
        <v>142.98629197591885</v>
      </c>
    </row>
    <row r="21" spans="1:10" x14ac:dyDescent="0.3">
      <c r="A21">
        <v>20</v>
      </c>
      <c r="B21" t="s">
        <v>6</v>
      </c>
      <c r="C21" s="1">
        <f>'Equilibrium data'!$E$9</f>
        <v>1.2323</v>
      </c>
      <c r="D21" s="1">
        <v>4.4800000000000004</v>
      </c>
      <c r="E21" s="2">
        <f t="shared" si="0"/>
        <v>47.079589158641085</v>
      </c>
      <c r="F21">
        <v>209.08</v>
      </c>
      <c r="G21">
        <v>300</v>
      </c>
      <c r="H21">
        <v>145.5</v>
      </c>
      <c r="I21" s="1">
        <v>12.240746339159188</v>
      </c>
      <c r="J21" s="1">
        <f t="shared" si="1"/>
        <v>131.07966126778004</v>
      </c>
    </row>
    <row r="22" spans="1:10" x14ac:dyDescent="0.3">
      <c r="A22">
        <v>21</v>
      </c>
      <c r="B22" t="s">
        <v>6</v>
      </c>
      <c r="C22" s="1">
        <f>'Equilibrium data'!$E$9</f>
        <v>1.2323</v>
      </c>
      <c r="D22" s="1">
        <v>4.4800000000000004</v>
      </c>
      <c r="E22" s="2">
        <f t="shared" si="0"/>
        <v>47.079589158641085</v>
      </c>
      <c r="F22">
        <v>209.08</v>
      </c>
      <c r="G22">
        <v>300</v>
      </c>
      <c r="H22">
        <v>145.5</v>
      </c>
      <c r="I22" s="1">
        <v>14.309881908360888</v>
      </c>
      <c r="J22" s="1">
        <f t="shared" si="1"/>
        <v>117.89474011927894</v>
      </c>
    </row>
    <row r="23" spans="1:10" x14ac:dyDescent="0.3">
      <c r="A23">
        <v>22</v>
      </c>
      <c r="B23" t="s">
        <v>7</v>
      </c>
      <c r="C23" s="1">
        <f>'Equilibrium data'!$K$9</f>
        <v>1.2594000000000001</v>
      </c>
      <c r="D23" s="1">
        <v>4.38</v>
      </c>
      <c r="E23" s="2">
        <f t="shared" si="0"/>
        <v>43.996786175575451</v>
      </c>
      <c r="F23">
        <v>200.22</v>
      </c>
      <c r="G23">
        <v>300</v>
      </c>
      <c r="H23">
        <v>0.5</v>
      </c>
      <c r="I23" s="1">
        <v>3.4459928814359939</v>
      </c>
      <c r="J23" s="1">
        <f>(F23*E23-I23*G23)/E23</f>
        <v>176.72287772599387</v>
      </c>
    </row>
    <row r="24" spans="1:10" x14ac:dyDescent="0.3">
      <c r="A24">
        <v>23</v>
      </c>
      <c r="B24" t="s">
        <v>7</v>
      </c>
      <c r="C24" s="1">
        <f>'Equilibrium data'!$K$9</f>
        <v>1.2594000000000001</v>
      </c>
      <c r="D24" s="1">
        <v>4.38</v>
      </c>
      <c r="E24" s="2">
        <f t="shared" si="0"/>
        <v>43.996786175575451</v>
      </c>
      <c r="F24">
        <v>200.22</v>
      </c>
      <c r="G24">
        <v>300</v>
      </c>
      <c r="H24">
        <v>1</v>
      </c>
      <c r="I24" s="1">
        <v>4.2561673264052908</v>
      </c>
      <c r="J24" s="1">
        <f t="shared" ref="J24:J43" si="2">(F24*E24-I24*G24)/E24</f>
        <v>171.19855755131445</v>
      </c>
    </row>
    <row r="25" spans="1:10" x14ac:dyDescent="0.3">
      <c r="A25">
        <v>24</v>
      </c>
      <c r="B25" t="s">
        <v>7</v>
      </c>
      <c r="C25" s="1">
        <f>'Equilibrium data'!$K$9</f>
        <v>1.2594000000000001</v>
      </c>
      <c r="D25" s="1">
        <v>4.38</v>
      </c>
      <c r="E25" s="2">
        <f t="shared" si="0"/>
        <v>43.996786175575451</v>
      </c>
      <c r="F25">
        <v>200.22</v>
      </c>
      <c r="G25">
        <v>300</v>
      </c>
      <c r="H25">
        <v>1.5</v>
      </c>
      <c r="I25" s="1">
        <v>3.587785982522437</v>
      </c>
      <c r="J25" s="1">
        <f t="shared" si="2"/>
        <v>175.75603596268465</v>
      </c>
    </row>
    <row r="26" spans="1:10" x14ac:dyDescent="0.3">
      <c r="A26">
        <v>25</v>
      </c>
      <c r="B26" t="s">
        <v>7</v>
      </c>
      <c r="C26" s="1">
        <f>'Equilibrium data'!$K$9</f>
        <v>1.2594000000000001</v>
      </c>
      <c r="D26" s="1">
        <v>4.38</v>
      </c>
      <c r="E26" s="2">
        <f t="shared" si="0"/>
        <v>43.996786175575451</v>
      </c>
      <c r="F26">
        <v>200.22</v>
      </c>
      <c r="G26">
        <v>300</v>
      </c>
      <c r="H26">
        <v>3.5</v>
      </c>
      <c r="I26" s="1">
        <v>6.9788617472838919</v>
      </c>
      <c r="J26" s="1">
        <f t="shared" si="2"/>
        <v>152.63337592636597</v>
      </c>
    </row>
    <row r="27" spans="1:10" x14ac:dyDescent="0.3">
      <c r="A27">
        <v>26</v>
      </c>
      <c r="B27" t="s">
        <v>7</v>
      </c>
      <c r="C27" s="1">
        <f>'Equilibrium data'!$K$9</f>
        <v>1.2594000000000001</v>
      </c>
      <c r="D27" s="1">
        <v>4.38</v>
      </c>
      <c r="E27" s="2">
        <f t="shared" si="0"/>
        <v>43.996786175575451</v>
      </c>
      <c r="F27">
        <v>200.22</v>
      </c>
      <c r="G27">
        <v>300</v>
      </c>
      <c r="H27">
        <v>5.5</v>
      </c>
      <c r="I27" s="1">
        <v>8.8228481365139348</v>
      </c>
      <c r="J27" s="1">
        <f t="shared" si="2"/>
        <v>140.05982306363171</v>
      </c>
    </row>
    <row r="28" spans="1:10" x14ac:dyDescent="0.3">
      <c r="A28">
        <v>27</v>
      </c>
      <c r="B28" t="s">
        <v>7</v>
      </c>
      <c r="C28" s="1">
        <f>'Equilibrium data'!$K$9</f>
        <v>1.2594000000000001</v>
      </c>
      <c r="D28" s="1">
        <v>4.38</v>
      </c>
      <c r="E28" s="2">
        <f t="shared" si="0"/>
        <v>43.996786175575451</v>
      </c>
      <c r="F28">
        <v>200.22</v>
      </c>
      <c r="G28">
        <v>300</v>
      </c>
      <c r="H28">
        <v>7.5</v>
      </c>
      <c r="I28" s="1">
        <v>5.7983550151157299</v>
      </c>
      <c r="J28" s="1">
        <f t="shared" si="2"/>
        <v>160.68287341095848</v>
      </c>
    </row>
    <row r="29" spans="1:10" x14ac:dyDescent="0.3">
      <c r="A29">
        <v>28</v>
      </c>
      <c r="B29" t="s">
        <v>7</v>
      </c>
      <c r="C29" s="1">
        <f>'Equilibrium data'!$K$9</f>
        <v>1.2594000000000001</v>
      </c>
      <c r="D29" s="1">
        <v>4.38</v>
      </c>
      <c r="E29" s="2">
        <f t="shared" si="0"/>
        <v>43.996786175575451</v>
      </c>
      <c r="F29">
        <v>200.22</v>
      </c>
      <c r="G29">
        <v>300</v>
      </c>
      <c r="H29">
        <v>9</v>
      </c>
      <c r="I29" s="1">
        <v>5.319681008974964</v>
      </c>
      <c r="J29" s="1">
        <f t="shared" si="2"/>
        <v>163.94679821831065</v>
      </c>
    </row>
    <row r="30" spans="1:10" x14ac:dyDescent="0.3">
      <c r="A30">
        <v>29</v>
      </c>
      <c r="B30" t="s">
        <v>7</v>
      </c>
      <c r="C30" s="1">
        <f>'Equilibrium data'!$K$9</f>
        <v>1.2594000000000001</v>
      </c>
      <c r="D30" s="1">
        <v>4.38</v>
      </c>
      <c r="E30" s="2">
        <f t="shared" si="0"/>
        <v>43.996786175575451</v>
      </c>
      <c r="F30">
        <v>200.22</v>
      </c>
      <c r="G30">
        <v>300</v>
      </c>
      <c r="H30">
        <v>10.5</v>
      </c>
      <c r="I30" s="1">
        <v>10.127154591402928</v>
      </c>
      <c r="J30" s="1">
        <f t="shared" si="2"/>
        <v>131.16617490248669</v>
      </c>
    </row>
    <row r="31" spans="1:10" x14ac:dyDescent="0.3">
      <c r="A31">
        <v>30</v>
      </c>
      <c r="B31" t="s">
        <v>7</v>
      </c>
      <c r="C31" s="1">
        <f>'Equilibrium data'!$K$9</f>
        <v>1.2594000000000001</v>
      </c>
      <c r="D31" s="1">
        <v>4.38</v>
      </c>
      <c r="E31" s="2">
        <f t="shared" si="0"/>
        <v>43.996786175575451</v>
      </c>
      <c r="F31">
        <v>200.22</v>
      </c>
      <c r="G31">
        <v>300</v>
      </c>
      <c r="H31">
        <v>10.5</v>
      </c>
      <c r="I31" s="1">
        <v>10.274068072744448</v>
      </c>
      <c r="J31" s="1">
        <f t="shared" si="2"/>
        <v>130.16441890543337</v>
      </c>
    </row>
    <row r="32" spans="1:10" x14ac:dyDescent="0.3">
      <c r="A32">
        <v>31</v>
      </c>
      <c r="B32" t="s">
        <v>7</v>
      </c>
      <c r="C32" s="1">
        <f>'Equilibrium data'!$K$9</f>
        <v>1.2594000000000001</v>
      </c>
      <c r="D32" s="1">
        <v>4.38</v>
      </c>
      <c r="E32" s="2">
        <f t="shared" si="0"/>
        <v>43.996786175575451</v>
      </c>
      <c r="F32">
        <v>200.22</v>
      </c>
      <c r="G32">
        <v>300</v>
      </c>
      <c r="H32">
        <v>24.5</v>
      </c>
      <c r="I32" s="1">
        <v>9.9468912234293807</v>
      </c>
      <c r="J32" s="1">
        <f t="shared" si="2"/>
        <v>132.39533310000263</v>
      </c>
    </row>
    <row r="33" spans="1:10" x14ac:dyDescent="0.3">
      <c r="A33">
        <v>32</v>
      </c>
      <c r="B33" t="s">
        <v>7</v>
      </c>
      <c r="C33" s="1">
        <f>'Equilibrium data'!$K$9</f>
        <v>1.2594000000000001</v>
      </c>
      <c r="D33" s="1">
        <v>4.38</v>
      </c>
      <c r="E33" s="2">
        <f t="shared" si="0"/>
        <v>43.996786175575451</v>
      </c>
      <c r="F33">
        <v>200.22</v>
      </c>
      <c r="G33">
        <v>300</v>
      </c>
      <c r="H33">
        <v>24.5</v>
      </c>
      <c r="I33" s="1">
        <v>12.230915871516295</v>
      </c>
      <c r="J33" s="1">
        <f t="shared" si="2"/>
        <v>116.82130022197249</v>
      </c>
    </row>
    <row r="34" spans="1:10" x14ac:dyDescent="0.3">
      <c r="A34">
        <v>33</v>
      </c>
      <c r="B34" t="s">
        <v>7</v>
      </c>
      <c r="C34" s="1">
        <f>'Equilibrium data'!$K$9</f>
        <v>1.2594000000000001</v>
      </c>
      <c r="D34" s="1">
        <v>4.38</v>
      </c>
      <c r="E34" s="2">
        <f t="shared" si="0"/>
        <v>43.996786175575451</v>
      </c>
      <c r="F34">
        <v>200.22</v>
      </c>
      <c r="G34">
        <v>300</v>
      </c>
      <c r="H34">
        <v>27.5</v>
      </c>
      <c r="I34" s="1">
        <v>23.069347860179498</v>
      </c>
      <c r="J34" s="1">
        <f t="shared" si="2"/>
        <v>42.91750225765599</v>
      </c>
    </row>
    <row r="35" spans="1:10" x14ac:dyDescent="0.3">
      <c r="A35">
        <v>34</v>
      </c>
      <c r="B35" t="s">
        <v>7</v>
      </c>
      <c r="C35" s="1">
        <f>'Equilibrium data'!$K$9</f>
        <v>1.2594000000000001</v>
      </c>
      <c r="D35" s="1">
        <v>4.38</v>
      </c>
      <c r="E35" s="2">
        <f t="shared" si="0"/>
        <v>43.996786175575451</v>
      </c>
      <c r="F35">
        <v>200.22</v>
      </c>
      <c r="G35">
        <v>300</v>
      </c>
      <c r="H35">
        <v>29.5</v>
      </c>
      <c r="I35" s="1">
        <v>11.081177435049598</v>
      </c>
      <c r="J35" s="1">
        <f t="shared" si="2"/>
        <v>124.66099854819909</v>
      </c>
    </row>
    <row r="36" spans="1:10" x14ac:dyDescent="0.3">
      <c r="A36">
        <v>35</v>
      </c>
      <c r="B36" t="s">
        <v>7</v>
      </c>
      <c r="C36" s="1">
        <f>'Equilibrium data'!$K$9</f>
        <v>1.2594000000000001</v>
      </c>
      <c r="D36" s="1">
        <v>4.38</v>
      </c>
      <c r="E36" s="2">
        <f t="shared" si="0"/>
        <v>43.996786175575451</v>
      </c>
      <c r="F36">
        <v>200.22</v>
      </c>
      <c r="G36">
        <v>300</v>
      </c>
      <c r="H36">
        <v>31</v>
      </c>
      <c r="I36" s="1">
        <v>18.214133207368917</v>
      </c>
      <c r="J36" s="1">
        <f t="shared" si="2"/>
        <v>76.02365664880962</v>
      </c>
    </row>
    <row r="37" spans="1:10" x14ac:dyDescent="0.3">
      <c r="A37">
        <v>36</v>
      </c>
      <c r="B37" t="s">
        <v>7</v>
      </c>
      <c r="C37" s="1">
        <f>'Equilibrium data'!$K$9</f>
        <v>1.2594000000000001</v>
      </c>
      <c r="D37" s="1">
        <v>4.38</v>
      </c>
      <c r="E37" s="2">
        <f t="shared" si="0"/>
        <v>43.996786175575451</v>
      </c>
      <c r="F37">
        <v>200.22</v>
      </c>
      <c r="G37">
        <v>300</v>
      </c>
      <c r="H37">
        <v>34</v>
      </c>
      <c r="I37" s="1">
        <v>12.208455361360414</v>
      </c>
      <c r="J37" s="1">
        <f t="shared" si="2"/>
        <v>116.97445125031975</v>
      </c>
    </row>
    <row r="38" spans="1:10" x14ac:dyDescent="0.3">
      <c r="A38">
        <v>37</v>
      </c>
      <c r="B38" t="s">
        <v>7</v>
      </c>
      <c r="C38" s="1">
        <f>'Equilibrium data'!$K$9</f>
        <v>1.2594000000000001</v>
      </c>
      <c r="D38" s="1">
        <v>4.38</v>
      </c>
      <c r="E38" s="2">
        <f t="shared" si="0"/>
        <v>43.996786175575451</v>
      </c>
      <c r="F38">
        <v>200.22</v>
      </c>
      <c r="G38">
        <v>300</v>
      </c>
      <c r="H38">
        <v>48.5</v>
      </c>
      <c r="I38" s="1">
        <v>16.237156353330185</v>
      </c>
      <c r="J38" s="1">
        <f t="shared" si="2"/>
        <v>89.504028916111068</v>
      </c>
    </row>
    <row r="39" spans="1:10" x14ac:dyDescent="0.3">
      <c r="A39">
        <v>38</v>
      </c>
      <c r="B39" t="s">
        <v>7</v>
      </c>
      <c r="C39" s="1">
        <f>'Equilibrium data'!$K$9</f>
        <v>1.2594000000000001</v>
      </c>
      <c r="D39" s="1">
        <v>4.38</v>
      </c>
      <c r="E39" s="2">
        <f t="shared" si="0"/>
        <v>43.996786175575451</v>
      </c>
      <c r="F39">
        <v>200.22</v>
      </c>
      <c r="G39">
        <v>300</v>
      </c>
      <c r="H39">
        <v>48.5</v>
      </c>
      <c r="I39" s="1">
        <v>13.739159187529522</v>
      </c>
      <c r="J39" s="1">
        <f t="shared" si="2"/>
        <v>106.53707189224154</v>
      </c>
    </row>
    <row r="40" spans="1:10" x14ac:dyDescent="0.3">
      <c r="A40">
        <v>39</v>
      </c>
      <c r="B40" t="s">
        <v>7</v>
      </c>
      <c r="C40" s="1">
        <f>'Equilibrium data'!$K$9</f>
        <v>1.2594000000000001</v>
      </c>
      <c r="D40" s="1">
        <v>4.38</v>
      </c>
      <c r="E40" s="2">
        <f t="shared" si="0"/>
        <v>43.996786175575451</v>
      </c>
      <c r="F40">
        <v>200.22</v>
      </c>
      <c r="G40">
        <v>300</v>
      </c>
      <c r="H40">
        <v>52.5</v>
      </c>
      <c r="I40" s="1">
        <v>11.66261691072272</v>
      </c>
      <c r="J40" s="1">
        <f t="shared" si="2"/>
        <v>120.69634890297634</v>
      </c>
    </row>
    <row r="41" spans="1:10" x14ac:dyDescent="0.3">
      <c r="A41">
        <v>40</v>
      </c>
      <c r="B41" t="s">
        <v>7</v>
      </c>
      <c r="C41" s="1">
        <f>'Equilibrium data'!$K$9</f>
        <v>1.2594000000000001</v>
      </c>
      <c r="D41" s="1">
        <v>4.38</v>
      </c>
      <c r="E41" s="2">
        <f t="shared" si="0"/>
        <v>43.996786175575451</v>
      </c>
      <c r="F41">
        <v>200.22</v>
      </c>
      <c r="G41">
        <v>300</v>
      </c>
      <c r="H41">
        <v>145.5</v>
      </c>
      <c r="I41" s="1">
        <v>9.4570335380255077</v>
      </c>
      <c r="J41" s="1">
        <f t="shared" si="2"/>
        <v>135.73551583595767</v>
      </c>
    </row>
    <row r="42" spans="1:10" x14ac:dyDescent="0.3">
      <c r="A42">
        <v>41</v>
      </c>
      <c r="B42" t="s">
        <v>7</v>
      </c>
      <c r="C42" s="1">
        <f>'Equilibrium data'!$K$9</f>
        <v>1.2594000000000001</v>
      </c>
      <c r="D42" s="1">
        <v>4.38</v>
      </c>
      <c r="E42" s="2">
        <f t="shared" si="0"/>
        <v>43.996786175575451</v>
      </c>
      <c r="F42">
        <v>200.22</v>
      </c>
      <c r="G42">
        <v>300</v>
      </c>
      <c r="H42">
        <v>145.5</v>
      </c>
      <c r="I42" s="1">
        <v>17.030127538970241</v>
      </c>
      <c r="J42" s="1">
        <f t="shared" si="2"/>
        <v>84.097012259424446</v>
      </c>
    </row>
    <row r="43" spans="1:10" x14ac:dyDescent="0.3">
      <c r="A43">
        <v>42</v>
      </c>
      <c r="B43" t="s">
        <v>7</v>
      </c>
      <c r="C43" s="1">
        <f>'Equilibrium data'!$K$9</f>
        <v>1.2594000000000001</v>
      </c>
      <c r="D43" s="1">
        <v>4.38</v>
      </c>
      <c r="E43" s="2">
        <f t="shared" si="0"/>
        <v>43.996786175575451</v>
      </c>
      <c r="F43">
        <v>200.22</v>
      </c>
      <c r="G43">
        <v>300</v>
      </c>
      <c r="H43">
        <v>145.5</v>
      </c>
      <c r="I43" s="1">
        <v>14.050392064241851</v>
      </c>
      <c r="J43" s="1">
        <f t="shared" si="2"/>
        <v>104.41487454261939</v>
      </c>
    </row>
    <row r="44" spans="1:10" x14ac:dyDescent="0.3">
      <c r="A44">
        <v>43</v>
      </c>
      <c r="B44" t="s">
        <v>8</v>
      </c>
      <c r="C44" s="1">
        <f>'Equilibrium data'!$Q$9</f>
        <v>1.3846000000000001</v>
      </c>
      <c r="D44" s="1">
        <v>4.6100000000000003</v>
      </c>
      <c r="E44" s="2">
        <f t="shared" si="0"/>
        <v>51.298114014294924</v>
      </c>
      <c r="F44">
        <v>208.62</v>
      </c>
      <c r="G44">
        <v>300</v>
      </c>
      <c r="H44">
        <v>0.5</v>
      </c>
      <c r="I44" s="1">
        <v>3.4104781426547</v>
      </c>
      <c r="J44" s="1">
        <f>(F44*E44-I44*G44)/E44</f>
        <v>188.67495011938846</v>
      </c>
    </row>
    <row r="45" spans="1:10" x14ac:dyDescent="0.3">
      <c r="A45">
        <v>44</v>
      </c>
      <c r="B45" t="s">
        <v>8</v>
      </c>
      <c r="C45" s="1">
        <f>'Equilibrium data'!$Q$9</f>
        <v>1.3846000000000001</v>
      </c>
      <c r="D45" s="1">
        <v>4.6100000000000003</v>
      </c>
      <c r="E45" s="2">
        <f t="shared" si="0"/>
        <v>51.298114014294924</v>
      </c>
      <c r="F45">
        <v>208.62</v>
      </c>
      <c r="G45">
        <v>300</v>
      </c>
      <c r="H45">
        <v>1</v>
      </c>
      <c r="I45" s="1">
        <v>4.8238551119508735</v>
      </c>
      <c r="J45" s="1">
        <f t="shared" ref="J45:J64" si="3">(F45*E45-I45*G45)/E45</f>
        <v>180.40928384809644</v>
      </c>
    </row>
    <row r="46" spans="1:10" x14ac:dyDescent="0.3">
      <c r="A46">
        <v>45</v>
      </c>
      <c r="B46" t="s">
        <v>8</v>
      </c>
      <c r="C46" s="1">
        <f>'Equilibrium data'!$Q$9</f>
        <v>1.3846000000000001</v>
      </c>
      <c r="D46" s="1">
        <v>4.6100000000000003</v>
      </c>
      <c r="E46" s="2">
        <f t="shared" si="0"/>
        <v>51.298114014294924</v>
      </c>
      <c r="F46">
        <v>208.62</v>
      </c>
      <c r="G46">
        <v>300</v>
      </c>
      <c r="H46">
        <v>1.5</v>
      </c>
      <c r="I46" s="1">
        <v>3.0296062923948988</v>
      </c>
      <c r="J46" s="1">
        <f t="shared" si="3"/>
        <v>190.9023527690473</v>
      </c>
    </row>
    <row r="47" spans="1:10" x14ac:dyDescent="0.3">
      <c r="A47">
        <v>46</v>
      </c>
      <c r="B47" t="s">
        <v>8</v>
      </c>
      <c r="C47" s="1">
        <f>'Equilibrium data'!$Q$9</f>
        <v>1.3846000000000001</v>
      </c>
      <c r="D47" s="1">
        <v>4.6100000000000003</v>
      </c>
      <c r="E47" s="2">
        <f t="shared" si="0"/>
        <v>51.298114014294924</v>
      </c>
      <c r="F47">
        <v>208.62</v>
      </c>
      <c r="G47">
        <v>300</v>
      </c>
      <c r="H47">
        <v>3.5</v>
      </c>
      <c r="I47" s="1">
        <v>4.2438983986773735</v>
      </c>
      <c r="J47" s="1">
        <f t="shared" si="3"/>
        <v>183.80096826623245</v>
      </c>
    </row>
    <row r="48" spans="1:10" x14ac:dyDescent="0.3">
      <c r="A48">
        <v>47</v>
      </c>
      <c r="B48" t="s">
        <v>8</v>
      </c>
      <c r="C48" s="1">
        <f>'Equilibrium data'!$Q$9</f>
        <v>1.3846000000000001</v>
      </c>
      <c r="D48" s="1">
        <v>4.6100000000000003</v>
      </c>
      <c r="E48" s="2">
        <f t="shared" si="0"/>
        <v>51.298114014294924</v>
      </c>
      <c r="F48">
        <v>208.62</v>
      </c>
      <c r="G48">
        <v>300</v>
      </c>
      <c r="H48">
        <v>5.5</v>
      </c>
      <c r="I48" s="1">
        <v>10.556754010392066</v>
      </c>
      <c r="J48" s="1">
        <f t="shared" si="3"/>
        <v>146.88232671565501</v>
      </c>
    </row>
    <row r="49" spans="1:10" x14ac:dyDescent="0.3">
      <c r="A49">
        <v>48</v>
      </c>
      <c r="B49" t="s">
        <v>8</v>
      </c>
      <c r="C49" s="1">
        <f>'Equilibrium data'!$Q$9</f>
        <v>1.3846000000000001</v>
      </c>
      <c r="D49" s="1">
        <v>4.6100000000000003</v>
      </c>
      <c r="E49" s="2">
        <f t="shared" si="0"/>
        <v>51.298114014294924</v>
      </c>
      <c r="F49">
        <v>208.62</v>
      </c>
      <c r="G49">
        <v>300</v>
      </c>
      <c r="H49">
        <v>7.5</v>
      </c>
      <c r="I49" s="1">
        <v>15.025754860651865</v>
      </c>
      <c r="J49" s="1">
        <f t="shared" si="3"/>
        <v>120.74685797884462</v>
      </c>
    </row>
    <row r="50" spans="1:10" x14ac:dyDescent="0.3">
      <c r="A50">
        <v>49</v>
      </c>
      <c r="B50" t="s">
        <v>8</v>
      </c>
      <c r="C50" s="1">
        <f>'Equilibrium data'!$Q$9</f>
        <v>1.3846000000000001</v>
      </c>
      <c r="D50" s="1">
        <v>4.6100000000000003</v>
      </c>
      <c r="E50" s="2">
        <f t="shared" si="0"/>
        <v>51.298114014294924</v>
      </c>
      <c r="F50">
        <v>208.62</v>
      </c>
      <c r="G50">
        <v>300</v>
      </c>
      <c r="H50">
        <v>9</v>
      </c>
      <c r="I50" s="1">
        <v>11.951040387340576</v>
      </c>
      <c r="J50" s="1">
        <f t="shared" si="3"/>
        <v>138.72830543978526</v>
      </c>
    </row>
    <row r="51" spans="1:10" x14ac:dyDescent="0.3">
      <c r="A51">
        <v>50</v>
      </c>
      <c r="B51" t="s">
        <v>8</v>
      </c>
      <c r="C51" s="1">
        <f>'Equilibrium data'!$Q$9</f>
        <v>1.3846000000000001</v>
      </c>
      <c r="D51" s="1">
        <v>4.6100000000000003</v>
      </c>
      <c r="E51" s="2">
        <f t="shared" si="0"/>
        <v>51.298114014294924</v>
      </c>
      <c r="F51">
        <v>208.62</v>
      </c>
      <c r="G51">
        <v>300</v>
      </c>
      <c r="H51">
        <v>10.5</v>
      </c>
      <c r="I51" s="1">
        <v>9.0738754794520542</v>
      </c>
      <c r="J51" s="1">
        <f t="shared" si="3"/>
        <v>155.55444981082448</v>
      </c>
    </row>
    <row r="52" spans="1:10" x14ac:dyDescent="0.3">
      <c r="A52">
        <v>51</v>
      </c>
      <c r="B52" t="s">
        <v>8</v>
      </c>
      <c r="C52" s="1">
        <f>'Equilibrium data'!$Q$9</f>
        <v>1.3846000000000001</v>
      </c>
      <c r="D52" s="1">
        <v>4.6100000000000003</v>
      </c>
      <c r="E52" s="2">
        <f t="shared" si="0"/>
        <v>51.298114014294924</v>
      </c>
      <c r="F52">
        <v>208.62</v>
      </c>
      <c r="G52">
        <v>300</v>
      </c>
      <c r="H52">
        <v>10.5</v>
      </c>
      <c r="I52" s="1">
        <v>7.3140631223429375</v>
      </c>
      <c r="J52" s="1">
        <f t="shared" si="3"/>
        <v>165.84612850656788</v>
      </c>
    </row>
    <row r="53" spans="1:10" x14ac:dyDescent="0.3">
      <c r="A53">
        <v>52</v>
      </c>
      <c r="B53" t="s">
        <v>8</v>
      </c>
      <c r="C53" s="1">
        <f>'Equilibrium data'!$Q$9</f>
        <v>1.3846000000000001</v>
      </c>
      <c r="D53" s="1">
        <v>4.6100000000000003</v>
      </c>
      <c r="E53" s="2">
        <f t="shared" si="0"/>
        <v>51.298114014294924</v>
      </c>
      <c r="F53">
        <v>208.62</v>
      </c>
      <c r="G53">
        <v>300</v>
      </c>
      <c r="H53">
        <v>24.5</v>
      </c>
      <c r="I53" s="1">
        <v>13.083357458667926</v>
      </c>
      <c r="J53" s="1">
        <f t="shared" si="3"/>
        <v>132.10632473102967</v>
      </c>
    </row>
    <row r="54" spans="1:10" x14ac:dyDescent="0.3">
      <c r="A54">
        <v>53</v>
      </c>
      <c r="B54" t="s">
        <v>8</v>
      </c>
      <c r="C54" s="1">
        <f>'Equilibrium data'!$Q$9</f>
        <v>1.3846000000000001</v>
      </c>
      <c r="D54" s="1">
        <v>4.6100000000000003</v>
      </c>
      <c r="E54" s="2">
        <f t="shared" si="0"/>
        <v>51.298114014294924</v>
      </c>
      <c r="F54">
        <v>208.62</v>
      </c>
      <c r="G54">
        <v>300</v>
      </c>
      <c r="H54">
        <v>24.5</v>
      </c>
      <c r="I54" s="1">
        <v>15.909708918280582</v>
      </c>
      <c r="J54" s="1">
        <f t="shared" si="3"/>
        <v>115.57734595322283</v>
      </c>
    </row>
    <row r="55" spans="1:10" x14ac:dyDescent="0.3">
      <c r="A55">
        <v>54</v>
      </c>
      <c r="B55" t="s">
        <v>8</v>
      </c>
      <c r="C55" s="1">
        <f>'Equilibrium data'!$Q$9</f>
        <v>1.3846000000000001</v>
      </c>
      <c r="D55" s="1">
        <v>4.6100000000000003</v>
      </c>
      <c r="E55" s="2">
        <f t="shared" si="0"/>
        <v>51.298114014294924</v>
      </c>
      <c r="F55">
        <v>208.62</v>
      </c>
      <c r="G55">
        <v>300</v>
      </c>
      <c r="H55">
        <v>27.5</v>
      </c>
      <c r="I55" s="1">
        <v>17.354346405290503</v>
      </c>
      <c r="J55" s="1">
        <f t="shared" si="3"/>
        <v>107.12886291577225</v>
      </c>
    </row>
    <row r="56" spans="1:10" x14ac:dyDescent="0.3">
      <c r="A56">
        <v>55</v>
      </c>
      <c r="B56" t="s">
        <v>8</v>
      </c>
      <c r="C56" s="1">
        <f>'Equilibrium data'!$Q$9</f>
        <v>1.3846000000000001</v>
      </c>
      <c r="D56" s="1">
        <v>4.6100000000000003</v>
      </c>
      <c r="E56" s="2">
        <f t="shared" si="0"/>
        <v>51.298114014294924</v>
      </c>
      <c r="F56">
        <v>208.62</v>
      </c>
      <c r="G56">
        <v>300</v>
      </c>
      <c r="H56">
        <v>29.5</v>
      </c>
      <c r="I56" s="1">
        <v>10.181820772791685</v>
      </c>
      <c r="J56" s="1">
        <f t="shared" si="3"/>
        <v>149.0749993595025</v>
      </c>
    </row>
    <row r="57" spans="1:10" x14ac:dyDescent="0.3">
      <c r="A57">
        <v>56</v>
      </c>
      <c r="B57" t="s">
        <v>8</v>
      </c>
      <c r="C57" s="1">
        <f>'Equilibrium data'!$Q$9</f>
        <v>1.3846000000000001</v>
      </c>
      <c r="D57" s="1">
        <v>4.6100000000000003</v>
      </c>
      <c r="E57" s="2">
        <f t="shared" si="0"/>
        <v>51.298114014294924</v>
      </c>
      <c r="F57">
        <v>208.62</v>
      </c>
      <c r="G57">
        <v>300</v>
      </c>
      <c r="H57">
        <v>31</v>
      </c>
      <c r="I57" s="1">
        <v>14.287076051015587</v>
      </c>
      <c r="J57" s="1">
        <f t="shared" si="3"/>
        <v>125.06677591635652</v>
      </c>
    </row>
    <row r="58" spans="1:10" x14ac:dyDescent="0.3">
      <c r="A58">
        <v>57</v>
      </c>
      <c r="B58" t="s">
        <v>8</v>
      </c>
      <c r="C58" s="1">
        <f>'Equilibrium data'!$Q$9</f>
        <v>1.3846000000000001</v>
      </c>
      <c r="D58" s="1">
        <v>4.6100000000000003</v>
      </c>
      <c r="E58" s="2">
        <f t="shared" si="0"/>
        <v>51.298114014294924</v>
      </c>
      <c r="F58">
        <v>208.62</v>
      </c>
      <c r="G58">
        <v>300</v>
      </c>
      <c r="H58">
        <v>34</v>
      </c>
      <c r="I58" s="1">
        <v>16.527567312234293</v>
      </c>
      <c r="J58" s="1">
        <f t="shared" si="3"/>
        <v>111.96400613074006</v>
      </c>
    </row>
    <row r="59" spans="1:10" x14ac:dyDescent="0.3">
      <c r="A59">
        <v>58</v>
      </c>
      <c r="B59" t="s">
        <v>8</v>
      </c>
      <c r="C59" s="1">
        <f>'Equilibrium data'!$Q$9</f>
        <v>1.3846000000000001</v>
      </c>
      <c r="D59" s="1">
        <v>4.6100000000000003</v>
      </c>
      <c r="E59" s="2">
        <f t="shared" si="0"/>
        <v>51.298114014294924</v>
      </c>
      <c r="F59">
        <v>208.62</v>
      </c>
      <c r="G59">
        <v>300</v>
      </c>
      <c r="H59">
        <v>48.5</v>
      </c>
      <c r="I59" s="1">
        <v>11.789532357109117</v>
      </c>
      <c r="J59" s="1">
        <f t="shared" si="3"/>
        <v>139.67283156906822</v>
      </c>
    </row>
    <row r="60" spans="1:10" x14ac:dyDescent="0.3">
      <c r="A60">
        <v>59</v>
      </c>
      <c r="B60" t="s">
        <v>8</v>
      </c>
      <c r="C60" s="1">
        <f>'Equilibrium data'!$Q$9</f>
        <v>1.3846000000000001</v>
      </c>
      <c r="D60" s="1">
        <v>4.6100000000000003</v>
      </c>
      <c r="E60" s="2">
        <f t="shared" si="0"/>
        <v>51.298114014294924</v>
      </c>
      <c r="F60">
        <v>208.62</v>
      </c>
      <c r="G60">
        <v>300</v>
      </c>
      <c r="H60">
        <v>48.5</v>
      </c>
      <c r="I60" s="1">
        <v>11.961388757675955</v>
      </c>
      <c r="J60" s="1">
        <f t="shared" si="3"/>
        <v>138.66778642928617</v>
      </c>
    </row>
    <row r="61" spans="1:10" x14ac:dyDescent="0.3">
      <c r="A61">
        <v>60</v>
      </c>
      <c r="B61" t="s">
        <v>8</v>
      </c>
      <c r="C61" s="1">
        <f>'Equilibrium data'!$Q$9</f>
        <v>1.3846000000000001</v>
      </c>
      <c r="D61" s="1">
        <v>4.6100000000000003</v>
      </c>
      <c r="E61" s="2">
        <f t="shared" si="0"/>
        <v>51.298114014294924</v>
      </c>
      <c r="F61">
        <v>208.62</v>
      </c>
      <c r="G61">
        <v>300</v>
      </c>
      <c r="H61">
        <v>52.5</v>
      </c>
      <c r="I61" s="1">
        <v>10.365914029286726</v>
      </c>
      <c r="J61" s="1">
        <f t="shared" si="3"/>
        <v>147.99839102779811</v>
      </c>
    </row>
    <row r="62" spans="1:10" x14ac:dyDescent="0.3">
      <c r="A62">
        <v>61</v>
      </c>
      <c r="B62" t="s">
        <v>8</v>
      </c>
      <c r="C62" s="1">
        <f>'Equilibrium data'!$Q$9</f>
        <v>1.3846000000000001</v>
      </c>
      <c r="D62" s="1">
        <v>4.6100000000000003</v>
      </c>
      <c r="E62" s="2">
        <f t="shared" si="0"/>
        <v>51.298114014294924</v>
      </c>
      <c r="F62">
        <v>208.62</v>
      </c>
      <c r="G62">
        <v>300</v>
      </c>
      <c r="H62">
        <v>145.5</v>
      </c>
      <c r="I62" s="1">
        <v>17.643108171941424</v>
      </c>
      <c r="J62" s="1">
        <f t="shared" si="3"/>
        <v>105.44013552959318</v>
      </c>
    </row>
    <row r="63" spans="1:10" x14ac:dyDescent="0.3">
      <c r="A63">
        <v>62</v>
      </c>
      <c r="B63" t="s">
        <v>8</v>
      </c>
      <c r="C63" s="1">
        <f>'Equilibrium data'!$Q$9</f>
        <v>1.3846000000000001</v>
      </c>
      <c r="D63" s="1">
        <v>4.6100000000000003</v>
      </c>
      <c r="E63" s="2">
        <f t="shared" si="0"/>
        <v>51.298114014294924</v>
      </c>
      <c r="F63">
        <v>208.62</v>
      </c>
      <c r="G63">
        <v>300</v>
      </c>
      <c r="H63">
        <v>145.5</v>
      </c>
      <c r="I63" s="1">
        <v>11.44389230042513</v>
      </c>
      <c r="J63" s="1">
        <f t="shared" si="3"/>
        <v>141.69419276328875</v>
      </c>
    </row>
    <row r="64" spans="1:10" x14ac:dyDescent="0.3">
      <c r="A64">
        <v>63</v>
      </c>
      <c r="B64" t="s">
        <v>8</v>
      </c>
      <c r="C64" s="1">
        <f>'Equilibrium data'!$Q$9</f>
        <v>1.3846000000000001</v>
      </c>
      <c r="D64" s="1">
        <v>4.6100000000000003</v>
      </c>
      <c r="E64" s="2">
        <f t="shared" ref="E64" si="4">(4/3)*PI()*(D64/2)^3</f>
        <v>51.298114014294924</v>
      </c>
      <c r="F64">
        <v>208.62</v>
      </c>
      <c r="G64">
        <v>300</v>
      </c>
      <c r="H64">
        <v>145.5</v>
      </c>
      <c r="I64" s="1">
        <v>13.640377893245159</v>
      </c>
      <c r="J64" s="1">
        <f t="shared" si="3"/>
        <v>128.84877552899462</v>
      </c>
    </row>
    <row r="65" spans="3:4" x14ac:dyDescent="0.3">
      <c r="C65" s="1"/>
      <c r="D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6FEB-5B63-4465-B698-7FB51F7DEA28}">
  <dimension ref="A1:L67"/>
  <sheetViews>
    <sheetView zoomScale="81" workbookViewId="0">
      <selection activeCell="D3" sqref="D3"/>
    </sheetView>
  </sheetViews>
  <sheetFormatPr defaultRowHeight="14.4" x14ac:dyDescent="0.3"/>
  <cols>
    <col min="1" max="1" width="8.88671875" bestFit="1" customWidth="1"/>
    <col min="2" max="2" width="16.5546875" bestFit="1" customWidth="1"/>
    <col min="3" max="3" width="20.77734375" bestFit="1" customWidth="1"/>
    <col min="4" max="4" width="21" bestFit="1" customWidth="1"/>
    <col min="5" max="5" width="18.44140625" bestFit="1" customWidth="1"/>
    <col min="6" max="6" width="35.77734375" bestFit="1" customWidth="1"/>
    <col min="7" max="7" width="22.33203125" bestFit="1" customWidth="1"/>
    <col min="8" max="8" width="14.33203125" bestFit="1" customWidth="1"/>
    <col min="9" max="9" width="30.5546875" bestFit="1" customWidth="1"/>
    <col min="10" max="10" width="29.6640625" bestFit="1" customWidth="1"/>
  </cols>
  <sheetData>
    <row r="1" spans="1:12" s="3" customFormat="1" x14ac:dyDescent="0.3">
      <c r="A1" s="3" t="s">
        <v>0</v>
      </c>
      <c r="B1" t="s">
        <v>1</v>
      </c>
      <c r="C1" t="s">
        <v>5</v>
      </c>
      <c r="D1" t="s">
        <v>23</v>
      </c>
      <c r="E1" t="s">
        <v>2</v>
      </c>
      <c r="F1" t="s">
        <v>21</v>
      </c>
      <c r="G1" t="s">
        <v>3</v>
      </c>
      <c r="H1" t="s">
        <v>4</v>
      </c>
      <c r="I1" t="s">
        <v>20</v>
      </c>
      <c r="J1" t="s">
        <v>22</v>
      </c>
    </row>
    <row r="2" spans="1:12" x14ac:dyDescent="0.3">
      <c r="A2">
        <v>1</v>
      </c>
      <c r="B2" t="s">
        <v>6</v>
      </c>
      <c r="C2" s="1">
        <f>'Equilibrium data'!$E$9</f>
        <v>1.2323</v>
      </c>
      <c r="D2" s="1">
        <v>4.4800000000000004</v>
      </c>
      <c r="E2" s="2">
        <f>(4/3)*PI()*(D2/2)^3</f>
        <v>47.079589158641085</v>
      </c>
      <c r="F2">
        <f>'Diffusion data'!F2</f>
        <v>209.08</v>
      </c>
      <c r="G2">
        <v>300</v>
      </c>
      <c r="H2">
        <v>0.5</v>
      </c>
      <c r="I2" s="1">
        <v>3.6216002857817666</v>
      </c>
      <c r="J2" s="1">
        <f>(F2*E2-I2*G2)/E2</f>
        <v>186.00248158594826</v>
      </c>
    </row>
    <row r="3" spans="1:12" x14ac:dyDescent="0.3">
      <c r="A3">
        <v>2</v>
      </c>
      <c r="B3" t="s">
        <v>6</v>
      </c>
      <c r="C3" s="1">
        <f>'Equilibrium data'!$E$9</f>
        <v>1.2323</v>
      </c>
      <c r="D3" s="1">
        <v>4.4800000000000004</v>
      </c>
      <c r="E3" s="2">
        <f t="shared" ref="E3:E17" si="0">(4/3)*PI()*(D3/2)^3</f>
        <v>47.079589158641085</v>
      </c>
      <c r="F3">
        <f>'Diffusion data'!F3</f>
        <v>209.08</v>
      </c>
      <c r="G3">
        <v>300</v>
      </c>
      <c r="H3">
        <v>1</v>
      </c>
      <c r="I3" s="1">
        <v>4.7420810302314598</v>
      </c>
      <c r="J3" s="1">
        <f t="shared" ref="J3:J17" si="1">(F3*E3-I3*G3)/E3</f>
        <v>178.86256746727946</v>
      </c>
    </row>
    <row r="4" spans="1:12" x14ac:dyDescent="0.3">
      <c r="A4">
        <v>3</v>
      </c>
      <c r="B4" t="s">
        <v>6</v>
      </c>
      <c r="C4" s="1">
        <f>'Equilibrium data'!$E$9</f>
        <v>1.2323</v>
      </c>
      <c r="D4" s="1">
        <v>4.4800000000000004</v>
      </c>
      <c r="E4" s="2">
        <f t="shared" si="0"/>
        <v>47.079589158641085</v>
      </c>
      <c r="F4">
        <f>'Diffusion data'!F4</f>
        <v>209.08</v>
      </c>
      <c r="G4">
        <v>300</v>
      </c>
      <c r="H4">
        <v>1.5</v>
      </c>
      <c r="I4" s="1">
        <v>5.8328722139820499</v>
      </c>
      <c r="J4" s="1">
        <f t="shared" si="1"/>
        <v>171.91184081538569</v>
      </c>
    </row>
    <row r="5" spans="1:12" x14ac:dyDescent="0.3">
      <c r="A5">
        <v>4</v>
      </c>
      <c r="B5" t="s">
        <v>6</v>
      </c>
      <c r="C5" s="1">
        <f>'Equilibrium data'!$E$9</f>
        <v>1.2323</v>
      </c>
      <c r="D5" s="1">
        <v>4.4800000000000004</v>
      </c>
      <c r="E5" s="2">
        <f t="shared" si="0"/>
        <v>47.079589158641085</v>
      </c>
      <c r="F5">
        <f>'Diffusion data'!F5</f>
        <v>209.08</v>
      </c>
      <c r="G5">
        <v>300</v>
      </c>
      <c r="H5">
        <v>3.5</v>
      </c>
      <c r="I5" s="1">
        <v>5.0809408970240906</v>
      </c>
      <c r="J5" s="1">
        <f t="shared" si="1"/>
        <v>176.70328864062623</v>
      </c>
    </row>
    <row r="6" spans="1:12" x14ac:dyDescent="0.3">
      <c r="A6">
        <v>5</v>
      </c>
      <c r="B6" t="s">
        <v>6</v>
      </c>
      <c r="C6" s="1">
        <f>'Equilibrium data'!$E$9</f>
        <v>1.2323</v>
      </c>
      <c r="D6" s="1">
        <v>4.4800000000000004</v>
      </c>
      <c r="E6" s="2">
        <f t="shared" si="0"/>
        <v>47.079589158641085</v>
      </c>
      <c r="F6">
        <f>'Diffusion data'!F6</f>
        <v>209.08</v>
      </c>
      <c r="G6">
        <v>300</v>
      </c>
      <c r="H6">
        <v>5.5</v>
      </c>
      <c r="I6" s="1">
        <v>4.9686473793103447</v>
      </c>
      <c r="J6" s="1">
        <f t="shared" si="1"/>
        <v>177.41884406318113</v>
      </c>
      <c r="L6" s="3"/>
    </row>
    <row r="7" spans="1:12" x14ac:dyDescent="0.3">
      <c r="A7">
        <v>6</v>
      </c>
      <c r="B7" t="s">
        <v>6</v>
      </c>
      <c r="C7" s="1">
        <f>'Equilibrium data'!$E$9</f>
        <v>1.2323</v>
      </c>
      <c r="D7" s="1">
        <v>4.4800000000000004</v>
      </c>
      <c r="E7" s="2">
        <f t="shared" si="0"/>
        <v>47.079589158641085</v>
      </c>
      <c r="F7">
        <f>'Diffusion data'!F7</f>
        <v>209.08</v>
      </c>
      <c r="G7">
        <v>300</v>
      </c>
      <c r="H7">
        <v>7.5</v>
      </c>
      <c r="I7" s="1">
        <v>12.380241133679736</v>
      </c>
      <c r="J7" s="1">
        <f t="shared" si="1"/>
        <v>130.19077419157486</v>
      </c>
    </row>
    <row r="8" spans="1:12" x14ac:dyDescent="0.3">
      <c r="A8">
        <v>7</v>
      </c>
      <c r="B8" t="s">
        <v>6</v>
      </c>
      <c r="C8" s="1">
        <f>'Equilibrium data'!$E$9</f>
        <v>1.2323</v>
      </c>
      <c r="D8" s="1">
        <v>4.4800000000000004</v>
      </c>
      <c r="E8" s="2">
        <f t="shared" si="0"/>
        <v>47.079589158641085</v>
      </c>
      <c r="F8">
        <f>'Diffusion data'!F8</f>
        <v>209.08</v>
      </c>
      <c r="G8">
        <v>300</v>
      </c>
      <c r="H8">
        <v>9</v>
      </c>
      <c r="I8" s="1">
        <v>15.19896589985829</v>
      </c>
      <c r="J8" s="1">
        <f t="shared" si="1"/>
        <v>112.22932964701559</v>
      </c>
    </row>
    <row r="9" spans="1:12" x14ac:dyDescent="0.3">
      <c r="A9">
        <v>8</v>
      </c>
      <c r="B9" t="s">
        <v>6</v>
      </c>
      <c r="C9" s="1">
        <f>'Equilibrium data'!$E$9</f>
        <v>1.2323</v>
      </c>
      <c r="D9" s="1">
        <v>4.4800000000000004</v>
      </c>
      <c r="E9" s="2">
        <f t="shared" si="0"/>
        <v>47.079589158641085</v>
      </c>
      <c r="F9">
        <f>'Diffusion data'!F9</f>
        <v>209.08</v>
      </c>
      <c r="G9">
        <v>300</v>
      </c>
      <c r="H9">
        <v>10.5</v>
      </c>
      <c r="I9" s="1">
        <v>9.5153186820973072</v>
      </c>
      <c r="J9" s="1">
        <f t="shared" si="1"/>
        <v>148.4465990794813</v>
      </c>
    </row>
    <row r="10" spans="1:12" x14ac:dyDescent="0.3">
      <c r="A10">
        <v>9</v>
      </c>
      <c r="B10" t="s">
        <v>6</v>
      </c>
      <c r="C10" s="1">
        <f>'Equilibrium data'!$E$9</f>
        <v>1.2323</v>
      </c>
      <c r="D10" s="1">
        <v>4.4800000000000004</v>
      </c>
      <c r="E10" s="2">
        <f t="shared" si="0"/>
        <v>47.079589158641085</v>
      </c>
      <c r="F10">
        <f>'Diffusion data'!F10</f>
        <v>209.08</v>
      </c>
      <c r="G10">
        <v>300</v>
      </c>
      <c r="H10">
        <v>24.5</v>
      </c>
      <c r="I10" s="1">
        <v>11.83244629192253</v>
      </c>
      <c r="J10" s="1">
        <f t="shared" si="1"/>
        <v>133.68142598918087</v>
      </c>
    </row>
    <row r="11" spans="1:12" x14ac:dyDescent="0.3">
      <c r="A11">
        <v>10</v>
      </c>
      <c r="B11" t="s">
        <v>6</v>
      </c>
      <c r="C11" s="1">
        <f>'Equilibrium data'!$E$9</f>
        <v>1.2323</v>
      </c>
      <c r="D11" s="1">
        <v>4.4800000000000004</v>
      </c>
      <c r="E11" s="2">
        <f t="shared" si="0"/>
        <v>47.079589158641085</v>
      </c>
      <c r="F11">
        <f>'Diffusion data'!F11</f>
        <v>209.08</v>
      </c>
      <c r="G11">
        <v>300</v>
      </c>
      <c r="H11">
        <v>27.5</v>
      </c>
      <c r="I11" s="1">
        <v>15.483364204062351</v>
      </c>
      <c r="J11" s="1">
        <f t="shared" si="1"/>
        <v>110.41709014395362</v>
      </c>
    </row>
    <row r="12" spans="1:12" x14ac:dyDescent="0.3">
      <c r="A12">
        <v>11</v>
      </c>
      <c r="B12" t="s">
        <v>6</v>
      </c>
      <c r="C12" s="1">
        <f>'Equilibrium data'!$E$9</f>
        <v>1.2323</v>
      </c>
      <c r="D12" s="1">
        <v>4.4800000000000004</v>
      </c>
      <c r="E12" s="2">
        <f t="shared" si="0"/>
        <v>47.079589158641085</v>
      </c>
      <c r="F12">
        <f>'Diffusion data'!F12</f>
        <v>209.08</v>
      </c>
      <c r="G12">
        <v>300</v>
      </c>
      <c r="H12">
        <v>29.5</v>
      </c>
      <c r="I12" s="1">
        <v>11.055938513934812</v>
      </c>
      <c r="J12" s="1">
        <f t="shared" si="1"/>
        <v>138.62947964808919</v>
      </c>
    </row>
    <row r="13" spans="1:12" x14ac:dyDescent="0.3">
      <c r="A13">
        <v>12</v>
      </c>
      <c r="B13" t="s">
        <v>6</v>
      </c>
      <c r="C13" s="1">
        <f>'Equilibrium data'!$E$9</f>
        <v>1.2323</v>
      </c>
      <c r="D13" s="1">
        <v>4.4800000000000004</v>
      </c>
      <c r="E13" s="2">
        <f t="shared" si="0"/>
        <v>47.079589158641085</v>
      </c>
      <c r="F13">
        <f>'Diffusion data'!F13</f>
        <v>209.08</v>
      </c>
      <c r="G13">
        <v>300</v>
      </c>
      <c r="H13">
        <v>31</v>
      </c>
      <c r="I13" s="1">
        <v>19.30152102031176</v>
      </c>
      <c r="J13" s="1">
        <f t="shared" si="1"/>
        <v>86.087076536250223</v>
      </c>
    </row>
    <row r="14" spans="1:12" x14ac:dyDescent="0.3">
      <c r="A14">
        <v>13</v>
      </c>
      <c r="B14" t="s">
        <v>6</v>
      </c>
      <c r="C14" s="1">
        <f>'Equilibrium data'!$E$9</f>
        <v>1.2323</v>
      </c>
      <c r="D14" s="1">
        <v>4.4800000000000004</v>
      </c>
      <c r="E14" s="2">
        <f t="shared" si="0"/>
        <v>47.079589158641085</v>
      </c>
      <c r="F14">
        <f>'Diffusion data'!F14</f>
        <v>209.08</v>
      </c>
      <c r="G14">
        <v>300</v>
      </c>
      <c r="H14">
        <v>34</v>
      </c>
      <c r="I14" s="1">
        <v>21.712479924421352</v>
      </c>
      <c r="J14" s="1">
        <f t="shared" si="1"/>
        <v>70.723992784697899</v>
      </c>
    </row>
    <row r="15" spans="1:12" x14ac:dyDescent="0.3">
      <c r="A15">
        <v>14</v>
      </c>
      <c r="B15" t="s">
        <v>6</v>
      </c>
      <c r="C15" s="1">
        <f>'Equilibrium data'!$E$9</f>
        <v>1.2323</v>
      </c>
      <c r="D15" s="1">
        <v>4.4800000000000004</v>
      </c>
      <c r="E15" s="2">
        <f t="shared" si="0"/>
        <v>47.079589158641085</v>
      </c>
      <c r="F15">
        <f>'Diffusion data'!F15</f>
        <v>209.08</v>
      </c>
      <c r="G15">
        <v>300</v>
      </c>
      <c r="H15">
        <v>48.5</v>
      </c>
      <c r="I15" s="1">
        <v>15.464506376948512</v>
      </c>
      <c r="J15" s="1">
        <f t="shared" si="1"/>
        <v>110.53725576636566</v>
      </c>
    </row>
    <row r="16" spans="1:12" x14ac:dyDescent="0.3">
      <c r="A16">
        <v>15</v>
      </c>
      <c r="B16" t="s">
        <v>6</v>
      </c>
      <c r="C16" s="1">
        <f>'Equilibrium data'!$E$9</f>
        <v>1.2323</v>
      </c>
      <c r="D16" s="1">
        <v>4.4800000000000004</v>
      </c>
      <c r="E16" s="2">
        <f t="shared" si="0"/>
        <v>47.079589158641085</v>
      </c>
      <c r="F16">
        <f>'Diffusion data'!F16</f>
        <v>209.08</v>
      </c>
      <c r="G16">
        <v>300</v>
      </c>
      <c r="H16">
        <v>52.5</v>
      </c>
      <c r="I16" s="1">
        <v>10.31781766650921</v>
      </c>
      <c r="J16" s="1">
        <f t="shared" si="1"/>
        <v>143.3329245630718</v>
      </c>
    </row>
    <row r="17" spans="1:10" x14ac:dyDescent="0.3">
      <c r="A17">
        <v>16</v>
      </c>
      <c r="B17" t="s">
        <v>6</v>
      </c>
      <c r="C17" s="1">
        <f>'Equilibrium data'!$E$9</f>
        <v>1.2323</v>
      </c>
      <c r="D17" s="1">
        <v>4.4800000000000004</v>
      </c>
      <c r="E17" s="2">
        <f t="shared" si="0"/>
        <v>47.079589158641085</v>
      </c>
      <c r="F17">
        <f>'Diffusion data'!F17</f>
        <v>209.08</v>
      </c>
      <c r="G17">
        <v>300</v>
      </c>
      <c r="H17">
        <v>145.5</v>
      </c>
      <c r="I17" s="1">
        <v>12.307614548889937</v>
      </c>
      <c r="J17" s="1">
        <f t="shared" si="1"/>
        <v>130.65356445432596</v>
      </c>
    </row>
    <row r="18" spans="1:10" x14ac:dyDescent="0.3">
      <c r="C18" s="1"/>
      <c r="D18" s="1"/>
      <c r="E18" s="2"/>
      <c r="I18" s="1"/>
    </row>
    <row r="19" spans="1:10" x14ac:dyDescent="0.3">
      <c r="A19">
        <v>17</v>
      </c>
      <c r="B19" t="s">
        <v>7</v>
      </c>
      <c r="C19" s="1">
        <f>'Equilibrium data'!$K$9</f>
        <v>1.2594000000000001</v>
      </c>
      <c r="D19" s="1">
        <v>4.38</v>
      </c>
      <c r="E19" s="2">
        <f t="shared" ref="E19:E34" si="2">(4/3)*PI()*(D19/2)^3</f>
        <v>43.996786175575451</v>
      </c>
      <c r="F19">
        <f>'Diffusion data'!F23</f>
        <v>200.22</v>
      </c>
      <c r="G19">
        <v>300</v>
      </c>
      <c r="H19">
        <v>0.5</v>
      </c>
      <c r="I19" s="1">
        <v>3.4459928814359939</v>
      </c>
      <c r="J19" s="1">
        <f>(F19*E19-I19*G19)/E19</f>
        <v>176.72287772599387</v>
      </c>
    </row>
    <row r="20" spans="1:10" x14ac:dyDescent="0.3">
      <c r="A20">
        <v>18</v>
      </c>
      <c r="B20" t="s">
        <v>7</v>
      </c>
      <c r="C20" s="1">
        <f>'Equilibrium data'!$K$9</f>
        <v>1.2594000000000001</v>
      </c>
      <c r="D20" s="1">
        <v>4.38</v>
      </c>
      <c r="E20" s="2">
        <f t="shared" si="2"/>
        <v>43.996786175575451</v>
      </c>
      <c r="F20">
        <f>'Diffusion data'!F24</f>
        <v>200.22</v>
      </c>
      <c r="G20">
        <v>300</v>
      </c>
      <c r="H20">
        <v>1</v>
      </c>
      <c r="I20" s="1">
        <v>4.2561673264052908</v>
      </c>
      <c r="J20" s="1">
        <f t="shared" ref="J20:J34" si="3">(F20*E20-I20*G20)/E20</f>
        <v>171.19855755131445</v>
      </c>
    </row>
    <row r="21" spans="1:10" x14ac:dyDescent="0.3">
      <c r="A21">
        <v>19</v>
      </c>
      <c r="B21" t="s">
        <v>7</v>
      </c>
      <c r="C21" s="1">
        <f>'Equilibrium data'!$K$9</f>
        <v>1.2594000000000001</v>
      </c>
      <c r="D21" s="1">
        <v>4.38</v>
      </c>
      <c r="E21" s="2">
        <f t="shared" si="2"/>
        <v>43.996786175575451</v>
      </c>
      <c r="F21">
        <f>'Diffusion data'!F25</f>
        <v>200.22</v>
      </c>
      <c r="G21">
        <v>300</v>
      </c>
      <c r="H21">
        <v>1.5</v>
      </c>
      <c r="I21" s="1">
        <v>3.587785982522437</v>
      </c>
      <c r="J21" s="1">
        <f t="shared" si="3"/>
        <v>175.75603596268465</v>
      </c>
    </row>
    <row r="22" spans="1:10" x14ac:dyDescent="0.3">
      <c r="A22">
        <v>20</v>
      </c>
      <c r="B22" t="s">
        <v>7</v>
      </c>
      <c r="C22" s="1">
        <f>'Equilibrium data'!$K$9</f>
        <v>1.2594000000000001</v>
      </c>
      <c r="D22" s="1">
        <v>4.38</v>
      </c>
      <c r="E22" s="2">
        <f t="shared" si="2"/>
        <v>43.996786175575451</v>
      </c>
      <c r="F22">
        <f>'Diffusion data'!F26</f>
        <v>200.22</v>
      </c>
      <c r="G22">
        <v>300</v>
      </c>
      <c r="H22">
        <v>3.5</v>
      </c>
      <c r="I22" s="1">
        <v>6.9788617472838919</v>
      </c>
      <c r="J22" s="1">
        <f t="shared" si="3"/>
        <v>152.63337592636597</v>
      </c>
    </row>
    <row r="23" spans="1:10" x14ac:dyDescent="0.3">
      <c r="A23">
        <v>21</v>
      </c>
      <c r="B23" t="s">
        <v>7</v>
      </c>
      <c r="C23" s="1">
        <f>'Equilibrium data'!$K$9</f>
        <v>1.2594000000000001</v>
      </c>
      <c r="D23" s="1">
        <v>4.38</v>
      </c>
      <c r="E23" s="2">
        <f t="shared" si="2"/>
        <v>43.996786175575451</v>
      </c>
      <c r="F23">
        <f>'Diffusion data'!F27</f>
        <v>200.22</v>
      </c>
      <c r="G23">
        <v>300</v>
      </c>
      <c r="H23">
        <v>5.5</v>
      </c>
      <c r="I23" s="1">
        <v>8.8228481365139348</v>
      </c>
      <c r="J23" s="1">
        <f t="shared" si="3"/>
        <v>140.05982306363171</v>
      </c>
    </row>
    <row r="24" spans="1:10" x14ac:dyDescent="0.3">
      <c r="A24">
        <v>22</v>
      </c>
      <c r="B24" t="s">
        <v>7</v>
      </c>
      <c r="C24" s="1">
        <f>'Equilibrium data'!$K$9</f>
        <v>1.2594000000000001</v>
      </c>
      <c r="D24" s="1">
        <v>4.38</v>
      </c>
      <c r="E24" s="2">
        <f t="shared" si="2"/>
        <v>43.996786175575451</v>
      </c>
      <c r="F24">
        <f>'Diffusion data'!F28</f>
        <v>200.22</v>
      </c>
      <c r="G24">
        <v>300</v>
      </c>
      <c r="H24">
        <v>7.5</v>
      </c>
      <c r="I24" s="1">
        <v>5.7983550151157299</v>
      </c>
      <c r="J24" s="1">
        <f t="shared" si="3"/>
        <v>160.68287341095848</v>
      </c>
    </row>
    <row r="25" spans="1:10" x14ac:dyDescent="0.3">
      <c r="A25">
        <v>23</v>
      </c>
      <c r="B25" t="s">
        <v>7</v>
      </c>
      <c r="C25" s="1">
        <f>'Equilibrium data'!$K$9</f>
        <v>1.2594000000000001</v>
      </c>
      <c r="D25" s="1">
        <v>4.38</v>
      </c>
      <c r="E25" s="2">
        <f t="shared" si="2"/>
        <v>43.996786175575451</v>
      </c>
      <c r="F25">
        <f>'Diffusion data'!F29</f>
        <v>200.22</v>
      </c>
      <c r="G25">
        <v>300</v>
      </c>
      <c r="H25">
        <v>9</v>
      </c>
      <c r="I25" s="1">
        <v>5.319681008974964</v>
      </c>
      <c r="J25" s="1">
        <f t="shared" si="3"/>
        <v>163.94679821831065</v>
      </c>
    </row>
    <row r="26" spans="1:10" x14ac:dyDescent="0.3">
      <c r="A26">
        <v>24</v>
      </c>
      <c r="B26" t="s">
        <v>7</v>
      </c>
      <c r="C26" s="1">
        <f>'Equilibrium data'!$K$9</f>
        <v>1.2594000000000001</v>
      </c>
      <c r="D26" s="1">
        <v>4.38</v>
      </c>
      <c r="E26" s="2">
        <f t="shared" si="2"/>
        <v>43.996786175575451</v>
      </c>
      <c r="F26">
        <f>'Diffusion data'!F30</f>
        <v>200.22</v>
      </c>
      <c r="G26">
        <v>300</v>
      </c>
      <c r="H26">
        <v>10.5</v>
      </c>
      <c r="I26" s="1">
        <v>10.200611332073688</v>
      </c>
      <c r="J26" s="1">
        <f t="shared" si="3"/>
        <v>130.66529690396001</v>
      </c>
    </row>
    <row r="27" spans="1:10" x14ac:dyDescent="0.3">
      <c r="A27">
        <v>25</v>
      </c>
      <c r="B27" t="s">
        <v>7</v>
      </c>
      <c r="C27" s="1">
        <f>'Equilibrium data'!$K$9</f>
        <v>1.2594000000000001</v>
      </c>
      <c r="D27" s="1">
        <v>4.38</v>
      </c>
      <c r="E27" s="2">
        <f t="shared" si="2"/>
        <v>43.996786175575451</v>
      </c>
      <c r="F27">
        <f>'Diffusion data'!F31</f>
        <v>200.22</v>
      </c>
      <c r="G27">
        <v>300</v>
      </c>
      <c r="H27">
        <v>24.5</v>
      </c>
      <c r="I27" s="1">
        <v>11.088903547472839</v>
      </c>
      <c r="J27" s="1">
        <f t="shared" si="3"/>
        <v>124.60831666098757</v>
      </c>
    </row>
    <row r="28" spans="1:10" x14ac:dyDescent="0.3">
      <c r="A28">
        <v>26</v>
      </c>
      <c r="B28" t="s">
        <v>7</v>
      </c>
      <c r="C28" s="1">
        <f>'Equilibrium data'!$K$9</f>
        <v>1.2594000000000001</v>
      </c>
      <c r="D28" s="1">
        <v>4.38</v>
      </c>
      <c r="E28" s="2">
        <f t="shared" si="2"/>
        <v>43.996786175575451</v>
      </c>
      <c r="F28">
        <f>'Diffusion data'!F32</f>
        <v>200.22</v>
      </c>
      <c r="G28">
        <v>300</v>
      </c>
      <c r="H28">
        <v>27.5</v>
      </c>
      <c r="I28" s="1">
        <v>23.069347860179498</v>
      </c>
      <c r="J28" s="1">
        <f t="shared" si="3"/>
        <v>42.91750225765599</v>
      </c>
    </row>
    <row r="29" spans="1:10" x14ac:dyDescent="0.3">
      <c r="A29">
        <v>27</v>
      </c>
      <c r="B29" t="s">
        <v>7</v>
      </c>
      <c r="C29" s="1">
        <f>'Equilibrium data'!$K$9</f>
        <v>1.2594000000000001</v>
      </c>
      <c r="D29" s="1">
        <v>4.38</v>
      </c>
      <c r="E29" s="2">
        <f t="shared" si="2"/>
        <v>43.996786175575451</v>
      </c>
      <c r="F29">
        <f>'Diffusion data'!F33</f>
        <v>200.22</v>
      </c>
      <c r="G29">
        <v>300</v>
      </c>
      <c r="H29">
        <v>29.5</v>
      </c>
      <c r="I29" s="1">
        <v>11.081177435049598</v>
      </c>
      <c r="J29" s="1">
        <f t="shared" si="3"/>
        <v>124.66099854819909</v>
      </c>
    </row>
    <row r="30" spans="1:10" x14ac:dyDescent="0.3">
      <c r="A30">
        <v>28</v>
      </c>
      <c r="B30" t="s">
        <v>7</v>
      </c>
      <c r="C30" s="1">
        <f>'Equilibrium data'!$K$9</f>
        <v>1.2594000000000001</v>
      </c>
      <c r="D30" s="1">
        <v>4.38</v>
      </c>
      <c r="E30" s="2">
        <f t="shared" si="2"/>
        <v>43.996786175575451</v>
      </c>
      <c r="F30">
        <f>'Diffusion data'!F34</f>
        <v>200.22</v>
      </c>
      <c r="G30">
        <v>300</v>
      </c>
      <c r="H30">
        <v>31</v>
      </c>
      <c r="I30" s="1">
        <v>18.214133207368917</v>
      </c>
      <c r="J30" s="1">
        <f t="shared" si="3"/>
        <v>76.02365664880962</v>
      </c>
    </row>
    <row r="31" spans="1:10" x14ac:dyDescent="0.3">
      <c r="A31">
        <v>29</v>
      </c>
      <c r="B31" t="s">
        <v>7</v>
      </c>
      <c r="C31" s="1">
        <f>'Equilibrium data'!$K$9</f>
        <v>1.2594000000000001</v>
      </c>
      <c r="D31" s="1">
        <v>4.38</v>
      </c>
      <c r="E31" s="2">
        <f t="shared" si="2"/>
        <v>43.996786175575451</v>
      </c>
      <c r="F31">
        <f>'Diffusion data'!F35</f>
        <v>200.22</v>
      </c>
      <c r="G31">
        <v>300</v>
      </c>
      <c r="H31">
        <v>34</v>
      </c>
      <c r="I31" s="1">
        <v>12.208455361360414</v>
      </c>
      <c r="J31" s="1">
        <f t="shared" si="3"/>
        <v>116.97445125031975</v>
      </c>
    </row>
    <row r="32" spans="1:10" x14ac:dyDescent="0.3">
      <c r="A32">
        <v>30</v>
      </c>
      <c r="B32" t="s">
        <v>7</v>
      </c>
      <c r="C32" s="1">
        <f>'Equilibrium data'!$K$9</f>
        <v>1.2594000000000001</v>
      </c>
      <c r="D32" s="1">
        <v>4.38</v>
      </c>
      <c r="E32" s="2">
        <f t="shared" si="2"/>
        <v>43.996786175575451</v>
      </c>
      <c r="F32">
        <f>'Diffusion data'!F36</f>
        <v>200.22</v>
      </c>
      <c r="G32">
        <v>300</v>
      </c>
      <c r="H32">
        <v>48.5</v>
      </c>
      <c r="I32" s="1">
        <v>14.988157770429854</v>
      </c>
      <c r="J32" s="1">
        <f t="shared" si="3"/>
        <v>98.020550404176291</v>
      </c>
    </row>
    <row r="33" spans="1:10" x14ac:dyDescent="0.3">
      <c r="A33">
        <v>31</v>
      </c>
      <c r="B33" t="s">
        <v>7</v>
      </c>
      <c r="C33" s="1">
        <f>'Equilibrium data'!$K$9</f>
        <v>1.2594000000000001</v>
      </c>
      <c r="D33" s="1">
        <v>4.38</v>
      </c>
      <c r="E33" s="2">
        <f t="shared" si="2"/>
        <v>43.996786175575451</v>
      </c>
      <c r="F33">
        <f>'Diffusion data'!F37</f>
        <v>200.22</v>
      </c>
      <c r="G33">
        <v>300</v>
      </c>
      <c r="H33">
        <v>52.5</v>
      </c>
      <c r="I33" s="1">
        <v>11.66261691072272</v>
      </c>
      <c r="J33" s="1">
        <f t="shared" si="3"/>
        <v>120.69634890297634</v>
      </c>
    </row>
    <row r="34" spans="1:10" x14ac:dyDescent="0.3">
      <c r="A34">
        <v>32</v>
      </c>
      <c r="B34" t="s">
        <v>7</v>
      </c>
      <c r="C34" s="1">
        <f>'Equilibrium data'!$K$9</f>
        <v>1.2594000000000001</v>
      </c>
      <c r="D34" s="1">
        <v>4.38</v>
      </c>
      <c r="E34" s="2">
        <f t="shared" si="2"/>
        <v>43.996786175575451</v>
      </c>
      <c r="F34">
        <f>'Diffusion data'!F38</f>
        <v>200.22</v>
      </c>
      <c r="G34">
        <v>300</v>
      </c>
      <c r="H34">
        <v>145.5</v>
      </c>
      <c r="I34" s="1">
        <v>13.512517713745865</v>
      </c>
      <c r="J34" s="1">
        <f t="shared" si="3"/>
        <v>108.0824675460005</v>
      </c>
    </row>
    <row r="35" spans="1:10" x14ac:dyDescent="0.3">
      <c r="C35" s="1"/>
      <c r="D35" s="1"/>
      <c r="E35" s="2"/>
      <c r="I35" s="1"/>
    </row>
    <row r="36" spans="1:10" x14ac:dyDescent="0.3">
      <c r="A36">
        <v>33</v>
      </c>
      <c r="B36" t="s">
        <v>8</v>
      </c>
      <c r="C36" s="1">
        <f>'Equilibrium data'!$Q$9</f>
        <v>1.3846000000000001</v>
      </c>
      <c r="D36" s="1">
        <v>4.6100000000000003</v>
      </c>
      <c r="E36" s="2">
        <f t="shared" ref="E36:E51" si="4">(4/3)*PI()*(D36/2)^3</f>
        <v>51.298114014294924</v>
      </c>
      <c r="F36">
        <f>'Diffusion data'!F44</f>
        <v>208.62</v>
      </c>
      <c r="G36">
        <v>300</v>
      </c>
      <c r="H36">
        <v>0.5</v>
      </c>
      <c r="I36" s="1">
        <v>3.4104781426547</v>
      </c>
      <c r="J36" s="1">
        <f>(F36*E36-I36*G36)/E36</f>
        <v>188.67495011938846</v>
      </c>
    </row>
    <row r="37" spans="1:10" x14ac:dyDescent="0.3">
      <c r="A37">
        <v>34</v>
      </c>
      <c r="B37" t="s">
        <v>8</v>
      </c>
      <c r="C37" s="1">
        <f>'Equilibrium data'!$Q$9</f>
        <v>1.3846000000000001</v>
      </c>
      <c r="D37" s="1">
        <v>4.6100000000000003</v>
      </c>
      <c r="E37" s="2">
        <f t="shared" si="4"/>
        <v>51.298114014294924</v>
      </c>
      <c r="F37">
        <f>'Diffusion data'!F45</f>
        <v>208.62</v>
      </c>
      <c r="G37">
        <v>300</v>
      </c>
      <c r="H37">
        <v>1</v>
      </c>
      <c r="I37" s="1">
        <v>4.8238551119508735</v>
      </c>
      <c r="J37" s="1">
        <f t="shared" ref="J37:J51" si="5">(F37*E37-I37*G37)/E37</f>
        <v>180.40928384809644</v>
      </c>
    </row>
    <row r="38" spans="1:10" x14ac:dyDescent="0.3">
      <c r="A38">
        <v>35</v>
      </c>
      <c r="B38" t="s">
        <v>8</v>
      </c>
      <c r="C38" s="1">
        <f>'Equilibrium data'!$Q$9</f>
        <v>1.3846000000000001</v>
      </c>
      <c r="D38" s="1">
        <v>4.6100000000000003</v>
      </c>
      <c r="E38" s="2">
        <f t="shared" si="4"/>
        <v>51.298114014294924</v>
      </c>
      <c r="F38">
        <f>'Diffusion data'!F46</f>
        <v>208.62</v>
      </c>
      <c r="G38">
        <v>300</v>
      </c>
      <c r="H38">
        <v>1.5</v>
      </c>
      <c r="I38" s="1">
        <v>3.0296062923948988</v>
      </c>
      <c r="J38" s="1">
        <f t="shared" si="5"/>
        <v>190.9023527690473</v>
      </c>
    </row>
    <row r="39" spans="1:10" x14ac:dyDescent="0.3">
      <c r="A39">
        <v>36</v>
      </c>
      <c r="B39" t="s">
        <v>8</v>
      </c>
      <c r="C39" s="1">
        <f>'Equilibrium data'!$Q$9</f>
        <v>1.3846000000000001</v>
      </c>
      <c r="D39" s="1">
        <v>4.6100000000000003</v>
      </c>
      <c r="E39" s="2">
        <f t="shared" si="4"/>
        <v>51.298114014294924</v>
      </c>
      <c r="F39">
        <f>'Diffusion data'!F47</f>
        <v>208.62</v>
      </c>
      <c r="G39">
        <v>300</v>
      </c>
      <c r="H39">
        <v>3.5</v>
      </c>
      <c r="I39" s="1">
        <v>4.2438983986773735</v>
      </c>
      <c r="J39" s="1">
        <f t="shared" si="5"/>
        <v>183.80096826623245</v>
      </c>
    </row>
    <row r="40" spans="1:10" x14ac:dyDescent="0.3">
      <c r="A40">
        <v>37</v>
      </c>
      <c r="B40" t="s">
        <v>8</v>
      </c>
      <c r="C40" s="1">
        <f>'Equilibrium data'!$Q$9</f>
        <v>1.3846000000000001</v>
      </c>
      <c r="D40" s="1">
        <v>4.6100000000000003</v>
      </c>
      <c r="E40" s="2">
        <f t="shared" si="4"/>
        <v>51.298114014294924</v>
      </c>
      <c r="F40">
        <f>'Diffusion data'!F48</f>
        <v>208.62</v>
      </c>
      <c r="G40">
        <v>300</v>
      </c>
      <c r="H40">
        <v>5.5</v>
      </c>
      <c r="I40" s="1">
        <v>10.556754010392066</v>
      </c>
      <c r="J40" s="1">
        <f t="shared" si="5"/>
        <v>146.88232671565501</v>
      </c>
    </row>
    <row r="41" spans="1:10" x14ac:dyDescent="0.3">
      <c r="A41">
        <v>38</v>
      </c>
      <c r="B41" t="s">
        <v>8</v>
      </c>
      <c r="C41" s="1">
        <f>'Equilibrium data'!$Q$9</f>
        <v>1.3846000000000001</v>
      </c>
      <c r="D41" s="1">
        <v>4.6100000000000003</v>
      </c>
      <c r="E41" s="2">
        <f t="shared" si="4"/>
        <v>51.298114014294924</v>
      </c>
      <c r="F41">
        <f>'Diffusion data'!F49</f>
        <v>208.62</v>
      </c>
      <c r="G41">
        <v>300</v>
      </c>
      <c r="H41">
        <v>7.5</v>
      </c>
      <c r="I41" s="1">
        <v>15.025754860651865</v>
      </c>
      <c r="J41" s="1">
        <f t="shared" si="5"/>
        <v>120.74685797884462</v>
      </c>
    </row>
    <row r="42" spans="1:10" x14ac:dyDescent="0.3">
      <c r="A42">
        <v>39</v>
      </c>
      <c r="B42" t="s">
        <v>8</v>
      </c>
      <c r="C42" s="1">
        <f>'Equilibrium data'!$Q$9</f>
        <v>1.3846000000000001</v>
      </c>
      <c r="D42" s="1">
        <v>4.6100000000000003</v>
      </c>
      <c r="E42" s="2">
        <f t="shared" si="4"/>
        <v>51.298114014294924</v>
      </c>
      <c r="F42">
        <f>'Diffusion data'!F50</f>
        <v>208.62</v>
      </c>
      <c r="G42">
        <v>300</v>
      </c>
      <c r="H42">
        <v>9</v>
      </c>
      <c r="I42" s="1">
        <v>11.951040387340576</v>
      </c>
      <c r="J42" s="1">
        <f t="shared" si="5"/>
        <v>138.72830543978526</v>
      </c>
    </row>
    <row r="43" spans="1:10" x14ac:dyDescent="0.3">
      <c r="A43">
        <v>40</v>
      </c>
      <c r="B43" t="s">
        <v>8</v>
      </c>
      <c r="C43" s="1">
        <f>'Equilibrium data'!$Q$9</f>
        <v>1.3846000000000001</v>
      </c>
      <c r="D43" s="1">
        <v>4.6100000000000003</v>
      </c>
      <c r="E43" s="2">
        <f t="shared" si="4"/>
        <v>51.298114014294924</v>
      </c>
      <c r="F43">
        <f>'Diffusion data'!F51</f>
        <v>208.62</v>
      </c>
      <c r="G43">
        <v>300</v>
      </c>
      <c r="H43">
        <v>10.5</v>
      </c>
      <c r="I43" s="1">
        <v>8.1939693008974963</v>
      </c>
      <c r="J43" s="1">
        <f t="shared" si="5"/>
        <v>160.70028915869617</v>
      </c>
    </row>
    <row r="44" spans="1:10" x14ac:dyDescent="0.3">
      <c r="A44">
        <v>41</v>
      </c>
      <c r="B44" t="s">
        <v>8</v>
      </c>
      <c r="C44" s="1">
        <f>'Equilibrium data'!$Q$9</f>
        <v>1.3846000000000001</v>
      </c>
      <c r="D44" s="1">
        <v>4.6100000000000003</v>
      </c>
      <c r="E44" s="2">
        <f t="shared" si="4"/>
        <v>51.298114014294924</v>
      </c>
      <c r="F44">
        <f>'Diffusion data'!F52</f>
        <v>208.62</v>
      </c>
      <c r="G44">
        <v>300</v>
      </c>
      <c r="H44">
        <v>24.5</v>
      </c>
      <c r="I44" s="1">
        <v>14.496533188474254</v>
      </c>
      <c r="J44" s="1">
        <f t="shared" si="5"/>
        <v>123.84183534212626</v>
      </c>
    </row>
    <row r="45" spans="1:10" x14ac:dyDescent="0.3">
      <c r="A45">
        <v>42</v>
      </c>
      <c r="B45" t="s">
        <v>8</v>
      </c>
      <c r="C45" s="1">
        <f>'Equilibrium data'!$Q$9</f>
        <v>1.3846000000000001</v>
      </c>
      <c r="D45" s="1">
        <v>4.6100000000000003</v>
      </c>
      <c r="E45" s="2">
        <f t="shared" si="4"/>
        <v>51.298114014294924</v>
      </c>
      <c r="F45">
        <f>'Diffusion data'!F53</f>
        <v>208.62</v>
      </c>
      <c r="G45">
        <v>300</v>
      </c>
      <c r="H45">
        <v>27.5</v>
      </c>
      <c r="I45" s="1">
        <v>17.354346405290503</v>
      </c>
      <c r="J45" s="1">
        <f t="shared" si="5"/>
        <v>107.12886291577225</v>
      </c>
    </row>
    <row r="46" spans="1:10" x14ac:dyDescent="0.3">
      <c r="A46">
        <v>43</v>
      </c>
      <c r="B46" t="s">
        <v>8</v>
      </c>
      <c r="C46" s="1">
        <f>'Equilibrium data'!$Q$9</f>
        <v>1.3846000000000001</v>
      </c>
      <c r="D46" s="1">
        <v>4.6100000000000003</v>
      </c>
      <c r="E46" s="2">
        <f t="shared" si="4"/>
        <v>51.298114014294924</v>
      </c>
      <c r="F46">
        <f>'Diffusion data'!F54</f>
        <v>208.62</v>
      </c>
      <c r="G46">
        <v>300</v>
      </c>
      <c r="H46">
        <v>29.5</v>
      </c>
      <c r="I46" s="1">
        <v>10.181820772791685</v>
      </c>
      <c r="J46" s="1">
        <f t="shared" si="5"/>
        <v>149.0749993595025</v>
      </c>
    </row>
    <row r="47" spans="1:10" x14ac:dyDescent="0.3">
      <c r="A47">
        <v>44</v>
      </c>
      <c r="B47" t="s">
        <v>8</v>
      </c>
      <c r="C47" s="1">
        <f>'Equilibrium data'!$Q$9</f>
        <v>1.3846000000000001</v>
      </c>
      <c r="D47" s="1">
        <v>4.6100000000000003</v>
      </c>
      <c r="E47" s="2">
        <f t="shared" si="4"/>
        <v>51.298114014294924</v>
      </c>
      <c r="F47">
        <f>'Diffusion data'!F55</f>
        <v>208.62</v>
      </c>
      <c r="G47">
        <v>300</v>
      </c>
      <c r="H47">
        <v>31</v>
      </c>
      <c r="I47" s="1">
        <v>14.287076051015587</v>
      </c>
      <c r="J47" s="1">
        <f t="shared" si="5"/>
        <v>125.06677591635652</v>
      </c>
    </row>
    <row r="48" spans="1:10" x14ac:dyDescent="0.3">
      <c r="A48">
        <v>45</v>
      </c>
      <c r="B48" t="s">
        <v>8</v>
      </c>
      <c r="C48" s="1">
        <f>'Equilibrium data'!$Q$9</f>
        <v>1.3846000000000001</v>
      </c>
      <c r="D48" s="1">
        <v>4.6100000000000003</v>
      </c>
      <c r="E48" s="2">
        <f t="shared" si="4"/>
        <v>51.298114014294924</v>
      </c>
      <c r="F48">
        <f>'Diffusion data'!F56</f>
        <v>208.62</v>
      </c>
      <c r="G48">
        <v>300</v>
      </c>
      <c r="H48">
        <v>34</v>
      </c>
      <c r="I48" s="1">
        <v>16.527567312234293</v>
      </c>
      <c r="J48" s="1">
        <f t="shared" si="5"/>
        <v>111.96400613074006</v>
      </c>
    </row>
    <row r="49" spans="1:10" x14ac:dyDescent="0.3">
      <c r="A49">
        <v>46</v>
      </c>
      <c r="B49" t="s">
        <v>8</v>
      </c>
      <c r="C49" s="1">
        <f>'Equilibrium data'!$Q$9</f>
        <v>1.3846000000000001</v>
      </c>
      <c r="D49" s="1">
        <v>4.6100000000000003</v>
      </c>
      <c r="E49" s="2">
        <f t="shared" si="4"/>
        <v>51.298114014294924</v>
      </c>
      <c r="F49">
        <f>'Diffusion data'!F57</f>
        <v>208.62</v>
      </c>
      <c r="G49">
        <v>300</v>
      </c>
      <c r="H49">
        <v>48.5</v>
      </c>
      <c r="I49" s="1">
        <v>11.875460557392536</v>
      </c>
      <c r="J49" s="1">
        <f t="shared" si="5"/>
        <v>139.17030899917719</v>
      </c>
    </row>
    <row r="50" spans="1:10" x14ac:dyDescent="0.3">
      <c r="A50">
        <v>47</v>
      </c>
      <c r="B50" t="s">
        <v>8</v>
      </c>
      <c r="C50" s="1">
        <f>'Equilibrium data'!$Q$9</f>
        <v>1.3846000000000001</v>
      </c>
      <c r="D50" s="1">
        <v>4.6100000000000003</v>
      </c>
      <c r="E50" s="2">
        <f t="shared" si="4"/>
        <v>51.298114014294924</v>
      </c>
      <c r="F50">
        <f>'Diffusion data'!F58</f>
        <v>208.62</v>
      </c>
      <c r="G50">
        <v>300</v>
      </c>
      <c r="H50">
        <v>52.5</v>
      </c>
      <c r="I50" s="1">
        <v>10.365914029286726</v>
      </c>
      <c r="J50" s="1">
        <f t="shared" si="5"/>
        <v>147.99839102779811</v>
      </c>
    </row>
    <row r="51" spans="1:10" x14ac:dyDescent="0.3">
      <c r="A51">
        <v>48</v>
      </c>
      <c r="B51" t="s">
        <v>8</v>
      </c>
      <c r="C51" s="1">
        <f>'Equilibrium data'!$Q$9</f>
        <v>1.3846000000000001</v>
      </c>
      <c r="D51" s="1">
        <v>4.6100000000000003</v>
      </c>
      <c r="E51" s="2">
        <f t="shared" si="4"/>
        <v>51.298114014294924</v>
      </c>
      <c r="F51">
        <f>'Diffusion data'!F59</f>
        <v>208.62</v>
      </c>
      <c r="G51">
        <v>300</v>
      </c>
      <c r="H51">
        <v>145.5</v>
      </c>
      <c r="I51" s="1">
        <v>14.242459455203905</v>
      </c>
      <c r="J51" s="1">
        <f t="shared" si="5"/>
        <v>125.32770127395885</v>
      </c>
    </row>
    <row r="52" spans="1:10" x14ac:dyDescent="0.3">
      <c r="D52" s="1"/>
      <c r="E52" s="2"/>
      <c r="I52" s="1"/>
    </row>
    <row r="53" spans="1:10" x14ac:dyDescent="0.3">
      <c r="D53" s="1"/>
      <c r="E53" s="2"/>
      <c r="I53" s="1"/>
    </row>
    <row r="54" spans="1:10" x14ac:dyDescent="0.3">
      <c r="D54" s="1"/>
      <c r="E54" s="2"/>
      <c r="I54" s="1"/>
    </row>
    <row r="55" spans="1:10" x14ac:dyDescent="0.3">
      <c r="D55" s="1"/>
      <c r="E55" s="2"/>
      <c r="I55" s="1"/>
    </row>
    <row r="56" spans="1:10" x14ac:dyDescent="0.3">
      <c r="D56" s="1"/>
      <c r="E56" s="2"/>
      <c r="I56" s="1"/>
    </row>
    <row r="67" spans="4:4" x14ac:dyDescent="0.3">
      <c r="D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Equilibrium data</vt:lpstr>
      <vt:lpstr>Diffusion data</vt:lpstr>
      <vt:lpstr>Diffusion data (Simplified)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Keet</dc:creator>
  <cp:lastModifiedBy>Louw, TM, Prof [tmlouw@sun.ac.za]</cp:lastModifiedBy>
  <dcterms:created xsi:type="dcterms:W3CDTF">2022-10-03T13:47:26Z</dcterms:created>
  <dcterms:modified xsi:type="dcterms:W3CDTF">2023-01-30T08:49:26Z</dcterms:modified>
</cp:coreProperties>
</file>