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be1b30456a0cb8/bootcamp/"/>
    </mc:Choice>
  </mc:AlternateContent>
  <xr:revisionPtr revIDLastSave="8" documentId="14_{D99540A8-683B-4B3E-94EF-D84641DF8A57}" xr6:coauthVersionLast="47" xr6:coauthVersionMax="47" xr10:uidLastSave="{3BE7F18F-B7BD-404B-A267-6824A62AD0F3}"/>
  <bookViews>
    <workbookView xWindow="-108" yWindow="-108" windowWidth="23256" windowHeight="12576" activeTab="1" xr2:uid="{00000000-000D-0000-FFFF-FFFF00000000}"/>
  </bookViews>
  <sheets>
    <sheet name="antioxidants" sheetId="1" r:id="rId1"/>
    <sheet name="Antioxidant_content_in_mmol_100" sheetId="2" r:id="rId2"/>
  </sheets>
  <definedNames>
    <definedName name="_xlnm._FilterDatabase" localSheetId="0" hidden="1">antioxidants!$A$1:$E$3137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4" i="2"/>
  <c r="C3" i="2"/>
  <c r="C6" i="2"/>
  <c r="C5" i="2"/>
  <c r="C9" i="2" l="1"/>
  <c r="C10" i="2" s="1"/>
  <c r="C12" i="2" s="1"/>
  <c r="E7" i="2" l="1"/>
  <c r="H7" i="2" s="1"/>
  <c r="E23" i="2"/>
  <c r="H23" i="2" s="1"/>
  <c r="E39" i="2"/>
  <c r="H39" i="2" s="1"/>
  <c r="E55" i="2"/>
  <c r="H55" i="2" s="1"/>
  <c r="E71" i="2"/>
  <c r="H71" i="2" s="1"/>
  <c r="E87" i="2"/>
  <c r="H87" i="2" s="1"/>
  <c r="E103" i="2"/>
  <c r="H103" i="2" s="1"/>
  <c r="E119" i="2"/>
  <c r="H119" i="2" s="1"/>
  <c r="E135" i="2"/>
  <c r="H135" i="2" s="1"/>
  <c r="E151" i="2"/>
  <c r="H151" i="2" s="1"/>
  <c r="E167" i="2"/>
  <c r="H167" i="2" s="1"/>
  <c r="E183" i="2"/>
  <c r="H183" i="2" s="1"/>
  <c r="E199" i="2"/>
  <c r="H199" i="2" s="1"/>
  <c r="E215" i="2"/>
  <c r="H215" i="2" s="1"/>
  <c r="E231" i="2"/>
  <c r="H231" i="2" s="1"/>
  <c r="E247" i="2"/>
  <c r="H247" i="2" s="1"/>
  <c r="E263" i="2"/>
  <c r="H263" i="2" s="1"/>
  <c r="E279" i="2"/>
  <c r="H279" i="2" s="1"/>
  <c r="E295" i="2"/>
  <c r="H295" i="2" s="1"/>
  <c r="E311" i="2"/>
  <c r="H311" i="2" s="1"/>
  <c r="E327" i="2"/>
  <c r="H327" i="2" s="1"/>
  <c r="E343" i="2"/>
  <c r="H343" i="2" s="1"/>
  <c r="E359" i="2"/>
  <c r="H359" i="2" s="1"/>
  <c r="E375" i="2"/>
  <c r="H375" i="2" s="1"/>
  <c r="E391" i="2"/>
  <c r="H391" i="2" s="1"/>
  <c r="E407" i="2"/>
  <c r="H407" i="2" s="1"/>
  <c r="E423" i="2"/>
  <c r="H423" i="2" s="1"/>
  <c r="E439" i="2"/>
  <c r="H439" i="2" s="1"/>
  <c r="E455" i="2"/>
  <c r="H455" i="2" s="1"/>
  <c r="E471" i="2"/>
  <c r="H471" i="2" s="1"/>
  <c r="E487" i="2"/>
  <c r="H487" i="2" s="1"/>
  <c r="E503" i="2"/>
  <c r="H503" i="2" s="1"/>
  <c r="E519" i="2"/>
  <c r="H519" i="2" s="1"/>
  <c r="E8" i="2"/>
  <c r="H8" i="2" s="1"/>
  <c r="E24" i="2"/>
  <c r="H24" i="2" s="1"/>
  <c r="E40" i="2"/>
  <c r="H40" i="2" s="1"/>
  <c r="E56" i="2"/>
  <c r="H56" i="2" s="1"/>
  <c r="E72" i="2"/>
  <c r="H72" i="2" s="1"/>
  <c r="E88" i="2"/>
  <c r="H88" i="2" s="1"/>
  <c r="E104" i="2"/>
  <c r="H104" i="2" s="1"/>
  <c r="E120" i="2"/>
  <c r="H120" i="2" s="1"/>
  <c r="E136" i="2"/>
  <c r="H136" i="2" s="1"/>
  <c r="E152" i="2"/>
  <c r="H152" i="2" s="1"/>
  <c r="E168" i="2"/>
  <c r="H168" i="2" s="1"/>
  <c r="E184" i="2"/>
  <c r="H184" i="2" s="1"/>
  <c r="E200" i="2"/>
  <c r="H200" i="2" s="1"/>
  <c r="E216" i="2"/>
  <c r="H216" i="2" s="1"/>
  <c r="E232" i="2"/>
  <c r="H232" i="2" s="1"/>
  <c r="E248" i="2"/>
  <c r="H248" i="2" s="1"/>
  <c r="E264" i="2"/>
  <c r="H264" i="2" s="1"/>
  <c r="E280" i="2"/>
  <c r="H280" i="2" s="1"/>
  <c r="E296" i="2"/>
  <c r="H296" i="2" s="1"/>
  <c r="E312" i="2"/>
  <c r="H312" i="2" s="1"/>
  <c r="E328" i="2"/>
  <c r="H328" i="2" s="1"/>
  <c r="E344" i="2"/>
  <c r="H344" i="2" s="1"/>
  <c r="E360" i="2"/>
  <c r="H360" i="2" s="1"/>
  <c r="E376" i="2"/>
  <c r="H376" i="2" s="1"/>
  <c r="E392" i="2"/>
  <c r="H392" i="2" s="1"/>
  <c r="E408" i="2"/>
  <c r="H408" i="2" s="1"/>
  <c r="E424" i="2"/>
  <c r="H424" i="2" s="1"/>
  <c r="E440" i="2"/>
  <c r="H440" i="2" s="1"/>
  <c r="E456" i="2"/>
  <c r="H456" i="2" s="1"/>
  <c r="E472" i="2"/>
  <c r="H472" i="2" s="1"/>
  <c r="E488" i="2"/>
  <c r="H488" i="2" s="1"/>
  <c r="E504" i="2"/>
  <c r="H504" i="2" s="1"/>
  <c r="E520" i="2"/>
  <c r="H520" i="2" s="1"/>
  <c r="E9" i="2"/>
  <c r="H9" i="2" s="1"/>
  <c r="E25" i="2"/>
  <c r="H25" i="2" s="1"/>
  <c r="E41" i="2"/>
  <c r="H41" i="2" s="1"/>
  <c r="E57" i="2"/>
  <c r="H57" i="2" s="1"/>
  <c r="E73" i="2"/>
  <c r="H73" i="2" s="1"/>
  <c r="E89" i="2"/>
  <c r="H89" i="2" s="1"/>
  <c r="E105" i="2"/>
  <c r="H105" i="2" s="1"/>
  <c r="E121" i="2"/>
  <c r="H121" i="2" s="1"/>
  <c r="E137" i="2"/>
  <c r="H137" i="2" s="1"/>
  <c r="E153" i="2"/>
  <c r="H153" i="2" s="1"/>
  <c r="E169" i="2"/>
  <c r="H169" i="2" s="1"/>
  <c r="E185" i="2"/>
  <c r="H185" i="2" s="1"/>
  <c r="E201" i="2"/>
  <c r="H201" i="2" s="1"/>
  <c r="E217" i="2"/>
  <c r="H217" i="2" s="1"/>
  <c r="E233" i="2"/>
  <c r="H233" i="2" s="1"/>
  <c r="E249" i="2"/>
  <c r="H249" i="2" s="1"/>
  <c r="E265" i="2"/>
  <c r="H265" i="2" s="1"/>
  <c r="E281" i="2"/>
  <c r="H281" i="2" s="1"/>
  <c r="E297" i="2"/>
  <c r="H297" i="2" s="1"/>
  <c r="E313" i="2"/>
  <c r="H313" i="2" s="1"/>
  <c r="E329" i="2"/>
  <c r="H329" i="2" s="1"/>
  <c r="E345" i="2"/>
  <c r="H345" i="2" s="1"/>
  <c r="E361" i="2"/>
  <c r="H361" i="2" s="1"/>
  <c r="E377" i="2"/>
  <c r="H377" i="2" s="1"/>
  <c r="E393" i="2"/>
  <c r="H393" i="2" s="1"/>
  <c r="E409" i="2"/>
  <c r="H409" i="2" s="1"/>
  <c r="E425" i="2"/>
  <c r="H425" i="2" s="1"/>
  <c r="E441" i="2"/>
  <c r="H441" i="2" s="1"/>
  <c r="E457" i="2"/>
  <c r="H457" i="2" s="1"/>
  <c r="E473" i="2"/>
  <c r="H473" i="2" s="1"/>
  <c r="E489" i="2"/>
  <c r="H489" i="2" s="1"/>
  <c r="E505" i="2"/>
  <c r="H505" i="2" s="1"/>
  <c r="E521" i="2"/>
  <c r="H521" i="2" s="1"/>
  <c r="E150" i="2"/>
  <c r="H150" i="2" s="1"/>
  <c r="E246" i="2"/>
  <c r="H246" i="2" s="1"/>
  <c r="E326" i="2"/>
  <c r="H326" i="2" s="1"/>
  <c r="E454" i="2"/>
  <c r="H454" i="2" s="1"/>
  <c r="E10" i="2"/>
  <c r="H10" i="2" s="1"/>
  <c r="E26" i="2"/>
  <c r="H26" i="2" s="1"/>
  <c r="E42" i="2"/>
  <c r="H42" i="2" s="1"/>
  <c r="E58" i="2"/>
  <c r="H58" i="2" s="1"/>
  <c r="E74" i="2"/>
  <c r="H74" i="2" s="1"/>
  <c r="E90" i="2"/>
  <c r="H90" i="2" s="1"/>
  <c r="E106" i="2"/>
  <c r="H106" i="2" s="1"/>
  <c r="E122" i="2"/>
  <c r="H122" i="2" s="1"/>
  <c r="E138" i="2"/>
  <c r="H138" i="2" s="1"/>
  <c r="E154" i="2"/>
  <c r="H154" i="2" s="1"/>
  <c r="E170" i="2"/>
  <c r="H170" i="2" s="1"/>
  <c r="E186" i="2"/>
  <c r="H186" i="2" s="1"/>
  <c r="E202" i="2"/>
  <c r="H202" i="2" s="1"/>
  <c r="E218" i="2"/>
  <c r="H218" i="2" s="1"/>
  <c r="E234" i="2"/>
  <c r="H234" i="2" s="1"/>
  <c r="E250" i="2"/>
  <c r="H250" i="2" s="1"/>
  <c r="E266" i="2"/>
  <c r="H266" i="2" s="1"/>
  <c r="E282" i="2"/>
  <c r="H282" i="2" s="1"/>
  <c r="E298" i="2"/>
  <c r="H298" i="2" s="1"/>
  <c r="E314" i="2"/>
  <c r="H314" i="2" s="1"/>
  <c r="E330" i="2"/>
  <c r="H330" i="2" s="1"/>
  <c r="E346" i="2"/>
  <c r="H346" i="2" s="1"/>
  <c r="E362" i="2"/>
  <c r="H362" i="2" s="1"/>
  <c r="E378" i="2"/>
  <c r="H378" i="2" s="1"/>
  <c r="E394" i="2"/>
  <c r="H394" i="2" s="1"/>
  <c r="E410" i="2"/>
  <c r="H410" i="2" s="1"/>
  <c r="E426" i="2"/>
  <c r="H426" i="2" s="1"/>
  <c r="E442" i="2"/>
  <c r="H442" i="2" s="1"/>
  <c r="E458" i="2"/>
  <c r="H458" i="2" s="1"/>
  <c r="E474" i="2"/>
  <c r="H474" i="2" s="1"/>
  <c r="E490" i="2"/>
  <c r="H490" i="2" s="1"/>
  <c r="E506" i="2"/>
  <c r="H506" i="2" s="1"/>
  <c r="E522" i="2"/>
  <c r="H522" i="2" s="1"/>
  <c r="E166" i="2"/>
  <c r="H166" i="2" s="1"/>
  <c r="E278" i="2"/>
  <c r="H278" i="2" s="1"/>
  <c r="E422" i="2"/>
  <c r="H422" i="2" s="1"/>
  <c r="E11" i="2"/>
  <c r="H11" i="2" s="1"/>
  <c r="E27" i="2"/>
  <c r="H27" i="2" s="1"/>
  <c r="E43" i="2"/>
  <c r="H43" i="2" s="1"/>
  <c r="E59" i="2"/>
  <c r="H59" i="2" s="1"/>
  <c r="E75" i="2"/>
  <c r="H75" i="2" s="1"/>
  <c r="E91" i="2"/>
  <c r="H91" i="2" s="1"/>
  <c r="E107" i="2"/>
  <c r="H107" i="2" s="1"/>
  <c r="E123" i="2"/>
  <c r="H123" i="2" s="1"/>
  <c r="E139" i="2"/>
  <c r="H139" i="2" s="1"/>
  <c r="E155" i="2"/>
  <c r="H155" i="2" s="1"/>
  <c r="E171" i="2"/>
  <c r="H171" i="2" s="1"/>
  <c r="E187" i="2"/>
  <c r="H187" i="2" s="1"/>
  <c r="E203" i="2"/>
  <c r="H203" i="2" s="1"/>
  <c r="E219" i="2"/>
  <c r="H219" i="2" s="1"/>
  <c r="E235" i="2"/>
  <c r="H235" i="2" s="1"/>
  <c r="E251" i="2"/>
  <c r="H251" i="2" s="1"/>
  <c r="E267" i="2"/>
  <c r="H267" i="2" s="1"/>
  <c r="E283" i="2"/>
  <c r="H283" i="2" s="1"/>
  <c r="E299" i="2"/>
  <c r="H299" i="2" s="1"/>
  <c r="E315" i="2"/>
  <c r="H315" i="2" s="1"/>
  <c r="E331" i="2"/>
  <c r="H331" i="2" s="1"/>
  <c r="E347" i="2"/>
  <c r="H347" i="2" s="1"/>
  <c r="E363" i="2"/>
  <c r="H363" i="2" s="1"/>
  <c r="E379" i="2"/>
  <c r="H379" i="2" s="1"/>
  <c r="E395" i="2"/>
  <c r="H395" i="2" s="1"/>
  <c r="E411" i="2"/>
  <c r="H411" i="2" s="1"/>
  <c r="E427" i="2"/>
  <c r="H427" i="2" s="1"/>
  <c r="E443" i="2"/>
  <c r="H443" i="2" s="1"/>
  <c r="E459" i="2"/>
  <c r="H459" i="2" s="1"/>
  <c r="E475" i="2"/>
  <c r="H475" i="2" s="1"/>
  <c r="E491" i="2"/>
  <c r="H491" i="2" s="1"/>
  <c r="E507" i="2"/>
  <c r="H507" i="2" s="1"/>
  <c r="E523" i="2"/>
  <c r="H523" i="2" s="1"/>
  <c r="E54" i="2"/>
  <c r="H54" i="2" s="1"/>
  <c r="E358" i="2"/>
  <c r="H358" i="2" s="1"/>
  <c r="E12" i="2"/>
  <c r="H12" i="2" s="1"/>
  <c r="E28" i="2"/>
  <c r="H28" i="2" s="1"/>
  <c r="E44" i="2"/>
  <c r="H44" i="2" s="1"/>
  <c r="E60" i="2"/>
  <c r="H60" i="2" s="1"/>
  <c r="E76" i="2"/>
  <c r="H76" i="2" s="1"/>
  <c r="E92" i="2"/>
  <c r="H92" i="2" s="1"/>
  <c r="E108" i="2"/>
  <c r="H108" i="2" s="1"/>
  <c r="E124" i="2"/>
  <c r="H124" i="2" s="1"/>
  <c r="E140" i="2"/>
  <c r="H140" i="2" s="1"/>
  <c r="E156" i="2"/>
  <c r="H156" i="2" s="1"/>
  <c r="E172" i="2"/>
  <c r="H172" i="2" s="1"/>
  <c r="E188" i="2"/>
  <c r="H188" i="2" s="1"/>
  <c r="E204" i="2"/>
  <c r="H204" i="2" s="1"/>
  <c r="E220" i="2"/>
  <c r="H220" i="2" s="1"/>
  <c r="E236" i="2"/>
  <c r="H236" i="2" s="1"/>
  <c r="E252" i="2"/>
  <c r="H252" i="2" s="1"/>
  <c r="E268" i="2"/>
  <c r="H268" i="2" s="1"/>
  <c r="E284" i="2"/>
  <c r="H284" i="2" s="1"/>
  <c r="E300" i="2"/>
  <c r="H300" i="2" s="1"/>
  <c r="E316" i="2"/>
  <c r="H316" i="2" s="1"/>
  <c r="E332" i="2"/>
  <c r="H332" i="2" s="1"/>
  <c r="E348" i="2"/>
  <c r="H348" i="2" s="1"/>
  <c r="E364" i="2"/>
  <c r="H364" i="2" s="1"/>
  <c r="E380" i="2"/>
  <c r="H380" i="2" s="1"/>
  <c r="E396" i="2"/>
  <c r="H396" i="2" s="1"/>
  <c r="E412" i="2"/>
  <c r="H412" i="2" s="1"/>
  <c r="E428" i="2"/>
  <c r="H428" i="2" s="1"/>
  <c r="E444" i="2"/>
  <c r="H444" i="2" s="1"/>
  <c r="E460" i="2"/>
  <c r="H460" i="2" s="1"/>
  <c r="E476" i="2"/>
  <c r="H476" i="2" s="1"/>
  <c r="E492" i="2"/>
  <c r="H492" i="2" s="1"/>
  <c r="E508" i="2"/>
  <c r="H508" i="2" s="1"/>
  <c r="E524" i="2"/>
  <c r="H524" i="2" s="1"/>
  <c r="E134" i="2"/>
  <c r="H134" i="2" s="1"/>
  <c r="E262" i="2"/>
  <c r="H262" i="2" s="1"/>
  <c r="E374" i="2"/>
  <c r="H374" i="2" s="1"/>
  <c r="E486" i="2"/>
  <c r="H486" i="2" s="1"/>
  <c r="E13" i="2"/>
  <c r="H13" i="2" s="1"/>
  <c r="E29" i="2"/>
  <c r="H29" i="2" s="1"/>
  <c r="E45" i="2"/>
  <c r="H45" i="2" s="1"/>
  <c r="E61" i="2"/>
  <c r="H61" i="2" s="1"/>
  <c r="E77" i="2"/>
  <c r="H77" i="2" s="1"/>
  <c r="E93" i="2"/>
  <c r="H93" i="2" s="1"/>
  <c r="E109" i="2"/>
  <c r="H109" i="2" s="1"/>
  <c r="E125" i="2"/>
  <c r="H125" i="2" s="1"/>
  <c r="E141" i="2"/>
  <c r="H141" i="2" s="1"/>
  <c r="E157" i="2"/>
  <c r="H157" i="2" s="1"/>
  <c r="E173" i="2"/>
  <c r="H173" i="2" s="1"/>
  <c r="E189" i="2"/>
  <c r="H189" i="2" s="1"/>
  <c r="E205" i="2"/>
  <c r="H205" i="2" s="1"/>
  <c r="E221" i="2"/>
  <c r="H221" i="2" s="1"/>
  <c r="E237" i="2"/>
  <c r="H237" i="2" s="1"/>
  <c r="E253" i="2"/>
  <c r="H253" i="2" s="1"/>
  <c r="E269" i="2"/>
  <c r="H269" i="2" s="1"/>
  <c r="E285" i="2"/>
  <c r="H285" i="2" s="1"/>
  <c r="E301" i="2"/>
  <c r="H301" i="2" s="1"/>
  <c r="E317" i="2"/>
  <c r="H317" i="2" s="1"/>
  <c r="E333" i="2"/>
  <c r="H333" i="2" s="1"/>
  <c r="E349" i="2"/>
  <c r="H349" i="2" s="1"/>
  <c r="E365" i="2"/>
  <c r="H365" i="2" s="1"/>
  <c r="E381" i="2"/>
  <c r="H381" i="2" s="1"/>
  <c r="E397" i="2"/>
  <c r="H397" i="2" s="1"/>
  <c r="E413" i="2"/>
  <c r="H413" i="2" s="1"/>
  <c r="E429" i="2"/>
  <c r="H429" i="2" s="1"/>
  <c r="E445" i="2"/>
  <c r="H445" i="2" s="1"/>
  <c r="E461" i="2"/>
  <c r="H461" i="2" s="1"/>
  <c r="E477" i="2"/>
  <c r="H477" i="2" s="1"/>
  <c r="E493" i="2"/>
  <c r="H493" i="2" s="1"/>
  <c r="E509" i="2"/>
  <c r="H509" i="2" s="1"/>
  <c r="E525" i="2"/>
  <c r="H525" i="2" s="1"/>
  <c r="E14" i="2"/>
  <c r="H14" i="2" s="1"/>
  <c r="E30" i="2"/>
  <c r="H30" i="2" s="1"/>
  <c r="E46" i="2"/>
  <c r="H46" i="2" s="1"/>
  <c r="E62" i="2"/>
  <c r="H62" i="2" s="1"/>
  <c r="E78" i="2"/>
  <c r="H78" i="2" s="1"/>
  <c r="E94" i="2"/>
  <c r="H94" i="2" s="1"/>
  <c r="E110" i="2"/>
  <c r="H110" i="2" s="1"/>
  <c r="E126" i="2"/>
  <c r="H126" i="2" s="1"/>
  <c r="E142" i="2"/>
  <c r="H142" i="2" s="1"/>
  <c r="E158" i="2"/>
  <c r="H158" i="2" s="1"/>
  <c r="E174" i="2"/>
  <c r="H174" i="2" s="1"/>
  <c r="E190" i="2"/>
  <c r="H190" i="2" s="1"/>
  <c r="E206" i="2"/>
  <c r="H206" i="2" s="1"/>
  <c r="E222" i="2"/>
  <c r="H222" i="2" s="1"/>
  <c r="E238" i="2"/>
  <c r="H238" i="2" s="1"/>
  <c r="E254" i="2"/>
  <c r="H254" i="2" s="1"/>
  <c r="E270" i="2"/>
  <c r="H270" i="2" s="1"/>
  <c r="E286" i="2"/>
  <c r="H286" i="2" s="1"/>
  <c r="E302" i="2"/>
  <c r="H302" i="2" s="1"/>
  <c r="E318" i="2"/>
  <c r="H318" i="2" s="1"/>
  <c r="E334" i="2"/>
  <c r="H334" i="2" s="1"/>
  <c r="E350" i="2"/>
  <c r="H350" i="2" s="1"/>
  <c r="E366" i="2"/>
  <c r="H366" i="2" s="1"/>
  <c r="E382" i="2"/>
  <c r="H382" i="2" s="1"/>
  <c r="E398" i="2"/>
  <c r="H398" i="2" s="1"/>
  <c r="E414" i="2"/>
  <c r="H414" i="2" s="1"/>
  <c r="E430" i="2"/>
  <c r="H430" i="2" s="1"/>
  <c r="E446" i="2"/>
  <c r="H446" i="2" s="1"/>
  <c r="E462" i="2"/>
  <c r="H462" i="2" s="1"/>
  <c r="E478" i="2"/>
  <c r="H478" i="2" s="1"/>
  <c r="E494" i="2"/>
  <c r="H494" i="2" s="1"/>
  <c r="E510" i="2"/>
  <c r="H510" i="2" s="1"/>
  <c r="E526" i="2"/>
  <c r="H526" i="2" s="1"/>
  <c r="E38" i="2"/>
  <c r="H38" i="2" s="1"/>
  <c r="E390" i="2"/>
  <c r="H390" i="2" s="1"/>
  <c r="E15" i="2"/>
  <c r="H15" i="2" s="1"/>
  <c r="E31" i="2"/>
  <c r="H31" i="2" s="1"/>
  <c r="E47" i="2"/>
  <c r="H47" i="2" s="1"/>
  <c r="E63" i="2"/>
  <c r="H63" i="2" s="1"/>
  <c r="E79" i="2"/>
  <c r="H79" i="2" s="1"/>
  <c r="E95" i="2"/>
  <c r="H95" i="2" s="1"/>
  <c r="E111" i="2"/>
  <c r="H111" i="2" s="1"/>
  <c r="E127" i="2"/>
  <c r="H127" i="2" s="1"/>
  <c r="E143" i="2"/>
  <c r="H143" i="2" s="1"/>
  <c r="E159" i="2"/>
  <c r="H159" i="2" s="1"/>
  <c r="E175" i="2"/>
  <c r="H175" i="2" s="1"/>
  <c r="E191" i="2"/>
  <c r="H191" i="2" s="1"/>
  <c r="E207" i="2"/>
  <c r="H207" i="2" s="1"/>
  <c r="E223" i="2"/>
  <c r="H223" i="2" s="1"/>
  <c r="E239" i="2"/>
  <c r="H239" i="2" s="1"/>
  <c r="E255" i="2"/>
  <c r="H255" i="2" s="1"/>
  <c r="E271" i="2"/>
  <c r="H271" i="2" s="1"/>
  <c r="E287" i="2"/>
  <c r="H287" i="2" s="1"/>
  <c r="E303" i="2"/>
  <c r="H303" i="2" s="1"/>
  <c r="E319" i="2"/>
  <c r="H319" i="2" s="1"/>
  <c r="E335" i="2"/>
  <c r="H335" i="2" s="1"/>
  <c r="E351" i="2"/>
  <c r="H351" i="2" s="1"/>
  <c r="E367" i="2"/>
  <c r="H367" i="2" s="1"/>
  <c r="E383" i="2"/>
  <c r="H383" i="2" s="1"/>
  <c r="E399" i="2"/>
  <c r="H399" i="2" s="1"/>
  <c r="E415" i="2"/>
  <c r="H415" i="2" s="1"/>
  <c r="E431" i="2"/>
  <c r="H431" i="2" s="1"/>
  <c r="E447" i="2"/>
  <c r="H447" i="2" s="1"/>
  <c r="E463" i="2"/>
  <c r="H463" i="2" s="1"/>
  <c r="E479" i="2"/>
  <c r="H479" i="2" s="1"/>
  <c r="E495" i="2"/>
  <c r="H495" i="2" s="1"/>
  <c r="E511" i="2"/>
  <c r="H511" i="2" s="1"/>
  <c r="E527" i="2"/>
  <c r="H527" i="2" s="1"/>
  <c r="E118" i="2"/>
  <c r="H118" i="2" s="1"/>
  <c r="E342" i="2"/>
  <c r="H342" i="2" s="1"/>
  <c r="E518" i="2"/>
  <c r="H518" i="2" s="1"/>
  <c r="E16" i="2"/>
  <c r="H16" i="2" s="1"/>
  <c r="E32" i="2"/>
  <c r="H32" i="2" s="1"/>
  <c r="E48" i="2"/>
  <c r="H48" i="2" s="1"/>
  <c r="E64" i="2"/>
  <c r="H64" i="2" s="1"/>
  <c r="E80" i="2"/>
  <c r="H80" i="2" s="1"/>
  <c r="E96" i="2"/>
  <c r="H96" i="2" s="1"/>
  <c r="E112" i="2"/>
  <c r="H112" i="2" s="1"/>
  <c r="E128" i="2"/>
  <c r="H128" i="2" s="1"/>
  <c r="E144" i="2"/>
  <c r="H144" i="2" s="1"/>
  <c r="E160" i="2"/>
  <c r="H160" i="2" s="1"/>
  <c r="E176" i="2"/>
  <c r="H176" i="2" s="1"/>
  <c r="E192" i="2"/>
  <c r="H192" i="2" s="1"/>
  <c r="E208" i="2"/>
  <c r="H208" i="2" s="1"/>
  <c r="E224" i="2"/>
  <c r="H224" i="2" s="1"/>
  <c r="E240" i="2"/>
  <c r="H240" i="2" s="1"/>
  <c r="E256" i="2"/>
  <c r="H256" i="2" s="1"/>
  <c r="E272" i="2"/>
  <c r="H272" i="2" s="1"/>
  <c r="E288" i="2"/>
  <c r="H288" i="2" s="1"/>
  <c r="E304" i="2"/>
  <c r="H304" i="2" s="1"/>
  <c r="E320" i="2"/>
  <c r="H320" i="2" s="1"/>
  <c r="E336" i="2"/>
  <c r="H336" i="2" s="1"/>
  <c r="E352" i="2"/>
  <c r="H352" i="2" s="1"/>
  <c r="E368" i="2"/>
  <c r="H368" i="2" s="1"/>
  <c r="E384" i="2"/>
  <c r="H384" i="2" s="1"/>
  <c r="E400" i="2"/>
  <c r="H400" i="2" s="1"/>
  <c r="E416" i="2"/>
  <c r="H416" i="2" s="1"/>
  <c r="E432" i="2"/>
  <c r="H432" i="2" s="1"/>
  <c r="E448" i="2"/>
  <c r="H448" i="2" s="1"/>
  <c r="E464" i="2"/>
  <c r="H464" i="2" s="1"/>
  <c r="E480" i="2"/>
  <c r="H480" i="2" s="1"/>
  <c r="E496" i="2"/>
  <c r="H496" i="2" s="1"/>
  <c r="E512" i="2"/>
  <c r="H512" i="2" s="1"/>
  <c r="E3" i="2"/>
  <c r="H3" i="2" s="1"/>
  <c r="E779" i="2"/>
  <c r="E70" i="2"/>
  <c r="H70" i="2" s="1"/>
  <c r="E406" i="2"/>
  <c r="H406" i="2" s="1"/>
  <c r="E17" i="2"/>
  <c r="H17" i="2" s="1"/>
  <c r="E33" i="2"/>
  <c r="H33" i="2" s="1"/>
  <c r="E49" i="2"/>
  <c r="H49" i="2" s="1"/>
  <c r="E65" i="2"/>
  <c r="H65" i="2" s="1"/>
  <c r="E81" i="2"/>
  <c r="H81" i="2" s="1"/>
  <c r="E97" i="2"/>
  <c r="H97" i="2" s="1"/>
  <c r="E113" i="2"/>
  <c r="H113" i="2" s="1"/>
  <c r="E129" i="2"/>
  <c r="H129" i="2" s="1"/>
  <c r="E145" i="2"/>
  <c r="H145" i="2" s="1"/>
  <c r="E161" i="2"/>
  <c r="H161" i="2" s="1"/>
  <c r="E177" i="2"/>
  <c r="H177" i="2" s="1"/>
  <c r="E193" i="2"/>
  <c r="H193" i="2" s="1"/>
  <c r="E209" i="2"/>
  <c r="H209" i="2" s="1"/>
  <c r="E225" i="2"/>
  <c r="H225" i="2" s="1"/>
  <c r="E241" i="2"/>
  <c r="H241" i="2" s="1"/>
  <c r="E257" i="2"/>
  <c r="H257" i="2" s="1"/>
  <c r="E273" i="2"/>
  <c r="H273" i="2" s="1"/>
  <c r="E289" i="2"/>
  <c r="H289" i="2" s="1"/>
  <c r="E305" i="2"/>
  <c r="H305" i="2" s="1"/>
  <c r="E321" i="2"/>
  <c r="H321" i="2" s="1"/>
  <c r="E337" i="2"/>
  <c r="H337" i="2" s="1"/>
  <c r="E353" i="2"/>
  <c r="H353" i="2" s="1"/>
  <c r="E369" i="2"/>
  <c r="H369" i="2" s="1"/>
  <c r="E385" i="2"/>
  <c r="H385" i="2" s="1"/>
  <c r="E401" i="2"/>
  <c r="H401" i="2" s="1"/>
  <c r="E417" i="2"/>
  <c r="H417" i="2" s="1"/>
  <c r="E433" i="2"/>
  <c r="H433" i="2" s="1"/>
  <c r="E449" i="2"/>
  <c r="H449" i="2" s="1"/>
  <c r="E465" i="2"/>
  <c r="H465" i="2" s="1"/>
  <c r="E481" i="2"/>
  <c r="H481" i="2" s="1"/>
  <c r="E497" i="2"/>
  <c r="H497" i="2" s="1"/>
  <c r="E513" i="2"/>
  <c r="H513" i="2" s="1"/>
  <c r="E4" i="2"/>
  <c r="H4" i="2" s="1"/>
  <c r="E86" i="2"/>
  <c r="H86" i="2" s="1"/>
  <c r="E310" i="2"/>
  <c r="H310" i="2" s="1"/>
  <c r="E502" i="2"/>
  <c r="H502" i="2" s="1"/>
  <c r="E18" i="2"/>
  <c r="H18" i="2" s="1"/>
  <c r="E34" i="2"/>
  <c r="H34" i="2" s="1"/>
  <c r="E50" i="2"/>
  <c r="H50" i="2" s="1"/>
  <c r="E66" i="2"/>
  <c r="H66" i="2" s="1"/>
  <c r="E82" i="2"/>
  <c r="H82" i="2" s="1"/>
  <c r="E98" i="2"/>
  <c r="H98" i="2" s="1"/>
  <c r="E114" i="2"/>
  <c r="H114" i="2" s="1"/>
  <c r="E130" i="2"/>
  <c r="H130" i="2" s="1"/>
  <c r="E146" i="2"/>
  <c r="H146" i="2" s="1"/>
  <c r="E162" i="2"/>
  <c r="H162" i="2" s="1"/>
  <c r="E178" i="2"/>
  <c r="H178" i="2" s="1"/>
  <c r="E194" i="2"/>
  <c r="H194" i="2" s="1"/>
  <c r="E210" i="2"/>
  <c r="H210" i="2" s="1"/>
  <c r="E226" i="2"/>
  <c r="H226" i="2" s="1"/>
  <c r="E242" i="2"/>
  <c r="H242" i="2" s="1"/>
  <c r="E258" i="2"/>
  <c r="H258" i="2" s="1"/>
  <c r="E274" i="2"/>
  <c r="H274" i="2" s="1"/>
  <c r="E290" i="2"/>
  <c r="H290" i="2" s="1"/>
  <c r="E306" i="2"/>
  <c r="H306" i="2" s="1"/>
  <c r="E322" i="2"/>
  <c r="H322" i="2" s="1"/>
  <c r="E338" i="2"/>
  <c r="H338" i="2" s="1"/>
  <c r="E354" i="2"/>
  <c r="H354" i="2" s="1"/>
  <c r="E370" i="2"/>
  <c r="H370" i="2" s="1"/>
  <c r="E386" i="2"/>
  <c r="H386" i="2" s="1"/>
  <c r="E402" i="2"/>
  <c r="H402" i="2" s="1"/>
  <c r="E418" i="2"/>
  <c r="H418" i="2" s="1"/>
  <c r="E434" i="2"/>
  <c r="H434" i="2" s="1"/>
  <c r="E450" i="2"/>
  <c r="H450" i="2" s="1"/>
  <c r="E466" i="2"/>
  <c r="H466" i="2" s="1"/>
  <c r="E482" i="2"/>
  <c r="H482" i="2" s="1"/>
  <c r="E498" i="2"/>
  <c r="H498" i="2" s="1"/>
  <c r="E514" i="2"/>
  <c r="H514" i="2" s="1"/>
  <c r="E5" i="2"/>
  <c r="H5" i="2" s="1"/>
  <c r="E22" i="2"/>
  <c r="H22" i="2" s="1"/>
  <c r="E470" i="2"/>
  <c r="H470" i="2" s="1"/>
  <c r="E19" i="2"/>
  <c r="H19" i="2" s="1"/>
  <c r="E35" i="2"/>
  <c r="H35" i="2" s="1"/>
  <c r="E51" i="2"/>
  <c r="H51" i="2" s="1"/>
  <c r="E67" i="2"/>
  <c r="H67" i="2" s="1"/>
  <c r="E83" i="2"/>
  <c r="H83" i="2" s="1"/>
  <c r="E99" i="2"/>
  <c r="H99" i="2" s="1"/>
  <c r="E115" i="2"/>
  <c r="H115" i="2" s="1"/>
  <c r="E131" i="2"/>
  <c r="H131" i="2" s="1"/>
  <c r="E147" i="2"/>
  <c r="H147" i="2" s="1"/>
  <c r="E163" i="2"/>
  <c r="H163" i="2" s="1"/>
  <c r="E179" i="2"/>
  <c r="H179" i="2" s="1"/>
  <c r="E195" i="2"/>
  <c r="H195" i="2" s="1"/>
  <c r="E211" i="2"/>
  <c r="H211" i="2" s="1"/>
  <c r="E227" i="2"/>
  <c r="H227" i="2" s="1"/>
  <c r="E243" i="2"/>
  <c r="H243" i="2" s="1"/>
  <c r="E259" i="2"/>
  <c r="H259" i="2" s="1"/>
  <c r="E275" i="2"/>
  <c r="H275" i="2" s="1"/>
  <c r="E291" i="2"/>
  <c r="H291" i="2" s="1"/>
  <c r="E307" i="2"/>
  <c r="H307" i="2" s="1"/>
  <c r="E323" i="2"/>
  <c r="H323" i="2" s="1"/>
  <c r="E339" i="2"/>
  <c r="H339" i="2" s="1"/>
  <c r="E355" i="2"/>
  <c r="H355" i="2" s="1"/>
  <c r="E371" i="2"/>
  <c r="H371" i="2" s="1"/>
  <c r="E387" i="2"/>
  <c r="H387" i="2" s="1"/>
  <c r="E403" i="2"/>
  <c r="H403" i="2" s="1"/>
  <c r="E419" i="2"/>
  <c r="H419" i="2" s="1"/>
  <c r="E435" i="2"/>
  <c r="H435" i="2" s="1"/>
  <c r="E451" i="2"/>
  <c r="H451" i="2" s="1"/>
  <c r="E467" i="2"/>
  <c r="H467" i="2" s="1"/>
  <c r="E483" i="2"/>
  <c r="H483" i="2" s="1"/>
  <c r="E499" i="2"/>
  <c r="H499" i="2" s="1"/>
  <c r="E515" i="2"/>
  <c r="H515" i="2" s="1"/>
  <c r="E6" i="2"/>
  <c r="H6" i="2" s="1"/>
  <c r="E20" i="2"/>
  <c r="H20" i="2" s="1"/>
  <c r="E36" i="2"/>
  <c r="H36" i="2" s="1"/>
  <c r="E52" i="2"/>
  <c r="H52" i="2" s="1"/>
  <c r="E68" i="2"/>
  <c r="H68" i="2" s="1"/>
  <c r="E84" i="2"/>
  <c r="H84" i="2" s="1"/>
  <c r="E100" i="2"/>
  <c r="H100" i="2" s="1"/>
  <c r="E116" i="2"/>
  <c r="H116" i="2" s="1"/>
  <c r="E132" i="2"/>
  <c r="H132" i="2" s="1"/>
  <c r="E148" i="2"/>
  <c r="H148" i="2" s="1"/>
  <c r="E164" i="2"/>
  <c r="H164" i="2" s="1"/>
  <c r="E180" i="2"/>
  <c r="H180" i="2" s="1"/>
  <c r="E196" i="2"/>
  <c r="H196" i="2" s="1"/>
  <c r="E212" i="2"/>
  <c r="H212" i="2" s="1"/>
  <c r="E228" i="2"/>
  <c r="H228" i="2" s="1"/>
  <c r="E244" i="2"/>
  <c r="H244" i="2" s="1"/>
  <c r="E260" i="2"/>
  <c r="H260" i="2" s="1"/>
  <c r="E276" i="2"/>
  <c r="H276" i="2" s="1"/>
  <c r="E292" i="2"/>
  <c r="H292" i="2" s="1"/>
  <c r="E308" i="2"/>
  <c r="H308" i="2" s="1"/>
  <c r="E324" i="2"/>
  <c r="H324" i="2" s="1"/>
  <c r="E340" i="2"/>
  <c r="H340" i="2" s="1"/>
  <c r="E356" i="2"/>
  <c r="H356" i="2" s="1"/>
  <c r="E372" i="2"/>
  <c r="H372" i="2" s="1"/>
  <c r="E388" i="2"/>
  <c r="H388" i="2" s="1"/>
  <c r="E404" i="2"/>
  <c r="H404" i="2" s="1"/>
  <c r="E420" i="2"/>
  <c r="H420" i="2" s="1"/>
  <c r="E436" i="2"/>
  <c r="H436" i="2" s="1"/>
  <c r="E452" i="2"/>
  <c r="H452" i="2" s="1"/>
  <c r="E468" i="2"/>
  <c r="H468" i="2" s="1"/>
  <c r="E484" i="2"/>
  <c r="H484" i="2" s="1"/>
  <c r="E500" i="2"/>
  <c r="H500" i="2" s="1"/>
  <c r="E516" i="2"/>
  <c r="H516" i="2" s="1"/>
  <c r="E767" i="2"/>
  <c r="E799" i="2"/>
  <c r="E21" i="2"/>
  <c r="H21" i="2" s="1"/>
  <c r="E37" i="2"/>
  <c r="H37" i="2" s="1"/>
  <c r="E53" i="2"/>
  <c r="H53" i="2" s="1"/>
  <c r="E69" i="2"/>
  <c r="H69" i="2" s="1"/>
  <c r="E85" i="2"/>
  <c r="H85" i="2" s="1"/>
  <c r="E101" i="2"/>
  <c r="H101" i="2" s="1"/>
  <c r="E117" i="2"/>
  <c r="H117" i="2" s="1"/>
  <c r="E133" i="2"/>
  <c r="H133" i="2" s="1"/>
  <c r="E149" i="2"/>
  <c r="H149" i="2" s="1"/>
  <c r="E165" i="2"/>
  <c r="H165" i="2" s="1"/>
  <c r="E181" i="2"/>
  <c r="H181" i="2" s="1"/>
  <c r="E197" i="2"/>
  <c r="H197" i="2" s="1"/>
  <c r="E213" i="2"/>
  <c r="H213" i="2" s="1"/>
  <c r="E229" i="2"/>
  <c r="H229" i="2" s="1"/>
  <c r="E245" i="2"/>
  <c r="H245" i="2" s="1"/>
  <c r="E261" i="2"/>
  <c r="H261" i="2" s="1"/>
  <c r="E277" i="2"/>
  <c r="H277" i="2" s="1"/>
  <c r="E293" i="2"/>
  <c r="H293" i="2" s="1"/>
  <c r="E309" i="2"/>
  <c r="H309" i="2" s="1"/>
  <c r="E325" i="2"/>
  <c r="H325" i="2" s="1"/>
  <c r="E341" i="2"/>
  <c r="H341" i="2" s="1"/>
  <c r="E357" i="2"/>
  <c r="H357" i="2" s="1"/>
  <c r="E373" i="2"/>
  <c r="H373" i="2" s="1"/>
  <c r="E389" i="2"/>
  <c r="H389" i="2" s="1"/>
  <c r="E405" i="2"/>
  <c r="H405" i="2" s="1"/>
  <c r="E421" i="2"/>
  <c r="H421" i="2" s="1"/>
  <c r="E437" i="2"/>
  <c r="H437" i="2" s="1"/>
  <c r="E453" i="2"/>
  <c r="H453" i="2" s="1"/>
  <c r="E469" i="2"/>
  <c r="H469" i="2" s="1"/>
  <c r="E485" i="2"/>
  <c r="H485" i="2" s="1"/>
  <c r="E501" i="2"/>
  <c r="H501" i="2" s="1"/>
  <c r="E517" i="2"/>
  <c r="H517" i="2" s="1"/>
  <c r="E624" i="2"/>
  <c r="E102" i="2"/>
  <c r="H102" i="2" s="1"/>
  <c r="E182" i="2"/>
  <c r="H182" i="2" s="1"/>
  <c r="E198" i="2"/>
  <c r="H198" i="2" s="1"/>
  <c r="E214" i="2"/>
  <c r="H214" i="2" s="1"/>
  <c r="E230" i="2"/>
  <c r="H230" i="2" s="1"/>
  <c r="E294" i="2"/>
  <c r="H294" i="2" s="1"/>
  <c r="E438" i="2"/>
  <c r="H438" i="2" s="1"/>
  <c r="C11" i="2"/>
  <c r="E556" i="2" s="1"/>
  <c r="E894" i="2" l="1"/>
  <c r="E861" i="2"/>
  <c r="E573" i="2"/>
  <c r="E918" i="2"/>
  <c r="E656" i="2"/>
  <c r="E762" i="2"/>
  <c r="E661" i="2"/>
  <c r="E754" i="2"/>
  <c r="E538" i="2"/>
  <c r="E629" i="2"/>
  <c r="E530" i="2"/>
  <c r="E896" i="2"/>
  <c r="E812" i="2"/>
  <c r="E849" i="2"/>
  <c r="E711" i="2"/>
  <c r="E543" i="2"/>
  <c r="E780" i="2"/>
  <c r="E679" i="2"/>
  <c r="E745" i="2"/>
  <c r="E670" i="2"/>
  <c r="E638" i="2"/>
  <c r="E713" i="2"/>
  <c r="E724" i="2"/>
  <c r="B13" i="2"/>
  <c r="E902" i="2"/>
  <c r="E692" i="2"/>
  <c r="E678" i="2"/>
  <c r="E747" i="2"/>
  <c r="E888" i="2"/>
  <c r="E646" i="2"/>
  <c r="E883" i="2"/>
  <c r="E664" i="2"/>
  <c r="E851" i="2"/>
  <c r="E829" i="2"/>
  <c r="E632" i="2"/>
  <c r="E627" i="2"/>
  <c r="E605" i="2"/>
  <c r="E595" i="2"/>
  <c r="E794" i="2"/>
  <c r="E901" i="2"/>
  <c r="E786" i="2"/>
  <c r="E751" i="2"/>
  <c r="E878" i="2"/>
  <c r="E622" i="2"/>
  <c r="E813" i="2"/>
  <c r="E557" i="2"/>
  <c r="E764" i="2"/>
  <c r="E785" i="2"/>
  <c r="E731" i="2"/>
  <c r="E746" i="2"/>
  <c r="E657" i="2"/>
  <c r="E697" i="2"/>
  <c r="E872" i="2"/>
  <c r="E616" i="2"/>
  <c r="E917" i="2"/>
  <c r="E663" i="2"/>
  <c r="E886" i="2"/>
  <c r="E630" i="2"/>
  <c r="E869" i="2"/>
  <c r="E613" i="2"/>
  <c r="E885" i="2"/>
  <c r="E676" i="2"/>
  <c r="E835" i="2"/>
  <c r="E579" i="2"/>
  <c r="E738" i="2"/>
  <c r="E880" i="2"/>
  <c r="E608" i="2"/>
  <c r="E848" i="2"/>
  <c r="E592" i="2"/>
  <c r="E735" i="2"/>
  <c r="E862" i="2"/>
  <c r="E606" i="2"/>
  <c r="E797" i="2"/>
  <c r="E541" i="2"/>
  <c r="E748" i="2"/>
  <c r="E609" i="2"/>
  <c r="E715" i="2"/>
  <c r="E730" i="2"/>
  <c r="E681" i="2"/>
  <c r="E856" i="2"/>
  <c r="E600" i="2"/>
  <c r="E903" i="2"/>
  <c r="E647" i="2"/>
  <c r="E870" i="2"/>
  <c r="E614" i="2"/>
  <c r="E853" i="2"/>
  <c r="E597" i="2"/>
  <c r="E914" i="2"/>
  <c r="E660" i="2"/>
  <c r="E819" i="2"/>
  <c r="E563" i="2"/>
  <c r="E722" i="2"/>
  <c r="E719" i="2"/>
  <c r="E846" i="2"/>
  <c r="E590" i="2"/>
  <c r="E781" i="2"/>
  <c r="E732" i="2"/>
  <c r="E699" i="2"/>
  <c r="E864" i="2"/>
  <c r="E714" i="2"/>
  <c r="E665" i="2"/>
  <c r="E840" i="2"/>
  <c r="E584" i="2"/>
  <c r="E887" i="2"/>
  <c r="E631" i="2"/>
  <c r="E854" i="2"/>
  <c r="E598" i="2"/>
  <c r="E837" i="2"/>
  <c r="E581" i="2"/>
  <c r="E900" i="2"/>
  <c r="E644" i="2"/>
  <c r="E803" i="2"/>
  <c r="E547" i="2"/>
  <c r="E706" i="2"/>
  <c r="E832" i="2"/>
  <c r="E703" i="2"/>
  <c r="E830" i="2"/>
  <c r="E574" i="2"/>
  <c r="E765" i="2"/>
  <c r="E769" i="2"/>
  <c r="E716" i="2"/>
  <c r="E683" i="2"/>
  <c r="E922" i="2"/>
  <c r="E698" i="2"/>
  <c r="E919" i="2"/>
  <c r="E649" i="2"/>
  <c r="E824" i="2"/>
  <c r="E568" i="2"/>
  <c r="E871" i="2"/>
  <c r="E615" i="2"/>
  <c r="E838" i="2"/>
  <c r="E582" i="2"/>
  <c r="E821" i="2"/>
  <c r="E565" i="2"/>
  <c r="E884" i="2"/>
  <c r="E628" i="2"/>
  <c r="E787" i="2"/>
  <c r="E531" i="2"/>
  <c r="E690" i="2"/>
  <c r="E576" i="2"/>
  <c r="E816" i="2"/>
  <c r="E560" i="2"/>
  <c r="E800" i="2"/>
  <c r="E544" i="2"/>
  <c r="E687" i="2"/>
  <c r="E814" i="2"/>
  <c r="E558" i="2"/>
  <c r="E749" i="2"/>
  <c r="E625" i="2"/>
  <c r="E700" i="2"/>
  <c r="E910" i="2"/>
  <c r="E667" i="2"/>
  <c r="E921" i="2"/>
  <c r="E682" i="2"/>
  <c r="E905" i="2"/>
  <c r="E633" i="2"/>
  <c r="E808" i="2"/>
  <c r="E552" i="2"/>
  <c r="E855" i="2"/>
  <c r="E599" i="2"/>
  <c r="E822" i="2"/>
  <c r="E566" i="2"/>
  <c r="E805" i="2"/>
  <c r="E549" i="2"/>
  <c r="E868" i="2"/>
  <c r="E612" i="2"/>
  <c r="E771" i="2"/>
  <c r="E674" i="2"/>
  <c r="E671" i="2"/>
  <c r="E798" i="2"/>
  <c r="E542" i="2"/>
  <c r="E733" i="2"/>
  <c r="E684" i="2"/>
  <c r="E907" i="2"/>
  <c r="E651" i="2"/>
  <c r="E920" i="2"/>
  <c r="E666" i="2"/>
  <c r="E873" i="2"/>
  <c r="E617" i="2"/>
  <c r="E792" i="2"/>
  <c r="E536" i="2"/>
  <c r="E839" i="2"/>
  <c r="E583" i="2"/>
  <c r="E806" i="2"/>
  <c r="E550" i="2"/>
  <c r="E789" i="2"/>
  <c r="E533" i="2"/>
  <c r="E852" i="2"/>
  <c r="E596" i="2"/>
  <c r="E755" i="2"/>
  <c r="E912" i="2"/>
  <c r="E658" i="2"/>
  <c r="E717" i="2"/>
  <c r="E668" i="2"/>
  <c r="E891" i="2"/>
  <c r="E635" i="2"/>
  <c r="E906" i="2"/>
  <c r="E650" i="2"/>
  <c r="E857" i="2"/>
  <c r="E601" i="2"/>
  <c r="E776" i="2"/>
  <c r="E823" i="2"/>
  <c r="E567" i="2"/>
  <c r="E790" i="2"/>
  <c r="E534" i="2"/>
  <c r="E773" i="2"/>
  <c r="E836" i="2"/>
  <c r="E580" i="2"/>
  <c r="E739" i="2"/>
  <c r="E898" i="2"/>
  <c r="E642" i="2"/>
  <c r="E784" i="2"/>
  <c r="E766" i="2"/>
  <c r="E753" i="2"/>
  <c r="E701" i="2"/>
  <c r="E652" i="2"/>
  <c r="E875" i="2"/>
  <c r="E619" i="2"/>
  <c r="E890" i="2"/>
  <c r="E634" i="2"/>
  <c r="E841" i="2"/>
  <c r="E585" i="2"/>
  <c r="E760" i="2"/>
  <c r="E911" i="2"/>
  <c r="E807" i="2"/>
  <c r="E551" i="2"/>
  <c r="E774" i="2"/>
  <c r="E757" i="2"/>
  <c r="E881" i="2"/>
  <c r="E820" i="2"/>
  <c r="E564" i="2"/>
  <c r="E723" i="2"/>
  <c r="E882" i="2"/>
  <c r="E626" i="2"/>
  <c r="E528" i="2"/>
  <c r="E593" i="2"/>
  <c r="E736" i="2"/>
  <c r="E879" i="2"/>
  <c r="E623" i="2"/>
  <c r="E750" i="2"/>
  <c r="E685" i="2"/>
  <c r="E892" i="2"/>
  <c r="E636" i="2"/>
  <c r="E859" i="2"/>
  <c r="E603" i="2"/>
  <c r="E874" i="2"/>
  <c r="E618" i="2"/>
  <c r="E825" i="2"/>
  <c r="E569" i="2"/>
  <c r="E744" i="2"/>
  <c r="E817" i="2"/>
  <c r="E791" i="2"/>
  <c r="E535" i="2"/>
  <c r="E758" i="2"/>
  <c r="E897" i="2"/>
  <c r="E741" i="2"/>
  <c r="E801" i="2"/>
  <c r="E804" i="2"/>
  <c r="E548" i="2"/>
  <c r="E707" i="2"/>
  <c r="E866" i="2"/>
  <c r="E610" i="2"/>
  <c r="E768" i="2"/>
  <c r="E909" i="2"/>
  <c r="E639" i="2"/>
  <c r="E720" i="2"/>
  <c r="E863" i="2"/>
  <c r="E607" i="2"/>
  <c r="E734" i="2"/>
  <c r="E669" i="2"/>
  <c r="E876" i="2"/>
  <c r="E620" i="2"/>
  <c r="E843" i="2"/>
  <c r="E587" i="2"/>
  <c r="E858" i="2"/>
  <c r="E602" i="2"/>
  <c r="E809" i="2"/>
  <c r="E553" i="2"/>
  <c r="E728" i="2"/>
  <c r="E673" i="2"/>
  <c r="E775" i="2"/>
  <c r="E742" i="2"/>
  <c r="E705" i="2"/>
  <c r="E725" i="2"/>
  <c r="E689" i="2"/>
  <c r="E788" i="2"/>
  <c r="E532" i="2"/>
  <c r="E691" i="2"/>
  <c r="E850" i="2"/>
  <c r="E594" i="2"/>
  <c r="E655" i="2"/>
  <c r="E782" i="2"/>
  <c r="E847" i="2"/>
  <c r="E591" i="2"/>
  <c r="E718" i="2"/>
  <c r="E923" i="2"/>
  <c r="E653" i="2"/>
  <c r="E860" i="2"/>
  <c r="E604" i="2"/>
  <c r="E827" i="2"/>
  <c r="E571" i="2"/>
  <c r="E842" i="2"/>
  <c r="E586" i="2"/>
  <c r="E793" i="2"/>
  <c r="E537" i="2"/>
  <c r="E712" i="2"/>
  <c r="E561" i="2"/>
  <c r="E759" i="2"/>
  <c r="E833" i="2"/>
  <c r="E726" i="2"/>
  <c r="E529" i="2"/>
  <c r="E709" i="2"/>
  <c r="E641" i="2"/>
  <c r="E772" i="2"/>
  <c r="E675" i="2"/>
  <c r="E834" i="2"/>
  <c r="E578" i="2"/>
  <c r="E865" i="2"/>
  <c r="E721" i="2"/>
  <c r="E688" i="2"/>
  <c r="E575" i="2"/>
  <c r="E702" i="2"/>
  <c r="E893" i="2"/>
  <c r="E637" i="2"/>
  <c r="E844" i="2"/>
  <c r="E588" i="2"/>
  <c r="E811" i="2"/>
  <c r="E555" i="2"/>
  <c r="E826" i="2"/>
  <c r="E570" i="2"/>
  <c r="E777" i="2"/>
  <c r="E696" i="2"/>
  <c r="E743" i="2"/>
  <c r="E577" i="2"/>
  <c r="E710" i="2"/>
  <c r="E693" i="2"/>
  <c r="E545" i="2"/>
  <c r="E756" i="2"/>
  <c r="E913" i="2"/>
  <c r="E659" i="2"/>
  <c r="E818" i="2"/>
  <c r="E562" i="2"/>
  <c r="E752" i="2"/>
  <c r="E895" i="2"/>
  <c r="E704" i="2"/>
  <c r="E831" i="2"/>
  <c r="E672" i="2"/>
  <c r="E815" i="2"/>
  <c r="E559" i="2"/>
  <c r="E686" i="2"/>
  <c r="E877" i="2"/>
  <c r="E621" i="2"/>
  <c r="E828" i="2"/>
  <c r="E572" i="2"/>
  <c r="E795" i="2"/>
  <c r="E539" i="2"/>
  <c r="E810" i="2"/>
  <c r="E554" i="2"/>
  <c r="E761" i="2"/>
  <c r="E889" i="2"/>
  <c r="E680" i="2"/>
  <c r="E727" i="2"/>
  <c r="E694" i="2"/>
  <c r="E677" i="2"/>
  <c r="E740" i="2"/>
  <c r="E899" i="2"/>
  <c r="E643" i="2"/>
  <c r="E802" i="2"/>
  <c r="E546" i="2"/>
  <c r="E640" i="2"/>
  <c r="E783" i="2"/>
  <c r="E908" i="2"/>
  <c r="E654" i="2"/>
  <c r="E845" i="2"/>
  <c r="E589" i="2"/>
  <c r="E796" i="2"/>
  <c r="E540" i="2"/>
  <c r="E763" i="2"/>
  <c r="E737" i="2"/>
  <c r="E778" i="2"/>
  <c r="E729" i="2"/>
  <c r="E904" i="2"/>
  <c r="E648" i="2"/>
  <c r="E695" i="2"/>
  <c r="E916" i="2"/>
  <c r="E662" i="2"/>
  <c r="E915" i="2"/>
  <c r="E645" i="2"/>
  <c r="E708" i="2"/>
  <c r="E867" i="2"/>
  <c r="E611" i="2"/>
  <c r="E770" i="2"/>
  <c r="D13" i="2"/>
</calcChain>
</file>

<file path=xl/sharedStrings.xml><?xml version="1.0" encoding="utf-8"?>
<sst xmlns="http://schemas.openxmlformats.org/spreadsheetml/2006/main" count="12286" uniqueCount="3222">
  <si>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</si>
  <si>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</si>
  <si>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</si>
  <si>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</si>
  <si>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</si>
  <si>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</si>
  <si>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</si>
  <si>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</si>
  <si>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</si>
  <si>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</si>
  <si>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</si>
  <si>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</si>
  <si>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</si>
  <si>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</si>
  <si>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</si>
  <si>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</si>
  <si>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</si>
  <si>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</si>
  <si>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</si>
  <si>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</si>
  <si>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</si>
  <si>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</si>
  <si>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</si>
  <si>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</si>
  <si>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</si>
  <si>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</si>
  <si>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</si>
  <si>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</si>
  <si>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</si>
  <si>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</si>
  <si>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</si>
  <si>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</si>
  <si>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</si>
  <si>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</si>
  <si>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</si>
  <si>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</si>
  <si>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</si>
  <si>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</si>
  <si>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</si>
  <si>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</si>
  <si>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</si>
  <si>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</si>
  <si>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</si>
  <si>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</si>
  <si>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</si>
  <si>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</si>
  <si>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</si>
  <si>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</si>
  <si>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</si>
  <si>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</si>
  <si>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</si>
  <si>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</si>
  <si>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</si>
  <si>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</si>
  <si>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</si>
  <si>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</si>
  <si>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</si>
  <si>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</si>
  <si>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</si>
  <si>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</si>
  <si>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</si>
  <si>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</si>
  <si>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</si>
  <si>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</si>
  <si>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</si>
  <si>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</si>
  <si>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</si>
  <si>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</si>
  <si>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</si>
  <si>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</si>
  <si>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</si>
  <si>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</si>
  <si>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</si>
  <si>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</si>
  <si>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</si>
  <si>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</si>
  <si>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</si>
  <si>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</si>
  <si>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</si>
  <si>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</si>
  <si>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</si>
  <si>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</si>
  <si>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</si>
  <si>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</si>
  <si>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</si>
  <si>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</si>
  <si>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</si>
  <si>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</si>
  <si>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</si>
  <si>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</si>
  <si>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</si>
  <si>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</si>
  <si>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</si>
  <si>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</si>
  <si>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</si>
  <si>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</si>
  <si>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</si>
  <si>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</si>
  <si>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</si>
  <si>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</si>
  <si>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</si>
  <si>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</si>
  <si>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</si>
  <si>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</si>
  <si>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</si>
  <si>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</si>
  <si>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</si>
  <si>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</si>
  <si>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</si>
  <si>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</si>
  <si>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</si>
  <si>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</si>
  <si>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</si>
  <si>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</si>
  <si>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</si>
  <si>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</si>
  <si>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</si>
  <si>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</si>
  <si>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</si>
  <si>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</si>
  <si>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</si>
  <si>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</si>
  <si>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</si>
  <si>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</si>
  <si>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</si>
  <si>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</si>
  <si>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</si>
  <si>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</si>
  <si>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</si>
  <si>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</si>
  <si>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</si>
  <si>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</si>
  <si>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</si>
  <si>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</si>
  <si>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</si>
  <si>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</si>
  <si>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</si>
  <si>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</si>
  <si>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</si>
  <si>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</si>
  <si>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</si>
  <si>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</si>
  <si>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</si>
  <si>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</si>
  <si>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</si>
  <si>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</si>
  <si>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</si>
  <si>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</si>
  <si>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</si>
  <si>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</si>
  <si>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</si>
  <si>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</si>
  <si>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</si>
  <si>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</si>
  <si>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</si>
  <si>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</si>
  <si>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</si>
  <si>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</si>
  <si>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</si>
  <si>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</si>
  <si>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</si>
  <si>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</si>
  <si>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</si>
  <si>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</si>
  <si>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</si>
  <si>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</si>
  <si>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</si>
  <si>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</si>
  <si>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</si>
  <si>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</si>
  <si>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</si>
  <si>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</si>
  <si>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</si>
  <si>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</si>
  <si>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</si>
  <si>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</si>
  <si>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</si>
  <si>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</si>
  <si>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</si>
  <si>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</si>
  <si>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</si>
  <si>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</si>
  <si>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</si>
  <si>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</si>
  <si>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</si>
  <si>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</si>
  <si>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</si>
  <si>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</si>
  <si>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</si>
  <si>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</si>
  <si>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</si>
  <si>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</si>
  <si>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</si>
  <si>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</si>
  <si>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</si>
  <si>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</si>
  <si>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</si>
  <si>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</si>
  <si>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</si>
  <si>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</si>
  <si>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</si>
  <si>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</si>
  <si>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</si>
  <si>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</si>
  <si>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</si>
  <si>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</si>
  <si>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</si>
  <si>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</si>
  <si>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</si>
  <si>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</si>
  <si>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</si>
  <si>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</si>
  <si>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</si>
  <si>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</si>
  <si>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</si>
  <si>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</si>
  <si>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</si>
  <si>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</si>
  <si>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</si>
  <si>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</si>
  <si>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</si>
  <si>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</si>
  <si>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</si>
  <si>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</si>
  <si>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</si>
  <si>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</si>
  <si>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</si>
  <si>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</si>
  <si>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</si>
  <si>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</si>
  <si>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</si>
  <si>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</si>
  <si>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</si>
  <si>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</si>
  <si>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</si>
  <si>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</si>
  <si>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</si>
  <si>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</si>
  <si>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</si>
  <si>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</si>
  <si>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</si>
  <si>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</si>
  <si>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</si>
  <si>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</si>
  <si>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</si>
  <si>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</si>
  <si>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</si>
  <si>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</si>
  <si>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</si>
  <si>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</si>
  <si>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</si>
  <si>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</si>
  <si>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</si>
  <si>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</si>
  <si>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</si>
  <si>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</si>
  <si>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</si>
  <si>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</si>
  <si>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</si>
  <si>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</si>
  <si>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</si>
  <si>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</si>
  <si>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</si>
  <si>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</si>
  <si>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</si>
  <si>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</si>
  <si>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</si>
  <si>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</si>
  <si>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</si>
  <si>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</si>
  <si>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</si>
  <si>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</si>
  <si>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</si>
  <si>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</si>
  <si>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</si>
  <si>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</si>
  <si>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</si>
  <si>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</si>
  <si>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</si>
  <si>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</si>
  <si>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</si>
  <si>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</si>
  <si>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</si>
  <si>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</si>
  <si>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</si>
  <si>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</si>
  <si>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</si>
  <si>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</si>
  <si>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</si>
  <si>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</si>
  <si>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</si>
  <si>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</si>
  <si>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</si>
  <si>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</si>
  <si>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</si>
  <si>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</si>
  <si>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</si>
  <si>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</si>
  <si>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</si>
  <si>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</si>
  <si>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</si>
  <si>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</si>
  <si>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</si>
  <si>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</si>
  <si>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</si>
  <si>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</si>
  <si>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</si>
  <si>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</si>
  <si>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</si>
  <si>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</si>
  <si>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</si>
  <si>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</si>
  <si>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</si>
  <si>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</si>
  <si>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</si>
  <si>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</si>
  <si>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</si>
  <si>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</si>
  <si>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</si>
  <si>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</si>
  <si>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</si>
  <si>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</si>
  <si>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</si>
  <si>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</si>
  <si>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</si>
  <si>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</si>
  <si>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</si>
  <si>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</si>
  <si>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</si>
  <si>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</si>
  <si>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</si>
  <si>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</si>
  <si>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</si>
  <si>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</si>
  <si>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</si>
  <si>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</si>
  <si>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</si>
  <si>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</si>
  <si>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</si>
  <si>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</si>
  <si>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</si>
  <si>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</si>
  <si>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</si>
  <si>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</si>
  <si>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</si>
  <si>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</si>
  <si>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</si>
  <si>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</si>
  <si>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</si>
  <si>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</si>
  <si>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</si>
  <si>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</si>
  <si>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</si>
  <si>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</si>
  <si>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</si>
  <si>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</si>
  <si>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</si>
  <si>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</si>
  <si>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</si>
  <si>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</si>
  <si>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</si>
  <si>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</si>
  <si>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</si>
  <si>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</si>
  <si>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</si>
  <si>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</si>
  <si>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</si>
  <si>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</si>
  <si>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</si>
  <si>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</si>
  <si>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</si>
  <si>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</si>
  <si>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</si>
  <si>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</si>
  <si>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</si>
  <si>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</si>
  <si>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</si>
  <si>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</si>
  <si>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</si>
  <si>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</si>
  <si>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</si>
  <si>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</si>
  <si>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</si>
  <si>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</si>
  <si>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</si>
  <si>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</si>
  <si>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</si>
  <si>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</si>
  <si>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</si>
  <si>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</si>
  <si>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</si>
  <si>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</si>
  <si>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</si>
  <si>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</si>
  <si>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</si>
  <si>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</si>
  <si>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</si>
  <si>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</si>
  <si>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</si>
  <si>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</si>
  <si>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</si>
  <si>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</si>
  <si>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</si>
  <si>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</si>
  <si>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</si>
  <si>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</si>
  <si>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</si>
  <si>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</si>
  <si>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</si>
  <si>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</si>
  <si>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</si>
  <si>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</si>
  <si>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</si>
  <si>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</si>
  <si>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</si>
  <si>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</si>
  <si>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</si>
  <si>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</si>
  <si>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</si>
  <si>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</si>
  <si>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</si>
  <si>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</si>
  <si>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</si>
  <si>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</si>
  <si>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</si>
  <si>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</si>
  <si>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</si>
  <si>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</si>
  <si>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</si>
  <si>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</si>
  <si>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</si>
  <si>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</si>
  <si>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</si>
  <si>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</si>
  <si>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</si>
  <si>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</si>
  <si>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</si>
  <si>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</si>
  <si>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</si>
  <si>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</si>
  <si>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</si>
  <si>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</si>
  <si>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</si>
  <si>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</si>
  <si>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</si>
  <si>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</si>
  <si>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</si>
  <si>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</si>
  <si>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</si>
  <si>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</si>
  <si>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</si>
  <si>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</si>
  <si>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</si>
  <si>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</si>
  <si>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</si>
  <si>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</si>
  <si>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</si>
  <si>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</si>
  <si>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</si>
  <si>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</si>
  <si>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</si>
  <si>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</si>
  <si>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</si>
  <si>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</si>
  <si>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</si>
  <si>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</si>
  <si>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</si>
  <si>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</si>
  <si>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</si>
  <si>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</si>
  <si>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</si>
  <si>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</si>
  <si>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</si>
  <si>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</si>
  <si>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</si>
  <si>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</si>
  <si>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</si>
  <si>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</si>
  <si>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</si>
  <si>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</si>
  <si>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</si>
  <si>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</si>
  <si>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</si>
  <si>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</si>
  <si>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</si>
  <si>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</si>
  <si>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</si>
  <si>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</si>
  <si>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</si>
  <si>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</si>
  <si>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</si>
  <si>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</si>
  <si>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</si>
  <si>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</si>
  <si>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</si>
  <si>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</si>
  <si>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</si>
  <si>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</si>
  <si>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</si>
  <si>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</si>
  <si>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</si>
  <si>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</si>
  <si>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</si>
  <si>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</si>
  <si>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</si>
  <si>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</si>
  <si>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</si>
  <si>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</si>
  <si>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</si>
  <si>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</si>
  <si>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</si>
  <si>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</si>
  <si>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</si>
  <si>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</si>
  <si>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</si>
  <si>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</si>
  <si>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</si>
  <si>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</si>
  <si>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</si>
  <si>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</si>
  <si>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</si>
  <si>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</si>
  <si>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</si>
  <si>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</si>
  <si>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</si>
  <si>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</si>
  <si>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</si>
  <si>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</si>
  <si>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</si>
  <si>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</si>
  <si>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</si>
  <si>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</si>
  <si>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</si>
  <si>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</si>
  <si>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</si>
  <si>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</si>
  <si>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</si>
  <si>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</si>
  <si>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</si>
  <si>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</si>
  <si>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</si>
  <si>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</si>
  <si>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</si>
  <si>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</si>
  <si>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</si>
  <si>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</si>
  <si>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</si>
  <si>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</si>
  <si>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</si>
  <si>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</si>
  <si>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</si>
  <si>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</si>
  <si>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</si>
  <si>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</si>
  <si>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</si>
  <si>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</si>
  <si>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</si>
  <si>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</si>
  <si>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</si>
  <si>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</si>
  <si>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</si>
  <si>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</si>
  <si>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</si>
  <si>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</si>
  <si>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</si>
  <si>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</si>
  <si>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</si>
  <si>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</si>
  <si>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</si>
  <si>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</si>
  <si>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</si>
  <si>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</si>
  <si>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</si>
  <si>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</si>
  <si>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</si>
  <si>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</si>
  <si>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</si>
  <si>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</si>
  <si>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</si>
  <si>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</si>
  <si>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</si>
  <si>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</si>
  <si>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</si>
  <si>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</si>
  <si>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</si>
  <si>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</si>
  <si>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</si>
  <si>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</si>
  <si>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</si>
  <si>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</si>
  <si>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</si>
  <si>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</si>
  <si>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</si>
  <si>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</si>
  <si>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</si>
  <si>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</si>
  <si>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</si>
  <si>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</si>
  <si>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</si>
  <si>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</si>
  <si>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</si>
  <si>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</si>
  <si>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</si>
  <si>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</si>
  <si>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</si>
  <si>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</si>
  <si>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</si>
  <si>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</si>
  <si>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</si>
  <si>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</si>
  <si>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</si>
  <si>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</si>
  <si>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</si>
  <si>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</si>
  <si>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</si>
  <si>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</si>
  <si>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</si>
  <si>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</si>
  <si>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</si>
  <si>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</si>
  <si>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</si>
  <si>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</si>
  <si>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</si>
  <si>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</si>
  <si>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</si>
  <si>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</si>
  <si>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</si>
  <si>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</si>
  <si>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</si>
  <si>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</si>
  <si>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</si>
  <si>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</si>
  <si>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</si>
  <si>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</si>
  <si>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</si>
  <si>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</si>
  <si>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</si>
  <si>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</si>
  <si>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</si>
  <si>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</si>
  <si>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</si>
  <si>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</si>
  <si>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</si>
  <si>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</si>
  <si>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</si>
  <si>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</si>
  <si>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</si>
  <si>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</si>
  <si>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</si>
  <si>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</si>
  <si>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</si>
  <si>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</si>
  <si>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</si>
  <si>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</si>
  <si>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</si>
  <si>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</si>
  <si>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</si>
  <si>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</si>
  <si>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</si>
  <si>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</si>
  <si>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</si>
  <si>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</si>
  <si>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</si>
  <si>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</si>
  <si>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</si>
  <si>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</si>
  <si>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</si>
  <si>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</si>
  <si>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</si>
  <si>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</si>
  <si>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</si>
  <si>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</si>
  <si>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</si>
  <si>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</si>
  <si>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</si>
  <si>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</si>
  <si>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</si>
  <si>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</si>
  <si>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</si>
  <si>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</si>
  <si>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</si>
  <si>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</si>
  <si>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</si>
  <si>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</si>
  <si>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</si>
  <si>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</si>
  <si>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</si>
  <si>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</si>
  <si>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</si>
  <si>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</si>
  <si>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</si>
  <si>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</si>
  <si>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</si>
  <si>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</si>
  <si>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</si>
  <si>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</si>
  <si>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</si>
  <si>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</si>
  <si>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</si>
  <si>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</si>
  <si>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</si>
  <si>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</si>
  <si>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</si>
  <si>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</si>
  <si>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</si>
  <si>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</si>
  <si>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</si>
  <si>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</si>
  <si>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</si>
  <si>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</si>
  <si>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</si>
  <si>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</si>
  <si>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</si>
  <si>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</si>
  <si>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</si>
  <si>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</si>
  <si>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</si>
  <si>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</si>
  <si>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</si>
  <si>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</si>
  <si>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</si>
  <si>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</si>
  <si>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</si>
  <si>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</si>
  <si>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</si>
  <si>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</si>
  <si>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</si>
  <si>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</si>
  <si>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</si>
  <si>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</si>
  <si>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</si>
  <si>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</si>
  <si>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</si>
  <si>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</si>
  <si>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</si>
  <si>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</si>
  <si>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</si>
  <si>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</si>
  <si>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</si>
  <si>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</si>
  <si>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</si>
  <si>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</si>
  <si>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</si>
  <si>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</si>
  <si>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</si>
  <si>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</si>
  <si>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</si>
  <si>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</si>
  <si>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</si>
  <si>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</si>
  <si>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</si>
  <si>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</si>
  <si>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</si>
  <si>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</si>
  <si>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</si>
  <si>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</si>
  <si>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</si>
  <si>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</si>
  <si>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</si>
  <si>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</si>
  <si>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</si>
  <si>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</si>
  <si>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</si>
  <si>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</si>
  <si>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</si>
  <si>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</si>
  <si>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</si>
  <si>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</si>
  <si>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</si>
  <si>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</si>
  <si>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</si>
  <si>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</si>
  <si>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</si>
  <si>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</si>
  <si>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</si>
  <si>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</si>
  <si>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</si>
  <si>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</si>
  <si>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</si>
  <si>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</si>
  <si>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</si>
  <si>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</si>
  <si>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</si>
  <si>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</si>
  <si>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</si>
  <si>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</si>
  <si>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</si>
  <si>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</si>
  <si>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</si>
  <si>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</si>
  <si>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</si>
  <si>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</si>
  <si>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</si>
  <si>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</si>
  <si>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</si>
  <si>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</si>
  <si>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</si>
  <si>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</si>
  <si>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</si>
  <si>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</si>
  <si>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</si>
  <si>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</si>
  <si>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</si>
  <si>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</si>
  <si>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</si>
  <si>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</si>
  <si>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</si>
  <si>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</si>
  <si>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</si>
  <si>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</si>
  <si>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</si>
  <si>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</si>
  <si>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</si>
  <si>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</si>
  <si>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</si>
  <si>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</si>
  <si>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</si>
  <si>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</si>
  <si>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</si>
  <si>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</si>
  <si>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</si>
  <si>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</si>
  <si>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</si>
  <si>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</si>
  <si>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</si>
  <si>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</si>
  <si>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</si>
  <si>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</si>
  <si>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</si>
  <si>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</si>
  <si>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</si>
  <si>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</si>
  <si>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</si>
  <si>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</si>
  <si>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</si>
  <si>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</si>
  <si>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</si>
  <si>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</si>
  <si>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</si>
  <si>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</si>
  <si>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</si>
  <si>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</si>
  <si>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</si>
  <si>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</si>
  <si>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</si>
  <si>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</si>
  <si>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</si>
  <si>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</si>
  <si>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</si>
  <si>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</si>
  <si>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</si>
  <si>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</si>
  <si>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</si>
  <si>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</si>
  <si>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</si>
  <si>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</si>
  <si>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</si>
  <si>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</si>
  <si>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</si>
  <si>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</si>
  <si>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</si>
  <si>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</si>
  <si>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</si>
  <si>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</si>
  <si>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</si>
  <si>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</si>
  <si>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</si>
  <si>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</si>
  <si>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</si>
  <si>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</si>
  <si>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</si>
  <si>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</si>
  <si>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</si>
  <si>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</si>
  <si>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</si>
  <si>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</si>
  <si>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</si>
  <si>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</si>
  <si>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</si>
  <si>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</si>
  <si>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</si>
  <si>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</si>
  <si>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</si>
  <si>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</si>
  <si>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</si>
  <si>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</si>
  <si>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</si>
  <si>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</si>
  <si>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</si>
  <si>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</si>
  <si>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</si>
  <si>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</si>
  <si>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</si>
  <si>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</si>
  <si>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</si>
  <si>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</si>
  <si>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</si>
  <si>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</si>
  <si>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</si>
  <si>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</si>
  <si>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</si>
  <si>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</si>
  <si>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</si>
  <si>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</si>
  <si>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</si>
  <si>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</si>
  <si>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</si>
  <si>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</si>
  <si>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</si>
  <si>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</si>
  <si>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</si>
  <si>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</si>
  <si>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</si>
  <si>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</si>
  <si>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</si>
  <si>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</si>
  <si>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</si>
  <si>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</si>
  <si>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</si>
  <si>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</si>
  <si>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</si>
  <si>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</si>
  <si>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</si>
  <si>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</si>
  <si>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</si>
  <si>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</si>
  <si>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</si>
  <si>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</si>
  <si>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</si>
  <si>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</si>
  <si>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</si>
  <si>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</si>
  <si>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</si>
  <si>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</si>
  <si>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</si>
  <si>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</si>
  <si>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</si>
  <si>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</si>
  <si>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</si>
  <si>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</si>
  <si>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</si>
  <si>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</si>
  <si>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</si>
  <si>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</si>
  <si>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</si>
  <si>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</si>
  <si>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</si>
  <si>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</si>
  <si>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</si>
  <si>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</si>
  <si>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</si>
  <si>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</si>
  <si>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</si>
  <si>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</si>
  <si>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</si>
  <si>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</si>
  <si>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</si>
  <si>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</si>
  <si>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</si>
  <si>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</si>
  <si>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</si>
  <si>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</si>
  <si>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</si>
  <si>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</si>
  <si>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</si>
  <si>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</si>
  <si>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</si>
  <si>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</si>
  <si>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</si>
  <si>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</si>
  <si>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</si>
  <si>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</si>
  <si>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</si>
  <si>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</si>
  <si>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</si>
  <si>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</si>
  <si>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</si>
  <si>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</si>
  <si>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</si>
  <si>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</si>
  <si>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</si>
  <si>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</si>
  <si>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</si>
  <si>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</si>
  <si>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</si>
  <si>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</si>
  <si>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</si>
  <si>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</si>
  <si>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</si>
  <si>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</si>
  <si>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</si>
  <si>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</si>
  <si>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</si>
  <si>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</si>
  <si>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</si>
  <si>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</si>
  <si>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</si>
  <si>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</si>
  <si>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</si>
  <si>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</si>
  <si>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</si>
  <si>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</si>
  <si>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</si>
  <si>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</si>
  <si>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</si>
  <si>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</si>
  <si>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</si>
  <si>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</si>
  <si>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</si>
  <si>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</si>
  <si>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</si>
  <si>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</si>
  <si>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</si>
  <si>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</si>
  <si>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</si>
  <si>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</si>
  <si>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</si>
  <si>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</si>
  <si>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</si>
  <si>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</si>
  <si>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</si>
  <si>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</si>
  <si>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</si>
  <si>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</si>
  <si>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</si>
  <si>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</si>
  <si>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</si>
  <si>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</si>
  <si>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</si>
  <si>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</si>
  <si>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</si>
  <si>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</si>
  <si>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</si>
  <si>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</si>
  <si>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</si>
  <si>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</si>
  <si>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</si>
  <si>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</si>
  <si>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</si>
  <si>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</si>
  <si>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</si>
  <si>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</si>
  <si>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</si>
  <si>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</si>
  <si>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</si>
  <si>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</si>
  <si>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</si>
  <si>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</si>
  <si>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</si>
  <si>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</si>
  <si>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</si>
  <si>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</si>
  <si>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</si>
  <si>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</si>
  <si>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</si>
  <si>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</si>
  <si>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</si>
  <si>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</si>
  <si>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</si>
  <si>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</si>
  <si>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</si>
  <si>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</si>
  <si>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</si>
  <si>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</si>
  <si>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</si>
  <si>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</si>
  <si>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</si>
  <si>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</si>
  <si>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</si>
  <si>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</si>
  <si>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</si>
  <si>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</si>
  <si>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</si>
  <si>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</si>
  <si>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</si>
  <si>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</si>
  <si>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</si>
  <si>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</si>
  <si>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</si>
  <si>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</si>
  <si>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</si>
  <si>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</si>
  <si>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</si>
  <si>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</si>
  <si>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</si>
  <si>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</si>
  <si>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</si>
  <si>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</si>
  <si>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</si>
  <si>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</si>
  <si>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</si>
  <si>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</si>
  <si>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</si>
  <si>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</si>
  <si>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</si>
  <si>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</si>
  <si>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</si>
  <si>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</si>
  <si>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</si>
  <si>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</si>
  <si>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</si>
  <si>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</si>
  <si>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</si>
  <si>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</si>
  <si>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</si>
  <si>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</si>
  <si>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</si>
  <si>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</si>
  <si>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</si>
  <si>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</si>
  <si>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</si>
  <si>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</si>
  <si>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</si>
  <si>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</si>
  <si>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</si>
  <si>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</si>
  <si>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</si>
  <si>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</si>
  <si>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</si>
  <si>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</si>
  <si>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</si>
  <si>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</si>
  <si>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</si>
  <si>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</si>
  <si>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</si>
  <si>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</si>
  <si>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</si>
  <si>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</si>
  <si>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</si>
  <si>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</si>
  <si>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</si>
  <si>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</si>
  <si>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</si>
  <si>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</si>
  <si>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</si>
  <si>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</si>
  <si>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</si>
  <si>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</si>
  <si>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</si>
  <si>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</si>
  <si>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</si>
  <si>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</si>
  <si>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</si>
  <si>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</si>
  <si>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</si>
  <si>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</si>
  <si>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</si>
  <si>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</si>
  <si>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</si>
  <si>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</si>
  <si>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</si>
  <si>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</si>
  <si>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</si>
  <si>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</si>
  <si>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</si>
  <si>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</si>
  <si>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</si>
  <si>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</si>
  <si>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</si>
  <si>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</si>
  <si>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</si>
  <si>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</si>
  <si>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</si>
  <si>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</si>
  <si>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</si>
  <si>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</si>
  <si>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</si>
  <si>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</si>
  <si>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</si>
  <si>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</si>
  <si>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</si>
  <si>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</si>
  <si>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</si>
  <si>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</si>
  <si>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</si>
  <si>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</si>
  <si>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</si>
  <si>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</si>
  <si>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</si>
  <si>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</si>
  <si>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</si>
  <si>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</si>
  <si>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</si>
  <si>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</si>
  <si>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</si>
  <si>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</si>
  <si>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</si>
  <si>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</si>
  <si>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</si>
  <si>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</si>
  <si>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</si>
  <si>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</si>
  <si>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</si>
  <si>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</si>
  <si>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</si>
  <si>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</si>
  <si>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</si>
  <si>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</si>
  <si>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</si>
  <si>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</si>
  <si>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</si>
  <si>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</si>
  <si>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</si>
  <si>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</si>
  <si>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</si>
  <si>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</si>
  <si>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</si>
  <si>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</si>
  <si>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</si>
  <si>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</si>
  <si>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</si>
  <si>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</si>
  <si>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</si>
  <si>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</si>
  <si>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</si>
  <si>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</si>
  <si>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</si>
  <si>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</si>
  <si>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</si>
  <si>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</si>
  <si>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</si>
  <si>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</si>
  <si>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</si>
  <si>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</si>
  <si>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</si>
  <si>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</si>
  <si>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</si>
  <si>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</si>
  <si>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</si>
  <si>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</si>
  <si>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</si>
  <si>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</si>
  <si>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</si>
  <si>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</si>
  <si>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</si>
  <si>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</si>
  <si>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</si>
  <si>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</si>
  <si>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</si>
  <si>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</si>
  <si>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</si>
  <si>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</si>
  <si>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</si>
  <si>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</si>
  <si>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</si>
  <si>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</si>
  <si>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</si>
  <si>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</si>
  <si>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</si>
  <si>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</si>
  <si>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</si>
  <si>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</si>
  <si>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</si>
  <si>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</si>
  <si>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</si>
  <si>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</si>
  <si>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</si>
  <si>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</si>
  <si>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</si>
  <si>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</si>
  <si>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</si>
  <si>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</si>
  <si>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</si>
  <si>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</si>
  <si>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</si>
  <si>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</si>
  <si>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</si>
  <si>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</si>
  <si>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</si>
  <si>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</si>
  <si>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</si>
  <si>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</si>
  <si>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</si>
  <si>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</si>
  <si>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</si>
  <si>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</si>
  <si>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</si>
  <si>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</si>
  <si>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</si>
  <si>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</si>
  <si>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</si>
  <si>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</si>
  <si>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</si>
  <si>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</si>
  <si>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</si>
  <si>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</si>
  <si>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</si>
  <si>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</si>
  <si>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</si>
  <si>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</si>
  <si>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</si>
  <si>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</si>
  <si>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</si>
  <si>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</si>
  <si>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</si>
  <si>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</si>
  <si>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</si>
  <si>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</si>
  <si>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</si>
  <si>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</si>
  <si>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</si>
  <si>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</si>
  <si>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</si>
  <si>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</si>
  <si>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</si>
  <si>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</si>
  <si>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</si>
  <si>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</si>
  <si>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</si>
  <si>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</si>
  <si>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</si>
  <si>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</si>
  <si>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</si>
  <si>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</si>
  <si>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</si>
  <si>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</si>
  <si>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</si>
  <si>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</si>
  <si>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</si>
  <si>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</si>
  <si>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</si>
  <si>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</si>
  <si>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</si>
  <si>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</si>
  <si>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</si>
  <si>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</si>
  <si>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</si>
  <si>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</si>
  <si>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</si>
  <si>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</si>
  <si>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</si>
  <si>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</si>
  <si>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</si>
  <si>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</si>
  <si>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</si>
  <si>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</si>
  <si>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</si>
  <si>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</si>
  <si>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</si>
  <si>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</si>
  <si>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</si>
  <si>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</si>
  <si>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</si>
  <si>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</si>
  <si>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</si>
  <si>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</si>
  <si>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</si>
  <si>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</si>
  <si>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</si>
  <si>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</si>
  <si>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</si>
  <si>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</si>
  <si>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</si>
  <si>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</si>
  <si>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</si>
  <si>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</si>
  <si>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</si>
  <si>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</si>
  <si>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</si>
  <si>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</si>
  <si>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</si>
  <si>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</si>
  <si>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</si>
  <si>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</si>
  <si>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</si>
  <si>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</si>
  <si>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</si>
  <si>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</si>
  <si>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</si>
  <si>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</si>
  <si>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</si>
  <si>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</si>
  <si>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</si>
  <si>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</si>
  <si>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</si>
  <si>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</si>
  <si>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</si>
  <si>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</si>
  <si>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</si>
  <si>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</si>
  <si>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</si>
  <si>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</si>
  <si>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</si>
  <si>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</si>
  <si>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</si>
  <si>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</si>
  <si>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</si>
  <si>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</si>
  <si>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</si>
  <si>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</si>
  <si>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</si>
  <si>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</si>
  <si>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</si>
  <si>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</si>
  <si>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</si>
  <si>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</si>
  <si>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</si>
  <si>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</si>
  <si>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</si>
  <si>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</si>
  <si>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</si>
  <si>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</si>
  <si>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</si>
  <si>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</si>
  <si>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</si>
  <si>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</si>
  <si>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</si>
  <si>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</si>
  <si>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</si>
  <si>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</si>
  <si>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</si>
  <si>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</si>
  <si>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</si>
  <si>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</si>
  <si>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</si>
  <si>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</si>
  <si>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</si>
  <si>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</si>
  <si>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</si>
  <si>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</si>
  <si>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</si>
  <si>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</si>
  <si>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</si>
  <si>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</si>
  <si>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</si>
  <si>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</si>
  <si>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</si>
  <si>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</si>
  <si>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</si>
  <si>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</si>
  <si>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</si>
  <si>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</si>
  <si>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</si>
  <si>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</si>
  <si>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</si>
  <si>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</si>
  <si>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</si>
  <si>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</si>
  <si>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</si>
  <si>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</si>
  <si>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</si>
  <si>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</si>
  <si>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</si>
  <si>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</si>
  <si>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</si>
  <si>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</si>
  <si>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</si>
  <si>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</si>
  <si>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</si>
  <si>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</si>
  <si>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</si>
  <si>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</si>
  <si>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</si>
  <si>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</si>
  <si>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</si>
  <si>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</si>
  <si>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</si>
  <si>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</si>
  <si>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</si>
  <si>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</si>
  <si>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</si>
  <si>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</si>
  <si>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</si>
  <si>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</si>
  <si>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</si>
  <si>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</si>
  <si>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</si>
  <si>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</si>
  <si>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</si>
  <si>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</si>
  <si>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</si>
  <si>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</si>
  <si>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</si>
  <si>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</si>
  <si>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</si>
  <si>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</si>
  <si>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</si>
  <si>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</si>
  <si>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</si>
  <si>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</si>
  <si>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</si>
  <si>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</si>
  <si>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</si>
  <si>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</si>
  <si>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</si>
  <si>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</si>
  <si>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</si>
  <si>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</si>
  <si>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</si>
  <si>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</si>
  <si>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</si>
  <si>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</si>
  <si>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</si>
  <si>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</si>
  <si>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</si>
  <si>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</si>
  <si>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</si>
  <si>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</si>
  <si>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</si>
  <si>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</si>
  <si>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</si>
  <si>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</si>
  <si>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</si>
  <si>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</si>
  <si>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</si>
  <si>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</si>
  <si>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</si>
  <si>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</si>
  <si>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</si>
  <si>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</si>
  <si>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</si>
  <si>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</si>
  <si>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</si>
  <si>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</si>
  <si>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</si>
  <si>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</si>
  <si>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</si>
  <si>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</si>
  <si>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</si>
  <si>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</si>
  <si>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</si>
  <si>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</si>
  <si>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</si>
  <si>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</si>
  <si>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</si>
  <si>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</si>
  <si>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</si>
  <si>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</si>
  <si>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</si>
  <si>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</si>
  <si>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</si>
  <si>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</si>
  <si>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</si>
  <si>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</si>
  <si>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</si>
  <si>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</si>
  <si>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</si>
  <si>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</si>
  <si>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</si>
  <si>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</si>
  <si>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</si>
  <si>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</si>
  <si>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</si>
  <si>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</si>
  <si>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</si>
  <si>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</si>
  <si>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</si>
  <si>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</si>
  <si>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</si>
  <si>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</si>
  <si>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</si>
  <si>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</si>
  <si>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</si>
  <si>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</si>
  <si>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</si>
  <si>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</si>
  <si>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</si>
  <si>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</si>
  <si>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</si>
  <si>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</si>
  <si>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</si>
  <si>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</si>
  <si>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</si>
  <si>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</si>
  <si>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</si>
  <si>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</si>
  <si>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</si>
  <si>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</si>
  <si>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</si>
  <si>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</si>
  <si>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</si>
  <si>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</si>
  <si>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</si>
  <si>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</si>
  <si>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</si>
  <si>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</si>
  <si>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</si>
  <si>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</si>
  <si>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</si>
  <si>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</si>
  <si>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</si>
  <si>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</si>
  <si>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</si>
  <si>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</si>
  <si>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</si>
  <si>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</si>
  <si>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</si>
  <si>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</si>
  <si>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</si>
  <si>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</si>
  <si>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</si>
  <si>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</si>
  <si>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</si>
  <si>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</si>
  <si>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</si>
  <si>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</si>
  <si>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</si>
  <si>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</si>
  <si>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</si>
  <si>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</si>
  <si>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</si>
  <si>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</si>
  <si>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</si>
  <si>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</si>
  <si>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</si>
  <si>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</si>
  <si>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</si>
  <si>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</si>
  <si>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</si>
  <si>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</si>
  <si>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</si>
  <si>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</si>
  <si>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</si>
  <si>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</si>
  <si>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</si>
  <si>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</si>
  <si>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</si>
  <si>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</si>
  <si>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</si>
  <si>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</si>
  <si>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</si>
  <si>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</si>
  <si>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</si>
  <si>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</si>
  <si>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</si>
  <si>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</si>
  <si>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</si>
  <si>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</si>
  <si>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</si>
  <si>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</si>
  <si>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</si>
  <si>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</si>
  <si>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</si>
  <si>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</si>
  <si>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</si>
  <si>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</si>
  <si>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</si>
  <si>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</si>
  <si>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</si>
  <si>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</si>
  <si>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</si>
  <si>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</si>
  <si>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</si>
  <si>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</si>
  <si>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</si>
  <si>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</si>
  <si>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</si>
  <si>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</si>
  <si>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</si>
  <si>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</si>
  <si>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</si>
  <si>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</si>
  <si>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</si>
  <si>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</si>
  <si>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</si>
  <si>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</si>
  <si>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</si>
  <si>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</si>
  <si>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</si>
  <si>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</si>
  <si>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</si>
  <si>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</si>
  <si>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</si>
  <si>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</si>
  <si>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</si>
  <si>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</si>
  <si>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</si>
  <si>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</si>
  <si>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</si>
  <si>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</si>
  <si>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</si>
  <si>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</si>
  <si>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</si>
  <si>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</si>
  <si>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</si>
  <si>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</si>
  <si>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</si>
  <si>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</si>
  <si>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</si>
  <si>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</si>
  <si>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</si>
  <si>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</si>
  <si>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</si>
  <si>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</si>
  <si>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</si>
  <si>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</si>
  <si>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</si>
  <si>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</si>
  <si>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</si>
  <si>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</si>
  <si>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</si>
  <si>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</si>
  <si>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</si>
  <si>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</si>
  <si>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</si>
  <si>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</si>
  <si>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</si>
  <si>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</si>
  <si>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</si>
  <si>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</si>
  <si>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</si>
  <si>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</si>
  <si>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</si>
  <si>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</si>
  <si>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</si>
  <si>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</si>
  <si>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</si>
  <si>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</si>
  <si>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</si>
  <si>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</si>
  <si>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</si>
  <si>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</si>
  <si>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</si>
  <si>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</si>
  <si>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</si>
  <si>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</si>
  <si>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</si>
  <si>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</si>
  <si>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</si>
  <si>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</si>
  <si>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</si>
  <si>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</si>
  <si>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</si>
  <si>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</si>
  <si>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</si>
  <si>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</si>
  <si>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</si>
  <si>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</si>
  <si>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</si>
  <si>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</si>
  <si>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</si>
  <si>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</si>
  <si>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</si>
  <si>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</si>
  <si>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</si>
  <si>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</si>
  <si>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</si>
  <si>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</si>
  <si>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</si>
  <si>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</si>
  <si>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</si>
  <si>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</si>
  <si>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</si>
  <si>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</si>
  <si>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</si>
  <si>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</si>
  <si>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</si>
  <si>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</si>
  <si>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</si>
  <si>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</si>
  <si>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</si>
  <si>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</si>
  <si>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</si>
  <si>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</si>
  <si>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</si>
  <si>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</si>
  <si>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</si>
  <si>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</si>
  <si>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</si>
  <si>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</si>
  <si>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</si>
  <si>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</si>
  <si>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</si>
  <si>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</si>
  <si>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</si>
  <si>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</si>
  <si>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</si>
  <si>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</si>
  <si>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</si>
  <si>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</si>
  <si>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</si>
  <si>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</si>
  <si>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</si>
  <si>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</si>
  <si>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</si>
  <si>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</si>
  <si>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</si>
  <si>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</si>
  <si>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</si>
  <si>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</si>
  <si>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</si>
  <si>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</si>
  <si>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</si>
  <si>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</si>
  <si>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</si>
  <si>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</si>
  <si>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</si>
  <si>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</si>
  <si>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</si>
  <si>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</si>
  <si>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</si>
  <si>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</si>
  <si>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</si>
  <si>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</si>
  <si>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</si>
  <si>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</si>
  <si>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</si>
  <si>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</si>
  <si>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</si>
  <si>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</si>
  <si>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</si>
  <si>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</si>
  <si>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</si>
  <si>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</si>
  <si>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</si>
  <si>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</si>
  <si>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</si>
  <si>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</si>
  <si>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</si>
  <si>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</si>
  <si>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</si>
  <si>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</si>
  <si>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</si>
  <si>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</si>
  <si>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</si>
  <si>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</si>
  <si>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</si>
  <si>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</si>
  <si>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</si>
  <si>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</si>
  <si>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</si>
  <si>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</si>
  <si>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</si>
  <si>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</si>
  <si>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</si>
  <si>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</si>
  <si>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</si>
  <si>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</si>
  <si>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</si>
  <si>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</si>
  <si>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</si>
  <si>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</si>
  <si>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</si>
  <si>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</si>
  <si>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</si>
  <si>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</si>
  <si>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</si>
  <si>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</si>
  <si>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</si>
  <si>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</si>
  <si>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</si>
  <si>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</si>
  <si>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</si>
  <si>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</si>
  <si>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</si>
  <si>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</si>
  <si>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</si>
  <si>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</si>
  <si>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</si>
  <si>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</si>
  <si>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</si>
  <si>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</si>
  <si>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</si>
  <si>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</si>
  <si>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</si>
  <si>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</si>
  <si>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</si>
  <si>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</si>
  <si>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</si>
  <si>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</si>
  <si>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</si>
  <si>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</si>
  <si>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</si>
  <si>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</si>
  <si>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</si>
  <si>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</si>
  <si>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</si>
  <si>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</si>
  <si>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</si>
  <si>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</si>
  <si>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</si>
  <si>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</si>
  <si>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</si>
  <si>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</si>
  <si>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</si>
  <si>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</si>
  <si>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</si>
  <si>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</si>
  <si>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</si>
  <si>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</si>
  <si>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</si>
  <si>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</si>
  <si>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</si>
  <si>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</si>
  <si>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</si>
  <si>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</si>
  <si>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</si>
  <si>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</si>
  <si>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</si>
  <si>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</si>
  <si>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</si>
  <si>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</si>
  <si>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</si>
  <si>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</si>
  <si>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</si>
  <si>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</si>
  <si>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</si>
  <si>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</si>
  <si>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</si>
  <si>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</si>
  <si>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</si>
  <si>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</si>
  <si>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</si>
  <si>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</si>
  <si>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</si>
  <si>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</si>
  <si>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</si>
  <si>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</si>
  <si>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</si>
  <si>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</si>
  <si>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</si>
  <si>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</si>
  <si>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</si>
  <si>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</si>
  <si>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</si>
  <si>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</si>
  <si>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</si>
  <si>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</si>
  <si>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</si>
  <si>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</si>
  <si>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</si>
  <si>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</si>
  <si>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</si>
  <si>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</si>
  <si>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</si>
  <si>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</si>
  <si>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</si>
  <si>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</si>
  <si>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</si>
  <si>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</si>
  <si>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</si>
  <si>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</si>
  <si>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</si>
  <si>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</si>
  <si>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</si>
  <si>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</si>
  <si>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</si>
  <si>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</si>
  <si>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</si>
  <si>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</si>
  <si>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</si>
  <si>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</si>
  <si>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</si>
  <si>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</si>
  <si>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</si>
  <si>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</si>
  <si>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</si>
  <si>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</si>
  <si>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</si>
  <si>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</si>
  <si>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</si>
  <si>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</si>
  <si>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</si>
  <si>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</si>
  <si>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</si>
  <si>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</si>
  <si>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</si>
  <si>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</si>
  <si>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</si>
  <si>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</si>
  <si>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</si>
  <si>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</si>
  <si>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</si>
  <si>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</si>
  <si>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</si>
  <si>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</si>
  <si>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</si>
  <si>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</si>
  <si>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</si>
  <si>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</si>
  <si>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</si>
  <si>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</si>
  <si>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</si>
  <si>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</si>
  <si>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</si>
  <si>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</si>
  <si>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</si>
  <si>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</si>
  <si>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</si>
  <si>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</si>
  <si>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</si>
  <si>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</si>
  <si>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</si>
  <si>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</si>
  <si>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</si>
  <si>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</si>
  <si>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</si>
  <si>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</si>
  <si>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</si>
  <si>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</si>
  <si>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</si>
  <si>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</si>
  <si>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</si>
  <si>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</si>
  <si>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</si>
  <si>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</si>
  <si>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</si>
  <si>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</si>
  <si>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</si>
  <si>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</si>
  <si>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</si>
  <si>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</si>
  <si>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</si>
  <si>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</si>
  <si>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</si>
  <si>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</si>
  <si>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</si>
  <si>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</si>
  <si>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</si>
  <si>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</si>
  <si>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</si>
  <si>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</si>
  <si>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</si>
  <si>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</si>
  <si>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</si>
  <si>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</si>
  <si>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</si>
  <si>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</si>
  <si>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</si>
  <si>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</si>
  <si>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</si>
  <si>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</si>
  <si>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</si>
  <si>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</si>
  <si>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</si>
  <si>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</si>
  <si>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</si>
  <si>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</si>
  <si>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</si>
  <si>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</si>
  <si>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</si>
  <si>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</si>
  <si>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</si>
  <si>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</si>
  <si>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</si>
  <si>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</si>
  <si>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</si>
  <si>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</si>
  <si>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</si>
  <si>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</si>
  <si>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</si>
  <si>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</si>
  <si>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</si>
  <si>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</si>
  <si>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</si>
  <si>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</si>
  <si>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</si>
  <si>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</si>
  <si>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</si>
  <si>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</si>
  <si>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</si>
  <si>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</si>
  <si>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</si>
  <si>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</si>
  <si>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</si>
  <si>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</si>
  <si>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</si>
  <si>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</si>
  <si>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</si>
  <si>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</si>
  <si>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</si>
  <si>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</si>
  <si>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</si>
  <si>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</si>
  <si>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</si>
  <si>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</si>
  <si>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</si>
  <si>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</si>
  <si>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</si>
  <si>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</si>
  <si>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</si>
  <si>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</si>
  <si>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</si>
  <si>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</si>
  <si>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</si>
  <si>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</si>
  <si>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</si>
  <si>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</si>
  <si>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</si>
  <si>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</si>
  <si>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</si>
  <si>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</si>
  <si>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</si>
  <si>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</si>
  <si>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</si>
  <si>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</si>
  <si>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</si>
  <si>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</si>
  <si>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</si>
  <si>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</si>
  <si>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</si>
  <si>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</si>
  <si>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</si>
  <si>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</si>
  <si>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</si>
  <si>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</si>
  <si>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</si>
  <si>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</si>
  <si>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</si>
  <si>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</si>
  <si>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</si>
  <si>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</si>
  <si>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</si>
  <si>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</si>
  <si>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</si>
  <si>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</si>
  <si>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</si>
  <si>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</si>
  <si>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</si>
  <si>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</si>
  <si>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</si>
  <si>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</si>
  <si>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</si>
  <si>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</si>
  <si>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</si>
  <si>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</si>
  <si>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</si>
  <si>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</si>
  <si>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</si>
  <si>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</si>
  <si>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</si>
  <si>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</si>
  <si>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</si>
  <si>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</si>
  <si>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</si>
  <si>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</si>
  <si>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</si>
  <si>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</si>
  <si>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</si>
  <si>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</si>
  <si>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</si>
  <si>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</si>
  <si>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</si>
  <si>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</si>
  <si>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</si>
  <si>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</si>
  <si>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</si>
  <si>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</si>
  <si>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</si>
  <si>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</si>
  <si>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</si>
  <si>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</si>
  <si>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</si>
  <si>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</si>
  <si>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</si>
  <si>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</si>
  <si>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</si>
  <si>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</si>
  <si>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</si>
  <si>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</si>
  <si>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</si>
  <si>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</si>
  <si>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</si>
  <si>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</si>
  <si>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</si>
  <si>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</si>
  <si>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</si>
  <si>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</si>
  <si>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</si>
  <si>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</si>
  <si>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</si>
  <si>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</si>
  <si>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</si>
  <si>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</si>
  <si>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</si>
  <si>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</si>
  <si>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</si>
  <si>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</si>
  <si>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</si>
  <si>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</si>
  <si>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</si>
  <si>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</si>
  <si>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</si>
  <si>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</si>
  <si>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</si>
  <si>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</si>
  <si>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</si>
  <si>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</si>
  <si>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</si>
  <si>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</si>
  <si>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</si>
  <si>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</si>
  <si>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</si>
  <si>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</si>
  <si>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</si>
  <si>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</si>
  <si>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</si>
  <si>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</si>
  <si>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</si>
  <si>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</si>
  <si>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</si>
  <si>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</si>
  <si>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</si>
  <si>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</si>
  <si>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</si>
  <si>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</si>
  <si>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</si>
  <si>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</si>
  <si>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</si>
  <si>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</si>
  <si>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</si>
  <si>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</si>
  <si>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</si>
  <si>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</si>
  <si>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</si>
  <si>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</si>
  <si>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</si>
  <si>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</si>
  <si>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</si>
  <si>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</si>
  <si>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</si>
  <si>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</si>
  <si>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</si>
  <si>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</si>
  <si>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</si>
  <si>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</si>
  <si>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</si>
  <si>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</si>
  <si>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</si>
  <si>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</si>
  <si>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</si>
  <si>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</si>
  <si>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</si>
  <si>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</si>
  <si>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</si>
  <si>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</si>
  <si>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</si>
  <si>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</si>
  <si>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</si>
  <si>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</si>
  <si>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</si>
  <si>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</si>
  <si>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</si>
  <si>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</si>
  <si>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</si>
  <si>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</si>
  <si>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</si>
  <si>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</si>
  <si>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</si>
  <si>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</si>
  <si>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</si>
  <si>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</si>
  <si>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</si>
  <si>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</si>
  <si>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</si>
  <si>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</si>
  <si>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</si>
  <si>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</si>
  <si>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</si>
  <si>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</si>
  <si>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</si>
  <si>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</si>
  <si>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</si>
  <si>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</si>
  <si>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</si>
  <si>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</si>
  <si>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</si>
  <si>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</si>
  <si>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</si>
  <si>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</si>
  <si>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</si>
  <si>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</si>
  <si>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</si>
  <si>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</si>
  <si>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</si>
  <si>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</si>
  <si>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</si>
  <si>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</si>
  <si>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</si>
  <si>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</si>
  <si>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</si>
  <si>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</si>
  <si>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</si>
  <si>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</si>
  <si>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</si>
  <si>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</si>
  <si>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</si>
  <si>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</si>
  <si>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</si>
  <si>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</si>
  <si>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</si>
  <si>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</si>
  <si>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</si>
  <si>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</si>
  <si>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</si>
  <si>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</si>
  <si>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</si>
  <si>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</si>
  <si>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</si>
  <si>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</si>
  <si>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</si>
  <si>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</si>
  <si>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</si>
  <si>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</si>
  <si>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</si>
  <si>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</si>
  <si>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</si>
  <si>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</si>
  <si>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</si>
  <si>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</si>
  <si>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</si>
  <si>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</si>
  <si>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</si>
  <si>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</si>
  <si>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</si>
  <si>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</si>
  <si>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</si>
  <si>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</si>
  <si>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</si>
  <si>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</si>
  <si>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</si>
  <si>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</si>
  <si>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</si>
  <si>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</si>
  <si>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</si>
  <si>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</si>
  <si>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</si>
  <si>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</si>
  <si>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</si>
  <si>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</si>
  <si>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</si>
  <si>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</si>
  <si>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</si>
  <si>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</si>
  <si>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</si>
  <si>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</si>
  <si>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</si>
  <si>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</si>
  <si>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</si>
  <si>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</si>
  <si>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</si>
  <si>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</si>
  <si>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</si>
  <si>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</si>
  <si>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</si>
  <si>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</si>
  <si>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</si>
  <si>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</si>
  <si>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</si>
  <si>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</si>
  <si>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</si>
  <si>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</si>
  <si>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</si>
  <si>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</si>
  <si>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</si>
  <si>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</si>
  <si>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</si>
  <si>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</si>
  <si>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</si>
  <si>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</si>
  <si>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</si>
  <si>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</si>
  <si>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</si>
  <si>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</si>
  <si>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</si>
  <si>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</si>
  <si>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</si>
  <si>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</si>
  <si>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</si>
  <si>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</si>
  <si>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</si>
  <si>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</si>
  <si>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</si>
  <si>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</si>
  <si>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</si>
  <si>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</si>
  <si>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</si>
  <si>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</si>
  <si>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</si>
  <si>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</si>
  <si>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</si>
  <si>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</si>
  <si>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</si>
  <si>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</si>
  <si>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</si>
  <si>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</si>
  <si>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</si>
  <si>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</si>
  <si>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</si>
  <si>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</si>
  <si>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</si>
  <si>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</si>
  <si>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</si>
  <si>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</si>
  <si>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</si>
  <si>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</si>
  <si>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</si>
  <si>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</si>
  <si>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</si>
  <si>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</si>
  <si>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</si>
  <si>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</si>
  <si>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</si>
  <si>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</si>
  <si>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</si>
  <si>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</si>
  <si>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</si>
  <si>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</si>
  <si>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</si>
  <si>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</si>
  <si>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</si>
  <si>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</si>
  <si>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</si>
  <si>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</si>
  <si>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</si>
  <si>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</si>
  <si>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</si>
  <si>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</si>
  <si>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</si>
  <si>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</si>
  <si>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</si>
  <si>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</si>
  <si>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</si>
  <si>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</si>
  <si>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</si>
  <si>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</si>
  <si>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</si>
  <si>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</si>
  <si>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</si>
  <si>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</si>
  <si>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</si>
  <si>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</si>
  <si>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</si>
  <si>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</si>
  <si>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</si>
  <si>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</si>
  <si>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</si>
  <si>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</si>
  <si>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</si>
  <si>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</si>
  <si>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</si>
  <si>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</si>
  <si>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</si>
  <si>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</si>
  <si>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</si>
  <si>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</si>
  <si>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</si>
  <si>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</si>
  <si>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</si>
  <si>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</si>
  <si>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</si>
  <si>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</si>
  <si>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</si>
  <si>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</si>
  <si>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</si>
  <si>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</si>
  <si>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</si>
  <si>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</si>
  <si>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</si>
  <si>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</si>
  <si>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</si>
  <si>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</si>
  <si>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</si>
  <si>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</si>
  <si>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</si>
  <si>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</si>
  <si>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</si>
  <si>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</si>
  <si>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</si>
  <si>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</si>
  <si>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</si>
  <si>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</si>
  <si>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</si>
  <si>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</si>
  <si>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</si>
  <si>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</si>
  <si>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</si>
  <si>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</si>
  <si>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</si>
  <si>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</si>
  <si>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</si>
  <si>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</si>
  <si>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</si>
  <si>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</si>
  <si>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</si>
  <si>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</si>
  <si>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</si>
  <si>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</si>
  <si>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</si>
  <si>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</si>
  <si>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</si>
  <si>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</si>
  <si>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</si>
  <si>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</si>
  <si>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</si>
  <si>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</si>
  <si>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</si>
  <si>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</si>
  <si>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</si>
  <si>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</si>
  <si>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</si>
  <si>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</si>
  <si>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</si>
  <si>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</si>
  <si>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</si>
  <si>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</si>
  <si>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</si>
  <si>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</si>
  <si>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</si>
  <si>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</si>
  <si>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</si>
  <si>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</si>
  <si>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</si>
  <si>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</si>
  <si>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</si>
  <si>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</si>
  <si>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</si>
  <si>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</si>
  <si>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</si>
  <si>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</si>
  <si>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</si>
  <si>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</si>
  <si>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</si>
  <si>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</si>
  <si>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</si>
  <si>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</si>
  <si>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</si>
  <si>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</si>
  <si>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</si>
  <si>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</si>
  <si>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</si>
  <si>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</si>
  <si>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</si>
  <si>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</si>
  <si>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</si>
  <si>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</si>
  <si>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</si>
  <si>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</si>
  <si>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</si>
  <si>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</si>
  <si>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</si>
  <si>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</si>
  <si>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</si>
  <si>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</si>
  <si>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</si>
  <si>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</si>
  <si>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</si>
  <si>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</si>
  <si>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</si>
  <si>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</si>
  <si>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</si>
  <si>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</si>
  <si>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</si>
  <si>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</si>
  <si>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</si>
  <si>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</si>
  <si>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</si>
  <si>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</si>
  <si>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</si>
  <si>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</si>
  <si>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</si>
  <si>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</si>
  <si>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</si>
  <si>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</si>
  <si>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</si>
  <si>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</si>
  <si>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</si>
  <si>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</si>
  <si>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</si>
  <si>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</si>
  <si>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</si>
  <si>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</si>
  <si>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</si>
  <si>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</si>
  <si>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</si>
  <si>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</si>
  <si>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</si>
  <si>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</si>
  <si>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</si>
  <si>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</si>
  <si>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</si>
  <si>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</si>
  <si>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</si>
  <si>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</si>
  <si>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</si>
  <si>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</si>
  <si>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</si>
  <si>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</si>
  <si>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</si>
  <si>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</si>
  <si>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</si>
  <si>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</si>
  <si>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</si>
  <si>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</si>
  <si>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</si>
  <si>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</si>
  <si>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</si>
  <si>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</si>
  <si>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</si>
  <si>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</si>
  <si>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</si>
  <si>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</si>
  <si>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</si>
  <si>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</si>
  <si>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</si>
  <si>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</si>
  <si>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</si>
  <si>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</si>
  <si>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</si>
  <si>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</si>
  <si>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</si>
  <si>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</si>
  <si>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</si>
  <si>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</si>
  <si>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</si>
  <si>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</si>
  <si>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</si>
  <si>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</si>
  <si>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</si>
  <si>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</si>
  <si>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</si>
  <si>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</si>
  <si>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</si>
  <si>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</si>
  <si>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</si>
  <si>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</si>
  <si>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</si>
  <si>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</si>
  <si>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</si>
  <si>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</si>
  <si>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</si>
  <si>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</si>
  <si>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</si>
  <si>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</si>
  <si>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</si>
  <si>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</si>
  <si>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</si>
  <si>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</si>
  <si>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</si>
  <si>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</si>
  <si>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</si>
  <si>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</si>
  <si>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</si>
  <si>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</si>
  <si>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</si>
  <si>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</si>
  <si>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</si>
  <si>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</si>
  <si>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</si>
  <si>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</si>
  <si>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</si>
  <si>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</si>
  <si>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</si>
  <si>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</si>
  <si>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</si>
  <si>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</si>
  <si>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</si>
  <si>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</si>
  <si>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</si>
  <si>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</si>
  <si>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</si>
  <si>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</si>
  <si>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</si>
  <si>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</si>
  <si>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</si>
  <si>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</si>
  <si>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</si>
  <si>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</si>
  <si>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</si>
  <si>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</si>
  <si>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</si>
  <si>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</si>
  <si>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</si>
  <si>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</si>
  <si>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</si>
  <si>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</si>
  <si>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</si>
  <si>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</si>
  <si>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</si>
  <si>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</si>
  <si>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</si>
  <si>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</si>
  <si>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</si>
  <si>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</si>
  <si>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</si>
  <si>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</si>
  <si>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</si>
  <si>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</si>
  <si>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</si>
  <si>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</si>
  <si>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</si>
  <si>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</si>
  <si>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</si>
  <si>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</si>
  <si>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</si>
  <si>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</si>
  <si>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</si>
  <si>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</si>
  <si>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</si>
  <si>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</si>
  <si>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</si>
  <si>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</si>
  <si>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</si>
  <si>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</si>
  <si>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</si>
  <si>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</si>
  <si>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</si>
  <si>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</si>
  <si>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</si>
  <si>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</si>
  <si>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</si>
  <si>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</si>
  <si>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</si>
  <si>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</si>
  <si>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</si>
  <si>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</si>
  <si>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</si>
  <si>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</si>
  <si>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</si>
  <si>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</si>
  <si>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</si>
  <si>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</si>
  <si>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</si>
  <si>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</si>
  <si>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</si>
  <si>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</si>
  <si>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</si>
  <si>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</si>
  <si>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</si>
  <si>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</si>
  <si>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</si>
  <si>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</si>
  <si>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</si>
  <si>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</si>
  <si>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</si>
  <si>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</si>
  <si>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</si>
  <si>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</si>
  <si>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</si>
  <si>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</si>
  <si>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</si>
  <si>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</si>
  <si>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</si>
  <si>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</si>
  <si>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</si>
  <si>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</si>
  <si>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</si>
  <si>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</si>
  <si>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</si>
  <si>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</si>
  <si>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</si>
  <si>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</si>
  <si>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</si>
  <si>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</si>
  <si>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</si>
  <si>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</si>
  <si>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</si>
  <si>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</si>
  <si>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</si>
  <si>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</si>
  <si>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</si>
  <si>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</si>
  <si>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</si>
  <si>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</si>
  <si>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</si>
  <si>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</si>
  <si>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</si>
  <si>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</si>
  <si>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</si>
  <si>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</si>
  <si>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</si>
  <si>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</si>
  <si>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</si>
  <si>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</si>
  <si>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</si>
  <si>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</si>
  <si>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</si>
  <si>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</si>
  <si>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</si>
  <si>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</si>
  <si>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</si>
  <si>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</si>
  <si>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</si>
  <si>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</si>
  <si>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</si>
  <si>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</si>
  <si>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</si>
  <si>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</si>
  <si>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</si>
  <si>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</si>
  <si>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</si>
  <si>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</si>
  <si>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</si>
  <si>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</si>
  <si>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</si>
  <si>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</si>
  <si>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</si>
  <si>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</si>
  <si>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</si>
  <si>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</si>
  <si>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</si>
  <si>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</si>
  <si>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</si>
  <si>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</si>
  <si>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</si>
  <si>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</si>
  <si>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</si>
  <si>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</si>
  <si>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</si>
  <si>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</si>
  <si>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</si>
  <si>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</si>
  <si>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</si>
  <si>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</si>
  <si>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</si>
  <si>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</si>
  <si>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</si>
  <si>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</si>
  <si>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</si>
  <si>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</si>
  <si>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</si>
  <si>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</si>
  <si>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</si>
  <si>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</si>
  <si>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</si>
  <si>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</si>
  <si>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</si>
  <si>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</si>
  <si>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</si>
  <si>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</si>
  <si>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</si>
  <si>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</si>
  <si>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</si>
  <si>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</si>
  <si>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</si>
  <si>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</si>
  <si>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</si>
  <si>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</si>
  <si>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</si>
  <si>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</si>
  <si>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</si>
  <si>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</si>
  <si>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</si>
  <si>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</si>
  <si>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</si>
  <si>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</si>
  <si>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</si>
  <si>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</si>
  <si>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</si>
  <si>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</si>
  <si>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</si>
  <si>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</si>
  <si>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</si>
  <si>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</si>
  <si>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</si>
  <si>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</si>
  <si>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</si>
  <si>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</si>
  <si>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</si>
  <si>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</si>
  <si>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</si>
  <si>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</si>
  <si>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</si>
  <si>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</si>
  <si>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</si>
  <si>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</si>
  <si>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</si>
  <si>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</si>
  <si>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</si>
  <si>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</si>
  <si>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</si>
  <si>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</si>
  <si>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</si>
  <si>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</si>
  <si>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</si>
  <si>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</si>
  <si>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</si>
  <si>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</si>
  <si>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</si>
  <si>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</si>
  <si>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</si>
  <si>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</si>
  <si>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</si>
  <si>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</si>
  <si>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</si>
  <si>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</si>
  <si>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</si>
  <si>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</si>
  <si>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</si>
  <si>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</si>
  <si>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</si>
  <si>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</si>
  <si>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</si>
  <si>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</si>
  <si>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</si>
  <si>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</si>
  <si>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</si>
  <si>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</si>
  <si>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</si>
  <si>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</si>
  <si>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</si>
  <si>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</si>
  <si>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</si>
  <si>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</si>
  <si>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</si>
  <si>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</si>
  <si>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</si>
  <si>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</si>
  <si>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</si>
  <si>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</si>
  <si>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</si>
  <si>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</si>
  <si>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</si>
  <si>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</si>
  <si>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</si>
  <si>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</si>
  <si>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</si>
  <si>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</si>
  <si>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</si>
  <si>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</si>
  <si>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</si>
  <si>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</si>
  <si>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</si>
  <si>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</si>
  <si>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</si>
  <si>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</si>
  <si>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</si>
  <si>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</si>
  <si>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</si>
  <si>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</si>
  <si>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</si>
  <si>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</si>
  <si>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</si>
  <si>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</si>
  <si>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</si>
  <si>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</si>
  <si>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</si>
  <si>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</si>
  <si>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</si>
  <si>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</si>
  <si>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</si>
  <si>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</si>
  <si>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</si>
  <si>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</si>
  <si>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</si>
  <si>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</si>
  <si>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</si>
  <si>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</si>
  <si>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</si>
  <si>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</si>
  <si>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</si>
  <si>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</si>
  <si>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</si>
  <si>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</si>
  <si>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</si>
  <si>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</si>
  <si>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</si>
  <si>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</si>
  <si>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</si>
  <si>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</si>
  <si>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</si>
  <si>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</si>
  <si>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</si>
  <si>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</si>
  <si>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</si>
  <si>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</si>
  <si>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</si>
  <si>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</si>
  <si>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</si>
  <si>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</si>
  <si>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</si>
  <si>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</si>
  <si>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</si>
  <si>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</si>
  <si>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</si>
  <si>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</si>
  <si>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</si>
  <si>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</si>
  <si>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</si>
  <si>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</si>
  <si>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</si>
  <si>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</si>
  <si>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</si>
  <si>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</si>
  <si>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</si>
  <si>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</si>
  <si>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</si>
  <si>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</si>
  <si>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</si>
  <si>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</si>
  <si>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</si>
  <si>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</si>
  <si>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</si>
  <si>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</si>
  <si>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</si>
  <si>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</si>
  <si>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</si>
  <si>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</si>
  <si>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</si>
  <si>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</si>
  <si>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</si>
  <si>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</si>
  <si>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</si>
  <si>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</si>
  <si>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</si>
  <si>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</si>
  <si>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</si>
  <si>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</si>
  <si>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</si>
  <si>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</si>
  <si>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</si>
  <si>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</si>
  <si>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</si>
  <si>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</si>
  <si>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</si>
  <si>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</si>
  <si>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</si>
  <si>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</si>
  <si>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</si>
  <si>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</si>
  <si>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</si>
  <si>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</si>
  <si>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</si>
  <si>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</si>
  <si>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</si>
  <si>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</si>
  <si>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</si>
  <si>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</si>
  <si>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</si>
  <si>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</si>
  <si>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</si>
  <si>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</si>
  <si>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</si>
  <si>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</si>
  <si>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</si>
  <si>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</si>
  <si>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</si>
  <si>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</si>
  <si>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</si>
  <si>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</si>
  <si>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</si>
  <si>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</si>
  <si>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</si>
  <si>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</si>
  <si>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</si>
  <si>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</si>
  <si>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</si>
  <si>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</si>
  <si>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</si>
  <si>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</si>
  <si>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</si>
  <si>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</si>
  <si>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</si>
  <si>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</si>
  <si>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</si>
  <si>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</si>
  <si>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</si>
  <si>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</si>
  <si>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</si>
  <si>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</si>
  <si>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</si>
  <si>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</si>
  <si>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</si>
  <si>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</si>
  <si>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</si>
  <si>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</si>
  <si>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</si>
  <si>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</si>
  <si>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</si>
  <si>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</si>
  <si>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</si>
  <si>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</si>
  <si>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</si>
  <si>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</si>
  <si>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</si>
  <si>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</si>
  <si>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</si>
  <si>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</si>
  <si>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</si>
  <si>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</si>
  <si>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</si>
  <si>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</si>
  <si>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</si>
  <si>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</si>
  <si>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</si>
  <si>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</si>
  <si>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</si>
  <si>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</si>
  <si>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</si>
  <si>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</si>
  <si>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</si>
  <si>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</si>
  <si>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</si>
  <si>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</si>
  <si>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</si>
  <si>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</si>
  <si>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</si>
  <si>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</si>
  <si>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</si>
  <si>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</si>
  <si>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</si>
  <si>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</si>
  <si>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</si>
  <si>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</si>
  <si>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</si>
  <si>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</si>
  <si>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</si>
  <si>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</si>
  <si>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</si>
  <si>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</si>
  <si>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</si>
  <si>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</si>
  <si>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</si>
  <si>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</si>
  <si>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</si>
  <si>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</si>
  <si>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</si>
  <si>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</si>
  <si>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</si>
  <si>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</si>
  <si>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</si>
  <si>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</si>
  <si>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</si>
  <si>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</si>
  <si>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</si>
  <si>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</si>
  <si>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</si>
  <si>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</si>
  <si>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</si>
  <si>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</si>
  <si>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</si>
  <si>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</si>
  <si>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</si>
  <si>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</si>
  <si>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</si>
  <si>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</si>
  <si>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</si>
  <si>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</si>
  <si>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</si>
  <si>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</si>
  <si>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</si>
  <si>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</si>
  <si>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</si>
  <si>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</si>
  <si>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</si>
  <si>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</si>
  <si>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</si>
  <si>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</si>
  <si>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</si>
  <si>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</si>
  <si>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</si>
  <si>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</si>
  <si>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</si>
  <si>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</si>
  <si>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</si>
  <si>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</si>
  <si>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</si>
  <si>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</si>
  <si>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</si>
  <si>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</si>
  <si>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</si>
  <si>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</si>
  <si>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</si>
  <si>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</si>
  <si>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</si>
  <si>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</si>
  <si>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</si>
  <si>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</si>
  <si>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</si>
  <si>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</si>
  <si>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</si>
  <si>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</si>
  <si>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</si>
  <si>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</si>
  <si>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</si>
  <si>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</si>
  <si>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</si>
  <si>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</si>
  <si>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</si>
  <si>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</si>
  <si>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</si>
  <si>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</si>
  <si>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</si>
  <si>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</si>
  <si>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</si>
  <si>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</si>
  <si>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</si>
  <si>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</si>
  <si>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</si>
  <si>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</si>
  <si>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</si>
  <si>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</si>
  <si>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</si>
  <si>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</si>
  <si>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</si>
  <si>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</si>
  <si>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</si>
  <si>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</si>
  <si>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</si>
  <si>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</si>
  <si>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</si>
  <si>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</si>
  <si>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</si>
  <si>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</si>
  <si>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</si>
  <si>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</si>
  <si>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</si>
  <si>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</si>
  <si>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</si>
  <si>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</si>
  <si>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</si>
  <si>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</si>
  <si>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</si>
  <si>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</si>
  <si>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</si>
  <si>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</si>
  <si>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</si>
  <si>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</si>
  <si>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</si>
  <si>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</si>
  <si>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</si>
  <si>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</si>
  <si>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</si>
  <si>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</si>
  <si>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</si>
  <si>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</si>
  <si>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</si>
  <si>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</si>
  <si>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</si>
  <si>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1.5*IQR</t>
  </si>
  <si>
    <t>Lower Boundry</t>
  </si>
  <si>
    <t>Upper Boundry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</si>
</sst>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opLeftCell="B1" zoomScaleNormal="100" workbookViewId="0">
      <selection activeCell="C2882" sqref="C2881:C2882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  <col min="5" max="5" width="32.09765625" bestFit="1" customWidth="1"/>
  </cols>
  <sheetData>
    <row r="1" spans="1:5" x14ac:dyDescent="0.3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3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3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3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3">
      <c r="A5" t="s">
        <v>3029</v>
      </c>
      <c r="B5" t="s">
        <v>3209</v>
      </c>
      <c r="D5" t="s">
        <v>13</v>
      </c>
      <c r="E5">
        <v>3.88</v>
      </c>
    </row>
    <row r="6" spans="1:5" x14ac:dyDescent="0.3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3">
      <c r="A7" t="s">
        <v>2427</v>
      </c>
      <c r="B7" t="s">
        <v>2429</v>
      </c>
      <c r="D7" t="s">
        <v>147</v>
      </c>
      <c r="E7">
        <v>0.94</v>
      </c>
    </row>
    <row r="8" spans="1:5" x14ac:dyDescent="0.3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3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3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3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3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3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3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3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3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3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3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3">
      <c r="A19" t="s">
        <v>1983</v>
      </c>
      <c r="B19" t="s">
        <v>1985</v>
      </c>
      <c r="D19" t="s">
        <v>13</v>
      </c>
      <c r="E19">
        <v>0.53</v>
      </c>
    </row>
    <row r="20" spans="1:5" x14ac:dyDescent="0.3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3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3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3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3">
      <c r="A24" t="s">
        <v>3029</v>
      </c>
      <c r="B24" t="s">
        <v>3032</v>
      </c>
      <c r="D24" t="s">
        <v>9</v>
      </c>
      <c r="E24">
        <v>0.13</v>
      </c>
    </row>
    <row r="25" spans="1:5" x14ac:dyDescent="0.3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3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3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3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3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3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3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3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3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3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3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3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3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3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3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3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3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3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3">
      <c r="A43" t="s">
        <v>1006</v>
      </c>
      <c r="B43" t="s">
        <v>1007</v>
      </c>
      <c r="D43" t="s">
        <v>13</v>
      </c>
      <c r="E43">
        <v>0.31</v>
      </c>
    </row>
    <row r="44" spans="1:5" x14ac:dyDescent="0.3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3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3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3">
      <c r="A47" t="s">
        <v>1006</v>
      </c>
      <c r="B47" t="s">
        <v>1012</v>
      </c>
      <c r="D47" t="s">
        <v>13</v>
      </c>
      <c r="E47">
        <v>0.22</v>
      </c>
    </row>
    <row r="48" spans="1:5" x14ac:dyDescent="0.3">
      <c r="A48" t="s">
        <v>1006</v>
      </c>
      <c r="B48" t="s">
        <v>1013</v>
      </c>
      <c r="D48" t="s">
        <v>13</v>
      </c>
      <c r="E48">
        <v>0.25</v>
      </c>
    </row>
    <row r="49" spans="1:5" x14ac:dyDescent="0.3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3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3">
      <c r="A51" t="s">
        <v>1006</v>
      </c>
      <c r="B51" t="s">
        <v>1014</v>
      </c>
      <c r="D51" t="s">
        <v>13</v>
      </c>
      <c r="E51">
        <v>0.26</v>
      </c>
    </row>
    <row r="52" spans="1:5" x14ac:dyDescent="0.3">
      <c r="A52" t="s">
        <v>1006</v>
      </c>
      <c r="B52" t="s">
        <v>1015</v>
      </c>
      <c r="D52" t="s">
        <v>13</v>
      </c>
      <c r="E52">
        <v>0.1</v>
      </c>
    </row>
    <row r="53" spans="1:5" x14ac:dyDescent="0.3">
      <c r="A53" t="s">
        <v>1006</v>
      </c>
      <c r="B53" t="s">
        <v>1016</v>
      </c>
      <c r="D53" t="s">
        <v>13</v>
      </c>
      <c r="E53">
        <v>0.54</v>
      </c>
    </row>
    <row r="54" spans="1:5" x14ac:dyDescent="0.3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3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3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3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3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3">
      <c r="A59" t="s">
        <v>1006</v>
      </c>
      <c r="B59" t="s">
        <v>1024</v>
      </c>
      <c r="D59" t="s">
        <v>13</v>
      </c>
      <c r="E59">
        <v>0.4</v>
      </c>
    </row>
    <row r="60" spans="1:5" x14ac:dyDescent="0.3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3">
      <c r="A61" t="s">
        <v>1006</v>
      </c>
      <c r="B61" t="s">
        <v>1027</v>
      </c>
      <c r="D61" t="s">
        <v>13</v>
      </c>
      <c r="E61">
        <v>0.08</v>
      </c>
    </row>
    <row r="62" spans="1:5" x14ac:dyDescent="0.3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3">
      <c r="A63" t="s">
        <v>1006</v>
      </c>
      <c r="B63" t="s">
        <v>1028</v>
      </c>
      <c r="D63" t="s">
        <v>9</v>
      </c>
      <c r="E63">
        <v>0.52</v>
      </c>
    </row>
    <row r="64" spans="1:5" x14ac:dyDescent="0.3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3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3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3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3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3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3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3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3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3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3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3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3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3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3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3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3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3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3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3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3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3">
      <c r="A85" t="s">
        <v>2776</v>
      </c>
      <c r="B85" t="s">
        <v>2789</v>
      </c>
      <c r="D85" t="s">
        <v>13</v>
      </c>
      <c r="E85">
        <v>0.36</v>
      </c>
    </row>
    <row r="86" spans="1:5" x14ac:dyDescent="0.3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3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3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3">
      <c r="A89" t="s">
        <v>2776</v>
      </c>
      <c r="B89" t="s">
        <v>2793</v>
      </c>
      <c r="D89" t="s">
        <v>13</v>
      </c>
      <c r="E89">
        <v>0.75</v>
      </c>
    </row>
    <row r="90" spans="1:5" x14ac:dyDescent="0.3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3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3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3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3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3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3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3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3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3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3">
      <c r="A100" t="s">
        <v>2776</v>
      </c>
      <c r="B100" t="s">
        <v>2797</v>
      </c>
      <c r="D100" t="s">
        <v>13</v>
      </c>
      <c r="E100">
        <v>0.41</v>
      </c>
    </row>
    <row r="101" spans="1:5" x14ac:dyDescent="0.3">
      <c r="A101" t="s">
        <v>2776</v>
      </c>
      <c r="B101" t="s">
        <v>2797</v>
      </c>
      <c r="D101" t="s">
        <v>9</v>
      </c>
      <c r="E101">
        <v>0.44</v>
      </c>
    </row>
    <row r="102" spans="1:5" x14ac:dyDescent="0.3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3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3">
      <c r="A104" t="s">
        <v>2776</v>
      </c>
      <c r="B104" t="s">
        <v>2798</v>
      </c>
      <c r="D104" t="s">
        <v>13</v>
      </c>
      <c r="E104">
        <v>0.04</v>
      </c>
    </row>
    <row r="105" spans="1:5" x14ac:dyDescent="0.3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3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3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3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3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3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3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3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3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3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3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3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3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3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3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3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3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3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3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3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3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3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3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3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3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3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3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3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3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3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3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3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3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3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3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3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3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3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3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3">
      <c r="A144" t="s">
        <v>1006</v>
      </c>
      <c r="B144" t="s">
        <v>1033</v>
      </c>
      <c r="D144" t="s">
        <v>13</v>
      </c>
      <c r="E144">
        <v>0.34</v>
      </c>
    </row>
    <row r="145" spans="1:5" x14ac:dyDescent="0.3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3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3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3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3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3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3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3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3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3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3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3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3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3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3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3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3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3">
      <c r="A162" t="s">
        <v>2427</v>
      </c>
      <c r="B162" t="s">
        <v>2445</v>
      </c>
      <c r="D162" t="s">
        <v>13</v>
      </c>
      <c r="E162">
        <v>12.31</v>
      </c>
    </row>
    <row r="163" spans="1:5" x14ac:dyDescent="0.3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3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3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3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3">
      <c r="A167" t="s">
        <v>2427</v>
      </c>
      <c r="B167" t="s">
        <v>2447</v>
      </c>
      <c r="D167" t="s">
        <v>9</v>
      </c>
      <c r="E167">
        <v>0.67</v>
      </c>
    </row>
    <row r="168" spans="1:5" x14ac:dyDescent="0.3">
      <c r="A168" t="s">
        <v>2427</v>
      </c>
      <c r="B168" t="s">
        <v>2447</v>
      </c>
      <c r="D168" t="s">
        <v>13</v>
      </c>
      <c r="E168">
        <v>0.82</v>
      </c>
    </row>
    <row r="169" spans="1:5" x14ac:dyDescent="0.3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3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3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3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3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3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3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3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3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3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3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3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3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3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3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3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3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3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3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3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3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3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3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3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3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3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3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3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3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3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3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3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3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3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3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3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3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3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3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3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3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3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3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3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3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3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3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3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3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3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3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3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3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3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3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3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3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3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3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3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3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3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3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3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3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3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3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3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3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3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3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3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3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3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3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3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3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3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3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3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3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3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3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3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3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3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3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3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3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3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3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3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3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3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3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3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3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3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3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3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3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3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3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3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3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3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3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3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3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3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3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3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3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3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3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3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3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3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3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3">
      <c r="A288" t="s">
        <v>3</v>
      </c>
      <c r="B288" t="s">
        <v>14</v>
      </c>
      <c r="D288" t="s">
        <v>9</v>
      </c>
      <c r="E288">
        <v>6.14</v>
      </c>
    </row>
    <row r="289" spans="1:5" x14ac:dyDescent="0.3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3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3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3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3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3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3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3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3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3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3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3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3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3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3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3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3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3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3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3">
      <c r="A308" t="s">
        <v>1622</v>
      </c>
      <c r="B308" t="s">
        <v>1633</v>
      </c>
      <c r="D308" t="s">
        <v>9</v>
      </c>
      <c r="E308">
        <v>0.85</v>
      </c>
    </row>
    <row r="309" spans="1:5" x14ac:dyDescent="0.3">
      <c r="A309" t="s">
        <v>1622</v>
      </c>
      <c r="B309" t="s">
        <v>1634</v>
      </c>
      <c r="D309" t="s">
        <v>9</v>
      </c>
      <c r="E309">
        <v>0.98</v>
      </c>
    </row>
    <row r="310" spans="1:5" x14ac:dyDescent="0.3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3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3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3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3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3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3">
      <c r="A316" t="s">
        <v>3</v>
      </c>
      <c r="B316" t="s">
        <v>47</v>
      </c>
      <c r="D316" t="s">
        <v>13</v>
      </c>
      <c r="E316">
        <v>1.85</v>
      </c>
    </row>
    <row r="317" spans="1:5" x14ac:dyDescent="0.3">
      <c r="A317" t="s">
        <v>3</v>
      </c>
      <c r="B317" t="s">
        <v>47</v>
      </c>
      <c r="D317" t="s">
        <v>9</v>
      </c>
      <c r="E317">
        <v>1.26</v>
      </c>
    </row>
    <row r="318" spans="1:5" x14ac:dyDescent="0.3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3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3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3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3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3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3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3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3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3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3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3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3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3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3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3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3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3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3">
      <c r="A336" t="s">
        <v>1983</v>
      </c>
      <c r="B336" t="s">
        <v>1992</v>
      </c>
      <c r="D336" t="s">
        <v>13</v>
      </c>
      <c r="E336">
        <v>0.47</v>
      </c>
    </row>
    <row r="337" spans="1:5" x14ac:dyDescent="0.3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3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3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3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3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3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3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3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3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3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3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3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3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3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3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3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3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3">
      <c r="A354" t="s">
        <v>1622</v>
      </c>
      <c r="B354" t="s">
        <v>1635</v>
      </c>
      <c r="D354" t="s">
        <v>9</v>
      </c>
      <c r="E354">
        <v>1.97</v>
      </c>
    </row>
    <row r="355" spans="1:5" x14ac:dyDescent="0.3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3">
      <c r="A356" t="s">
        <v>2776</v>
      </c>
      <c r="B356" t="s">
        <v>2803</v>
      </c>
      <c r="D356" t="s">
        <v>9</v>
      </c>
      <c r="E356">
        <v>0.85</v>
      </c>
    </row>
    <row r="357" spans="1:5" x14ac:dyDescent="0.3">
      <c r="A357" t="s">
        <v>2776</v>
      </c>
      <c r="B357" t="s">
        <v>2803</v>
      </c>
      <c r="D357" t="s">
        <v>13</v>
      </c>
      <c r="E357">
        <v>0.25</v>
      </c>
    </row>
    <row r="358" spans="1:5" x14ac:dyDescent="0.3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3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3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3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3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3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3">
      <c r="A364" t="s">
        <v>2776</v>
      </c>
      <c r="B364" t="s">
        <v>2804</v>
      </c>
      <c r="D364" t="s">
        <v>13</v>
      </c>
      <c r="E364">
        <v>0.65</v>
      </c>
    </row>
    <row r="365" spans="1:5" x14ac:dyDescent="0.3">
      <c r="A365" t="s">
        <v>2776</v>
      </c>
      <c r="B365" t="s">
        <v>2805</v>
      </c>
      <c r="D365" t="s">
        <v>13</v>
      </c>
      <c r="E365">
        <v>0.97</v>
      </c>
    </row>
    <row r="366" spans="1:5" x14ac:dyDescent="0.3">
      <c r="A366" t="s">
        <v>2776</v>
      </c>
      <c r="B366" t="s">
        <v>2806</v>
      </c>
      <c r="D366" t="s">
        <v>9</v>
      </c>
      <c r="E366">
        <v>0.91</v>
      </c>
    </row>
    <row r="367" spans="1:5" x14ac:dyDescent="0.3">
      <c r="A367" t="s">
        <v>2776</v>
      </c>
      <c r="B367" t="s">
        <v>2806</v>
      </c>
      <c r="D367" t="s">
        <v>13</v>
      </c>
      <c r="E367">
        <v>1</v>
      </c>
    </row>
    <row r="368" spans="1:5" x14ac:dyDescent="0.3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3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3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3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3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3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3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3">
      <c r="A375" t="s">
        <v>2776</v>
      </c>
      <c r="B375" t="s">
        <v>2809</v>
      </c>
      <c r="D375" t="s">
        <v>9</v>
      </c>
      <c r="E375">
        <v>1.33</v>
      </c>
    </row>
    <row r="376" spans="1:5" x14ac:dyDescent="0.3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3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3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3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3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3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3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3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3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3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3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3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3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3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3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3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3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3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3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3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3">
      <c r="A396" t="s">
        <v>2776</v>
      </c>
      <c r="B396" t="s">
        <v>2810</v>
      </c>
      <c r="D396" t="s">
        <v>13</v>
      </c>
      <c r="E396">
        <v>0.1</v>
      </c>
    </row>
    <row r="397" spans="1:5" x14ac:dyDescent="0.3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3">
      <c r="A398" t="s">
        <v>2776</v>
      </c>
      <c r="B398" t="s">
        <v>2811</v>
      </c>
      <c r="D398" t="s">
        <v>13</v>
      </c>
      <c r="E398">
        <v>0.45</v>
      </c>
    </row>
    <row r="399" spans="1:5" x14ac:dyDescent="0.3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3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3">
      <c r="A401" t="s">
        <v>2776</v>
      </c>
      <c r="B401" t="s">
        <v>2813</v>
      </c>
      <c r="D401" t="s">
        <v>13</v>
      </c>
      <c r="E401">
        <v>0.8</v>
      </c>
    </row>
    <row r="402" spans="1:5" x14ac:dyDescent="0.3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3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3">
      <c r="A404" t="s">
        <v>2776</v>
      </c>
      <c r="B404" t="s">
        <v>2815</v>
      </c>
      <c r="D404" t="s">
        <v>13</v>
      </c>
      <c r="E404">
        <v>2.15</v>
      </c>
    </row>
    <row r="405" spans="1:5" x14ac:dyDescent="0.3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3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3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3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3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3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3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3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3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3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3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3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3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3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3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3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3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3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3">
      <c r="A423" t="s">
        <v>496</v>
      </c>
      <c r="B423" t="s">
        <v>602</v>
      </c>
      <c r="D423" t="s">
        <v>13</v>
      </c>
      <c r="E423">
        <v>0.73</v>
      </c>
    </row>
    <row r="424" spans="1:5" x14ac:dyDescent="0.3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3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3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3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3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3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3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3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3">
      <c r="A432" t="s">
        <v>2776</v>
      </c>
      <c r="B432" t="s">
        <v>2817</v>
      </c>
      <c r="D432" t="s">
        <v>13</v>
      </c>
      <c r="E432">
        <v>0.25</v>
      </c>
    </row>
    <row r="433" spans="1:5" x14ac:dyDescent="0.3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3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3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3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3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3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3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3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3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3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3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3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3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3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3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3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3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3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3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3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3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3">
      <c r="A454" t="s">
        <v>2776</v>
      </c>
      <c r="B454" t="s">
        <v>2821</v>
      </c>
      <c r="D454" t="s">
        <v>13</v>
      </c>
      <c r="E454">
        <v>0.03</v>
      </c>
    </row>
    <row r="455" spans="1:5" x14ac:dyDescent="0.3">
      <c r="A455" t="s">
        <v>2776</v>
      </c>
      <c r="B455" t="s">
        <v>2822</v>
      </c>
      <c r="D455" t="s">
        <v>13</v>
      </c>
      <c r="E455">
        <v>0.1</v>
      </c>
    </row>
    <row r="456" spans="1:5" x14ac:dyDescent="0.3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3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3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3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3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3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3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3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3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3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3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3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3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3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3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3">
      <c r="A471" t="s">
        <v>1983</v>
      </c>
      <c r="B471" t="s">
        <v>1995</v>
      </c>
      <c r="D471" t="s">
        <v>13</v>
      </c>
      <c r="E471">
        <v>0.66</v>
      </c>
    </row>
    <row r="472" spans="1:5" x14ac:dyDescent="0.3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3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3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3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3">
      <c r="A476" t="s">
        <v>2776</v>
      </c>
      <c r="B476" t="s">
        <v>2836</v>
      </c>
      <c r="D476" t="s">
        <v>9</v>
      </c>
      <c r="E476">
        <v>0.33</v>
      </c>
    </row>
    <row r="477" spans="1:5" x14ac:dyDescent="0.3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3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3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3">
      <c r="A480" t="s">
        <v>2776</v>
      </c>
      <c r="B480" t="s">
        <v>2841</v>
      </c>
      <c r="D480" t="s">
        <v>9</v>
      </c>
      <c r="E480">
        <v>0.8</v>
      </c>
    </row>
    <row r="481" spans="1:5" x14ac:dyDescent="0.3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3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3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3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3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3">
      <c r="A486" t="s">
        <v>2776</v>
      </c>
      <c r="B486" t="s">
        <v>2844</v>
      </c>
      <c r="D486" t="s">
        <v>13</v>
      </c>
      <c r="E486">
        <v>0.06</v>
      </c>
    </row>
    <row r="487" spans="1:5" x14ac:dyDescent="0.3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3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3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3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3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3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3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3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3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3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3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3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3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3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3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3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3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3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3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3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3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3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3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3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3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3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3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3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3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3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3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3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3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3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3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3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3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3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3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3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3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3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3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3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3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3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3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3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3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3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3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3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3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3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3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3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3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3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3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3">
      <c r="A546" t="s">
        <v>1006</v>
      </c>
      <c r="B546" t="s">
        <v>1036</v>
      </c>
      <c r="D546" t="s">
        <v>13</v>
      </c>
      <c r="E546">
        <v>0.35</v>
      </c>
    </row>
    <row r="547" spans="1:5" x14ac:dyDescent="0.3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3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3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3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3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3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3">
      <c r="A553" t="s">
        <v>1983</v>
      </c>
      <c r="B553" t="s">
        <v>1998</v>
      </c>
      <c r="D553" t="s">
        <v>457</v>
      </c>
      <c r="E553">
        <v>4.67</v>
      </c>
    </row>
    <row r="554" spans="1:5" x14ac:dyDescent="0.3">
      <c r="A554" t="s">
        <v>1983</v>
      </c>
      <c r="B554" t="s">
        <v>1999</v>
      </c>
      <c r="D554" t="s">
        <v>457</v>
      </c>
      <c r="E554">
        <v>0.75</v>
      </c>
    </row>
    <row r="555" spans="1:5" x14ac:dyDescent="0.3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3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3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3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3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3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3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3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3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3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3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3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3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3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3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3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3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3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3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3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3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3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3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3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3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3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3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3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3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3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3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3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3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3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3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3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3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3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3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3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3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3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3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3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3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3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3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3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3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3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3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3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3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3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3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3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3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3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3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3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3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3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3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3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3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3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3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3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3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3">
      <c r="A624" t="s">
        <v>2427</v>
      </c>
      <c r="B624" t="s">
        <v>2484</v>
      </c>
      <c r="D624" t="s">
        <v>378</v>
      </c>
      <c r="E624">
        <v>1.4</v>
      </c>
    </row>
    <row r="625" spans="1:5" x14ac:dyDescent="0.3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3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3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3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3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3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3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3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3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3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3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3">
      <c r="A636" t="s">
        <v>2427</v>
      </c>
      <c r="B636" t="s">
        <v>2494</v>
      </c>
      <c r="D636" t="s">
        <v>9</v>
      </c>
      <c r="E636">
        <v>2.08</v>
      </c>
    </row>
    <row r="637" spans="1:5" x14ac:dyDescent="0.3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3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3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3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3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3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3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3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3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3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3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3">
      <c r="A648" t="s">
        <v>2427</v>
      </c>
      <c r="B648" t="s">
        <v>2499</v>
      </c>
      <c r="D648" t="s">
        <v>9</v>
      </c>
      <c r="E648">
        <v>0.6</v>
      </c>
    </row>
    <row r="649" spans="1:5" x14ac:dyDescent="0.3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3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3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3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3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3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3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3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3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3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3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3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3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3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3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3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3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3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3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3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3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3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3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3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3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3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3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3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3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3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3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3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3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3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3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3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3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3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3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3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3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3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3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3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3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3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3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3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3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3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3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3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3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3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3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3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3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3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3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3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3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3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3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3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3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3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3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3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3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3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3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3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3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3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3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3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3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3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3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3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3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3">
      <c r="A730" t="s">
        <v>1006</v>
      </c>
      <c r="B730" t="s">
        <v>1042</v>
      </c>
      <c r="D730" t="s">
        <v>13</v>
      </c>
      <c r="E730">
        <v>0.74</v>
      </c>
    </row>
    <row r="731" spans="1:5" x14ac:dyDescent="0.3">
      <c r="A731" t="s">
        <v>1006</v>
      </c>
      <c r="B731" t="s">
        <v>1042</v>
      </c>
      <c r="D731" t="s">
        <v>9</v>
      </c>
      <c r="E731">
        <v>0.99</v>
      </c>
    </row>
    <row r="732" spans="1:5" x14ac:dyDescent="0.3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3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3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3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3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3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3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3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3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3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3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3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3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3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3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3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3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3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3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3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3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3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3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3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3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3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3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3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3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3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3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3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3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3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3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3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3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3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3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3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3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3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3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3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3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3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3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3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3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3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3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3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3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3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3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3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3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3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3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3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3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3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3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3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3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3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3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3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3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3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3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3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3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3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3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3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3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3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3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3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3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3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3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3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3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3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3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3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3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3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3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3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3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3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3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3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3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3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3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3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3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3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3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3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3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3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3">
      <c r="A838" t="s">
        <v>3029</v>
      </c>
      <c r="B838" t="s">
        <v>3079</v>
      </c>
      <c r="D838" t="s">
        <v>9</v>
      </c>
      <c r="E838">
        <v>0.42</v>
      </c>
    </row>
    <row r="839" spans="1:5" x14ac:dyDescent="0.3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3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3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3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3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3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3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3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3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3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3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3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3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3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3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3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3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3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3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3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3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3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3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3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3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3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3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3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3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3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3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3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3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3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3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3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3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3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3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3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3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3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3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3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3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3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3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3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3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3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3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3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3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3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3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3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3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3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3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3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3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3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3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3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3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3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3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3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3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3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3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3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3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3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3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3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3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3">
      <c r="A916" t="s">
        <v>3</v>
      </c>
      <c r="B916" t="s">
        <v>68</v>
      </c>
      <c r="D916" t="s">
        <v>13</v>
      </c>
      <c r="E916">
        <v>3.29</v>
      </c>
    </row>
    <row r="917" spans="1:5" x14ac:dyDescent="0.3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3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3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3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3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3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3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3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3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3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3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3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3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3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3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3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3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3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3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3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3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3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3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3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3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3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3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3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3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3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3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3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3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3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3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3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3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3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3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3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3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3">
      <c r="A958" t="s">
        <v>2776</v>
      </c>
      <c r="B958" t="s">
        <v>2850</v>
      </c>
      <c r="D958" t="s">
        <v>13</v>
      </c>
      <c r="E958">
        <v>0.04</v>
      </c>
    </row>
    <row r="959" spans="1:5" x14ac:dyDescent="0.3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3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3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3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3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3">
      <c r="A964" t="s">
        <v>2776</v>
      </c>
      <c r="B964" t="s">
        <v>2857</v>
      </c>
      <c r="D964" t="s">
        <v>13</v>
      </c>
      <c r="E964">
        <v>0.02</v>
      </c>
    </row>
    <row r="965" spans="1:5" x14ac:dyDescent="0.3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3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3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3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3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3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3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3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3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3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3">
      <c r="A975" t="s">
        <v>2776</v>
      </c>
      <c r="B975" t="s">
        <v>2858</v>
      </c>
      <c r="D975" t="s">
        <v>9</v>
      </c>
      <c r="E975">
        <v>1.62</v>
      </c>
    </row>
    <row r="976" spans="1:5" x14ac:dyDescent="0.3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3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3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3">
      <c r="A979" t="s">
        <v>1006</v>
      </c>
      <c r="B979" t="s">
        <v>1045</v>
      </c>
      <c r="D979" t="s">
        <v>9</v>
      </c>
      <c r="E979">
        <v>0.67</v>
      </c>
    </row>
    <row r="980" spans="1:5" x14ac:dyDescent="0.3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3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3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3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3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3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3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3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3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3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3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3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3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3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3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3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3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3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3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3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3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3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3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3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3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3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3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3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3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3">
      <c r="A1009" t="s">
        <v>149</v>
      </c>
      <c r="B1009" t="s">
        <v>285</v>
      </c>
      <c r="D1009" t="s">
        <v>13</v>
      </c>
      <c r="E1009">
        <v>0</v>
      </c>
    </row>
    <row r="1010" spans="1:5" x14ac:dyDescent="0.3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3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3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3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3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3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3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3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3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3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3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3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3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3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3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3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3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3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3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3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3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3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3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3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3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3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3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3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3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3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3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3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3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3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3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3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3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3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3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3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3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3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3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3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3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3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3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3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3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3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3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3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3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3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3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3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3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3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3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3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3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3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3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3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3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3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3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3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3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3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3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3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3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3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3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3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3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3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3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3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3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3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3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3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3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3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3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3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3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3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3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3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3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3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3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3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3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3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3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3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3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3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3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3">
      <c r="A1113" t="s">
        <v>3</v>
      </c>
      <c r="B1113" t="s">
        <v>98</v>
      </c>
      <c r="D1113" t="s">
        <v>9</v>
      </c>
      <c r="E1113">
        <v>0.06</v>
      </c>
    </row>
    <row r="1114" spans="1:5" x14ac:dyDescent="0.3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3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3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3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3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3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3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3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3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3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3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3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3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3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3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3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3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3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3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3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3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3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3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3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3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3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3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3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3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3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3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3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3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3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3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3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3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3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3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3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3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3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3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3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3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3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3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3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3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3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3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3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3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3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3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3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3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3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3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3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3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3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3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3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3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3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3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3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3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3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3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3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3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3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3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3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3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3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3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3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3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3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3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3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3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3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3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3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3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3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3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3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3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3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3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3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3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3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3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3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3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3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3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3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3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3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3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3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3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3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3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3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3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3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3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3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3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3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3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3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3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3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3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3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3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3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3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3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3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3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3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3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3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3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3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3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3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3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3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3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3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3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3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3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3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3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3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3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3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3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3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3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3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3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3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3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3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3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3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3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3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3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3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3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3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3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3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3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3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3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3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3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3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3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3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3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3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3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3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3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3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3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3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3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3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3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3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3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3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3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3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3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3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3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3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3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3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3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3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3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3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3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3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3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3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3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3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3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3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3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3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3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3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3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3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3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3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3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3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3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3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3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3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3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3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3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3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3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3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3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3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3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3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3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3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3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3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3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3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3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3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3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3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3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3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3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3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3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3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3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3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3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3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3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3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3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3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3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3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3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3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3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3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3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3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3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3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3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3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3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3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3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3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3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3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3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3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3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3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3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3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3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3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3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3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3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3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3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3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3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3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3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3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3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3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3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3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3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3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3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3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3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3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3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3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3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3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3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3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3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3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3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3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3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3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3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3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3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3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3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3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3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3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3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3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3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3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3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3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3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3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3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3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3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3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3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3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3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3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3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3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3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3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3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3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3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3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3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3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3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3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3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3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3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3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3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3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3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3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3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3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3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3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3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3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3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3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3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3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3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3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3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3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3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3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3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3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3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3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3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3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3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3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3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3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3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3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3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3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3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3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3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3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3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3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3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3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3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3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3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3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3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3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3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3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3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3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3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3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3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3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3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3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3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3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3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3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3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3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3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3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3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3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3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3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3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3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3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3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3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3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3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3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3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3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3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3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3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3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3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3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3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3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3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3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3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3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3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3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3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3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3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3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3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3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3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3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3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3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3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3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3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3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3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3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3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3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3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3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3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3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3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3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3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3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3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3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3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3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3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3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3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3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3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3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3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3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3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3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3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3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3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3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3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3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3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3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3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3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3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3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3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3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3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3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3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3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3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3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3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3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3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3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3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3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3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3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3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3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3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3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3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3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3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3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3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3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3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3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3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3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3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3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3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3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3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3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3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3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3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3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3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3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3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3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3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3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3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3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3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3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3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3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3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3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3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3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3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3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3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3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3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3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3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3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3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3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3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3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3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3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3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3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3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3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3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3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3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3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3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3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3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3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3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3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3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3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3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3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3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3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3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3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3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3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3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3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3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3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3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3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3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3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3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3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3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3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3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3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3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3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3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3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3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3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3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3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3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3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3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3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3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3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3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3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3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3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3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3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3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3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3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3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3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3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3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3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3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3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3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3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3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3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3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3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3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3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3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3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3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3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3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3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3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3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3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3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3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3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3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3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3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3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3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3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3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3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3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3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3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3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3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3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3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3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3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3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3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3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3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3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3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3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3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3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3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3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3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3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3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3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3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3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3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3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3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3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3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3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3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3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3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3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3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3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3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3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3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3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3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3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3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3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3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3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3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3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3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3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3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3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3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3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3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3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3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3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3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3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3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3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3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3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3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3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3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3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3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3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3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3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3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3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3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3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3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3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3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3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3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3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3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3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3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3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3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3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3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3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3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3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3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3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3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3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3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3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3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3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3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3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3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3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3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3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3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3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3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3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3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3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3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3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3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3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3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3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3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3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3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3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3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3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3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3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3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3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3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3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3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3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3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3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3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3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3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3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3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3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3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3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3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3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3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3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3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3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3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3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3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3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3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3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3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3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3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3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3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3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3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3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3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3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3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3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3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3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3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3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3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3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3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3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3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3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3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3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3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3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3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3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3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3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3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3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3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3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3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3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3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3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3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3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3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3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3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3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3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3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3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3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3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3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3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3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3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3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3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3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3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3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3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3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3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3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3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3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3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3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3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3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3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3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3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3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3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3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3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3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3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3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3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3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3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3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3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3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3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3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3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3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3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3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3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3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3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3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3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3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3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3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3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3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3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3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3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3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3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3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3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3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3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3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3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3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3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3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3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3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3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3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3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3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3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3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3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3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3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3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3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3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3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3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3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3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3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3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3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3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3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3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3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3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3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3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3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3">
      <c r="A2080" t="s">
        <v>1983</v>
      </c>
      <c r="B2080" t="s">
        <v>2029</v>
      </c>
      <c r="D2080" t="s">
        <v>9</v>
      </c>
      <c r="E2080">
        <v>1</v>
      </c>
    </row>
    <row r="2081" spans="1:5" x14ac:dyDescent="0.3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3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3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3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3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3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3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3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3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3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3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3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3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3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3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3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3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3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3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3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3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3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3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3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3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3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3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3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3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3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3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3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3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3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3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3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3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3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3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3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3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3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3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3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3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3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3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3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3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3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3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3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3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3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3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3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3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3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3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3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3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3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3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3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3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3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3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3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3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3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3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3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3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3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3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3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3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3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3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3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3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3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3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3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3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3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3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3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3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3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3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3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3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3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3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3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3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3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3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3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3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3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3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3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3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3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3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3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3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3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3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3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3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3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3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3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3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3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3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3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3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3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3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3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3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3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3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3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3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3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3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3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3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3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3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3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3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3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3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3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3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3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3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3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3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3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3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3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3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3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3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3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3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3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3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3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3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3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3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3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3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3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3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3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3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3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3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3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3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3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3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3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3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3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3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3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3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3">
      <c r="A2258" t="s">
        <v>3</v>
      </c>
      <c r="B2258" t="s">
        <v>115</v>
      </c>
      <c r="D2258" t="s">
        <v>13</v>
      </c>
      <c r="E2258">
        <v>2.33</v>
      </c>
    </row>
    <row r="2259" spans="1:5" x14ac:dyDescent="0.3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3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3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3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3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3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3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3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3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3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3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3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3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3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3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3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3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3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3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3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3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3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3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3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3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3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3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3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3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3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3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3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3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3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3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3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3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3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3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3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3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3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3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3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3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3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3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3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3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3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3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3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3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3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3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3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3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3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3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3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3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3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3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3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3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3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3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3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3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3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3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3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3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3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3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3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3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3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3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3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3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3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3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3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3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3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3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3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3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3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3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3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3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3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3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3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3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3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3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3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3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3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3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3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3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3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3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3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3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3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3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3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3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3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3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3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3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3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3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3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3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3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3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3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3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3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3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3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3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3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3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3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3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3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3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3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3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3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3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3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3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3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3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3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3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3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3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3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3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3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3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3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3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3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3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3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3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3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3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3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3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3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3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3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3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3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3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3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3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3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3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3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3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3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3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3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3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3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3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3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3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3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3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3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3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3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3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3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3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3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3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3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3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3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3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3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3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3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3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3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3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3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3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3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3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3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3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3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3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3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3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3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3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3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3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3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3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3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3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3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3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3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3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3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3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3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3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3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3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3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3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3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3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3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3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3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3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3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3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3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3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3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3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3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3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3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3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3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3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3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3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3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3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3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3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3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3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3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3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3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3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3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3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3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3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3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3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3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3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3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3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3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3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3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3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3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3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3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3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3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3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3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3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3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3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3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3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3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3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3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3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3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3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3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3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3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3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3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3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3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3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3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3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3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3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3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3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3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3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3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3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3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3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3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3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3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3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3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3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3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3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3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3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3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3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3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3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3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3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3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3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3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3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3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3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3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3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3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3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3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3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3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3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3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3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3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3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3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3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3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3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3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3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3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3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3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3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3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3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3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3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3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3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3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3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3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3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3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3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3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3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3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3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3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3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3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3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3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3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3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3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3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3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3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3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3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3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3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3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3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3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3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3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3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3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3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3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3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3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3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3">
      <c r="A2659" t="s">
        <v>1701</v>
      </c>
      <c r="B2659" t="s">
        <v>1734</v>
      </c>
      <c r="D2659" t="s">
        <v>9</v>
      </c>
      <c r="E2659">
        <v>0</v>
      </c>
    </row>
    <row r="2660" spans="1:5" x14ac:dyDescent="0.3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3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3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3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3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3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3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3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3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3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3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3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3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3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3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3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3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3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3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3">
      <c r="A2679" t="s">
        <v>3</v>
      </c>
      <c r="B2679" t="s">
        <v>140</v>
      </c>
      <c r="D2679" t="s">
        <v>13</v>
      </c>
      <c r="E2679">
        <v>2.16</v>
      </c>
    </row>
    <row r="2680" spans="1:5" x14ac:dyDescent="0.3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3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3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3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3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3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3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3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3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3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3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3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3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3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3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3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3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3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3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3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3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3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3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3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3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3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3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3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3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3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3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3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3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3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3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3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3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3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3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3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3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3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3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3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3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3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3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3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3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3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3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3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3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3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3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3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3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3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3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3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3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3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3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3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3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3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3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3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3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3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3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3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3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3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3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3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3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3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3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3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3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3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3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3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3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3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3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3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3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3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3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3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3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3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3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3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3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3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3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3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3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3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3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3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3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3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3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3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3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3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3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3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3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3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3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3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3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3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3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3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3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3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3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3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3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3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3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3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3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3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3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3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3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3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3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3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3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3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3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3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3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3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3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3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3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3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3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3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3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3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3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3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3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3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3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3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3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3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3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3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3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3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3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3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3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3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3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3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3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3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3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3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3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3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3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3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3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3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3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3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3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3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3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3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3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3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3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3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3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3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3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3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3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3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3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3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3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3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3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3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3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3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3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3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3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3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3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3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3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3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3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3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3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3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3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3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3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3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3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3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3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3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3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3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3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3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3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3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3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3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3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3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3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3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3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3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3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3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3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3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3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3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3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3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3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3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3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3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3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3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3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3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3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3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3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3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3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3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3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3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3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3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3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3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3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3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3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3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3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3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3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3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3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3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3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3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3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3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3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3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3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3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3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3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3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3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3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3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3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3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3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3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3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3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3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3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3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3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3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3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3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3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3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3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3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3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3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3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3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3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3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3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3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3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3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3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3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3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3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3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3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3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3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3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3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3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3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3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3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3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3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3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3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3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3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3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3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3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3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3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3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3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3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3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3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3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3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3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3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3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3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3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3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3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3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3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3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3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3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3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3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3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3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3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3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3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3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3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3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3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3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3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3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3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3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3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3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3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3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3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3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3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3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3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3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3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3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3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3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3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3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3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3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3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3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3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3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3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3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3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3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3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3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3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3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3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3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3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3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3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3">
      <c r="A3090" t="s">
        <v>149</v>
      </c>
      <c r="B3090" t="s">
        <v>475</v>
      </c>
      <c r="D3090" t="s">
        <v>9</v>
      </c>
      <c r="E3090">
        <v>2.9</v>
      </c>
    </row>
    <row r="3091" spans="1:5" x14ac:dyDescent="0.3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3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3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3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3">
      <c r="A3095" t="s">
        <v>149</v>
      </c>
      <c r="B3095" t="s">
        <v>480</v>
      </c>
      <c r="D3095" t="s">
        <v>9</v>
      </c>
      <c r="E3095">
        <v>2.7</v>
      </c>
    </row>
    <row r="3096" spans="1:5" x14ac:dyDescent="0.3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3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3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3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3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3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3">
      <c r="A3102" t="s">
        <v>149</v>
      </c>
      <c r="B3102" t="s">
        <v>487</v>
      </c>
      <c r="D3102" t="s">
        <v>9</v>
      </c>
      <c r="E3102">
        <v>0.5</v>
      </c>
    </row>
    <row r="3103" spans="1:5" x14ac:dyDescent="0.3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3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3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3">
      <c r="A3106" t="s">
        <v>149</v>
      </c>
      <c r="B3106" t="s">
        <v>492</v>
      </c>
      <c r="D3106" t="s">
        <v>9</v>
      </c>
      <c r="E3106">
        <v>0.4</v>
      </c>
    </row>
    <row r="3107" spans="1:5" x14ac:dyDescent="0.3">
      <c r="A3107" t="s">
        <v>149</v>
      </c>
      <c r="B3107" t="s">
        <v>493</v>
      </c>
      <c r="D3107" t="s">
        <v>9</v>
      </c>
      <c r="E3107">
        <v>0.3</v>
      </c>
    </row>
    <row r="3108" spans="1:5" x14ac:dyDescent="0.3">
      <c r="A3108" t="s">
        <v>149</v>
      </c>
      <c r="B3108" t="s">
        <v>494</v>
      </c>
      <c r="D3108" t="s">
        <v>9</v>
      </c>
      <c r="E3108">
        <v>0.5</v>
      </c>
    </row>
    <row r="3109" spans="1:5" x14ac:dyDescent="0.3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3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3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3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3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3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3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3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3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3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3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3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3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3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3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3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3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3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3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3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3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3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3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3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3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3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3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3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3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E136-A443-432C-B4C4-5BAC4B92C96D}">
  <dimension ref="B3:H923"/>
  <sheetViews>
    <sheetView tabSelected="1" zoomScale="130" zoomScaleNormal="130" workbookViewId="0">
      <selection activeCell="J11" sqref="J11"/>
    </sheetView>
  </sheetViews>
  <sheetFormatPr defaultRowHeight="15.6" x14ac:dyDescent="0.3"/>
  <cols>
    <col min="2" max="2" width="18.09765625" style="1" customWidth="1"/>
  </cols>
  <sheetData>
    <row r="3" spans="2:8" x14ac:dyDescent="0.3">
      <c r="B3" s="1" t="s">
        <v>3212</v>
      </c>
      <c r="C3">
        <f>AVERAGE(antioxidants!E2:E3137)</f>
        <v>11.545331632653081</v>
      </c>
      <c r="E3" t="str">
        <f>IF(antioxidants!$E4&gt;$C$12,antioxidants!B4,IF(antioxidants!$E4&lt;$C$11,antioxidants!B4,1/0))</f>
        <v>A condiment with red pepper and six other spices, dried ground</v>
      </c>
      <c r="H3">
        <f>VLOOKUP(E3,antioxidants!B4:E3139,4,TRUE)</f>
        <v>6.08</v>
      </c>
    </row>
    <row r="4" spans="2:8" x14ac:dyDescent="0.3">
      <c r="B4" s="1" t="s">
        <v>3213</v>
      </c>
      <c r="C4">
        <f>MEDIAN(antioxidants!E2:E3136)</f>
        <v>0.5</v>
      </c>
      <c r="E4" t="str">
        <f>IF(antioxidants!$E6&gt;$C$12,antioxidants!B6,IF(antioxidants!$E6&lt;$C$11,antioxidants!B6,1/0))</f>
        <v>Ajwain fruit pods, dried</v>
      </c>
      <c r="H4">
        <f>VLOOKUP(E4,antioxidants!B6:E3141,4,TRUE)</f>
        <v>28.42</v>
      </c>
    </row>
    <row r="5" spans="2:8" x14ac:dyDescent="0.3">
      <c r="B5" s="1" t="s">
        <v>3214</v>
      </c>
      <c r="C5">
        <f>MIN(antioxidants!E2:E3137)</f>
        <v>0</v>
      </c>
      <c r="E5" t="str">
        <f>IF(antioxidants!$E13&gt;$C$12,antioxidants!B13,IF(antioxidants!$E13&lt;$C$11,antioxidants!B13,1/0))</f>
        <v>Allspice, dried ground</v>
      </c>
      <c r="H5">
        <f>VLOOKUP(E5,antioxidants!B13:E3148,4,TRUE)</f>
        <v>101.52</v>
      </c>
    </row>
    <row r="6" spans="2:8" x14ac:dyDescent="0.3">
      <c r="B6" s="1" t="s">
        <v>3215</v>
      </c>
      <c r="C6">
        <f>MAX(antioxidants!E2:E3137)</f>
        <v>2897.11</v>
      </c>
      <c r="E6" t="str">
        <f>IF(antioxidants!$E14&gt;$C$12,antioxidants!B14,IF(antioxidants!$E14&lt;$C$11,antioxidants!B14,1/0))</f>
        <v>Allspice, dried ground</v>
      </c>
      <c r="H6">
        <f>VLOOKUP(E6,antioxidants!B14:E3149,4,TRUE)</f>
        <v>101.52</v>
      </c>
    </row>
    <row r="7" spans="2:8" x14ac:dyDescent="0.3">
      <c r="B7" s="1" t="s">
        <v>3216</v>
      </c>
      <c r="C7">
        <f>QUARTILE(antioxidants!E2:E3137,1)</f>
        <v>0.17</v>
      </c>
      <c r="E7" t="str">
        <f>IF(antioxidants!$E26&gt;$C$12,antioxidants!B26,IF(antioxidants!$E26&lt;$C$11,antioxidants!B26,1/0))</f>
        <v>Alpine lady's‐mantle, leaves, dried</v>
      </c>
      <c r="H7">
        <f>VLOOKUP(E7,antioxidants!B26:E3161,4,TRUE)</f>
        <v>130.36000000000001</v>
      </c>
    </row>
    <row r="8" spans="2:8" x14ac:dyDescent="0.3">
      <c r="B8" s="1" t="s">
        <v>3217</v>
      </c>
      <c r="C8" s="2">
        <f>QUARTILE(antioxidants!E2:E3137,3)</f>
        <v>2.2824999999999998</v>
      </c>
      <c r="E8" t="str">
        <f>IF(antioxidants!$E27&gt;$C$12,antioxidants!B27,IF(antioxidants!$E27&lt;$C$11,antioxidants!B27,1/0))</f>
        <v>Amalaki (Amla), powder in capsule</v>
      </c>
      <c r="H8">
        <f>VLOOKUP(E8,antioxidants!B27:E3162,4,TRUE)</f>
        <v>301.14</v>
      </c>
    </row>
    <row r="9" spans="2:8" x14ac:dyDescent="0.3">
      <c r="B9" s="1" t="s">
        <v>3218</v>
      </c>
      <c r="C9">
        <f>C8-C7</f>
        <v>2.1124999999999998</v>
      </c>
      <c r="E9" t="str">
        <f>IF(antioxidants!$E28&gt;$C$12,antioxidants!B28,IF(antioxidants!$E28&lt;$C$11,antioxidants!B28,1/0))</f>
        <v>Amla berries, dried</v>
      </c>
      <c r="H9">
        <f>VLOOKUP(E9,antioxidants!B28:E3163,4,TRUE)</f>
        <v>261.52999999999997</v>
      </c>
    </row>
    <row r="10" spans="2:8" x14ac:dyDescent="0.3">
      <c r="B10" s="1" t="s">
        <v>3219</v>
      </c>
      <c r="C10">
        <f>1.5*C9</f>
        <v>3.1687499999999997</v>
      </c>
      <c r="E10" t="str">
        <f>IF(antioxidants!$E29&gt;$C$12,antioxidants!B29,IF(antioxidants!$E29&lt;$C$11,antioxidants!B29,1/0))</f>
        <v>Amla, Indian Gooseberries, whole, canned</v>
      </c>
      <c r="H10">
        <f>VLOOKUP(E10,antioxidants!B29:E3164,4,TRUE)</f>
        <v>13.27</v>
      </c>
    </row>
    <row r="11" spans="2:8" x14ac:dyDescent="0.3">
      <c r="B11" s="1" t="s">
        <v>3220</v>
      </c>
      <c r="C11">
        <f>C7-C10</f>
        <v>-2.9987499999999998</v>
      </c>
      <c r="E11" t="str">
        <f>IF(antioxidants!$E30&gt;$C$12,antioxidants!B30,IF(antioxidants!$E30&lt;$C$11,antioxidants!B30,1/0))</f>
        <v>Amla, syrup from canned Indian Gooseberries</v>
      </c>
      <c r="H11">
        <f>VLOOKUP(E11,antioxidants!B30:E3165,4,TRUE)</f>
        <v>29.7</v>
      </c>
    </row>
    <row r="12" spans="2:8" x14ac:dyDescent="0.3">
      <c r="B12" s="1" t="s">
        <v>3221</v>
      </c>
      <c r="C12">
        <f>C8+C10</f>
        <v>5.4512499999999999</v>
      </c>
      <c r="E12" t="str">
        <f>IF(antioxidants!$E31&gt;$C$12,antioxidants!B31,IF(antioxidants!$E31&lt;$C$11,antioxidants!B31,1/0))</f>
        <v>Amway Nutrilite Double X, Bronze</v>
      </c>
      <c r="H12">
        <f>VLOOKUP(E12,antioxidants!B31:E3166,4,TRUE)</f>
        <v>30.81</v>
      </c>
    </row>
    <row r="13" spans="2:8" x14ac:dyDescent="0.3">
      <c r="B13" s="1" t="str">
        <f>IF(antioxidants!$E2 &gt; $C$12, antioxidants!B2, IF(antioxidants!$E2&lt; $C$11, antioxidants!B2, ""))</f>
        <v/>
      </c>
      <c r="D13" t="str">
        <f>IF(antioxidants!$E2 &gt; $C$12, antioxidants!B2, IF(antioxidants!$E2&lt; $C$11, antioxidants!B2, ""))</f>
        <v/>
      </c>
      <c r="E13" t="str">
        <f>IF(antioxidants!$E32&gt;$C$12,antioxidants!B32,IF(antioxidants!$E32&lt;$C$11,antioxidants!B32,1/0))</f>
        <v>Amway Nutrilite Double X, Gold</v>
      </c>
      <c r="H13">
        <f>VLOOKUP(E13,antioxidants!B32:E3167,4,TRUE)</f>
        <v>35.68</v>
      </c>
    </row>
    <row r="14" spans="2:8" x14ac:dyDescent="0.3">
      <c r="E14" t="str">
        <f>IF(antioxidants!$E33&gt;$C$12,antioxidants!B33,IF(antioxidants!$E33&lt;$C$11,antioxidants!B33,1/0))</f>
        <v>Amway Nutrilite Double X, Silver</v>
      </c>
      <c r="H14">
        <f>VLOOKUP(E14,antioxidants!B33:E3168,4,TRUE)</f>
        <v>29.72</v>
      </c>
    </row>
    <row r="15" spans="2:8" x14ac:dyDescent="0.3">
      <c r="E15" t="str">
        <f>IF(antioxidants!$E35&gt;$C$12,antioxidants!B35,IF(antioxidants!$E35&lt;$C$11,antioxidants!B35,1/0))</f>
        <v>Angelica, leaves, dried</v>
      </c>
      <c r="H15">
        <f>VLOOKUP(E15,antioxidants!B35:E3170,4,TRUE)</f>
        <v>25.25</v>
      </c>
    </row>
    <row r="16" spans="2:8" x14ac:dyDescent="0.3">
      <c r="E16" t="str">
        <f>IF(antioxidants!$E36&gt;$C$12,antioxidants!B36,IF(antioxidants!$E36&lt;$C$11,antioxidants!B36,1/0))</f>
        <v>Angelica, seeds, dried</v>
      </c>
      <c r="H16">
        <f>VLOOKUP(E16,antioxidants!B36:E3171,4,TRUE)</f>
        <v>8.66</v>
      </c>
    </row>
    <row r="17" spans="5:8" x14ac:dyDescent="0.3">
      <c r="E17" t="str">
        <f>IF(antioxidants!$E38&gt;$C$12,antioxidants!B38,IF(antioxidants!$E38&lt;$C$11,antioxidants!B38,1/0))</f>
        <v>Anisisop, leaves, dried</v>
      </c>
      <c r="H17">
        <f>VLOOKUP(E17,antioxidants!B38:E3173,4,TRUE)</f>
        <v>33.14</v>
      </c>
    </row>
    <row r="18" spans="5:8" x14ac:dyDescent="0.3">
      <c r="E18" t="str">
        <f>IF(antioxidants!$E39&gt;$C$12,antioxidants!B39,IF(antioxidants!$E39&lt;$C$11,antioxidants!B39,1/0))</f>
        <v>Antioxidant capsules, Medox</v>
      </c>
      <c r="H18">
        <f>VLOOKUP(E18,antioxidants!B39:E3174,4,TRUE)</f>
        <v>444.2</v>
      </c>
    </row>
    <row r="19" spans="5:8" x14ac:dyDescent="0.3">
      <c r="E19" t="str">
        <f>IF(antioxidants!$E40&gt;$C$12,antioxidants!B40,IF(antioxidants!$E40&lt;$C$11,antioxidants!B40,1/0))</f>
        <v>Antocyanin ascorbates, Aronia</v>
      </c>
      <c r="H19">
        <f>VLOOKUP(E19,antioxidants!B40:E3175,4,TRUE)</f>
        <v>725.35</v>
      </c>
    </row>
    <row r="20" spans="5:8" x14ac:dyDescent="0.3">
      <c r="E20" t="str">
        <f>IF(antioxidants!$E41&gt;$C$12,antioxidants!B41,IF(antioxidants!$E41&lt;$C$11,antioxidants!B41,1/0))</f>
        <v>Antocyanin capsules, Cherry</v>
      </c>
      <c r="H20">
        <f>VLOOKUP(E20,antioxidants!B41:E3176,4,TRUE)</f>
        <v>329.54</v>
      </c>
    </row>
    <row r="21" spans="5:8" x14ac:dyDescent="0.3">
      <c r="E21" t="str">
        <f>IF(antioxidants!$E46&gt;$C$12,antioxidants!B46,IF(antioxidants!$E46&lt;$C$11,antioxidants!B46,1/0))</f>
        <v>Apples, dried (Tasmanian dried apples)</v>
      </c>
      <c r="H21">
        <f>VLOOKUP(E21,antioxidants!B46:E3181,4,TRUE)</f>
        <v>6.07</v>
      </c>
    </row>
    <row r="22" spans="5:8" x14ac:dyDescent="0.3">
      <c r="E22" t="str">
        <f>IF(antioxidants!$E70&gt;$C$12,antioxidants!B70,IF(antioxidants!$E70&lt;$C$11,antioxidants!B70,1/0))</f>
        <v>Arjuna, powder in capsule</v>
      </c>
      <c r="H22">
        <f>VLOOKUP(E22,antioxidants!B70:E3205,4,TRUE)</f>
        <v>146.94999999999999</v>
      </c>
    </row>
    <row r="23" spans="5:8" x14ac:dyDescent="0.3">
      <c r="E23" t="str">
        <f>IF(antioxidants!$E71&gt;$C$12,antioxidants!B71,IF(antioxidants!$E71&lt;$C$11,antioxidants!B71,1/0))</f>
        <v>Arnica (Arnica montana), flower and seeds, dried</v>
      </c>
      <c r="H23">
        <f>VLOOKUP(E23,antioxidants!B71:E3206,4,TRUE)</f>
        <v>36.28</v>
      </c>
    </row>
    <row r="24" spans="5:8" x14ac:dyDescent="0.3">
      <c r="E24" t="str">
        <f>IF(antioxidants!$E84&gt;$C$12,antioxidants!B84,IF(antioxidants!$E84&lt;$C$11,antioxidants!B84,1/0))</f>
        <v>Ash, young leaves, dried</v>
      </c>
      <c r="H24">
        <f>VLOOKUP(E24,antioxidants!B84:E3219,4,TRUE)</f>
        <v>47.78</v>
      </c>
    </row>
    <row r="25" spans="5:8" x14ac:dyDescent="0.3">
      <c r="E25" t="str">
        <f>IF(antioxidants!$E92&gt;$C$12,antioxidants!B92,IF(antioxidants!$E92&lt;$C$11,antioxidants!B92,1/0))</f>
        <v>Atractylodis Lanceae Rhizoma</v>
      </c>
      <c r="H25">
        <f>VLOOKUP(E25,antioxidants!B92:E3227,4,TRUE)</f>
        <v>7.37</v>
      </c>
    </row>
    <row r="26" spans="5:8" x14ac:dyDescent="0.3">
      <c r="E26" t="str">
        <f>IF(antioxidants!$E98&gt;$C$12,antioxidants!B98,IF(antioxidants!$E98&lt;$C$11,antioxidants!B98,1/0))</f>
        <v>Aurantii Nobilis Pericarpium</v>
      </c>
      <c r="H26">
        <f>VLOOKUP(E26,antioxidants!B98:E3233,4,TRUE)</f>
        <v>17.48</v>
      </c>
    </row>
    <row r="27" spans="5:8" x14ac:dyDescent="0.3">
      <c r="E27" t="str">
        <f>IF(antioxidants!$E105&gt;$C$12,antioxidants!B105,IF(antioxidants!$E105&lt;$C$11,antioxidants!B105,1/0))</f>
        <v>Bacon and eggs, flower, dried</v>
      </c>
      <c r="H27">
        <f>VLOOKUP(E27,antioxidants!B105:E3240,4,TRUE)</f>
        <v>56.1</v>
      </c>
    </row>
    <row r="28" spans="5:8" x14ac:dyDescent="0.3">
      <c r="E28" t="str">
        <f>IF(antioxidants!$E143&gt;$C$12,antioxidants!B143,IF(antioxidants!$E143&lt;$C$11,antioxidants!B143,1/0))</f>
        <v>Balance, powder</v>
      </c>
      <c r="H28">
        <f>VLOOKUP(E28,antioxidants!B143:E3278,4,TRUE)</f>
        <v>7.13</v>
      </c>
    </row>
    <row r="29" spans="5:8" x14ac:dyDescent="0.3">
      <c r="E29" t="str">
        <f>IF(antioxidants!$E154&gt;$C$12,antioxidants!B154,IF(antioxidants!$E154&lt;$C$11,antioxidants!B154,1/0))</f>
        <v>Barberry, bark</v>
      </c>
      <c r="H29">
        <f>VLOOKUP(E29,antioxidants!B154:E3289,4,TRUE)</f>
        <v>55.63</v>
      </c>
    </row>
    <row r="30" spans="5:8" x14ac:dyDescent="0.3">
      <c r="E30" t="str">
        <f>IF(antioxidants!$E160&gt;$C$12,antioxidants!B160,IF(antioxidants!$E160&lt;$C$11,antioxidants!B160,1/0))</f>
        <v>Basil, dried</v>
      </c>
      <c r="H30">
        <f>VLOOKUP(E30,antioxidants!B160:E3295,4,TRUE)</f>
        <v>0.49</v>
      </c>
    </row>
    <row r="31" spans="5:8" x14ac:dyDescent="0.3">
      <c r="E31" t="str">
        <f>IF(antioxidants!$E161&gt;$C$12,antioxidants!B161,IF(antioxidants!$E161&lt;$C$11,antioxidants!B161,1/0))</f>
        <v>Basil, dried</v>
      </c>
      <c r="H31">
        <f>VLOOKUP(E31,antioxidants!B161:E3296,4,TRUE)</f>
        <v>0.49</v>
      </c>
    </row>
    <row r="32" spans="5:8" x14ac:dyDescent="0.3">
      <c r="E32" t="str">
        <f>IF(antioxidants!$E162&gt;$C$12,antioxidants!B162,IF(antioxidants!$E162&lt;$C$11,antioxidants!B162,1/0))</f>
        <v>Basil, dried</v>
      </c>
      <c r="H32">
        <f>VLOOKUP(E32,antioxidants!B162:E3297,4,TRUE)</f>
        <v>0.49</v>
      </c>
    </row>
    <row r="33" spans="5:8" x14ac:dyDescent="0.3">
      <c r="E33" t="str">
        <f>IF(antioxidants!$E163&gt;$C$12,antioxidants!B163,IF(antioxidants!$E163&lt;$C$11,antioxidants!B163,1/0))</f>
        <v>Basil, dried</v>
      </c>
      <c r="H33">
        <f>VLOOKUP(E33,antioxidants!B163:E3298,4,TRUE)</f>
        <v>0.49</v>
      </c>
    </row>
    <row r="34" spans="5:8" x14ac:dyDescent="0.3">
      <c r="E34" t="str">
        <f>IF(antioxidants!$E164&gt;$C$12,antioxidants!B164,IF(antioxidants!$E164&lt;$C$11,antioxidants!B164,1/0))</f>
        <v>Basil, dried</v>
      </c>
      <c r="H34">
        <f>VLOOKUP(E34,antioxidants!B164:E3299,4,TRUE)</f>
        <v>0.49</v>
      </c>
    </row>
    <row r="35" spans="5:8" x14ac:dyDescent="0.3">
      <c r="E35" t="str">
        <f>IF(antioxidants!$E169&gt;$C$12,antioxidants!B169,IF(antioxidants!$E169&lt;$C$11,antioxidants!B169,1/0))</f>
        <v>Bausch &amp; Lomb Ocuvite</v>
      </c>
      <c r="H35">
        <f>VLOOKUP(E35,antioxidants!B169:E3304,4,TRUE)</f>
        <v>293.77999999999997</v>
      </c>
    </row>
    <row r="36" spans="5:8" x14ac:dyDescent="0.3">
      <c r="E36" t="str">
        <f>IF(antioxidants!$E170&gt;$C$12,antioxidants!B170,IF(antioxidants!$E170&lt;$C$11,antioxidants!B170,1/0))</f>
        <v>Bay leaves, dried</v>
      </c>
      <c r="H36">
        <f>VLOOKUP(E36,antioxidants!B170:E3305,4,TRUE)</f>
        <v>24.29</v>
      </c>
    </row>
    <row r="37" spans="5:8" x14ac:dyDescent="0.3">
      <c r="E37" t="str">
        <f>IF(antioxidants!$E171&gt;$C$12,antioxidants!B171,IF(antioxidants!$E171&lt;$C$11,antioxidants!B171,1/0))</f>
        <v>Bay leaves, dried</v>
      </c>
      <c r="H37">
        <f>VLOOKUP(E37,antioxidants!B171:E3306,4,TRUE)</f>
        <v>24.29</v>
      </c>
    </row>
    <row r="38" spans="5:8" x14ac:dyDescent="0.3">
      <c r="E38" t="str">
        <f>IF(antioxidants!$E172&gt;$C$12,antioxidants!B172,IF(antioxidants!$E172&lt;$C$11,antioxidants!B172,1/0))</f>
        <v>Bay leaves, fresh</v>
      </c>
      <c r="H38">
        <f>VLOOKUP(E38,antioxidants!B172:E3307,4,TRUE)</f>
        <v>15.05</v>
      </c>
    </row>
    <row r="39" spans="5:8" x14ac:dyDescent="0.3">
      <c r="E39" t="str">
        <f>IF(antioxidants!$E173&gt;$C$12,antioxidants!B173,IF(antioxidants!$E173&lt;$C$11,antioxidants!B173,1/0))</f>
        <v>Bayer One A Day Essential</v>
      </c>
      <c r="H39">
        <f>VLOOKUP(E39,antioxidants!B173:E3308,4,TRUE)</f>
        <v>222.32</v>
      </c>
    </row>
    <row r="40" spans="5:8" x14ac:dyDescent="0.3">
      <c r="E40" t="str">
        <f>IF(antioxidants!$E196&gt;$C$12,antioxidants!B196,IF(antioxidants!$E196&lt;$C$11,antioxidants!B196,1/0))</f>
        <v>Bearberry (Arctostaphylos uva‐ursi), leaves, dried</v>
      </c>
      <c r="H40">
        <f>VLOOKUP(E40,antioxidants!B196:E3331,4,TRUE)</f>
        <v>182.1</v>
      </c>
    </row>
    <row r="41" spans="5:8" x14ac:dyDescent="0.3">
      <c r="E41" t="str">
        <f>IF(antioxidants!$E197&gt;$C$12,antioxidants!B197,IF(antioxidants!$E197&lt;$C$11,antioxidants!B197,1/0))</f>
        <v>Bee balm (Monarda didyma), flower, dried</v>
      </c>
      <c r="H41">
        <f>VLOOKUP(E41,antioxidants!B197:E3332,4,TRUE)</f>
        <v>46.56</v>
      </c>
    </row>
    <row r="42" spans="5:8" x14ac:dyDescent="0.3">
      <c r="E42" t="str">
        <f>IF(antioxidants!$E254&gt;$C$12,antioxidants!B254,IF(antioxidants!$E254&lt;$C$11,antioxidants!B254,1/0))</f>
        <v>Betonica officinalis, dried</v>
      </c>
      <c r="H42">
        <f>VLOOKUP(E42,antioxidants!B254:E3389,4,TRUE)</f>
        <v>9.41</v>
      </c>
    </row>
    <row r="43" spans="5:8" x14ac:dyDescent="0.3">
      <c r="E43" t="str">
        <f>IF(antioxidants!$E258&gt;$C$12,antioxidants!B258,IF(antioxidants!$E258&lt;$C$11,antioxidants!B258,1/0))</f>
        <v>Bilberries, wild</v>
      </c>
      <c r="H43">
        <f>VLOOKUP(E43,antioxidants!B258:E3393,4,TRUE)</f>
        <v>8.5500000000000007</v>
      </c>
    </row>
    <row r="44" spans="5:8" x14ac:dyDescent="0.3">
      <c r="E44" t="str">
        <f>IF(antioxidants!$E259&gt;$C$12,antioxidants!B259,IF(antioxidants!$E259&lt;$C$11,antioxidants!B259,1/0))</f>
        <v>Bilberries, wild</v>
      </c>
      <c r="H44">
        <f>VLOOKUP(E44,antioxidants!B259:E3394,4,TRUE)</f>
        <v>8.5500000000000007</v>
      </c>
    </row>
    <row r="45" spans="5:8" x14ac:dyDescent="0.3">
      <c r="E45" t="str">
        <f>IF(antioxidants!$E260&gt;$C$12,antioxidants!B260,IF(antioxidants!$E260&lt;$C$11,antioxidants!B260,1/0))</f>
        <v>Bilberries, wild, dried</v>
      </c>
      <c r="H45">
        <f>VLOOKUP(E45,antioxidants!B260:E3395,4,TRUE)</f>
        <v>48.32</v>
      </c>
    </row>
    <row r="46" spans="5:8" x14ac:dyDescent="0.3">
      <c r="E46" t="str">
        <f>IF(antioxidants!$E261&gt;$C$12,antioxidants!B261,IF(antioxidants!$E261&lt;$C$11,antioxidants!B261,1/0))</f>
        <v>Birch, leaves, dried</v>
      </c>
      <c r="H46">
        <f>VLOOKUP(E46,antioxidants!B261:E3396,4,TRUE)</f>
        <v>30.44</v>
      </c>
    </row>
    <row r="47" spans="5:8" x14ac:dyDescent="0.3">
      <c r="E47" t="str">
        <f>IF(antioxidants!$E262&gt;$C$12,antioxidants!B262,IF(antioxidants!$E262&lt;$C$11,antioxidants!B262,1/0))</f>
        <v>Birch, leaves, fresh</v>
      </c>
      <c r="H47">
        <f>VLOOKUP(E47,antioxidants!B262:E3397,4,TRUE)</f>
        <v>26.23</v>
      </c>
    </row>
    <row r="48" spans="5:8" x14ac:dyDescent="0.3">
      <c r="E48" t="str">
        <f>IF(antioxidants!$E263&gt;$C$12,antioxidants!B263,IF(antioxidants!$E263&lt;$C$11,antioxidants!B263,1/0))</f>
        <v>Birdcherry, flower, dried</v>
      </c>
      <c r="H48">
        <f>VLOOKUP(E48,antioxidants!B263:E3398,4,TRUE)</f>
        <v>23.08</v>
      </c>
    </row>
    <row r="49" spans="5:8" x14ac:dyDescent="0.3">
      <c r="E49" t="str">
        <f>IF(antioxidants!$E279&gt;$C$12,antioxidants!B279,IF(antioxidants!$E279&lt;$C$11,antioxidants!B279,1/0))</f>
        <v>Biting stonecrop, dried</v>
      </c>
      <c r="H49">
        <f>VLOOKUP(E49,antioxidants!B279:E3414,4,TRUE)</f>
        <v>11.89</v>
      </c>
    </row>
    <row r="50" spans="5:8" x14ac:dyDescent="0.3">
      <c r="E50" t="str">
        <f>IF(antioxidants!$E288&gt;$C$12,antioxidants!B288,IF(antioxidants!$E288&lt;$C$11,antioxidants!B288,1/0))</f>
        <v>Blackberries, cultivated</v>
      </c>
      <c r="H50">
        <f>VLOOKUP(E50,antioxidants!B288:E3423,4,TRUE)</f>
        <v>3.84</v>
      </c>
    </row>
    <row r="51" spans="5:8" x14ac:dyDescent="0.3">
      <c r="E51" t="str">
        <f>IF(antioxidants!$E294&gt;$C$12,antioxidants!B294,IF(antioxidants!$E294&lt;$C$11,antioxidants!B294,1/0))</f>
        <v>Blackberries, Dessert Berries, without sugar, frozen</v>
      </c>
      <c r="H51">
        <f>VLOOKUP(E51,antioxidants!B294:E3429,4,TRUE)</f>
        <v>5.98</v>
      </c>
    </row>
    <row r="52" spans="5:8" x14ac:dyDescent="0.3">
      <c r="E52" t="str">
        <f>IF(antioxidants!$E295&gt;$C$12,antioxidants!B295,IF(antioxidants!$E295&lt;$C$11,antioxidants!B295,1/0))</f>
        <v>Blackberries, dried, "Loch Ness"</v>
      </c>
      <c r="H52">
        <f>VLOOKUP(E52,antioxidants!B295:E3430,4,TRUE)</f>
        <v>37.08</v>
      </c>
    </row>
    <row r="53" spans="5:8" x14ac:dyDescent="0.3">
      <c r="E53" t="str">
        <f>IF(antioxidants!$E296&gt;$C$12,antioxidants!B296,IF(antioxidants!$E296&lt;$C$11,antioxidants!B296,1/0))</f>
        <v>Blackberries, wild</v>
      </c>
      <c r="H53">
        <f>VLOOKUP(E53,antioxidants!B296:E3431,4,TRUE)</f>
        <v>6.13</v>
      </c>
    </row>
    <row r="54" spans="5:8" x14ac:dyDescent="0.3">
      <c r="E54" t="str">
        <f>IF(antioxidants!$E297&gt;$C$12,antioxidants!B297,IF(antioxidants!$E297&lt;$C$11,antioxidants!B297,1/0))</f>
        <v>Blackberry, leaves, dried</v>
      </c>
      <c r="H54">
        <f>VLOOKUP(E54,antioxidants!B297:E3432,4,TRUE)</f>
        <v>23.31</v>
      </c>
    </row>
    <row r="55" spans="5:8" x14ac:dyDescent="0.3">
      <c r="E55" t="str">
        <f>IF(antioxidants!$E298&gt;$C$12,antioxidants!B298,IF(antioxidants!$E298&lt;$C$11,antioxidants!B298,1/0))</f>
        <v>Blackcurrant, cultivated</v>
      </c>
      <c r="H55">
        <f>VLOOKUP(E55,antioxidants!B298:E3433,4,TRUE)</f>
        <v>5.49</v>
      </c>
    </row>
    <row r="56" spans="5:8" x14ac:dyDescent="0.3">
      <c r="E56" t="str">
        <f>IF(antioxidants!$E299&gt;$C$12,antioxidants!B299,IF(antioxidants!$E299&lt;$C$11,antioxidants!B299,1/0))</f>
        <v>Blackcurrant, cultivated, "Ben Tiran"</v>
      </c>
      <c r="H56">
        <f>VLOOKUP(E56,antioxidants!B299:E3434,4,TRUE)</f>
        <v>9.09</v>
      </c>
    </row>
    <row r="57" spans="5:8" x14ac:dyDescent="0.3">
      <c r="E57" t="str">
        <f>IF(antioxidants!$E300&gt;$C$12,antioxidants!B300,IF(antioxidants!$E300&lt;$C$11,antioxidants!B300,1/0))</f>
        <v>Blackcurrant, leaves, dried</v>
      </c>
      <c r="H57">
        <f>VLOOKUP(E57,antioxidants!B300:E3435,4,TRUE)</f>
        <v>97.83</v>
      </c>
    </row>
    <row r="58" spans="5:8" x14ac:dyDescent="0.3">
      <c r="E58" t="str">
        <f>IF(antioxidants!$E307&gt;$C$12,antioxidants!B307,IF(antioxidants!$E307&lt;$C$11,antioxidants!B307,1/0))</f>
        <v>Blood Purifier, powder in capsule</v>
      </c>
      <c r="H58">
        <f>VLOOKUP(E58,antioxidants!B307:E3442,4,TRUE)</f>
        <v>25.42</v>
      </c>
    </row>
    <row r="59" spans="5:8" x14ac:dyDescent="0.3">
      <c r="E59" t="str">
        <f>IF(antioxidants!$E310&gt;$C$12,antioxidants!B310,IF(antioxidants!$E310&lt;$C$11,antioxidants!B310,1/0))</f>
        <v>Blueberries</v>
      </c>
      <c r="H59">
        <f>VLOOKUP(E59,antioxidants!B310:E3445,4,TRUE)</f>
        <v>9.24</v>
      </c>
    </row>
    <row r="60" spans="5:8" x14ac:dyDescent="0.3">
      <c r="E60" t="str">
        <f>IF(antioxidants!$E320&gt;$C$12,antioxidants!B320,IF(antioxidants!$E320&lt;$C$11,antioxidants!B320,1/0))</f>
        <v>Blueberries, Dessert Berries, without sugar, frozen</v>
      </c>
      <c r="H60">
        <f>VLOOKUP(E60,antioxidants!B320:E3455,4,TRUE)</f>
        <v>7.13</v>
      </c>
    </row>
    <row r="61" spans="5:8" x14ac:dyDescent="0.3">
      <c r="E61" t="str">
        <f>IF(antioxidants!$E328&gt;$C$12,antioxidants!B328,IF(antioxidants!$E328&lt;$C$11,antioxidants!B328,1/0))</f>
        <v>Blueberry, syrup, without sugar (undiluted)</v>
      </c>
      <c r="H61">
        <f>VLOOKUP(E61,antioxidants!B328:E3463,4,TRUE)</f>
        <v>5.91</v>
      </c>
    </row>
    <row r="62" spans="5:8" x14ac:dyDescent="0.3">
      <c r="E62" t="str">
        <f>IF(antioxidants!$E329&gt;$C$12,antioxidants!B329,IF(antioxidants!$E329&lt;$C$11,antioxidants!B329,1/0))</f>
        <v>Body Wise Right Choice AM</v>
      </c>
      <c r="H62">
        <f>VLOOKUP(E62,antioxidants!B329:E3464,4,TRUE)</f>
        <v>530.63</v>
      </c>
    </row>
    <row r="63" spans="5:8" x14ac:dyDescent="0.3">
      <c r="E63" t="str">
        <f>IF(antioxidants!$E331&gt;$C$12,antioxidants!B331,IF(antioxidants!$E331&lt;$C$11,antioxidants!B331,1/0))</f>
        <v>Bordelobo</v>
      </c>
      <c r="H63">
        <f>VLOOKUP(E63,antioxidants!B331:E3466,4,TRUE)</f>
        <v>17.98</v>
      </c>
    </row>
    <row r="64" spans="5:8" x14ac:dyDescent="0.3">
      <c r="E64" t="str">
        <f>IF(antioxidants!$E332&gt;$C$12,antioxidants!B332,IF(antioxidants!$E332&lt;$C$11,antioxidants!B332,1/0))</f>
        <v>Brahmi, powder in capsule</v>
      </c>
      <c r="H64">
        <f>VLOOKUP(E64,antioxidants!B332:E3467,4,TRUE)</f>
        <v>10.4</v>
      </c>
    </row>
    <row r="65" spans="5:8" x14ac:dyDescent="0.3">
      <c r="E65" t="str">
        <f>IF(antioxidants!$E385&gt;$C$12,antioxidants!B385,IF(antioxidants!$E385&lt;$C$11,antioxidants!B385,1/0))</f>
        <v>Bupleuri Radix</v>
      </c>
      <c r="H65">
        <f>VLOOKUP(E65,antioxidants!B385:E3520,4,TRUE)</f>
        <v>5.66</v>
      </c>
    </row>
    <row r="66" spans="5:8" x14ac:dyDescent="0.3">
      <c r="E66" t="str">
        <f>IF(antioxidants!$E406&gt;$C$12,antioxidants!B406,IF(antioxidants!$E406&lt;$C$11,antioxidants!B406,1/0))</f>
        <v>Cacao, for baking, powder, Regia</v>
      </c>
      <c r="H66">
        <f>VLOOKUP(E66,antioxidants!B406:E3541,4,TRUE)</f>
        <v>13.74</v>
      </c>
    </row>
    <row r="67" spans="5:8" x14ac:dyDescent="0.3">
      <c r="E67" t="str">
        <f>IF(antioxidants!$E420&gt;$C$12,antioxidants!B420,IF(antioxidants!$E420&lt;$C$11,antioxidants!B420,1/0))</f>
        <v>Calamus root (Acorus calamus), rhizome</v>
      </c>
      <c r="H67">
        <f>VLOOKUP(E67,antioxidants!B420:E3555,4,TRUE)</f>
        <v>6.65</v>
      </c>
    </row>
    <row r="68" spans="5:8" x14ac:dyDescent="0.3">
      <c r="E68" t="str">
        <f>IF(antioxidants!$E421&gt;$C$12,antioxidants!B421,IF(antioxidants!$E421&lt;$C$11,antioxidants!B421,1/0))</f>
        <v>Cancerina</v>
      </c>
      <c r="H68">
        <f>VLOOKUP(E68,antioxidants!B421:E3556,4,TRUE)</f>
        <v>19.14</v>
      </c>
    </row>
    <row r="69" spans="5:8" x14ac:dyDescent="0.3">
      <c r="E69" t="str">
        <f>IF(antioxidants!$E470&gt;$C$12,antioxidants!B470,IF(antioxidants!$E470&lt;$C$11,antioxidants!B470,1/0))</f>
        <v>Cascara Sagrada</v>
      </c>
      <c r="H69">
        <f>VLOOKUP(E69,antioxidants!B470:E3605,4,TRUE)</f>
        <v>47.15</v>
      </c>
    </row>
    <row r="70" spans="5:8" x14ac:dyDescent="0.3">
      <c r="E70" t="str">
        <f>IF(antioxidants!$E474&gt;$C$12,antioxidants!B474,IF(antioxidants!$E474&lt;$C$11,antioxidants!B474,1/0))</f>
        <v>Catechin 100, Green‐tea capsules</v>
      </c>
      <c r="H70">
        <f>VLOOKUP(E70,antioxidants!B474:E3609,4,TRUE)</f>
        <v>536.04999999999995</v>
      </c>
    </row>
    <row r="71" spans="5:8" x14ac:dyDescent="0.3">
      <c r="E71" t="str">
        <f>IF(antioxidants!$E484&gt;$C$12,antioxidants!B484,IF(antioxidants!$E484&lt;$C$11,antioxidants!B484,1/0))</f>
        <v>Cayenne pepper, dried ground</v>
      </c>
      <c r="H71">
        <f>VLOOKUP(E71,antioxidants!B484:E3619,4,TRUE)</f>
        <v>5.9</v>
      </c>
    </row>
    <row r="72" spans="5:8" x14ac:dyDescent="0.3">
      <c r="E72" t="str">
        <f>IF(antioxidants!$E488&gt;$C$12,antioxidants!B488,IF(antioxidants!$E488&lt;$C$11,antioxidants!B488,1/0))</f>
        <v>Celery seeds, whole</v>
      </c>
      <c r="H72">
        <f>VLOOKUP(E72,antioxidants!B488:E3623,4,TRUE)</f>
        <v>8.17</v>
      </c>
    </row>
    <row r="73" spans="5:8" x14ac:dyDescent="0.3">
      <c r="E73" t="str">
        <f>IF(antioxidants!$E490&gt;$C$12,antioxidants!B490,IF(antioxidants!$E490&lt;$C$11,antioxidants!B490,1/0))</f>
        <v>Celery, leaves, dried</v>
      </c>
      <c r="H73">
        <f>VLOOKUP(E73,antioxidants!B490:E3625,4,TRUE)</f>
        <v>16.91</v>
      </c>
    </row>
    <row r="74" spans="5:8" x14ac:dyDescent="0.3">
      <c r="E74" t="str">
        <f>IF(antioxidants!$E491&gt;$C$12,antioxidants!B491,IF(antioxidants!$E491&lt;$C$11,antioxidants!B491,1/0))</f>
        <v>Centrum</v>
      </c>
      <c r="H74">
        <f>VLOOKUP(E74,antioxidants!B491:E3626,4,TRUE)</f>
        <v>44.8</v>
      </c>
    </row>
    <row r="75" spans="5:8" x14ac:dyDescent="0.3">
      <c r="E75" t="str">
        <f>IF(antioxidants!$E492&gt;$C$12,antioxidants!B492,IF(antioxidants!$E492&lt;$C$11,antioxidants!B492,1/0))</f>
        <v>Centrum Silver</v>
      </c>
      <c r="H75">
        <f>VLOOKUP(E75,antioxidants!B492:E3627,4,TRUE)</f>
        <v>40.51</v>
      </c>
    </row>
    <row r="76" spans="5:8" x14ac:dyDescent="0.3">
      <c r="E76" t="str">
        <f>IF(antioxidants!$E493&gt;$C$12,antioxidants!B493,IF(antioxidants!$E493&lt;$C$11,antioxidants!B493,1/0))</f>
        <v>Centrum Silver</v>
      </c>
      <c r="H76">
        <f>VLOOKUP(E76,antioxidants!B493:E3628,4,TRUE)</f>
        <v>40.51</v>
      </c>
    </row>
    <row r="77" spans="5:8" x14ac:dyDescent="0.3">
      <c r="E77" t="str">
        <f>IF(antioxidants!$E494&gt;$C$12,antioxidants!B494,IF(antioxidants!$E494&lt;$C$11,antioxidants!B494,1/0))</f>
        <v>Centrum with lutein</v>
      </c>
      <c r="H77">
        <f>VLOOKUP(E77,antioxidants!B494:E3629,4,TRUE)</f>
        <v>43.56</v>
      </c>
    </row>
    <row r="78" spans="5:8" x14ac:dyDescent="0.3">
      <c r="E78" t="str">
        <f>IF(antioxidants!$E552&gt;$C$12,antioxidants!B552,IF(antioxidants!$E552&lt;$C$11,antioxidants!B552,1/0))</f>
        <v>Chervil, dried</v>
      </c>
      <c r="H78">
        <f>VLOOKUP(E78,antioxidants!B552:E3687,4,TRUE)</f>
        <v>17.670000000000002</v>
      </c>
    </row>
    <row r="79" spans="5:8" x14ac:dyDescent="0.3">
      <c r="E79" t="str">
        <f>IF(antioxidants!$E622&gt;$C$12,antioxidants!B622,IF(antioxidants!$E622&lt;$C$11,antioxidants!B622,1/0))</f>
        <v>Chili, Chile Pasilla, dark, whole, dried</v>
      </c>
      <c r="H79">
        <f>VLOOKUP(E79,antioxidants!B622:E3757,4,TRUE)</f>
        <v>3.01</v>
      </c>
    </row>
    <row r="80" spans="5:8" x14ac:dyDescent="0.3">
      <c r="E80" t="str">
        <f>IF(antioxidants!$E625&gt;$C$12,antioxidants!B625,IF(antioxidants!$E625&lt;$C$11,antioxidants!B625,1/0))</f>
        <v>Chili, Chile, dried ground</v>
      </c>
      <c r="H80">
        <f>VLOOKUP(E80,antioxidants!B625:E3760,4,TRUE)</f>
        <v>7.15</v>
      </c>
    </row>
    <row r="81" spans="5:8" x14ac:dyDescent="0.3">
      <c r="E81" t="str">
        <f>IF(antioxidants!$E626&gt;$C$12,antioxidants!B626,IF(antioxidants!$E626&lt;$C$11,antioxidants!B626,1/0))</f>
        <v>Chili, dried</v>
      </c>
      <c r="H81">
        <f>VLOOKUP(E81,antioxidants!B626:E3761,4,TRUE)</f>
        <v>7.63</v>
      </c>
    </row>
    <row r="82" spans="5:8" x14ac:dyDescent="0.3">
      <c r="E82" t="str">
        <f>IF(antioxidants!$E627&gt;$C$12,antioxidants!B627,IF(antioxidants!$E627&lt;$C$11,antioxidants!B627,1/0))</f>
        <v>Chili, dried ground</v>
      </c>
      <c r="H82">
        <f>VLOOKUP(E82,antioxidants!B627:E3762,4,TRUE)</f>
        <v>8.3699999999999992</v>
      </c>
    </row>
    <row r="83" spans="5:8" x14ac:dyDescent="0.3">
      <c r="E83" t="str">
        <f>IF(antioxidants!$E628&gt;$C$12,antioxidants!B628,IF(antioxidants!$E628&lt;$C$11,antioxidants!B628,1/0))</f>
        <v>Chili, dried ground</v>
      </c>
      <c r="H83">
        <f>VLOOKUP(E83,antioxidants!B628:E3763,4,TRUE)</f>
        <v>8.3699999999999992</v>
      </c>
    </row>
    <row r="84" spans="5:8" x14ac:dyDescent="0.3">
      <c r="E84" t="str">
        <f>IF(antioxidants!$E629&gt;$C$12,antioxidants!B629,IF(antioxidants!$E629&lt;$C$11,antioxidants!B629,1/0))</f>
        <v>Chili, dried ground</v>
      </c>
      <c r="H84">
        <f>VLOOKUP(E84,antioxidants!B629:E3764,4,TRUE)</f>
        <v>8.3699999999999992</v>
      </c>
    </row>
    <row r="85" spans="5:8" x14ac:dyDescent="0.3">
      <c r="E85" t="str">
        <f>IF(antioxidants!$E630&gt;$C$12,antioxidants!B630,IF(antioxidants!$E630&lt;$C$11,antioxidants!B630,1/0))</f>
        <v>Chili, dried ground</v>
      </c>
      <c r="H85">
        <f>VLOOKUP(E85,antioxidants!B630:E3765,4,TRUE)</f>
        <v>8.3699999999999992</v>
      </c>
    </row>
    <row r="86" spans="5:8" x14ac:dyDescent="0.3">
      <c r="E86" t="str">
        <f>IF(antioxidants!$E631&gt;$C$12,antioxidants!B631,IF(antioxidants!$E631&lt;$C$11,antioxidants!B631,1/0))</f>
        <v>Chili, dried ground, hot</v>
      </c>
      <c r="H86">
        <f>VLOOKUP(E86,antioxidants!B631:E3766,4,TRUE)</f>
        <v>5.96</v>
      </c>
    </row>
    <row r="87" spans="5:8" x14ac:dyDescent="0.3">
      <c r="E87" t="str">
        <f>IF(antioxidants!$E632&gt;$C$12,antioxidants!B632,IF(antioxidants!$E632&lt;$C$11,antioxidants!B632,1/0))</f>
        <v>Chili, dried ground, mexican</v>
      </c>
      <c r="H87">
        <f>VLOOKUP(E87,antioxidants!B632:E3767,4,TRUE)</f>
        <v>11.86</v>
      </c>
    </row>
    <row r="88" spans="5:8" x14ac:dyDescent="0.3">
      <c r="E88" t="str">
        <f>IF(antioxidants!$E643&gt;$C$12,antioxidants!B643,IF(antioxidants!$E643&lt;$C$11,antioxidants!B643,1/0))</f>
        <v>Chives, chopped, dried</v>
      </c>
      <c r="H88">
        <f>VLOOKUP(E88,antioxidants!B643:E3778,4,TRUE)</f>
        <v>7.8</v>
      </c>
    </row>
    <row r="89" spans="5:8" x14ac:dyDescent="0.3">
      <c r="E89" t="str">
        <f>IF(antioxidants!$E644&gt;$C$12,antioxidants!B644,IF(antioxidants!$E644&lt;$C$11,antioxidants!B644,1/0))</f>
        <v>Chives, dried</v>
      </c>
      <c r="H89">
        <f>VLOOKUP(E89,antioxidants!B644:E3779,4,TRUE)</f>
        <v>11.14</v>
      </c>
    </row>
    <row r="90" spans="5:8" x14ac:dyDescent="0.3">
      <c r="E90" t="str">
        <f>IF(antioxidants!$E646&gt;$C$12,antioxidants!B646,IF(antioxidants!$E646&lt;$C$11,antioxidants!B646,1/0))</f>
        <v>Chives, dried</v>
      </c>
      <c r="H90">
        <f>VLOOKUP(E90,antioxidants!B646:E3781,4,TRUE)</f>
        <v>11.14</v>
      </c>
    </row>
    <row r="91" spans="5:8" x14ac:dyDescent="0.3">
      <c r="E91" t="str">
        <f>IF(antioxidants!$E657&gt;$C$12,antioxidants!B657,IF(antioxidants!$E657&lt;$C$11,antioxidants!B657,1/0))</f>
        <v>Chocolate, Cacao Gastronomie, 100%</v>
      </c>
      <c r="H91">
        <f>VLOOKUP(E91,antioxidants!B657:E3792,4,TRUE)</f>
        <v>11.22</v>
      </c>
    </row>
    <row r="92" spans="5:8" x14ac:dyDescent="0.3">
      <c r="E92" t="str">
        <f>IF(antioxidants!$E658&gt;$C$12,antioxidants!B658,IF(antioxidants!$E658&lt;$C$11,antioxidants!B658,1/0))</f>
        <v>Chocolate, chocolate covered cacao nibs, 53% cocoa</v>
      </c>
      <c r="H92">
        <f>VLOOKUP(E92,antioxidants!B658:E3793,4,TRUE)</f>
        <v>13.29</v>
      </c>
    </row>
    <row r="93" spans="5:8" x14ac:dyDescent="0.3">
      <c r="E93" t="str">
        <f>IF(antioxidants!$E659&gt;$C$12,antioxidants!B659,IF(antioxidants!$E659&lt;$C$11,antioxidants!B659,1/0))</f>
        <v>Chocolate, chocolate covered coffe beans, 53% cocoa</v>
      </c>
      <c r="H93">
        <f>VLOOKUP(E93,antioxidants!B659:E3794,4,TRUE)</f>
        <v>12.62</v>
      </c>
    </row>
    <row r="94" spans="5:8" x14ac:dyDescent="0.3">
      <c r="E94" t="str">
        <f>IF(antioxidants!$E660&gt;$C$12,antioxidants!B660,IF(antioxidants!$E660&lt;$C$11,antioxidants!B660,1/0))</f>
        <v>Chocolate, chocolate discs, 70% cocoa</v>
      </c>
      <c r="H94">
        <f>VLOOKUP(E94,antioxidants!B660:E3795,4,TRUE)</f>
        <v>14.98</v>
      </c>
    </row>
    <row r="95" spans="5:8" x14ac:dyDescent="0.3">
      <c r="E95" t="str">
        <f>IF(antioxidants!$E661&gt;$C$12,antioxidants!B661,IF(antioxidants!$E661&lt;$C$11,antioxidants!B661,1/0))</f>
        <v>Chocolate, dark chocolate, Colombian coffee bits, 70% cocoa</v>
      </c>
      <c r="H95">
        <f>VLOOKUP(E95,antioxidants!B661:E3796,4,TRUE)</f>
        <v>14.79</v>
      </c>
    </row>
    <row r="96" spans="5:8" x14ac:dyDescent="0.3">
      <c r="E96" t="str">
        <f>IF(antioxidants!$E662&gt;$C$12,antioxidants!B662,IF(antioxidants!$E662&lt;$C$11,antioxidants!B662,1/0))</f>
        <v>Chocolate, dark chocolate, Columbian singel origin, 70% cocoa</v>
      </c>
      <c r="H96">
        <f>VLOOKUP(E96,antioxidants!B662:E3797,4,TRUE)</f>
        <v>13.56</v>
      </c>
    </row>
    <row r="97" spans="5:8" x14ac:dyDescent="0.3">
      <c r="E97" t="str">
        <f>IF(antioxidants!$E663&gt;$C$12,antioxidants!B663,IF(antioxidants!$E663&lt;$C$11,antioxidants!B663,1/0))</f>
        <v>Chocolate, dark chocolate,Columbian singel origin with cacao nibs, 70% cocoa</v>
      </c>
      <c r="H97">
        <f>VLOOKUP(E97,antioxidants!B663:E3798,4,TRUE)</f>
        <v>14.47</v>
      </c>
    </row>
    <row r="98" spans="5:8" x14ac:dyDescent="0.3">
      <c r="E98" t="str">
        <f>IF(antioxidants!$E664&gt;$C$12,antioxidants!B664,IF(antioxidants!$E664&lt;$C$11,antioxidants!B664,1/0))</f>
        <v>Chocolate, dark, 70% cocoa</v>
      </c>
      <c r="H98">
        <f>VLOOKUP(E98,antioxidants!B664:E3799,4,TRUE)</f>
        <v>13.44</v>
      </c>
    </row>
    <row r="99" spans="5:8" x14ac:dyDescent="0.3">
      <c r="E99" t="str">
        <f>IF(antioxidants!$E665&gt;$C$12,antioxidants!B665,IF(antioxidants!$E665&lt;$C$11,antioxidants!B665,1/0))</f>
        <v>Chocolate, dark, 70% cocoa</v>
      </c>
      <c r="H99">
        <f>VLOOKUP(E99,antioxidants!B665:E3800,4,TRUE)</f>
        <v>13.44</v>
      </c>
    </row>
    <row r="100" spans="5:8" x14ac:dyDescent="0.3">
      <c r="E100" t="str">
        <f>IF(antioxidants!$E666&gt;$C$12,antioxidants!B666,IF(antioxidants!$E666&lt;$C$11,antioxidants!B666,1/0))</f>
        <v>Chocolate, dark, Bocca Dark</v>
      </c>
      <c r="H100">
        <f>VLOOKUP(E100,antioxidants!B666:E3801,4,TRUE)</f>
        <v>7.67</v>
      </c>
    </row>
    <row r="101" spans="5:8" x14ac:dyDescent="0.3">
      <c r="E101" t="str">
        <f>IF(antioxidants!$E667&gt;$C$12,antioxidants!B667,IF(antioxidants!$E667&lt;$C$11,antioxidants!B667,1/0))</f>
        <v>Chocolate, dark, for baking, Mørk Kokesjokolade</v>
      </c>
      <c r="H101">
        <f>VLOOKUP(E101,antioxidants!B667:E3802,4,TRUE)</f>
        <v>9.0399999999999991</v>
      </c>
    </row>
    <row r="102" spans="5:8" x14ac:dyDescent="0.3">
      <c r="E102" t="str">
        <f>IF(antioxidants!$E668&gt;$C$12,antioxidants!B668,IF(antioxidants!$E668&lt;$C$11,antioxidants!B668,1/0))</f>
        <v>Chocolate, dark, Lindt Excellence extra fine, 85% cocoa</v>
      </c>
      <c r="H102">
        <f>VLOOKUP(E102,antioxidants!B668:E3803,4,TRUE)</f>
        <v>13.58</v>
      </c>
    </row>
    <row r="103" spans="5:8" x14ac:dyDescent="0.3">
      <c r="E103" t="str">
        <f>IF(antioxidants!$E669&gt;$C$12,antioxidants!B669,IF(antioxidants!$E669&lt;$C$11,antioxidants!B669,1/0))</f>
        <v>Chocolate, dark, Lindt Exellence 99% cocoa</v>
      </c>
      <c r="H103">
        <f>VLOOKUP(E103,antioxidants!B669:E3804,4,TRUE)</f>
        <v>12.09</v>
      </c>
    </row>
    <row r="104" spans="5:8" x14ac:dyDescent="0.3">
      <c r="E104" t="str">
        <f>IF(antioxidants!$E670&gt;$C$12,antioxidants!B670,IF(antioxidants!$E670&lt;$C$11,antioxidants!B670,1/0))</f>
        <v>Chocolate, dark, Noir Amer, Guanaja, 70% cocoa</v>
      </c>
      <c r="H104">
        <f>VLOOKUP(E104,antioxidants!B670:E3805,4,TRUE)</f>
        <v>10.74</v>
      </c>
    </row>
    <row r="105" spans="5:8" x14ac:dyDescent="0.3">
      <c r="E105" t="str">
        <f>IF(antioxidants!$E671&gt;$C$12,antioxidants!B671,IF(antioxidants!$E671&lt;$C$11,antioxidants!B671,1/0))</f>
        <v>Chocolate, dark, Noir Dark, Lindt Excellence, 70% cocoa</v>
      </c>
      <c r="H105">
        <f>VLOOKUP(E105,antioxidants!B671:E3806,4,TRUE)</f>
        <v>8.3800000000000008</v>
      </c>
    </row>
    <row r="106" spans="5:8" x14ac:dyDescent="0.3">
      <c r="E106" t="str">
        <f>IF(antioxidants!$E672&gt;$C$12,antioxidants!B672,IF(antioxidants!$E672&lt;$C$11,antioxidants!B672,1/0))</f>
        <v>Chocolate, dark, Noir de Domiane, Ampamakia, 64% cocoa</v>
      </c>
      <c r="H106">
        <f>VLOOKUP(E106,antioxidants!B672:E3807,4,TRUE)</f>
        <v>10.33</v>
      </c>
    </row>
    <row r="107" spans="5:8" x14ac:dyDescent="0.3">
      <c r="E107" t="str">
        <f>IF(antioxidants!$E673&gt;$C$12,antioxidants!B673,IF(antioxidants!$E673&lt;$C$11,antioxidants!B673,1/0))</f>
        <v>Chocolate, dark, Noir de Domiane, Chuao, 65% cocoa</v>
      </c>
      <c r="H107">
        <f>VLOOKUP(E107,antioxidants!B673:E3808,4,TRUE)</f>
        <v>12.26</v>
      </c>
    </row>
    <row r="108" spans="5:8" x14ac:dyDescent="0.3">
      <c r="E108" t="str">
        <f>IF(antioxidants!$E674&gt;$C$12,antioxidants!B674,IF(antioxidants!$E674&lt;$C$11,antioxidants!B674,1/0))</f>
        <v>Chocolate, dark, Noir de Domiane, Gran Couva, 64% cocoa</v>
      </c>
      <c r="H108">
        <f>VLOOKUP(E108,antioxidants!B674:E3809,4,TRUE)</f>
        <v>7.64</v>
      </c>
    </row>
    <row r="109" spans="5:8" x14ac:dyDescent="0.3">
      <c r="E109" t="str">
        <f>IF(antioxidants!$E675&gt;$C$12,antioxidants!B675,IF(antioxidants!$E675&lt;$C$11,antioxidants!B675,1/0))</f>
        <v>Chocolate, dark, Noir,  72% cocoa</v>
      </c>
      <c r="H109">
        <f>VLOOKUP(E109,antioxidants!B675:E3810,4,TRUE)</f>
        <v>11</v>
      </c>
    </row>
    <row r="110" spans="5:8" x14ac:dyDescent="0.3">
      <c r="E110" t="str">
        <f>IF(antioxidants!$E676&gt;$C$12,antioxidants!B676,IF(antioxidants!$E676&lt;$C$11,antioxidants!B676,1/0))</f>
        <v>Chocolate, dark, Sensation Brut Noir de Noir, 86% cocoa</v>
      </c>
      <c r="H110">
        <f>VLOOKUP(E110,antioxidants!B676:E3811,4,TRUE)</f>
        <v>11.67</v>
      </c>
    </row>
    <row r="111" spans="5:8" x14ac:dyDescent="0.3">
      <c r="E111" t="str">
        <f>IF(antioxidants!$E677&gt;$C$12,antioxidants!B677,IF(antioxidants!$E677&lt;$C$11,antioxidants!B677,1/0))</f>
        <v>Chocolate, dark, Sensation intense Noir de Noir, 70% cocoa</v>
      </c>
      <c r="H111">
        <f>VLOOKUP(E111,antioxidants!B677:E3812,4,TRUE)</f>
        <v>9.0299999999999994</v>
      </c>
    </row>
    <row r="112" spans="5:8" x14ac:dyDescent="0.3">
      <c r="E112" t="str">
        <f>IF(antioxidants!$E678&gt;$C$12,antioxidants!B678,IF(antioxidants!$E678&lt;$C$11,antioxidants!B678,1/0))</f>
        <v>Chocolate, dark, Superior Dark 72% cocoa</v>
      </c>
      <c r="H112">
        <f>VLOOKUP(E112,antioxidants!B678:E3813,4,TRUE)</f>
        <v>11.35</v>
      </c>
    </row>
    <row r="113" spans="5:8" x14ac:dyDescent="0.3">
      <c r="E113" t="str">
        <f>IF(antioxidants!$E682&gt;$C$12,antioxidants!B682,IF(antioxidants!$E682&lt;$C$11,antioxidants!B682,1/0))</f>
        <v>Chocolate, for baking, unsweetened</v>
      </c>
      <c r="H113">
        <f>VLOOKUP(E113,antioxidants!B682:E3817,4,TRUE)</f>
        <v>10.47</v>
      </c>
    </row>
    <row r="114" spans="5:8" x14ac:dyDescent="0.3">
      <c r="E114" t="str">
        <f>IF(antioxidants!$E683&gt;$C$12,antioxidants!B683,IF(antioxidants!$E683&lt;$C$11,antioxidants!B683,1/0))</f>
        <v>Chocolate, for baking, unsweetened</v>
      </c>
      <c r="H114">
        <f>VLOOKUP(E114,antioxidants!B683:E3818,4,TRUE)</f>
        <v>10.47</v>
      </c>
    </row>
    <row r="115" spans="5:8" x14ac:dyDescent="0.3">
      <c r="E115" t="str">
        <f>IF(antioxidants!$E693&gt;$C$12,antioxidants!B693,IF(antioxidants!$E693&lt;$C$11,antioxidants!B693,1/0))</f>
        <v>Chocolate, Mokkabønner</v>
      </c>
      <c r="H115">
        <f>VLOOKUP(E115,antioxidants!B693:E3828,4,TRUE)</f>
        <v>6.23</v>
      </c>
    </row>
    <row r="116" spans="5:8" x14ac:dyDescent="0.3">
      <c r="E116" t="str">
        <f>IF(antioxidants!$E695&gt;$C$12,antioxidants!B695,IF(antioxidants!$E695&lt;$C$11,antioxidants!B695,1/0))</f>
        <v>Chocolate, Noir Nestlé Dessert</v>
      </c>
      <c r="H116">
        <f>VLOOKUP(E116,antioxidants!B695:E3830,4,TRUE)</f>
        <v>7.87</v>
      </c>
    </row>
    <row r="117" spans="5:8" x14ac:dyDescent="0.3">
      <c r="E117" t="str">
        <f>IF(antioxidants!$E698&gt;$C$12,antioxidants!B698,IF(antioxidants!$E698&lt;$C$11,antioxidants!B698,1/0))</f>
        <v>Chocolate, semi‐dark, Colombian Singel Origin, 53% cocoa</v>
      </c>
      <c r="H117">
        <f>VLOOKUP(E117,antioxidants!B698:E3833,4,TRUE)</f>
        <v>7.4</v>
      </c>
    </row>
    <row r="118" spans="5:8" x14ac:dyDescent="0.3">
      <c r="E118" t="str">
        <f>IF(antioxidants!$E702&gt;$C$12,antioxidants!B702,IF(antioxidants!$E702&lt;$C$11,antioxidants!B702,1/0))</f>
        <v>Chocolate, sweet authentic mexican chocolate</v>
      </c>
      <c r="H118">
        <f>VLOOKUP(E118,antioxidants!B702:E3837,4,TRUE)</f>
        <v>8.83</v>
      </c>
    </row>
    <row r="119" spans="5:8" x14ac:dyDescent="0.3">
      <c r="E119" t="str">
        <f>IF(antioxidants!$E708&gt;$C$12,antioxidants!B708,IF(antioxidants!$E708&lt;$C$11,antioxidants!B708,1/0))</f>
        <v>Chokeberries, black, wild</v>
      </c>
      <c r="H119">
        <f>VLOOKUP(E119,antioxidants!B708:E3843,4,TRUE)</f>
        <v>13.48</v>
      </c>
    </row>
    <row r="120" spans="5:8" x14ac:dyDescent="0.3">
      <c r="E120" t="str">
        <f>IF(antioxidants!$E710&gt;$C$12,antioxidants!B710,IF(antioxidants!$E710&lt;$C$11,antioxidants!B710,1/0))</f>
        <v>Chyavanprash, Dabur</v>
      </c>
      <c r="H120">
        <f>VLOOKUP(E120,antioxidants!B710:E3845,4,TRUE)</f>
        <v>35.700000000000003</v>
      </c>
    </row>
    <row r="121" spans="5:8" x14ac:dyDescent="0.3">
      <c r="E121" t="str">
        <f>IF(antioxidants!$E711&gt;$C$12,antioxidants!B711,IF(antioxidants!$E711&lt;$C$11,antioxidants!B711,1/0))</f>
        <v>Chyavanprash, Zandu in Asli Ghee</v>
      </c>
      <c r="H121">
        <f>VLOOKUP(E121,antioxidants!B711:E3846,4,TRUE)</f>
        <v>18.32</v>
      </c>
    </row>
    <row r="122" spans="5:8" x14ac:dyDescent="0.3">
      <c r="E122" t="str">
        <f>IF(antioxidants!$E714&gt;$C$12,antioxidants!B714,IF(antioxidants!$E714&lt;$C$11,antioxidants!B714,1/0))</f>
        <v>Cimicifugae Rhizoma</v>
      </c>
      <c r="H122">
        <f>VLOOKUP(E122,antioxidants!B714:E3849,4,TRUE)</f>
        <v>64.31</v>
      </c>
    </row>
    <row r="123" spans="5:8" x14ac:dyDescent="0.3">
      <c r="E123" t="str">
        <f>IF(antioxidants!$E716&gt;$C$12,antioxidants!B716,IF(antioxidants!$E716&lt;$C$11,antioxidants!B716,1/0))</f>
        <v>Cinnamomi Cortex</v>
      </c>
      <c r="H123">
        <f>VLOOKUP(E123,antioxidants!B716:E3851,4,TRUE)</f>
        <v>120.18</v>
      </c>
    </row>
    <row r="124" spans="5:8" x14ac:dyDescent="0.3">
      <c r="E124" t="str">
        <f>IF(antioxidants!$E717&gt;$C$12,antioxidants!B717,IF(antioxidants!$E717&lt;$C$11,antioxidants!B717,1/0))</f>
        <v>Cinnamon sticks, Cassia vera indo</v>
      </c>
      <c r="H124">
        <f>VLOOKUP(E124,antioxidants!B717:E3852,4,TRUE)</f>
        <v>6.84</v>
      </c>
    </row>
    <row r="125" spans="5:8" x14ac:dyDescent="0.3">
      <c r="E125" t="str">
        <f>IF(antioxidants!$E718&gt;$C$12,antioxidants!B718,IF(antioxidants!$E718&lt;$C$11,antioxidants!B718,1/0))</f>
        <v>Cinnamon, bark, whole</v>
      </c>
      <c r="H125">
        <f>VLOOKUP(E125,antioxidants!B718:E3853,4,TRUE)</f>
        <v>32.61</v>
      </c>
    </row>
    <row r="126" spans="5:8" x14ac:dyDescent="0.3">
      <c r="E126" t="str">
        <f>IF(antioxidants!$E719&gt;$C$12,antioxidants!B719,IF(antioxidants!$E719&lt;$C$11,antioxidants!B719,1/0))</f>
        <v>Cinnamon, bark, whole</v>
      </c>
      <c r="H126">
        <f>VLOOKUP(E126,antioxidants!B719:E3854,4,TRUE)</f>
        <v>32.61</v>
      </c>
    </row>
    <row r="127" spans="5:8" x14ac:dyDescent="0.3">
      <c r="E127" t="str">
        <f>IF(antioxidants!$E720&gt;$C$12,antioxidants!B720,IF(antioxidants!$E720&lt;$C$11,antioxidants!B720,1/0))</f>
        <v>Cinnamon, dried ground</v>
      </c>
      <c r="H127">
        <f>VLOOKUP(E127,antioxidants!B720:E3855,4,TRUE)</f>
        <v>114.98</v>
      </c>
    </row>
    <row r="128" spans="5:8" x14ac:dyDescent="0.3">
      <c r="E128" t="str">
        <f>IF(antioxidants!$E721&gt;$C$12,antioxidants!B721,IF(antioxidants!$E721&lt;$C$11,antioxidants!B721,1/0))</f>
        <v>Cinnamon, dried ground</v>
      </c>
      <c r="H128">
        <f>VLOOKUP(E128,antioxidants!B721:E3856,4,TRUE)</f>
        <v>114.98</v>
      </c>
    </row>
    <row r="129" spans="5:8" x14ac:dyDescent="0.3">
      <c r="E129" t="str">
        <f>IF(antioxidants!$E722&gt;$C$12,antioxidants!B722,IF(antioxidants!$E722&lt;$C$11,antioxidants!B722,1/0))</f>
        <v>Cinnamon, dried ground</v>
      </c>
      <c r="H129">
        <f>VLOOKUP(E129,antioxidants!B722:E3857,4,TRUE)</f>
        <v>114.98</v>
      </c>
    </row>
    <row r="130" spans="5:8" x14ac:dyDescent="0.3">
      <c r="E130" t="str">
        <f>IF(antioxidants!$E723&gt;$C$12,antioxidants!B723,IF(antioxidants!$E723&lt;$C$11,antioxidants!B723,1/0))</f>
        <v>Cinnamon, dried ground</v>
      </c>
      <c r="H130">
        <f>VLOOKUP(E130,antioxidants!B723:E3858,4,TRUE)</f>
        <v>114.98</v>
      </c>
    </row>
    <row r="131" spans="5:8" x14ac:dyDescent="0.3">
      <c r="E131" t="str">
        <f>IF(antioxidants!$E724&gt;$C$12,antioxidants!B724,IF(antioxidants!$E724&lt;$C$11,antioxidants!B724,1/0))</f>
        <v>Cinnamon, dried ground</v>
      </c>
      <c r="H131">
        <f>VLOOKUP(E131,antioxidants!B724:E3859,4,TRUE)</f>
        <v>114.98</v>
      </c>
    </row>
    <row r="132" spans="5:8" x14ac:dyDescent="0.3">
      <c r="E132" t="str">
        <f>IF(antioxidants!$E725&gt;$C$12,antioxidants!B725,IF(antioxidants!$E725&lt;$C$11,antioxidants!B725,1/0))</f>
        <v>Cinnamon, dried ground</v>
      </c>
      <c r="H132">
        <f>VLOOKUP(E132,antioxidants!B725:E3860,4,TRUE)</f>
        <v>114.98</v>
      </c>
    </row>
    <row r="133" spans="5:8" x14ac:dyDescent="0.3">
      <c r="E133" t="str">
        <f>IF(antioxidants!$E726&gt;$C$12,antioxidants!B726,IF(antioxidants!$E726&lt;$C$11,antioxidants!B726,1/0))</f>
        <v>Cinnamon, dried ground</v>
      </c>
      <c r="H133">
        <f>VLOOKUP(E133,antioxidants!B726:E3861,4,TRUE)</f>
        <v>114.98</v>
      </c>
    </row>
    <row r="134" spans="5:8" x14ac:dyDescent="0.3">
      <c r="E134" t="str">
        <f>IF(antioxidants!$E727&gt;$C$12,antioxidants!B727,IF(antioxidants!$E727&lt;$C$11,antioxidants!B727,1/0))</f>
        <v>Cirsium heterohpyllum, leaves, dried</v>
      </c>
      <c r="H134">
        <f>VLOOKUP(E134,antioxidants!B727:E3862,4,TRUE)</f>
        <v>38.18</v>
      </c>
    </row>
    <row r="135" spans="5:8" x14ac:dyDescent="0.3">
      <c r="E135" t="str">
        <f>IF(antioxidants!$E728&gt;$C$12,antioxidants!B728,IF(antioxidants!$E728&lt;$C$11,antioxidants!B728,1/0))</f>
        <v>Citrosept, extract from grapefruit kernels</v>
      </c>
      <c r="H135">
        <f>VLOOKUP(E135,antioxidants!B728:E3863,4,TRUE)</f>
        <v>12.58</v>
      </c>
    </row>
    <row r="136" spans="5:8" x14ac:dyDescent="0.3">
      <c r="E136" t="str">
        <f>IF(antioxidants!$E736&gt;$C$12,antioxidants!B736,IF(antioxidants!$E736&lt;$C$11,antioxidants!B736,1/0))</f>
        <v>Clove, dried ground</v>
      </c>
      <c r="H136">
        <f>VLOOKUP(E136,antioxidants!B736:E3871,4,TRUE)</f>
        <v>465.32</v>
      </c>
    </row>
    <row r="137" spans="5:8" x14ac:dyDescent="0.3">
      <c r="E137" t="str">
        <f>IF(antioxidants!$E737&gt;$C$12,antioxidants!B737,IF(antioxidants!$E737&lt;$C$11,antioxidants!B737,1/0))</f>
        <v>Clove, dried ground</v>
      </c>
      <c r="H137">
        <f>VLOOKUP(E137,antioxidants!B737:E3872,4,TRUE)</f>
        <v>465.32</v>
      </c>
    </row>
    <row r="138" spans="5:8" x14ac:dyDescent="0.3">
      <c r="E138" t="str">
        <f>IF(antioxidants!$E738&gt;$C$12,antioxidants!B738,IF(antioxidants!$E738&lt;$C$11,antioxidants!B738,1/0))</f>
        <v>Clove, whole, dried</v>
      </c>
      <c r="H138">
        <f>VLOOKUP(E138,antioxidants!B738:E3873,4,TRUE)</f>
        <v>252.04</v>
      </c>
    </row>
    <row r="139" spans="5:8" x14ac:dyDescent="0.3">
      <c r="E139" t="str">
        <f>IF(antioxidants!$E739&gt;$C$12,antioxidants!B739,IF(antioxidants!$E739&lt;$C$11,antioxidants!B739,1/0))</f>
        <v>Clove, whole, dried</v>
      </c>
      <c r="H139">
        <f>VLOOKUP(E139,antioxidants!B739:E3874,4,TRUE)</f>
        <v>252.04</v>
      </c>
    </row>
    <row r="140" spans="5:8" x14ac:dyDescent="0.3">
      <c r="E140" t="str">
        <f>IF(antioxidants!$E740&gt;$C$12,antioxidants!B740,IF(antioxidants!$E740&lt;$C$11,antioxidants!B740,1/0))</f>
        <v>Clove, whole, dried</v>
      </c>
      <c r="H140">
        <f>VLOOKUP(E140,antioxidants!B740:E3875,4,TRUE)</f>
        <v>252.04</v>
      </c>
    </row>
    <row r="141" spans="5:8" x14ac:dyDescent="0.3">
      <c r="E141" t="str">
        <f>IF(antioxidants!$E741&gt;$C$12,antioxidants!B741,IF(antioxidants!$E741&lt;$C$11,antioxidants!B741,1/0))</f>
        <v>Clove, whole, dried</v>
      </c>
      <c r="H141">
        <f>VLOOKUP(E141,antioxidants!B741:E3876,4,TRUE)</f>
        <v>252.04</v>
      </c>
    </row>
    <row r="142" spans="5:8" x14ac:dyDescent="0.3">
      <c r="E142" t="str">
        <f>IF(antioxidants!$E743&gt;$C$12,antioxidants!B743,IF(antioxidants!$E743&lt;$C$11,antioxidants!B743,1/0))</f>
        <v>Cnidii Rhizoma</v>
      </c>
      <c r="H142">
        <f>VLOOKUP(E142,antioxidants!B743:E3878,4,TRUE)</f>
        <v>6.68</v>
      </c>
    </row>
    <row r="143" spans="5:8" x14ac:dyDescent="0.3">
      <c r="E143" t="str">
        <f>IF(antioxidants!$E752&gt;$C$12,antioxidants!B752,IF(antioxidants!$E752&lt;$C$11,antioxidants!B752,1/0))</f>
        <v>Coffee beans, green</v>
      </c>
      <c r="H143">
        <f>VLOOKUP(E143,antioxidants!B752:E3887,4,TRUE)</f>
        <v>12.3</v>
      </c>
    </row>
    <row r="144" spans="5:8" x14ac:dyDescent="0.3">
      <c r="E144" t="str">
        <f>IF(antioxidants!$E753&gt;$C$12,antioxidants!B753,IF(antioxidants!$E753&lt;$C$11,antioxidants!B753,1/0))</f>
        <v>Coffee beans, green</v>
      </c>
      <c r="H144">
        <f>VLOOKUP(E144,antioxidants!B753:E3888,4,TRUE)</f>
        <v>12.3</v>
      </c>
    </row>
    <row r="145" spans="5:8" x14ac:dyDescent="0.3">
      <c r="E145" t="str">
        <f>IF(antioxidants!$E754&gt;$C$12,antioxidants!B754,IF(antioxidants!$E754&lt;$C$11,antioxidants!B754,1/0))</f>
        <v>Coffee beans, raw/green</v>
      </c>
      <c r="H145">
        <f>VLOOKUP(E145,antioxidants!B754:E3889,4,TRUE)</f>
        <v>15.19</v>
      </c>
    </row>
    <row r="146" spans="5:8" x14ac:dyDescent="0.3">
      <c r="E146" t="str">
        <f>IF(antioxidants!$E755&gt;$C$12,antioxidants!B755,IF(antioxidants!$E755&lt;$C$11,antioxidants!B755,1/0))</f>
        <v>Coffee beans, roasted (black)</v>
      </c>
      <c r="H146">
        <f>VLOOKUP(E146,antioxidants!B755:E3890,4,TRUE)</f>
        <v>22.29</v>
      </c>
    </row>
    <row r="147" spans="5:8" x14ac:dyDescent="0.3">
      <c r="E147" t="str">
        <f>IF(antioxidants!$E756&gt;$C$12,antioxidants!B756,IF(antioxidants!$E756&lt;$C$11,antioxidants!B756,1/0))</f>
        <v>Coffee beans, roasted, Monsooned Malabar AA</v>
      </c>
      <c r="H147">
        <f>VLOOKUP(E147,antioxidants!B756:E3891,4,TRUE)</f>
        <v>22.73</v>
      </c>
    </row>
    <row r="148" spans="5:8" x14ac:dyDescent="0.3">
      <c r="E148" t="str">
        <f>IF(antioxidants!$E780&gt;$C$12,antioxidants!B780,IF(antioxidants!$E780&lt;$C$11,antioxidants!B780,1/0))</f>
        <v>Coffee, Espresso, double, prepared</v>
      </c>
      <c r="H148">
        <f>VLOOKUP(E148,antioxidants!B780:E3915,4,TRUE)</f>
        <v>16.329999999999998</v>
      </c>
    </row>
    <row r="149" spans="5:8" x14ac:dyDescent="0.3">
      <c r="E149" t="str">
        <f>IF(antioxidants!$E781&gt;$C$12,antioxidants!B781,IF(antioxidants!$E781&lt;$C$11,antioxidants!B781,1/0))</f>
        <v>Coffee, Espresso, single, prepared</v>
      </c>
      <c r="H149">
        <f>VLOOKUP(E149,antioxidants!B781:E3916,4,TRUE)</f>
        <v>12.64</v>
      </c>
    </row>
    <row r="150" spans="5:8" x14ac:dyDescent="0.3">
      <c r="E150" t="str">
        <f>IF(antioxidants!$E782&gt;$C$12,antioxidants!B782,IF(antioxidants!$E782&lt;$C$11,antioxidants!B782,1/0))</f>
        <v>Coffee, Espresso, single, prepared</v>
      </c>
      <c r="H150">
        <f>VLOOKUP(E150,antioxidants!B782:E3917,4,TRUE)</f>
        <v>12.64</v>
      </c>
    </row>
    <row r="151" spans="5:8" x14ac:dyDescent="0.3">
      <c r="E151" t="str">
        <f>IF(antioxidants!$E800&gt;$C$12,antioxidants!B800,IF(antioxidants!$E800&lt;$C$11,antioxidants!B800,1/0))</f>
        <v>Coffee, Macciato, double, prepared</v>
      </c>
      <c r="H151">
        <f>VLOOKUP(E151,antioxidants!B800:E3935,4,TRUE)</f>
        <v>11.3</v>
      </c>
    </row>
    <row r="152" spans="5:8" x14ac:dyDescent="0.3">
      <c r="E152" t="str">
        <f>IF(antioxidants!$E801&gt;$C$12,antioxidants!B801,IF(antioxidants!$E801&lt;$C$11,antioxidants!B801,1/0))</f>
        <v>Coffee, Macciato, single, prepared</v>
      </c>
      <c r="H152">
        <f>VLOOKUP(E152,antioxidants!B801:E3936,4,TRUE)</f>
        <v>5.32</v>
      </c>
    </row>
    <row r="153" spans="5:8" x14ac:dyDescent="0.3">
      <c r="E153" t="str">
        <f>IF(antioxidants!$E815&gt;$C$12,antioxidants!B815,IF(antioxidants!$E815&lt;$C$11,antioxidants!B815,1/0))</f>
        <v>Coltsfoot, leaves, dried</v>
      </c>
      <c r="H153">
        <f>VLOOKUP(E153,antioxidants!B815:E3950,4,TRUE)</f>
        <v>61.32</v>
      </c>
    </row>
    <row r="154" spans="5:8" x14ac:dyDescent="0.3">
      <c r="E154" t="str">
        <f>IF(antioxidants!$E817&gt;$C$12,antioxidants!B817,IF(antioxidants!$E817&lt;$C$11,antioxidants!B817,1/0))</f>
        <v>Common alkanet, dried</v>
      </c>
      <c r="H154">
        <f>VLOOKUP(E154,antioxidants!B817:E3952,4,TRUE)</f>
        <v>18.37</v>
      </c>
    </row>
    <row r="155" spans="5:8" x14ac:dyDescent="0.3">
      <c r="E155" t="str">
        <f>IF(antioxidants!$E818&gt;$C$12,antioxidants!B818,IF(antioxidants!$E818&lt;$C$11,antioxidants!B818,1/0))</f>
        <v>Common butterwort, leaves, dried</v>
      </c>
      <c r="H155">
        <f>VLOOKUP(E155,antioxidants!B818:E3953,4,TRUE)</f>
        <v>41.93</v>
      </c>
    </row>
    <row r="156" spans="5:8" x14ac:dyDescent="0.3">
      <c r="E156" t="str">
        <f>IF(antioxidants!$E820&gt;$C$12,antioxidants!B820,IF(antioxidants!$E820&lt;$C$11,antioxidants!B820,1/0))</f>
        <v>Common elder, flower, dried</v>
      </c>
      <c r="H156">
        <f>VLOOKUP(E156,antioxidants!B820:E3955,4,TRUE)</f>
        <v>24.13</v>
      </c>
    </row>
    <row r="157" spans="5:8" x14ac:dyDescent="0.3">
      <c r="E157" t="str">
        <f>IF(antioxidants!$E821&gt;$C$12,antioxidants!B821,IF(antioxidants!$E821&lt;$C$11,antioxidants!B821,1/0))</f>
        <v>Common elder, leaves, dried</v>
      </c>
      <c r="H157">
        <f>VLOOKUP(E157,antioxidants!B821:E3956,4,TRUE)</f>
        <v>20.36</v>
      </c>
    </row>
    <row r="158" spans="5:8" x14ac:dyDescent="0.3">
      <c r="E158" t="str">
        <f>IF(antioxidants!$E822&gt;$C$12,antioxidants!B822,IF(antioxidants!$E822&lt;$C$11,antioxidants!B822,1/0))</f>
        <v>Common fumitory, dried</v>
      </c>
      <c r="H158">
        <f>VLOOKUP(E158,antioxidants!B822:E3957,4,TRUE)</f>
        <v>25.06</v>
      </c>
    </row>
    <row r="159" spans="5:8" x14ac:dyDescent="0.3">
      <c r="E159" t="str">
        <f>IF(antioxidants!$E823&gt;$C$12,antioxidants!B823,IF(antioxidants!$E823&lt;$C$11,antioxidants!B823,1/0))</f>
        <v>Common horsetail, dried</v>
      </c>
      <c r="H159">
        <f>VLOOKUP(E159,antioxidants!B823:E3958,4,TRUE)</f>
        <v>12.17</v>
      </c>
    </row>
    <row r="160" spans="5:8" x14ac:dyDescent="0.3">
      <c r="E160" t="str">
        <f>IF(antioxidants!$E824&gt;$C$12,antioxidants!B824,IF(antioxidants!$E824&lt;$C$11,antioxidants!B824,1/0))</f>
        <v>Common mallow, flower and leaves, dried</v>
      </c>
      <c r="H160">
        <f>VLOOKUP(E160,antioxidants!B824:E3959,4,TRUE)</f>
        <v>9.06</v>
      </c>
    </row>
    <row r="161" spans="5:8" x14ac:dyDescent="0.3">
      <c r="E161" t="str">
        <f>IF(antioxidants!$E825&gt;$C$12,antioxidants!B825,IF(antioxidants!$E825&lt;$C$11,antioxidants!B825,1/0))</f>
        <v>Common mallow, flower, dried</v>
      </c>
      <c r="H161">
        <f>VLOOKUP(E161,antioxidants!B825:E3960,4,TRUE)</f>
        <v>24.63</v>
      </c>
    </row>
    <row r="162" spans="5:8" x14ac:dyDescent="0.3">
      <c r="E162" t="str">
        <f>IF(antioxidants!$E826&gt;$C$12,antioxidants!B826,IF(antioxidants!$E826&lt;$C$11,antioxidants!B826,1/0))</f>
        <v>Common mallow, leaves, dried</v>
      </c>
      <c r="H162">
        <f>VLOOKUP(E162,antioxidants!B826:E3961,4,TRUE)</f>
        <v>9.1999999999999993</v>
      </c>
    </row>
    <row r="163" spans="5:8" x14ac:dyDescent="0.3">
      <c r="E163" t="str">
        <f>IF(antioxidants!$E830&gt;$C$12,antioxidants!B830,IF(antioxidants!$E830&lt;$C$11,antioxidants!B830,1/0))</f>
        <v>Common nettle, stinging nettle, leaves, dried</v>
      </c>
      <c r="H163">
        <f>VLOOKUP(E163,antioxidants!B830:E3965,4,TRUE)</f>
        <v>35.229999999999997</v>
      </c>
    </row>
    <row r="164" spans="5:8" x14ac:dyDescent="0.3">
      <c r="E164" t="str">
        <f>IF(antioxidants!$E831&gt;$C$12,antioxidants!B831,IF(antioxidants!$E831&lt;$C$11,antioxidants!B831,1/0))</f>
        <v>Common polypody, rhizome</v>
      </c>
      <c r="H164">
        <f>VLOOKUP(E164,antioxidants!B831:E3966,4,TRUE)</f>
        <v>35.42</v>
      </c>
    </row>
    <row r="165" spans="5:8" x14ac:dyDescent="0.3">
      <c r="E165" t="str">
        <f>IF(antioxidants!$E832&gt;$C$12,antioxidants!B832,IF(antioxidants!$E832&lt;$C$11,antioxidants!B832,1/0))</f>
        <v>Common silver birch, leaves, dried</v>
      </c>
      <c r="H165">
        <f>VLOOKUP(E165,antioxidants!B832:E3967,4,TRUE)</f>
        <v>22.07</v>
      </c>
    </row>
    <row r="166" spans="5:8" x14ac:dyDescent="0.3">
      <c r="E166" t="str">
        <f>IF(antioxidants!$E833&gt;$C$12,antioxidants!B833,IF(antioxidants!$E833&lt;$C$11,antioxidants!B833,1/0))</f>
        <v>Common valerian, flower and leaves, dried</v>
      </c>
      <c r="H166">
        <f>VLOOKUP(E166,antioxidants!B833:E3968,4,TRUE)</f>
        <v>24.03</v>
      </c>
    </row>
    <row r="167" spans="5:8" x14ac:dyDescent="0.3">
      <c r="E167" t="str">
        <f>IF(antioxidants!$E835&gt;$C$12,antioxidants!B835,IF(antioxidants!$E835&lt;$C$11,antioxidants!B835,1/0))</f>
        <v>Complete One</v>
      </c>
      <c r="H167">
        <f>VLOOKUP(E167,antioxidants!B835:E3970,4,TRUE)</f>
        <v>165.9</v>
      </c>
    </row>
    <row r="168" spans="5:8" x14ac:dyDescent="0.3">
      <c r="E168" t="str">
        <f>IF(antioxidants!$E909&gt;$C$12,antioxidants!B909,IF(antioxidants!$E909&lt;$C$11,antioxidants!B909,1/0))</f>
        <v>Cornflower, dried</v>
      </c>
      <c r="H168">
        <f>VLOOKUP(E168,antioxidants!B909:E4044,4,TRUE)</f>
        <v>11.96</v>
      </c>
    </row>
    <row r="169" spans="5:8" x14ac:dyDescent="0.3">
      <c r="E169" t="str">
        <f>IF(antioxidants!$E910&gt;$C$12,antioxidants!B910,IF(antioxidants!$E910&lt;$C$11,antioxidants!B910,1/0))</f>
        <v>Cornflower, flower, dried</v>
      </c>
      <c r="H169">
        <f>VLOOKUP(E169,antioxidants!B910:E4045,4,TRUE)</f>
        <v>8.84</v>
      </c>
    </row>
    <row r="170" spans="5:8" x14ac:dyDescent="0.3">
      <c r="E170" t="str">
        <f>IF(antioxidants!$E936&gt;$C$12,antioxidants!B936,IF(antioxidants!$E936&lt;$C$11,antioxidants!B936,1/0))</f>
        <v>Creeping jenny (Lysimachia nummularia), leaves, dried</v>
      </c>
      <c r="H170">
        <f>VLOOKUP(E170,antioxidants!B936:E4071,4,TRUE)</f>
        <v>31.31</v>
      </c>
    </row>
    <row r="171" spans="5:8" x14ac:dyDescent="0.3">
      <c r="E171" t="str">
        <f>IF(antioxidants!$E947&gt;$C$12,antioxidants!B947,IF(antioxidants!$E947&lt;$C$11,antioxidants!B947,1/0))</f>
        <v>Crowberries</v>
      </c>
      <c r="H171">
        <f>VLOOKUP(E171,antioxidants!B947:E4082,4,TRUE)</f>
        <v>8.4499999999999993</v>
      </c>
    </row>
    <row r="172" spans="5:8" x14ac:dyDescent="0.3">
      <c r="E172" t="str">
        <f>IF(antioxidants!$E949&gt;$C$12,antioxidants!B949,IF(antioxidants!$E949&lt;$C$11,antioxidants!B949,1/0))</f>
        <v>Crowberries</v>
      </c>
      <c r="H172">
        <f>VLOOKUP(E172,antioxidants!B949:E4084,4,TRUE)</f>
        <v>8.4499999999999993</v>
      </c>
    </row>
    <row r="173" spans="5:8" x14ac:dyDescent="0.3">
      <c r="E173" t="str">
        <f>IF(antioxidants!$E950&gt;$C$12,antioxidants!B950,IF(antioxidants!$E950&lt;$C$11,antioxidants!B950,1/0))</f>
        <v>Crowberries, frozen</v>
      </c>
      <c r="H173">
        <f>VLOOKUP(E173,antioxidants!B950:E4085,4,TRUE)</f>
        <v>10.8</v>
      </c>
    </row>
    <row r="174" spans="5:8" x14ac:dyDescent="0.3">
      <c r="E174" t="str">
        <f>IF(antioxidants!$E954&gt;$C$12,antioxidants!B954,IF(antioxidants!$E954&lt;$C$11,antioxidants!B954,1/0))</f>
        <v>Crowberry, syrup, without sugar (undiluted)</v>
      </c>
      <c r="H174">
        <f>VLOOKUP(E174,antioxidants!B954:E4089,4,TRUE)</f>
        <v>5.9</v>
      </c>
    </row>
    <row r="175" spans="5:8" x14ac:dyDescent="0.3">
      <c r="E175" t="str">
        <f>IF(antioxidants!$E965&gt;$C$12,antioxidants!B965,IF(antioxidants!$E965&lt;$C$11,antioxidants!B965,1/0))</f>
        <v>Cumin, Comino, dried ground</v>
      </c>
      <c r="H175">
        <f>VLOOKUP(E175,antioxidants!B965:E4100,4,TRUE)</f>
        <v>8.23</v>
      </c>
    </row>
    <row r="176" spans="5:8" x14ac:dyDescent="0.3">
      <c r="E176" t="str">
        <f>IF(antioxidants!$E966&gt;$C$12,antioxidants!B966,IF(antioxidants!$E966&lt;$C$11,antioxidants!B966,1/0))</f>
        <v>Cumin, dried ground</v>
      </c>
      <c r="H176">
        <f>VLOOKUP(E176,antioxidants!B966:E4101,4,TRUE)</f>
        <v>10.3</v>
      </c>
    </row>
    <row r="177" spans="5:8" x14ac:dyDescent="0.3">
      <c r="E177" t="str">
        <f>IF(antioxidants!$E967&gt;$C$12,antioxidants!B967,IF(antioxidants!$E967&lt;$C$11,antioxidants!B967,1/0))</f>
        <v>Cumin, dried ground</v>
      </c>
      <c r="H177">
        <f>VLOOKUP(E177,antioxidants!B967:E4102,4,TRUE)</f>
        <v>10.3</v>
      </c>
    </row>
    <row r="178" spans="5:8" x14ac:dyDescent="0.3">
      <c r="E178" t="str">
        <f>IF(antioxidants!$E968&gt;$C$12,antioxidants!B968,IF(antioxidants!$E968&lt;$C$11,antioxidants!B968,1/0))</f>
        <v>Cumin, dried ground</v>
      </c>
      <c r="H178">
        <f>VLOOKUP(E178,antioxidants!B968:E4103,4,TRUE)</f>
        <v>10.3</v>
      </c>
    </row>
    <row r="179" spans="5:8" x14ac:dyDescent="0.3">
      <c r="E179" t="str">
        <f>IF(antioxidants!$E969&gt;$C$12,antioxidants!B969,IF(antioxidants!$E969&lt;$C$11,antioxidants!B969,1/0))</f>
        <v>Cumin, Jerra, dried ground</v>
      </c>
      <c r="H179">
        <f>VLOOKUP(E179,antioxidants!B969:E4104,4,TRUE)</f>
        <v>11.88</v>
      </c>
    </row>
    <row r="180" spans="5:8" x14ac:dyDescent="0.3">
      <c r="E180" t="str">
        <f>IF(antioxidants!$E980&gt;$C$12,antioxidants!B980,IF(antioxidants!$E980&lt;$C$11,antioxidants!B980,1/0))</f>
        <v>Curry, powder</v>
      </c>
      <c r="H180">
        <f>VLOOKUP(E180,antioxidants!B980:E4115,4,TRUE)</f>
        <v>13.02</v>
      </c>
    </row>
    <row r="181" spans="5:8" x14ac:dyDescent="0.3">
      <c r="E181" t="str">
        <f>IF(antioxidants!$E981&gt;$C$12,antioxidants!B981,IF(antioxidants!$E981&lt;$C$11,antioxidants!B981,1/0))</f>
        <v>Curry, powder</v>
      </c>
      <c r="H181">
        <f>VLOOKUP(E181,antioxidants!B981:E4116,4,TRUE)</f>
        <v>13.02</v>
      </c>
    </row>
    <row r="182" spans="5:8" x14ac:dyDescent="0.3">
      <c r="E182" t="str">
        <f>IF(antioxidants!$E982&gt;$C$12,antioxidants!B982,IF(antioxidants!$E982&lt;$C$11,antioxidants!B982,1/0))</f>
        <v>Curry, powder</v>
      </c>
      <c r="H182">
        <f>VLOOKUP(E182,antioxidants!B982:E4117,4,TRUE)</f>
        <v>13.02</v>
      </c>
    </row>
    <row r="183" spans="5:8" x14ac:dyDescent="0.3">
      <c r="E183" t="str">
        <f>IF(antioxidants!$E983&gt;$C$12,antioxidants!B983,IF(antioxidants!$E983&lt;$C$11,antioxidants!B983,1/0))</f>
        <v>Curry, powder</v>
      </c>
      <c r="H183">
        <f>VLOOKUP(E183,antioxidants!B983:E4118,4,TRUE)</f>
        <v>13.02</v>
      </c>
    </row>
    <row r="184" spans="5:8" x14ac:dyDescent="0.3">
      <c r="E184" t="str">
        <f>IF(antioxidants!$E984&gt;$C$12,antioxidants!B984,IF(antioxidants!$E984&lt;$C$11,antioxidants!B984,1/0))</f>
        <v>Curry, powder</v>
      </c>
      <c r="H184">
        <f>VLOOKUP(E184,antioxidants!B984:E4119,4,TRUE)</f>
        <v>13.02</v>
      </c>
    </row>
    <row r="185" spans="5:8" x14ac:dyDescent="0.3">
      <c r="E185" t="str">
        <f>IF(antioxidants!$E985&gt;$C$12,antioxidants!B985,IF(antioxidants!$E985&lt;$C$11,antioxidants!B985,1/0))</f>
        <v>Curry, powder, Madras, hot, dried ground</v>
      </c>
      <c r="H185">
        <f>VLOOKUP(E185,antioxidants!B985:E4120,4,TRUE)</f>
        <v>6.65</v>
      </c>
    </row>
    <row r="186" spans="5:8" x14ac:dyDescent="0.3">
      <c r="E186" t="str">
        <f>IF(antioxidants!$E986&gt;$C$12,antioxidants!B986,IF(antioxidants!$E986&lt;$C$11,antioxidants!B986,1/0))</f>
        <v>Curry, powder, Madras, mild, dried ground</v>
      </c>
      <c r="H186">
        <f>VLOOKUP(E186,antioxidants!B986:E4121,4,TRUE)</f>
        <v>7.43</v>
      </c>
    </row>
    <row r="187" spans="5:8" x14ac:dyDescent="0.3">
      <c r="E187" t="str">
        <f>IF(antioxidants!$E988&gt;$C$12,antioxidants!B988,IF(antioxidants!$E988&lt;$C$11,antioxidants!B988,1/0))</f>
        <v>CVS Daily Vitamin (no minerals)</v>
      </c>
      <c r="H187">
        <f>VLOOKUP(E187,antioxidants!B988:E4123,4,TRUE)</f>
        <v>249.56</v>
      </c>
    </row>
    <row r="188" spans="5:8" x14ac:dyDescent="0.3">
      <c r="E188" t="str">
        <f>IF(antioxidants!$E990&gt;$C$12,antioxidants!B990,IF(antioxidants!$E990&lt;$C$11,antioxidants!B990,1/0))</f>
        <v>CVS Multivitamin with minerals</v>
      </c>
      <c r="H188">
        <f>VLOOKUP(E188,antioxidants!B990:E4125,4,TRUE)</f>
        <v>12.35</v>
      </c>
    </row>
    <row r="189" spans="5:8" x14ac:dyDescent="0.3">
      <c r="E189" t="str">
        <f>IF(antioxidants!$E991&gt;$C$12,antioxidants!B991,IF(antioxidants!$E991&lt;$C$11,antioxidants!B991,1/0))</f>
        <v>CVS plus iron</v>
      </c>
      <c r="H189">
        <f>VLOOKUP(E189,antioxidants!B991:E4126,4,TRUE)</f>
        <v>260.97000000000003</v>
      </c>
    </row>
    <row r="190" spans="5:8" x14ac:dyDescent="0.3">
      <c r="E190" t="str">
        <f>IF(antioxidants!$E993&gt;$C$12,antioxidants!B993,IF(antioxidants!$E993&lt;$C$11,antioxidants!B993,1/0))</f>
        <v>CVS Vitamin C (as ascorbic acid), 500 mg</v>
      </c>
      <c r="H190">
        <f>VLOOKUP(E190,antioxidants!B993:E4128,4,TRUE)</f>
        <v>1019.69</v>
      </c>
    </row>
    <row r="191" spans="5:8" x14ac:dyDescent="0.3">
      <c r="E191" t="str">
        <f>IF(antioxidants!$E994&gt;$C$12,antioxidants!B994,IF(antioxidants!$E994&lt;$C$11,antioxidants!B994,1/0))</f>
        <v>CVS Vitamin C with Rose Hips, 500 mg</v>
      </c>
      <c r="H191">
        <f>VLOOKUP(E191,antioxidants!B994:E4129,4,TRUE)</f>
        <v>796.59</v>
      </c>
    </row>
    <row r="192" spans="5:8" x14ac:dyDescent="0.3">
      <c r="E192" t="str">
        <f>IF(antioxidants!$E995&gt;$C$12,antioxidants!B995,IF(antioxidants!$E995&lt;$C$11,antioxidants!B995,1/0))</f>
        <v>CVS Vitamin E (d alpha tocopherol) 400 IU</v>
      </c>
      <c r="H192">
        <f>VLOOKUP(E192,antioxidants!B995:E4130,4,TRUE)</f>
        <v>320.7</v>
      </c>
    </row>
    <row r="193" spans="5:8" x14ac:dyDescent="0.3">
      <c r="E193" t="str">
        <f>IF(antioxidants!$E996&gt;$C$12,antioxidants!B996,IF(antioxidants!$E996&lt;$C$11,antioxidants!B996,1/0))</f>
        <v>Dame's violet, dried</v>
      </c>
      <c r="H193">
        <f>VLOOKUP(E193,antioxidants!B996:E4131,4,TRUE)</f>
        <v>22.63</v>
      </c>
    </row>
    <row r="194" spans="5:8" x14ac:dyDescent="0.3">
      <c r="E194" t="str">
        <f>IF(antioxidants!$E997&gt;$C$12,antioxidants!B997,IF(antioxidants!$E997&lt;$C$11,antioxidants!B997,1/0))</f>
        <v>Dandelion, flower, dried</v>
      </c>
      <c r="H194">
        <f>VLOOKUP(E194,antioxidants!B997:E4132,4,TRUE)</f>
        <v>12.72</v>
      </c>
    </row>
    <row r="195" spans="5:8" x14ac:dyDescent="0.3">
      <c r="E195" t="str">
        <f>IF(antioxidants!$E998&gt;$C$12,antioxidants!B998,IF(antioxidants!$E998&lt;$C$11,antioxidants!B998,1/0))</f>
        <v>Dandelion, leaves</v>
      </c>
      <c r="H195">
        <f>VLOOKUP(E195,antioxidants!B998:E4133,4,TRUE)</f>
        <v>6.89</v>
      </c>
    </row>
    <row r="196" spans="5:8" x14ac:dyDescent="0.3">
      <c r="E196" t="str">
        <f>IF(antioxidants!$E999&gt;$C$12,antioxidants!B999,IF(antioxidants!$E999&lt;$C$11,antioxidants!B999,1/0))</f>
        <v>Dandelion, leaves, dried</v>
      </c>
      <c r="H196">
        <f>VLOOKUP(E196,antioxidants!B999:E4134,4,TRUE)</f>
        <v>21.07</v>
      </c>
    </row>
    <row r="197" spans="5:8" x14ac:dyDescent="0.3">
      <c r="E197" t="str">
        <f>IF(antioxidants!$E1008&gt;$C$12,antioxidants!B1008,IF(antioxidants!$E1008&lt;$C$11,antioxidants!B1008,1/0))</f>
        <v>Devil's‐bit, dried</v>
      </c>
      <c r="H197">
        <f>VLOOKUP(E197,antioxidants!B1008:E4143,4,TRUE)</f>
        <v>30.18</v>
      </c>
    </row>
    <row r="198" spans="5:8" x14ac:dyDescent="0.3">
      <c r="E198" t="str">
        <f>IF(antioxidants!$E1010&gt;$C$12,antioxidants!B1010,IF(antioxidants!$E1010&lt;$C$11,antioxidants!B1010,1/0))</f>
        <v>Digestiv, powder in capsule</v>
      </c>
      <c r="H198">
        <f>VLOOKUP(E198,antioxidants!B1010:E4145,4,TRUE)</f>
        <v>7.68</v>
      </c>
    </row>
    <row r="199" spans="5:8" x14ac:dyDescent="0.3">
      <c r="E199" t="str">
        <f>IF(antioxidants!$E1011&gt;$C$12,antioxidants!B1011,IF(antioxidants!$E1011&lt;$C$11,antioxidants!B1011,1/0))</f>
        <v>Dill, dried</v>
      </c>
      <c r="H199">
        <f>VLOOKUP(E199,antioxidants!B1011:E4146,4,TRUE)</f>
        <v>2.68</v>
      </c>
    </row>
    <row r="200" spans="5:8" x14ac:dyDescent="0.3">
      <c r="E200" t="str">
        <f>IF(antioxidants!$E1012&gt;$C$12,antioxidants!B1012,IF(antioxidants!$E1012&lt;$C$11,antioxidants!B1012,1/0))</f>
        <v>Dill, dried</v>
      </c>
      <c r="H200">
        <f>VLOOKUP(E200,antioxidants!B1012:E4147,4,TRUE)</f>
        <v>2.68</v>
      </c>
    </row>
    <row r="201" spans="5:8" x14ac:dyDescent="0.3">
      <c r="E201" t="str">
        <f>IF(antioxidants!$E1013&gt;$C$12,antioxidants!B1013,IF(antioxidants!$E1013&lt;$C$11,antioxidants!B1013,1/0))</f>
        <v>Dill, dried</v>
      </c>
      <c r="H201">
        <f>VLOOKUP(E201,antioxidants!B1013:E4148,4,TRUE)</f>
        <v>2.68</v>
      </c>
    </row>
    <row r="202" spans="5:8" x14ac:dyDescent="0.3">
      <c r="E202" t="str">
        <f>IF(antioxidants!$E1025&gt;$C$12,antioxidants!B1025,IF(antioxidants!$E1025&lt;$C$11,antioxidants!B1025,1/0))</f>
        <v>Dog Rose</v>
      </c>
      <c r="H202">
        <f>VLOOKUP(E202,antioxidants!B1025:E4160,4,TRUE)</f>
        <v>34.49</v>
      </c>
    </row>
    <row r="203" spans="5:8" x14ac:dyDescent="0.3">
      <c r="E203" t="str">
        <f>IF(antioxidants!$E1026&gt;$C$12,antioxidants!B1026,IF(antioxidants!$E1026&lt;$C$11,antioxidants!B1026,1/0))</f>
        <v>Dog Rose</v>
      </c>
      <c r="H203">
        <f>VLOOKUP(E203,antioxidants!B1026:E4161,4,TRUE)</f>
        <v>34.49</v>
      </c>
    </row>
    <row r="204" spans="5:8" x14ac:dyDescent="0.3">
      <c r="E204" t="str">
        <f>IF(antioxidants!$E1027&gt;$C$12,antioxidants!B1027,IF(antioxidants!$E1027&lt;$C$11,antioxidants!B1027,1/0))</f>
        <v>Dog Rose</v>
      </c>
      <c r="H204">
        <f>VLOOKUP(E204,antioxidants!B1027:E4162,4,TRUE)</f>
        <v>34.49</v>
      </c>
    </row>
    <row r="205" spans="5:8" x14ac:dyDescent="0.3">
      <c r="E205" t="str">
        <f>IF(antioxidants!$E1028&gt;$C$12,antioxidants!B1028,IF(antioxidants!$E1028&lt;$C$11,antioxidants!B1028,1/0))</f>
        <v>Dog Rose</v>
      </c>
      <c r="H205">
        <f>VLOOKUP(E205,antioxidants!B1028:E4163,4,TRUE)</f>
        <v>34.49</v>
      </c>
    </row>
    <row r="206" spans="5:8" x14ac:dyDescent="0.3">
      <c r="E206" t="str">
        <f>IF(antioxidants!$E1030&gt;$C$12,antioxidants!B1030,IF(antioxidants!$E1030&lt;$C$11,antioxidants!B1030,1/0))</f>
        <v>Dog Rose, dried, whole</v>
      </c>
      <c r="H206">
        <f>VLOOKUP(E206,antioxidants!B1030:E4165,4,TRUE)</f>
        <v>78.09</v>
      </c>
    </row>
    <row r="207" spans="5:8" x14ac:dyDescent="0.3">
      <c r="E207" t="str">
        <f>IF(antioxidants!$E1031&gt;$C$12,antioxidants!B1031,IF(antioxidants!$E1031&lt;$C$11,antioxidants!B1031,1/0))</f>
        <v>Dog Rose, extract</v>
      </c>
      <c r="H207">
        <f>VLOOKUP(E207,antioxidants!B1031:E4166,4,TRUE)</f>
        <v>18.52</v>
      </c>
    </row>
    <row r="208" spans="5:8" x14ac:dyDescent="0.3">
      <c r="E208" t="str">
        <f>IF(antioxidants!$E1032&gt;$C$12,antioxidants!B1032,IF(antioxidants!$E1032&lt;$C$11,antioxidants!B1032,1/0))</f>
        <v>Dog Rose, powder</v>
      </c>
      <c r="H208">
        <f>VLOOKUP(E208,antioxidants!B1032:E4167,4,TRUE)</f>
        <v>54.3</v>
      </c>
    </row>
    <row r="209" spans="5:8" x14ac:dyDescent="0.3">
      <c r="E209" t="str">
        <f>IF(antioxidants!$E1033&gt;$C$12,antioxidants!B1033,IF(antioxidants!$E1033&lt;$C$11,antioxidants!B1033,1/0))</f>
        <v>Dog Rose, powder, Hyben‐ Vital</v>
      </c>
      <c r="H209">
        <f>VLOOKUP(E209,antioxidants!B1033:E4168,4,TRUE)</f>
        <v>28.49</v>
      </c>
    </row>
    <row r="210" spans="5:8" x14ac:dyDescent="0.3">
      <c r="E210" t="str">
        <f>IF(antioxidants!$E1034&gt;$C$12,antioxidants!B1034,IF(antioxidants!$E1034&lt;$C$11,antioxidants!B1034,1/0))</f>
        <v>Dog Rose, powder, HybenMax</v>
      </c>
      <c r="H210">
        <f>VLOOKUP(E210,antioxidants!B1034:E4169,4,TRUE)</f>
        <v>20.82</v>
      </c>
    </row>
    <row r="211" spans="5:8" x14ac:dyDescent="0.3">
      <c r="E211" t="str">
        <f>IF(antioxidants!$E1035&gt;$C$12,antioxidants!B1035,IF(antioxidants!$E1035&lt;$C$11,antioxidants!B1035,1/0))</f>
        <v>Dog Rosepurée</v>
      </c>
      <c r="H211">
        <f>VLOOKUP(E211,antioxidants!B1035:E4170,4,TRUE)</f>
        <v>6.68</v>
      </c>
    </row>
    <row r="212" spans="5:8" x14ac:dyDescent="0.3">
      <c r="E212" t="str">
        <f>IF(antioxidants!$E1036&gt;$C$12,antioxidants!B1036,IF(antioxidants!$E1036&lt;$C$11,antioxidants!B1036,1/0))</f>
        <v>Dog Roseshell, flour</v>
      </c>
      <c r="H212">
        <f>VLOOKUP(E212,antioxidants!B1036:E4171,4,TRUE)</f>
        <v>75.84</v>
      </c>
    </row>
    <row r="213" spans="5:8" x14ac:dyDescent="0.3">
      <c r="E213" t="str">
        <f>IF(antioxidants!$E1037&gt;$C$12,antioxidants!B1037,IF(antioxidants!$E1037&lt;$C$11,antioxidants!B1037,1/0))</f>
        <v>Domiana de SanLuis</v>
      </c>
      <c r="H213">
        <f>VLOOKUP(E213,antioxidants!B1037:E4172,4,TRUE)</f>
        <v>10.69</v>
      </c>
    </row>
    <row r="214" spans="5:8" x14ac:dyDescent="0.3">
      <c r="E214" t="str">
        <f>IF(antioxidants!$E1081&gt;$C$12,antioxidants!B1081,IF(antioxidants!$E1081&lt;$C$11,antioxidants!B1081,1/0))</f>
        <v>Dwarf birch, leaves, dried</v>
      </c>
      <c r="H214">
        <f>VLOOKUP(E214,antioxidants!B1081:E4216,4,TRUE)</f>
        <v>86.22</v>
      </c>
    </row>
    <row r="215" spans="5:8" x14ac:dyDescent="0.3">
      <c r="E215" t="str">
        <f>IF(antioxidants!$E1114&gt;$C$12,antioxidants!B1114,IF(antioxidants!$E1114&lt;$C$11,antioxidants!B1114,1/0))</f>
        <v>Elderberry, syrup, without sugar (undiluted)</v>
      </c>
      <c r="H215">
        <f>VLOOKUP(E215,antioxidants!B1114:E4249,4,TRUE)</f>
        <v>6.31</v>
      </c>
    </row>
    <row r="216" spans="5:8" x14ac:dyDescent="0.3">
      <c r="E216" t="str">
        <f>IF(antioxidants!$E1118&gt;$C$12,antioxidants!B1118,IF(antioxidants!$E1118&lt;$C$11,antioxidants!B1118,1/0))</f>
        <v>English ivy, leaves, dried</v>
      </c>
      <c r="H216">
        <f>VLOOKUP(E216,antioxidants!B1118:E4253,4,TRUE)</f>
        <v>27.98</v>
      </c>
    </row>
    <row r="217" spans="5:8" x14ac:dyDescent="0.3">
      <c r="E217" t="str">
        <f>IF(antioxidants!$E1127&gt;$C$12,antioxidants!B1127,IF(antioxidants!$E1127&lt;$C$11,antioxidants!B1127,1/0))</f>
        <v>Estragon, dried</v>
      </c>
      <c r="H217">
        <f>VLOOKUP(E217,antioxidants!B1127:E4262,4,TRUE)</f>
        <v>13.63</v>
      </c>
    </row>
    <row r="218" spans="5:8" x14ac:dyDescent="0.3">
      <c r="E218" t="str">
        <f>IF(antioxidants!$E1128&gt;$C$12,antioxidants!B1128,IF(antioxidants!$E1128&lt;$C$11,antioxidants!B1128,1/0))</f>
        <v>Estragon, dried</v>
      </c>
      <c r="H218">
        <f>VLOOKUP(E218,antioxidants!B1128:E4263,4,TRUE)</f>
        <v>13.63</v>
      </c>
    </row>
    <row r="219" spans="5:8" x14ac:dyDescent="0.3">
      <c r="E219" t="str">
        <f>IF(antioxidants!$E1129&gt;$C$12,antioxidants!B1129,IF(antioxidants!$E1129&lt;$C$11,antioxidants!B1129,1/0))</f>
        <v>Estragon, french, leaves, dried</v>
      </c>
      <c r="H219">
        <f>VLOOKUP(E219,antioxidants!B1129:E4264,4,TRUE)</f>
        <v>43.22</v>
      </c>
    </row>
    <row r="220" spans="5:8" x14ac:dyDescent="0.3">
      <c r="E220" t="str">
        <f>IF(antioxidants!$E1130&gt;$C$12,antioxidants!B1130,IF(antioxidants!$E1130&lt;$C$11,antioxidants!B1130,1/0))</f>
        <v>Estragon, russian, leaves, dried</v>
      </c>
      <c r="H220">
        <f>VLOOKUP(E220,antioxidants!B1130:E4265,4,TRUE)</f>
        <v>44.75</v>
      </c>
    </row>
    <row r="221" spans="5:8" x14ac:dyDescent="0.3">
      <c r="E221" t="str">
        <f>IF(antioxidants!$E1131&gt;$C$12,antioxidants!B1131,IF(antioxidants!$E1131&lt;$C$11,antioxidants!B1131,1/0))</f>
        <v>Eucalipto</v>
      </c>
      <c r="H221">
        <f>VLOOKUP(E221,antioxidants!B1131:E4266,4,TRUE)</f>
        <v>47.3</v>
      </c>
    </row>
    <row r="222" spans="5:8" x14ac:dyDescent="0.3">
      <c r="E222" t="str">
        <f>IF(antioxidants!$E1132&gt;$C$12,antioxidants!B1132,IF(antioxidants!$E1132&lt;$C$11,antioxidants!B1132,1/0))</f>
        <v>European golden rod, dried</v>
      </c>
      <c r="H222">
        <f>VLOOKUP(E222,antioxidants!B1132:E4267,4,TRUE)</f>
        <v>28.43</v>
      </c>
    </row>
    <row r="223" spans="5:8" x14ac:dyDescent="0.3">
      <c r="E223" t="str">
        <f>IF(antioxidants!$E1133&gt;$C$12,antioxidants!B1133,IF(antioxidants!$E1133&lt;$C$11,antioxidants!B1133,1/0))</f>
        <v>Fakouhoye leaves, dried</v>
      </c>
      <c r="H223">
        <f>VLOOKUP(E223,antioxidants!B1133:E4268,4,TRUE)</f>
        <v>10.199999999999999</v>
      </c>
    </row>
    <row r="224" spans="5:8" x14ac:dyDescent="0.3">
      <c r="E224" t="str">
        <f>IF(antioxidants!$E1135&gt;$C$12,antioxidants!B1135,IF(antioxidants!$E1135&lt;$C$11,antioxidants!B1135,1/0))</f>
        <v>Fennel, leaves, dried</v>
      </c>
      <c r="H224">
        <f>VLOOKUP(E224,antioxidants!B1135:E4270,4,TRUE)</f>
        <v>18.91</v>
      </c>
    </row>
    <row r="225" spans="5:8" x14ac:dyDescent="0.3">
      <c r="E225" t="str">
        <f>IF(antioxidants!$E1136&gt;$C$12,antioxidants!B1136,IF(antioxidants!$E1136&lt;$C$11,antioxidants!B1136,1/0))</f>
        <v>Fennel, whole seeds, dried</v>
      </c>
      <c r="H225">
        <f>VLOOKUP(E225,antioxidants!B1136:E4271,4,TRUE)</f>
        <v>5.84</v>
      </c>
    </row>
    <row r="226" spans="5:8" x14ac:dyDescent="0.3">
      <c r="E226" t="str">
        <f>IF(antioxidants!$E1140&gt;$C$12,antioxidants!B1140,IF(antioxidants!$E1140&lt;$C$11,antioxidants!B1140,1/0))</f>
        <v>Field bindweed, dried</v>
      </c>
      <c r="H226">
        <f>VLOOKUP(E226,antioxidants!B1140:E4275,4,TRUE)</f>
        <v>17.510000000000002</v>
      </c>
    </row>
    <row r="227" spans="5:8" x14ac:dyDescent="0.3">
      <c r="E227" t="str">
        <f>IF(antioxidants!$E1141&gt;$C$12,antioxidants!B1141,IF(antioxidants!$E1141&lt;$C$11,antioxidants!B1141,1/0))</f>
        <v>Field forget‐me‐not, dried</v>
      </c>
      <c r="H227">
        <f>VLOOKUP(E227,antioxidants!B1141:E4276,4,TRUE)</f>
        <v>28.15</v>
      </c>
    </row>
    <row r="228" spans="5:8" x14ac:dyDescent="0.3">
      <c r="E228" t="str">
        <f>IF(antioxidants!$E1142&gt;$C$12,antioxidants!B1142,IF(antioxidants!$E1142&lt;$C$11,antioxidants!B1142,1/0))</f>
        <v>Field horsetail (Equisetum arvense), leaves, dried</v>
      </c>
      <c r="H228">
        <f>VLOOKUP(E228,antioxidants!B1142:E4277,4,TRUE)</f>
        <v>9.41</v>
      </c>
    </row>
    <row r="229" spans="5:8" x14ac:dyDescent="0.3">
      <c r="E229" t="str">
        <f>IF(antioxidants!$E1143&gt;$C$12,antioxidants!B1143,IF(antioxidants!$E1143&lt;$C$11,antioxidants!B1143,1/0))</f>
        <v>Field restharrow (Ononis arvensis), root</v>
      </c>
      <c r="H229">
        <f>VLOOKUP(E229,antioxidants!B1143:E4278,4,TRUE)</f>
        <v>10.15</v>
      </c>
    </row>
    <row r="230" spans="5:8" x14ac:dyDescent="0.3">
      <c r="E230" t="str">
        <f>IF(antioxidants!$E1152&gt;$C$12,antioxidants!B1152,IF(antioxidants!$E1152&lt;$C$11,antioxidants!B1152,1/0))</f>
        <v>Figwort, dried</v>
      </c>
      <c r="H230">
        <f>VLOOKUP(E230,antioxidants!B1152:E4287,4,TRUE)</f>
        <v>8.69</v>
      </c>
    </row>
    <row r="231" spans="5:8" x14ac:dyDescent="0.3">
      <c r="E231" t="str">
        <f>IF(antioxidants!$E1154&gt;$C$12,antioxidants!B1154,IF(antioxidants!$E1154&lt;$C$11,antioxidants!B1154,1/0))</f>
        <v>Fir clubmoss, dried</v>
      </c>
      <c r="H231">
        <f>VLOOKUP(E231,antioxidants!B1154:E4289,4,TRUE)</f>
        <v>10.58</v>
      </c>
    </row>
    <row r="232" spans="5:8" x14ac:dyDescent="0.3">
      <c r="E232" t="str">
        <f>IF(antioxidants!$E1172&gt;$C$12,antioxidants!B1172,IF(antioxidants!$E1172&lt;$C$11,antioxidants!B1172,1/0))</f>
        <v>Forward Multi‐Nutrient Oacket</v>
      </c>
      <c r="H232">
        <f>VLOOKUP(E232,antioxidants!B1172:E4307,4,TRUE)</f>
        <v>138.54</v>
      </c>
    </row>
    <row r="233" spans="5:8" x14ac:dyDescent="0.3">
      <c r="E233" t="str">
        <f>IF(antioxidants!$E1203&gt;$C$12,antioxidants!B1203,IF(antioxidants!$E1203&lt;$C$11,antioxidants!B1203,1/0))</f>
        <v>Fruit from the African Baobab tree</v>
      </c>
      <c r="H233">
        <f>VLOOKUP(E233,antioxidants!B1203:E4338,4,TRUE)</f>
        <v>10.84</v>
      </c>
    </row>
    <row r="234" spans="5:8" x14ac:dyDescent="0.3">
      <c r="E234" t="str">
        <f>IF(antioxidants!$E1206&gt;$C$12,antioxidants!B1206,IF(antioxidants!$E1206&lt;$C$11,antioxidants!B1206,1/0))</f>
        <v>Gamma E capsules, oil</v>
      </c>
      <c r="H234">
        <f>VLOOKUP(E234,antioxidants!B1206:E4341,4,TRUE)</f>
        <v>39.97</v>
      </c>
    </row>
    <row r="235" spans="5:8" x14ac:dyDescent="0.3">
      <c r="E235" t="str">
        <f>IF(antioxidants!$E1207&gt;$C$12,antioxidants!B1207,IF(antioxidants!$E1207&lt;$C$11,antioxidants!B1207,1/0))</f>
        <v>Garden Cat‐mint (Nepeta x faassenii), dried</v>
      </c>
      <c r="H235">
        <f>VLOOKUP(E235,antioxidants!B1207:E4342,4,TRUE)</f>
        <v>14.18</v>
      </c>
    </row>
    <row r="236" spans="5:8" x14ac:dyDescent="0.3">
      <c r="E236" t="str">
        <f>IF(antioxidants!$E1220&gt;$C$12,antioxidants!B1220,IF(antioxidants!$E1220&lt;$C$11,antioxidants!B1220,1/0))</f>
        <v>Ginger (jengibre molido), dried ground</v>
      </c>
      <c r="H236">
        <f>VLOOKUP(E236,antioxidants!B1220:E4355,4,TRUE)</f>
        <v>22.19</v>
      </c>
    </row>
    <row r="237" spans="5:8" x14ac:dyDescent="0.3">
      <c r="E237" t="str">
        <f>IF(antioxidants!$E1221&gt;$C$12,antioxidants!B1221,IF(antioxidants!$E1221&lt;$C$11,antioxidants!B1221,1/0))</f>
        <v>Ginger, dried</v>
      </c>
      <c r="H237">
        <f>VLOOKUP(E237,antioxidants!B1221:E4356,4,TRUE)</f>
        <v>11.31</v>
      </c>
    </row>
    <row r="238" spans="5:8" x14ac:dyDescent="0.3">
      <c r="E238" t="str">
        <f>IF(antioxidants!$E1222&gt;$C$12,antioxidants!B1222,IF(antioxidants!$E1222&lt;$C$11,antioxidants!B1222,1/0))</f>
        <v>Ginger, dried ground</v>
      </c>
      <c r="H238">
        <f>VLOOKUP(E238,antioxidants!B1222:E4357,4,TRUE)</f>
        <v>21.57</v>
      </c>
    </row>
    <row r="239" spans="5:8" x14ac:dyDescent="0.3">
      <c r="E239" t="str">
        <f>IF(antioxidants!$E1224&gt;$C$12,antioxidants!B1224,IF(antioxidants!$E1224&lt;$C$11,antioxidants!B1224,1/0))</f>
        <v>Ginger, dried ground</v>
      </c>
      <c r="H239">
        <f>VLOOKUP(E239,antioxidants!B1224:E4359,4,TRUE)</f>
        <v>21.57</v>
      </c>
    </row>
    <row r="240" spans="5:8" x14ac:dyDescent="0.3">
      <c r="E240" t="str">
        <f>IF(antioxidants!$E1225&gt;$C$12,antioxidants!B1225,IF(antioxidants!$E1225&lt;$C$11,antioxidants!B1225,1/0))</f>
        <v>Ginger, dried ground</v>
      </c>
      <c r="H240">
        <f>VLOOKUP(E240,antioxidants!B1225:E4360,4,TRUE)</f>
        <v>21.57</v>
      </c>
    </row>
    <row r="241" spans="5:8" x14ac:dyDescent="0.3">
      <c r="E241" t="str">
        <f>IF(antioxidants!$E1229&gt;$C$12,antioxidants!B1229,IF(antioxidants!$E1229&lt;$C$11,antioxidants!B1229,1/0))</f>
        <v>Ginkgo Biloba, 60 mg</v>
      </c>
      <c r="H241">
        <f>VLOOKUP(E241,antioxidants!B1229:E4364,4,TRUE)</f>
        <v>35.85</v>
      </c>
    </row>
    <row r="242" spans="5:8" x14ac:dyDescent="0.3">
      <c r="E242" t="str">
        <f>IF(antioxidants!$E1235&gt;$C$12,antioxidants!B1235,IF(antioxidants!$E1235&lt;$C$11,antioxidants!B1235,1/0))</f>
        <v>Glycyrrhizae Radix</v>
      </c>
      <c r="H242">
        <f>VLOOKUP(E242,antioxidants!B1235:E4370,4,TRUE)</f>
        <v>11.58</v>
      </c>
    </row>
    <row r="243" spans="5:8" x14ac:dyDescent="0.3">
      <c r="E243" t="str">
        <f>IF(antioxidants!$E1237&gt;$C$12,antioxidants!B1237,IF(antioxidants!$E1237&lt;$C$11,antioxidants!B1237,1/0))</f>
        <v>GNC Spirulina, 500 mg capsules</v>
      </c>
      <c r="H243">
        <f>VLOOKUP(E243,antioxidants!B1237:E4372,4,TRUE)</f>
        <v>5.97</v>
      </c>
    </row>
    <row r="244" spans="5:8" x14ac:dyDescent="0.3">
      <c r="E244" t="str">
        <f>IF(antioxidants!$E1238&gt;$C$12,antioxidants!B1238,IF(antioxidants!$E1238&lt;$C$11,antioxidants!B1238,1/0))</f>
        <v>GNC Ultra Mega Gold</v>
      </c>
      <c r="H244">
        <f>VLOOKUP(E244,antioxidants!B1238:E4373,4,TRUE)</f>
        <v>235.55</v>
      </c>
    </row>
    <row r="245" spans="5:8" x14ac:dyDescent="0.3">
      <c r="E245" t="str">
        <f>IF(antioxidants!$E1242&gt;$C$12,antioxidants!B1242,IF(antioxidants!$E1242&lt;$C$11,antioxidants!B1242,1/0))</f>
        <v>Goshuyutou, kampo, traditional Chinese medicine from Japan, powder</v>
      </c>
      <c r="H245">
        <f>VLOOKUP(E245,antioxidants!B1242:E4377,4,TRUE)</f>
        <v>132.58000000000001</v>
      </c>
    </row>
    <row r="246" spans="5:8" x14ac:dyDescent="0.3">
      <c r="E246" t="str">
        <f>IF(antioxidants!$E1250&gt;$C$12,antioxidants!B1250,IF(antioxidants!$E1250&lt;$C$11,antioxidants!B1250,1/0))</f>
        <v>Grape Seed Extract, 50 mg</v>
      </c>
      <c r="H246">
        <f>VLOOKUP(E246,antioxidants!B1250:E4385,4,TRUE)</f>
        <v>108.13</v>
      </c>
    </row>
    <row r="247" spans="5:8" x14ac:dyDescent="0.3">
      <c r="E247" t="str">
        <f>IF(antioxidants!$E1266&gt;$C$12,antioxidants!B1266,IF(antioxidants!$E1266&lt;$C$11,antioxidants!B1266,1/0))</f>
        <v>Grass‐of‐Parnasuss (Parnassia palustris), dried</v>
      </c>
      <c r="H247">
        <f>VLOOKUP(E247,antioxidants!B1266:E4401,4,TRUE)</f>
        <v>52.27</v>
      </c>
    </row>
    <row r="248" spans="5:8" x14ac:dyDescent="0.3">
      <c r="E248" t="str">
        <f>IF(antioxidants!$E1272&gt;$C$12,antioxidants!B1272,IF(antioxidants!$E1272&lt;$C$11,antioxidants!B1272,1/0))</f>
        <v>Greater burdock, root</v>
      </c>
      <c r="H248">
        <f>VLOOKUP(E248,antioxidants!B1272:E4407,4,TRUE)</f>
        <v>14.26</v>
      </c>
    </row>
    <row r="249" spans="5:8" x14ac:dyDescent="0.3">
      <c r="E249" t="str">
        <f>IF(antioxidants!$E1273&gt;$C$12,antioxidants!B1273,IF(antioxidants!$E1273&lt;$C$11,antioxidants!B1273,1/0))</f>
        <v>Greater plantain, leaves, dried</v>
      </c>
      <c r="H249">
        <f>VLOOKUP(E249,antioxidants!B1273:E4408,4,TRUE)</f>
        <v>22.03</v>
      </c>
    </row>
    <row r="250" spans="5:8" x14ac:dyDescent="0.3">
      <c r="E250" t="str">
        <f>IF(antioxidants!$E1276&gt;$C$12,antioxidants!B1276,IF(antioxidants!$E1276&lt;$C$11,antioxidants!B1276,1/0))</f>
        <v>Green mint, leaves, dried</v>
      </c>
      <c r="H250">
        <f>VLOOKUP(E250,antioxidants!B1276:E4411,4,TRUE)</f>
        <v>142.58000000000001</v>
      </c>
    </row>
    <row r="251" spans="5:8" x14ac:dyDescent="0.3">
      <c r="E251" t="str">
        <f>IF(antioxidants!$E1277&gt;$C$12,antioxidants!B1277,IF(antioxidants!$E1277&lt;$C$11,antioxidants!B1277,1/0))</f>
        <v>Grey alder (Alnus incana), leaves, dried</v>
      </c>
      <c r="H251">
        <f>VLOOKUP(E251,antioxidants!B1277:E4412,4,TRUE)</f>
        <v>59.27</v>
      </c>
    </row>
    <row r="252" spans="5:8" x14ac:dyDescent="0.3">
      <c r="E252" t="str">
        <f>IF(antioxidants!$E1278&gt;$C$12,antioxidants!B1278,IF(antioxidants!$E1278&lt;$C$11,antioxidants!B1278,1/0))</f>
        <v>Ground‐ivy (Glechoma hederacea), dried</v>
      </c>
      <c r="H252">
        <f>VLOOKUP(E252,antioxidants!B1278:E4413,4,TRUE)</f>
        <v>31.72</v>
      </c>
    </row>
    <row r="253" spans="5:8" x14ac:dyDescent="0.3">
      <c r="E253" t="str">
        <f>IF(antioxidants!$E1297&gt;$C$12,antioxidants!B1297,IF(antioxidants!$E1297&lt;$C$11,antioxidants!B1297,1/0))</f>
        <v>Hazel, leaves, dried</v>
      </c>
      <c r="H253">
        <f>VLOOKUP(E253,antioxidants!B1297:E4432,4,TRUE)</f>
        <v>35.51</v>
      </c>
    </row>
    <row r="254" spans="5:8" x14ac:dyDescent="0.3">
      <c r="E254" t="str">
        <f>IF(antioxidants!$E1305&gt;$C$12,antioxidants!B1305,IF(antioxidants!$E1305&lt;$C$11,antioxidants!B1305,1/0))</f>
        <v>Heather, flower, dried</v>
      </c>
      <c r="H254">
        <f>VLOOKUP(E254,antioxidants!B1305:E4440,4,TRUE)</f>
        <v>56.98</v>
      </c>
    </row>
    <row r="255" spans="5:8" x14ac:dyDescent="0.3">
      <c r="E255" t="str">
        <f>IF(antioxidants!$E1306&gt;$C$12,antioxidants!B1306,IF(antioxidants!$E1306&lt;$C$11,antioxidants!B1306,1/0))</f>
        <v>Hoary plantain, leaves, dried</v>
      </c>
      <c r="H255">
        <f>VLOOKUP(E255,antioxidants!B1306:E4441,4,TRUE)</f>
        <v>29.35</v>
      </c>
    </row>
    <row r="256" spans="5:8" x14ac:dyDescent="0.3">
      <c r="E256" t="str">
        <f>IF(antioxidants!$E1307&gt;$C$12,antioxidants!B1307,IF(antioxidants!$E1307&lt;$C$11,antioxidants!B1307,1/0))</f>
        <v>Hochuekkito</v>
      </c>
      <c r="H256">
        <f>VLOOKUP(E256,antioxidants!B1307:E4442,4,TRUE)</f>
        <v>9.67</v>
      </c>
    </row>
    <row r="257" spans="5:8" x14ac:dyDescent="0.3">
      <c r="E257" t="str">
        <f>IF(antioxidants!$E1309&gt;$C$12,antioxidants!B1309,IF(antioxidants!$E1309&lt;$C$11,antioxidants!B1309,1/0))</f>
        <v>Hollyhock, flower and leaves, dried</v>
      </c>
      <c r="H257">
        <f>VLOOKUP(E257,antioxidants!B1309:E4444,4,TRUE)</f>
        <v>10.16</v>
      </c>
    </row>
    <row r="258" spans="5:8" x14ac:dyDescent="0.3">
      <c r="E258" t="str">
        <f>IF(antioxidants!$E1320&gt;$C$12,antioxidants!B1320,IF(antioxidants!$E1320&lt;$C$11,antioxidants!B1320,1/0))</f>
        <v>Hop, cone</v>
      </c>
      <c r="H258">
        <f>VLOOKUP(E258,antioxidants!B1320:E4455,4,TRUE)</f>
        <v>30.96</v>
      </c>
    </row>
    <row r="259" spans="5:8" x14ac:dyDescent="0.3">
      <c r="E259" t="str">
        <f>IF(antioxidants!$E1321&gt;$C$12,antioxidants!B1321,IF(antioxidants!$E1321&lt;$C$11,antioxidants!B1321,1/0))</f>
        <v>Hops, leaves, dried</v>
      </c>
      <c r="H259">
        <f>VLOOKUP(E259,antioxidants!B1321:E4456,4,TRUE)</f>
        <v>35.28</v>
      </c>
    </row>
    <row r="260" spans="5:8" x14ac:dyDescent="0.3">
      <c r="E260" t="str">
        <f>IF(antioxidants!$E1322&gt;$C$12,antioxidants!B1322,IF(antioxidants!$E1322&lt;$C$11,antioxidants!B1322,1/0))</f>
        <v>Horehound (Marrubium vulgare), dried</v>
      </c>
      <c r="H260">
        <f>VLOOKUP(E260,antioxidants!B1322:E4457,4,TRUE)</f>
        <v>12.49</v>
      </c>
    </row>
    <row r="261" spans="5:8" x14ac:dyDescent="0.3">
      <c r="E261" t="str">
        <f>IF(antioxidants!$E1330&gt;$C$12,antioxidants!B1330,IF(antioxidants!$E1330&lt;$C$11,antioxidants!B1330,1/0))</f>
        <v>Hound's tongue, leaves, dried</v>
      </c>
      <c r="H261">
        <f>VLOOKUP(E261,antioxidants!B1330:E4465,4,TRUE)</f>
        <v>32.65</v>
      </c>
    </row>
    <row r="262" spans="5:8" x14ac:dyDescent="0.3">
      <c r="E262" t="str">
        <f>IF(antioxidants!$E1332&gt;$C$12,antioxidants!B1332,IF(antioxidants!$E1332&lt;$C$11,antioxidants!B1332,1/0))</f>
        <v>Huacharable</v>
      </c>
      <c r="H262">
        <f>VLOOKUP(E262,antioxidants!B1332:E4467,4,TRUE)</f>
        <v>39.18</v>
      </c>
    </row>
    <row r="263" spans="5:8" x14ac:dyDescent="0.3">
      <c r="E263" t="str">
        <f>IF(antioxidants!$E1334&gt;$C$12,antioxidants!B1334,IF(antioxidants!$E1334&lt;$C$11,antioxidants!B1334,1/0))</f>
        <v>Hyssop, flower, dried</v>
      </c>
      <c r="H263">
        <f>VLOOKUP(E263,antioxidants!B1334:E4469,4,TRUE)</f>
        <v>52.29</v>
      </c>
    </row>
    <row r="264" spans="5:8" x14ac:dyDescent="0.3">
      <c r="E264" t="str">
        <f>IF(antioxidants!$E1335&gt;$C$12,antioxidants!B1335,IF(antioxidants!$E1335&lt;$C$11,antioxidants!B1335,1/0))</f>
        <v>Hyssop, leaves, dried</v>
      </c>
      <c r="H264">
        <f>VLOOKUP(E264,antioxidants!B1335:E4470,4,TRUE)</f>
        <v>44.9</v>
      </c>
    </row>
    <row r="265" spans="5:8" x14ac:dyDescent="0.3">
      <c r="E265" t="str">
        <f>IF(antioxidants!$E1356&gt;$C$12,antioxidants!B1356,IF(antioxidants!$E1356&lt;$C$11,antioxidants!B1356,1/0))</f>
        <v>Imperatoria ostruthium, rhizome</v>
      </c>
      <c r="H265">
        <f>VLOOKUP(E265,antioxidants!B1356:E4491,4,TRUE)</f>
        <v>27.56</v>
      </c>
    </row>
    <row r="266" spans="5:8" x14ac:dyDescent="0.3">
      <c r="E266" t="str">
        <f>IF(antioxidants!$E1359&gt;$C$12,antioxidants!B1359,IF(antioxidants!$E1359&lt;$C$11,antioxidants!B1359,1/0))</f>
        <v>Instant cocoa, Choco‐Mocca, powder</v>
      </c>
      <c r="H266">
        <f>VLOOKUP(E266,antioxidants!B1359:E4494,4,TRUE)</f>
        <v>5.83</v>
      </c>
    </row>
    <row r="267" spans="5:8" x14ac:dyDescent="0.3">
      <c r="E267" t="str">
        <f>IF(antioxidants!$E1367&gt;$C$12,antioxidants!B1367,IF(antioxidants!$E1367&lt;$C$11,antioxidants!B1367,1/0))</f>
        <v>Jalapeño Pepper, dried</v>
      </c>
      <c r="H267">
        <f>VLOOKUP(E267,antioxidants!B1367:E4502,4,TRUE)</f>
        <v>8.25</v>
      </c>
    </row>
    <row r="268" spans="5:8" x14ac:dyDescent="0.3">
      <c r="E268" t="str">
        <f>IF(antioxidants!$E1371&gt;$C$12,antioxidants!B1371,IF(antioxidants!$E1371&lt;$C$11,antioxidants!B1371,1/0))</f>
        <v>Japanese pepper, dried ground</v>
      </c>
      <c r="H268">
        <f>VLOOKUP(E268,antioxidants!B1371:E4506,4,TRUE)</f>
        <v>36.92</v>
      </c>
    </row>
    <row r="269" spans="5:8" x14ac:dyDescent="0.3">
      <c r="E269" t="str">
        <f>IF(antioxidants!$E1373&gt;$C$12,antioxidants!B1373,IF(antioxidants!$E1373&lt;$C$11,antioxidants!B1373,1/0))</f>
        <v>Japanese rose, Ramanas rose, fruit shell, dried</v>
      </c>
      <c r="H269">
        <f>VLOOKUP(E269,antioxidants!B1373:E4508,4,TRUE)</f>
        <v>58.66</v>
      </c>
    </row>
    <row r="270" spans="5:8" x14ac:dyDescent="0.3">
      <c r="E270" t="str">
        <f>IF(antioxidants!$E1470&gt;$C$12,antioxidants!B1470,IF(antioxidants!$E1470&lt;$C$11,antioxidants!B1470,1/0))</f>
        <v>Jungamals Life Pak for Kids</v>
      </c>
      <c r="H270">
        <f>VLOOKUP(E270,antioxidants!B1470:E4605,4,TRUE)</f>
        <v>36.270000000000003</v>
      </c>
    </row>
    <row r="271" spans="5:8" x14ac:dyDescent="0.3">
      <c r="E271" t="str">
        <f>IF(antioxidants!$E1472&gt;$C$12,antioxidants!B1472,IF(antioxidants!$E1472&lt;$C$11,antioxidants!B1472,1/0))</f>
        <v>Juniper berries, blue, dried</v>
      </c>
      <c r="H271">
        <f>VLOOKUP(E271,antioxidants!B1472:E4607,4,TRUE)</f>
        <v>19.29</v>
      </c>
    </row>
    <row r="272" spans="5:8" x14ac:dyDescent="0.3">
      <c r="E272" t="str">
        <f>IF(antioxidants!$E1473&gt;$C$12,antioxidants!B1473,IF(antioxidants!$E1473&lt;$C$11,antioxidants!B1473,1/0))</f>
        <v>Juniper berries, coniferous litter, dried</v>
      </c>
      <c r="H272">
        <f>VLOOKUP(E272,antioxidants!B1473:E4608,4,TRUE)</f>
        <v>76.77</v>
      </c>
    </row>
    <row r="273" spans="5:8" x14ac:dyDescent="0.3">
      <c r="E273" t="str">
        <f>IF(antioxidants!$E1474&gt;$C$12,antioxidants!B1474,IF(antioxidants!$E1474&lt;$C$11,antioxidants!B1474,1/0))</f>
        <v>Juniper berries, dried</v>
      </c>
      <c r="H273">
        <f>VLOOKUP(E273,antioxidants!B1474:E4609,4,TRUE)</f>
        <v>9.27</v>
      </c>
    </row>
    <row r="274" spans="5:8" x14ac:dyDescent="0.3">
      <c r="E274" t="str">
        <f>IF(antioxidants!$E1475&gt;$C$12,antioxidants!B1475,IF(antioxidants!$E1475&lt;$C$11,antioxidants!B1475,1/0))</f>
        <v>Juniper berries, dried</v>
      </c>
      <c r="H274">
        <f>VLOOKUP(E274,antioxidants!B1475:E4610,4,TRUE)</f>
        <v>9.27</v>
      </c>
    </row>
    <row r="275" spans="5:8" x14ac:dyDescent="0.3">
      <c r="E275" t="str">
        <f>IF(antioxidants!$E1476&gt;$C$12,antioxidants!B1476,IF(antioxidants!$E1476&lt;$C$11,antioxidants!B1476,1/0))</f>
        <v>Juniper berries, green, dried</v>
      </c>
      <c r="H275">
        <f>VLOOKUP(E275,antioxidants!B1476:E4611,4,TRUE)</f>
        <v>80.260000000000005</v>
      </c>
    </row>
    <row r="276" spans="5:8" x14ac:dyDescent="0.3">
      <c r="E276" t="str">
        <f>IF(antioxidants!$E1477&gt;$C$12,antioxidants!B1477,IF(antioxidants!$E1477&lt;$C$11,antioxidants!B1477,1/0))</f>
        <v>Juniper berries, green, dried</v>
      </c>
      <c r="H276">
        <f>VLOOKUP(E276,antioxidants!B1477:E4612,4,TRUE)</f>
        <v>80.260000000000005</v>
      </c>
    </row>
    <row r="277" spans="5:8" x14ac:dyDescent="0.3">
      <c r="E277" t="str">
        <f>IF(antioxidants!$E1479&gt;$C$12,antioxidants!B1479,IF(antioxidants!$E1479&lt;$C$11,antioxidants!B1479,1/0))</f>
        <v>Juzentaihoto</v>
      </c>
      <c r="H277">
        <f>VLOOKUP(E277,antioxidants!B1479:E4614,4,TRUE)</f>
        <v>14.18</v>
      </c>
    </row>
    <row r="278" spans="5:8" x14ac:dyDescent="0.3">
      <c r="E278" t="str">
        <f>IF(antioxidants!$E1483&gt;$C$12,antioxidants!B1483,IF(antioxidants!$E1483&lt;$C$11,antioxidants!B1483,1/0))</f>
        <v>Karela, bitter gourd, powder in capsule</v>
      </c>
      <c r="H278">
        <f>VLOOKUP(E278,antioxidants!B1483:E4618,4,TRUE)</f>
        <v>7.57</v>
      </c>
    </row>
    <row r="279" spans="5:8" x14ac:dyDescent="0.3">
      <c r="E279" t="str">
        <f>IF(antioxidants!$E1502&gt;$C$12,antioxidants!B1502,IF(antioxidants!$E1502&lt;$C$11,antioxidants!B1502,1/0))</f>
        <v>Kirkland high energy pak (Vitamin C)</v>
      </c>
      <c r="H279">
        <f>VLOOKUP(E279,antioxidants!B1502:E4637,4,TRUE)</f>
        <v>1052.44</v>
      </c>
    </row>
    <row r="280" spans="5:8" x14ac:dyDescent="0.3">
      <c r="E280" t="str">
        <f>IF(antioxidants!$E1503&gt;$C$12,antioxidants!B1503,IF(antioxidants!$E1503&lt;$C$11,antioxidants!B1503,1/0))</f>
        <v>Kirkland high energy pak (Vitamin E)</v>
      </c>
      <c r="H280">
        <f>VLOOKUP(E280,antioxidants!B1503:E4638,4,TRUE)</f>
        <v>6.05</v>
      </c>
    </row>
    <row r="281" spans="5:8" x14ac:dyDescent="0.3">
      <c r="E281" t="str">
        <f>IF(antioxidants!$E1511&gt;$C$12,antioxidants!B1511,IF(antioxidants!$E1511&lt;$C$11,antioxidants!B1511,1/0))</f>
        <v>Knotgrass, dried</v>
      </c>
      <c r="H281">
        <f>VLOOKUP(E281,antioxidants!B1511:E4646,4,TRUE)</f>
        <v>16.62</v>
      </c>
    </row>
    <row r="282" spans="5:8" x14ac:dyDescent="0.3">
      <c r="E282" t="str">
        <f>IF(antioxidants!$E1513&gt;$C$12,antioxidants!B1513,IF(antioxidants!$E1513&lt;$C$11,antioxidants!B1513,1/0))</f>
        <v>Lady's bedstraw, dried</v>
      </c>
      <c r="H282">
        <f>VLOOKUP(E282,antioxidants!B1513:E4648,4,TRUE)</f>
        <v>9.9</v>
      </c>
    </row>
    <row r="283" spans="5:8" x14ac:dyDescent="0.3">
      <c r="E283" t="str">
        <f>IF(antioxidants!$E1514&gt;$C$12,antioxidants!B1514,IF(antioxidants!$E1514&lt;$C$11,antioxidants!B1514,1/0))</f>
        <v>Lady's mantle, leaves, dried</v>
      </c>
      <c r="H283">
        <f>VLOOKUP(E283,antioxidants!B1514:E4649,4,TRUE)</f>
        <v>24.99</v>
      </c>
    </row>
    <row r="284" spans="5:8" x14ac:dyDescent="0.3">
      <c r="E284" t="str">
        <f>IF(antioxidants!$E1515&gt;$C$12,antioxidants!B1515,IF(antioxidants!$E1515&lt;$C$11,antioxidants!B1515,1/0))</f>
        <v>Lady's mantle, leaves, dried</v>
      </c>
      <c r="H284">
        <f>VLOOKUP(E284,antioxidants!B1515:E4650,4,TRUE)</f>
        <v>24.99</v>
      </c>
    </row>
    <row r="285" spans="5:8" x14ac:dyDescent="0.3">
      <c r="E285" t="str">
        <f>IF(antioxidants!$E1532&gt;$C$12,antioxidants!B1532,IF(antioxidants!$E1532&lt;$C$11,antioxidants!B1532,1/0))</f>
        <v>Lavender, leaves and flower, dried</v>
      </c>
      <c r="H285">
        <f>VLOOKUP(E285,antioxidants!B1532:E4667,4,TRUE)</f>
        <v>29.61</v>
      </c>
    </row>
    <row r="286" spans="5:8" x14ac:dyDescent="0.3">
      <c r="E286" t="str">
        <f>IF(antioxidants!$E1533&gt;$C$12,antioxidants!B1533,IF(antioxidants!$E1533&lt;$C$11,antioxidants!B1533,1/0))</f>
        <v>Leaves from the African Baobab tree, dry, crushed</v>
      </c>
      <c r="H286">
        <f>VLOOKUP(E286,antioxidants!B1533:E4668,4,TRUE)</f>
        <v>48.07</v>
      </c>
    </row>
    <row r="287" spans="5:8" x14ac:dyDescent="0.3">
      <c r="E287" t="str">
        <f>IF(antioxidants!$E1537&gt;$C$12,antioxidants!B1537,IF(antioxidants!$E1537&lt;$C$11,antioxidants!B1537,1/0))</f>
        <v>Lederle Protegra</v>
      </c>
      <c r="H287">
        <f>VLOOKUP(E287,antioxidants!B1537:E4672,4,TRUE)</f>
        <v>288.68</v>
      </c>
    </row>
    <row r="288" spans="5:8" x14ac:dyDescent="0.3">
      <c r="E288" t="str">
        <f>IF(antioxidants!$E1538&gt;$C$12,antioxidants!B1538,IF(antioxidants!$E1538&lt;$C$11,antioxidants!B1538,1/0))</f>
        <v>Lederle Stresstabs</v>
      </c>
      <c r="H288">
        <f>VLOOKUP(E288,antioxidants!B1538:E4673,4,TRUE)</f>
        <v>613.49</v>
      </c>
    </row>
    <row r="289" spans="5:8" x14ac:dyDescent="0.3">
      <c r="E289" t="str">
        <f>IF(antioxidants!$E1545&gt;$C$12,antioxidants!B1545,IF(antioxidants!$E1545&lt;$C$11,antioxidants!B1545,1/0))</f>
        <v>Lemon balm, leaves, dried</v>
      </c>
      <c r="H289">
        <f>VLOOKUP(E289,antioxidants!B1545:E4680,4,TRUE)</f>
        <v>125.33</v>
      </c>
    </row>
    <row r="290" spans="5:8" x14ac:dyDescent="0.3">
      <c r="E290" t="str">
        <f>IF(antioxidants!$E1550&gt;$C$12,antioxidants!B1550,IF(antioxidants!$E1550&lt;$C$11,antioxidants!B1550,1/0))</f>
        <v>Lemon thyme, leaves and flower, dried</v>
      </c>
      <c r="H290">
        <f>VLOOKUP(E290,antioxidants!B1550:E4685,4,TRUE)</f>
        <v>92.18</v>
      </c>
    </row>
    <row r="291" spans="5:8" x14ac:dyDescent="0.3">
      <c r="E291" t="str">
        <f>IF(antioxidants!$E1551&gt;$C$12,antioxidants!B1551,IF(antioxidants!$E1551&lt;$C$11,antioxidants!B1551,1/0))</f>
        <v>Lemon thyme, leaves, dried</v>
      </c>
      <c r="H291">
        <f>VLOOKUP(E291,antioxidants!B1551:E4686,4,TRUE)</f>
        <v>9.2200000000000006</v>
      </c>
    </row>
    <row r="292" spans="5:8" x14ac:dyDescent="0.3">
      <c r="E292" t="str">
        <f>IF(antioxidants!$E1558&gt;$C$12,antioxidants!B1558,IF(antioxidants!$E1558&lt;$C$11,antioxidants!B1558,1/0))</f>
        <v>Lemonade powder mix, unsweetened</v>
      </c>
      <c r="H292">
        <f>VLOOKUP(E292,antioxidants!B1558:E4693,4,TRUE)</f>
        <v>12.75</v>
      </c>
    </row>
    <row r="293" spans="5:8" x14ac:dyDescent="0.3">
      <c r="E293" t="str">
        <f>IF(antioxidants!$E1588&gt;$C$12,antioxidants!B1588,IF(antioxidants!$E1588&lt;$C$11,antioxidants!B1588,1/0))</f>
        <v>Life Extension High Potency Antioxidant</v>
      </c>
      <c r="H293">
        <f>VLOOKUP(E293,antioxidants!B1588:E4723,4,TRUE)</f>
        <v>281.2</v>
      </c>
    </row>
    <row r="294" spans="5:8" x14ac:dyDescent="0.3">
      <c r="E294" t="str">
        <f>IF(antioxidants!$E1589&gt;$C$12,antioxidants!B1589,IF(antioxidants!$E1589&lt;$C$11,antioxidants!B1589,1/0))</f>
        <v>Life Pak Essentials</v>
      </c>
      <c r="H294">
        <f>VLOOKUP(E294,antioxidants!B1589:E4724,4,TRUE)</f>
        <v>49.62</v>
      </c>
    </row>
    <row r="295" spans="5:8" x14ac:dyDescent="0.3">
      <c r="E295" t="str">
        <f>IF(antioxidants!$E1590&gt;$C$12,antioxidants!B1590,IF(antioxidants!$E1590&lt;$C$11,antioxidants!B1590,1/0))</f>
        <v>LifePak</v>
      </c>
      <c r="H295">
        <f>VLOOKUP(E295,antioxidants!B1590:E4725,4,TRUE)</f>
        <v>62.16</v>
      </c>
    </row>
    <row r="296" spans="5:8" x14ac:dyDescent="0.3">
      <c r="E296" t="str">
        <f>IF(antioxidants!$E1603&gt;$C$12,antioxidants!B1603,IF(antioxidants!$E1603&lt;$C$11,antioxidants!B1603,1/0))</f>
        <v>Lovage (Levisticum officinale), leaves, dried</v>
      </c>
      <c r="H296">
        <f>VLOOKUP(E296,antioxidants!B1603:E4738,4,TRUE)</f>
        <v>36.17</v>
      </c>
    </row>
    <row r="297" spans="5:8" x14ac:dyDescent="0.3">
      <c r="E297" t="str">
        <f>IF(antioxidants!$E1604&gt;$C$12,antioxidants!B1604,IF(antioxidants!$E1604&lt;$C$11,antioxidants!B1604,1/0))</f>
        <v>Lovage (Levisticum officinale), leaves, dried</v>
      </c>
      <c r="H297">
        <f>VLOOKUP(E297,antioxidants!B1604:E4739,4,TRUE)</f>
        <v>36.17</v>
      </c>
    </row>
    <row r="298" spans="5:8" x14ac:dyDescent="0.3">
      <c r="E298" t="str">
        <f>IF(antioxidants!$E1640&gt;$C$12,antioxidants!B1640,IF(antioxidants!$E1640&lt;$C$11,antioxidants!B1640,1/0))</f>
        <v>Maral Root (Leuzea carthamoides), leaves, dried</v>
      </c>
      <c r="H298">
        <f>VLOOKUP(E298,antioxidants!B1640:E4775,4,TRUE)</f>
        <v>69.569999999999993</v>
      </c>
    </row>
    <row r="299" spans="5:8" x14ac:dyDescent="0.3">
      <c r="E299" t="str">
        <f>IF(antioxidants!$E1649&gt;$C$12,antioxidants!B1649,IF(antioxidants!$E1649&lt;$C$11,antioxidants!B1649,1/0))</f>
        <v>Marigold (Calendula officinalis), flower and leaves, dried</v>
      </c>
      <c r="H299">
        <f>VLOOKUP(E299,antioxidants!B1649:E4784,4,TRUE)</f>
        <v>9.83</v>
      </c>
    </row>
    <row r="300" spans="5:8" x14ac:dyDescent="0.3">
      <c r="E300" t="str">
        <f>IF(antioxidants!$E1659&gt;$C$12,antioxidants!B1659,IF(antioxidants!$E1659&lt;$C$11,antioxidants!B1659,1/0))</f>
        <v>Meadowsweet (Filipendula ulmaria), dried</v>
      </c>
      <c r="H300">
        <f>VLOOKUP(E300,antioxidants!B1659:E4794,4,TRUE)</f>
        <v>154.05000000000001</v>
      </c>
    </row>
    <row r="301" spans="5:8" x14ac:dyDescent="0.3">
      <c r="E301" t="str">
        <f>IF(antioxidants!$E1660&gt;$C$12,antioxidants!B1660,IF(antioxidants!$E1660&lt;$C$11,antioxidants!B1660,1/0))</f>
        <v>Meadowsweet (Filipendula ulmaria), flower and leaves, dried</v>
      </c>
      <c r="H301">
        <f>VLOOKUP(E301,antioxidants!B1660:E4795,4,TRUE)</f>
        <v>117.77</v>
      </c>
    </row>
    <row r="302" spans="5:8" x14ac:dyDescent="0.3">
      <c r="E302" t="str">
        <f>IF(antioxidants!$E1661&gt;$C$12,antioxidants!B1661,IF(antioxidants!$E1661&lt;$C$11,antioxidants!B1661,1/0))</f>
        <v>Meadowsweet (Filipendula ulmaria), flower, dried</v>
      </c>
      <c r="H302">
        <f>VLOOKUP(E302,antioxidants!B1661:E4796,4,TRUE)</f>
        <v>167.82</v>
      </c>
    </row>
    <row r="303" spans="5:8" x14ac:dyDescent="0.3">
      <c r="E303" t="str">
        <f>IF(antioxidants!$E1662&gt;$C$12,antioxidants!B1662,IF(antioxidants!$E1662&lt;$C$11,antioxidants!B1662,1/0))</f>
        <v>Meadowsweet (Filipendula ulmaria), leaves, dried</v>
      </c>
      <c r="H303">
        <f>VLOOKUP(E303,antioxidants!B1662:E4797,4,TRUE)</f>
        <v>111.3</v>
      </c>
    </row>
    <row r="304" spans="5:8" x14ac:dyDescent="0.3">
      <c r="E304" t="str">
        <f>IF(antioxidants!$E1674&gt;$C$12,antioxidants!B1674,IF(antioxidants!$E1674&lt;$C$11,antioxidants!B1674,1/0))</f>
        <v>Merian, dried</v>
      </c>
      <c r="H304">
        <f>VLOOKUP(E304,antioxidants!B1674:E4809,4,TRUE)</f>
        <v>53.92</v>
      </c>
    </row>
    <row r="305" spans="5:8" x14ac:dyDescent="0.3">
      <c r="E305" t="str">
        <f>IF(antioxidants!$E1701&gt;$C$12,antioxidants!B1701,IF(antioxidants!$E1701&lt;$C$11,antioxidants!B1701,1/0))</f>
        <v>Mint, dried</v>
      </c>
      <c r="H305">
        <f>VLOOKUP(E305,antioxidants!B1701:E4836,4,TRUE)</f>
        <v>71.95</v>
      </c>
    </row>
    <row r="306" spans="5:8" x14ac:dyDescent="0.3">
      <c r="E306" t="str">
        <f>IF(antioxidants!$E1707&gt;$C$12,antioxidants!B1707,IF(antioxidants!$E1707&lt;$C$11,antioxidants!B1707,1/0))</f>
        <v>Moringa Stenopetala, dried leaves and stem</v>
      </c>
      <c r="H306">
        <f>VLOOKUP(E306,antioxidants!B1707:E4842,4,TRUE)</f>
        <v>11.9</v>
      </c>
    </row>
    <row r="307" spans="5:8" x14ac:dyDescent="0.3">
      <c r="E307" t="str">
        <f>IF(antioxidants!$E1709&gt;$C$12,antioxidants!B1709,IF(antioxidants!$E1709&lt;$C$11,antioxidants!B1709,1/0))</f>
        <v>Motherworth (Leonurus cardiaca), dried</v>
      </c>
      <c r="H307">
        <f>VLOOKUP(E307,antioxidants!B1709:E4844,4,TRUE)</f>
        <v>13.19</v>
      </c>
    </row>
    <row r="308" spans="5:8" x14ac:dyDescent="0.3">
      <c r="E308" t="str">
        <f>IF(antioxidants!$E1715&gt;$C$12,antioxidants!B1715,IF(antioxidants!$E1715&lt;$C$11,antioxidants!B1715,1/0))</f>
        <v>Mugwort, dried</v>
      </c>
      <c r="H308">
        <f>VLOOKUP(E308,antioxidants!B1715:E4850,4,TRUE)</f>
        <v>23.79</v>
      </c>
    </row>
    <row r="309" spans="5:8" x14ac:dyDescent="0.3">
      <c r="E309" t="str">
        <f>IF(antioxidants!$E1716&gt;$C$12,antioxidants!B1716,IF(antioxidants!$E1716&lt;$C$11,antioxidants!B1716,1/0))</f>
        <v>Mullein, flower, dried</v>
      </c>
      <c r="H309">
        <f>VLOOKUP(E309,antioxidants!B1716:E4851,4,TRUE)</f>
        <v>37.71</v>
      </c>
    </row>
    <row r="310" spans="5:8" x14ac:dyDescent="0.3">
      <c r="E310" t="str">
        <f>IF(antioxidants!$E1719&gt;$C$12,antioxidants!B1719,IF(antioxidants!$E1719&lt;$C$11,antioxidants!B1719,1/0))</f>
        <v>Multiminerals, supplements</v>
      </c>
      <c r="H310">
        <f>VLOOKUP(E310,antioxidants!B1719:E4854,4,TRUE)</f>
        <v>42.83</v>
      </c>
    </row>
    <row r="311" spans="5:8" x14ac:dyDescent="0.3">
      <c r="E311" t="str">
        <f>IF(antioxidants!$E1745&gt;$C$12,antioxidants!B1745,IF(antioxidants!$E1745&lt;$C$11,antioxidants!B1745,1/0))</f>
        <v>Mustard powder</v>
      </c>
      <c r="H311">
        <f>VLOOKUP(E311,antioxidants!B1745:E4880,4,TRUE)</f>
        <v>10.39</v>
      </c>
    </row>
    <row r="312" spans="5:8" x14ac:dyDescent="0.3">
      <c r="E312" t="str">
        <f>IF(antioxidants!$E1746&gt;$C$12,antioxidants!B1746,IF(antioxidants!$E1746&lt;$C$11,antioxidants!B1746,1/0))</f>
        <v>Mustard powder</v>
      </c>
      <c r="H312">
        <f>VLOOKUP(E312,antioxidants!B1746:E4881,4,TRUE)</f>
        <v>10.39</v>
      </c>
    </row>
    <row r="313" spans="5:8" x14ac:dyDescent="0.3">
      <c r="E313" t="str">
        <f>IF(antioxidants!$E1747&gt;$C$12,antioxidants!B1747,IF(antioxidants!$E1747&lt;$C$11,antioxidants!B1747,1/0))</f>
        <v>Mustard seed, yellow, ground</v>
      </c>
      <c r="H313">
        <f>VLOOKUP(E313,antioxidants!B1747:E4882,4,TRUE)</f>
        <v>10.53</v>
      </c>
    </row>
    <row r="314" spans="5:8" x14ac:dyDescent="0.3">
      <c r="E314" t="str">
        <f>IF(antioxidants!$E1749&gt;$C$12,antioxidants!B1749,IF(antioxidants!$E1749&lt;$C$11,antioxidants!B1749,1/0))</f>
        <v>Mustard seeds, brown, whole</v>
      </c>
      <c r="H314">
        <f>VLOOKUP(E314,antioxidants!B1749:E4884,4,TRUE)</f>
        <v>6.7</v>
      </c>
    </row>
    <row r="315" spans="5:8" x14ac:dyDescent="0.3">
      <c r="E315" t="str">
        <f>IF(antioxidants!$E1750&gt;$C$12,antioxidants!B1750,IF(antioxidants!$E1750&lt;$C$11,antioxidants!B1750,1/0))</f>
        <v>Mustard seeds, ground</v>
      </c>
      <c r="H315">
        <f>VLOOKUP(E315,antioxidants!B1750:E4885,4,TRUE)</f>
        <v>9.44</v>
      </c>
    </row>
    <row r="316" spans="5:8" x14ac:dyDescent="0.3">
      <c r="E316" t="str">
        <f>IF(antioxidants!$E1751&gt;$C$12,antioxidants!B1751,IF(antioxidants!$E1751&lt;$C$11,antioxidants!B1751,1/0))</f>
        <v>Mustard seeds, yellow, whole</v>
      </c>
      <c r="H316">
        <f>VLOOKUP(E316,antioxidants!B1751:E4886,4,TRUE)</f>
        <v>7.52</v>
      </c>
    </row>
    <row r="317" spans="5:8" x14ac:dyDescent="0.3">
      <c r="E317" t="str">
        <f>IF(antioxidants!$E1762&gt;$C$12,antioxidants!B1762,IF(antioxidants!$E1762&lt;$C$11,antioxidants!B1762,1/0))</f>
        <v>Myadec</v>
      </c>
      <c r="H317">
        <f>VLOOKUP(E317,antioxidants!B1762:E4897,4,TRUE)</f>
        <v>51.38</v>
      </c>
    </row>
    <row r="318" spans="5:8" x14ac:dyDescent="0.3">
      <c r="E318" t="str">
        <f>IF(antioxidants!$E1786&gt;$C$12,antioxidants!B1786,IF(antioxidants!$E1786&lt;$C$11,antioxidants!B1786,1/0))</f>
        <v>Nature's Resource St.John's Wort</v>
      </c>
      <c r="H318">
        <f>VLOOKUP(E318,antioxidants!B1786:E4921,4,TRUE)</f>
        <v>118.54</v>
      </c>
    </row>
    <row r="319" spans="5:8" x14ac:dyDescent="0.3">
      <c r="E319" t="str">
        <f>IF(antioxidants!$E1800&gt;$C$12,antioxidants!B1800,IF(antioxidants!$E1800&lt;$C$11,antioxidants!B1800,1/0))</f>
        <v>Neem Guard, powder in capsule</v>
      </c>
      <c r="H319">
        <f>VLOOKUP(E319,antioxidants!B1800:E4935,4,TRUE)</f>
        <v>89.23</v>
      </c>
    </row>
    <row r="320" spans="5:8" x14ac:dyDescent="0.3">
      <c r="E320" t="str">
        <f>IF(antioxidants!$E1801&gt;$C$12,antioxidants!B1801,IF(antioxidants!$E1801&lt;$C$11,antioxidants!B1801,1/0))</f>
        <v>Nettle, White Deaed, dried</v>
      </c>
      <c r="H320">
        <f>VLOOKUP(E320,antioxidants!B1801:E4936,4,TRUE)</f>
        <v>18.21</v>
      </c>
    </row>
    <row r="321" spans="5:8" x14ac:dyDescent="0.3">
      <c r="E321" t="str">
        <f>IF(antioxidants!$E1802&gt;$C$12,antioxidants!B1802,IF(antioxidants!$E1802&lt;$C$11,antioxidants!B1802,1/0))</f>
        <v>Nimba (Neem Tree), powder in capsule</v>
      </c>
      <c r="H321">
        <f>VLOOKUP(E321,antioxidants!B1802:E4937,4,TRUE)</f>
        <v>19.989999999999998</v>
      </c>
    </row>
    <row r="322" spans="5:8" x14ac:dyDescent="0.3">
      <c r="E322" t="str">
        <f>IF(antioxidants!$E1817&gt;$C$12,antioxidants!B1817,IF(antioxidants!$E1817&lt;$C$11,antioxidants!B1817,1/0))</f>
        <v>Noni, capsules</v>
      </c>
      <c r="H322">
        <f>VLOOKUP(E322,antioxidants!B1817:E4952,4,TRUE)</f>
        <v>14.76</v>
      </c>
    </row>
    <row r="323" spans="5:8" x14ac:dyDescent="0.3">
      <c r="E323" t="str">
        <f>IF(antioxidants!$E1818&gt;$C$12,antioxidants!B1818,IF(antioxidants!$E1818&lt;$C$11,antioxidants!B1818,1/0))</f>
        <v>Northern dock, dried</v>
      </c>
      <c r="H323">
        <f>VLOOKUP(E323,antioxidants!B1818:E4953,4,TRUE)</f>
        <v>43.61</v>
      </c>
    </row>
    <row r="324" spans="5:8" x14ac:dyDescent="0.3">
      <c r="E324" t="str">
        <f>IF(antioxidants!$E1819&gt;$C$12,antioxidants!B1819,IF(antioxidants!$E1819&lt;$C$11,antioxidants!B1819,1/0))</f>
        <v>Northern dock, root</v>
      </c>
      <c r="H324">
        <f>VLOOKUP(E324,antioxidants!B1819:E4954,4,TRUE)</f>
        <v>56.69</v>
      </c>
    </row>
    <row r="325" spans="5:8" x14ac:dyDescent="0.3">
      <c r="E325" t="str">
        <f>IF(antioxidants!$E1821&gt;$C$12,antioxidants!B1821,IF(antioxidants!$E1821&lt;$C$11,antioxidants!B1821,1/0))</f>
        <v>Nutmeg (Jalwatri), dried</v>
      </c>
      <c r="H325">
        <f>VLOOKUP(E325,antioxidants!B1821:E4956,4,TRUE)</f>
        <v>19.420000000000002</v>
      </c>
    </row>
    <row r="326" spans="5:8" x14ac:dyDescent="0.3">
      <c r="E326" t="str">
        <f>IF(antioxidants!$E1822&gt;$C$12,antioxidants!B1822,IF(antioxidants!$E1822&lt;$C$11,antioxidants!B1822,1/0))</f>
        <v>Nutmeg, dried</v>
      </c>
      <c r="H326">
        <f>VLOOKUP(E326,antioxidants!B1822:E4957,4,TRUE)</f>
        <v>33</v>
      </c>
    </row>
    <row r="327" spans="5:8" x14ac:dyDescent="0.3">
      <c r="E327" t="str">
        <f>IF(antioxidants!$E1823&gt;$C$12,antioxidants!B1823,IF(antioxidants!$E1823&lt;$C$11,antioxidants!B1823,1/0))</f>
        <v>Nutmeg, dried ground</v>
      </c>
      <c r="H327">
        <f>VLOOKUP(E327,antioxidants!B1823:E4958,4,TRUE)</f>
        <v>43.52</v>
      </c>
    </row>
    <row r="328" spans="5:8" x14ac:dyDescent="0.3">
      <c r="E328" t="str">
        <f>IF(antioxidants!$E1824&gt;$C$12,antioxidants!B1824,IF(antioxidants!$E1824&lt;$C$11,antioxidants!B1824,1/0))</f>
        <v>Nutmeg, dried ground</v>
      </c>
      <c r="H328">
        <f>VLOOKUP(E328,antioxidants!B1824:E4959,4,TRUE)</f>
        <v>43.52</v>
      </c>
    </row>
    <row r="329" spans="5:8" x14ac:dyDescent="0.3">
      <c r="E329" t="str">
        <f>IF(antioxidants!$E1825&gt;$C$12,antioxidants!B1825,IF(antioxidants!$E1825&lt;$C$11,antioxidants!B1825,1/0))</f>
        <v>Nutmeg, whole, dried</v>
      </c>
      <c r="H329">
        <f>VLOOKUP(E329,antioxidants!B1825:E4960,4,TRUE)</f>
        <v>15.83</v>
      </c>
    </row>
    <row r="330" spans="5:8" x14ac:dyDescent="0.3">
      <c r="E330" t="str">
        <f>IF(antioxidants!$E1858&gt;$C$12,antioxidants!B1858,IF(antioxidants!$E1858&lt;$C$11,antioxidants!B1858,1/0))</f>
        <v>Ocuvite ekstra, pill</v>
      </c>
      <c r="H330">
        <f>VLOOKUP(E330,antioxidants!B1858:E4993,4,TRUE)</f>
        <v>281.14</v>
      </c>
    </row>
    <row r="331" spans="5:8" x14ac:dyDescent="0.3">
      <c r="E331" t="str">
        <f>IF(antioxidants!$E1882&gt;$C$12,antioxidants!B1882,IF(antioxidants!$E1882&lt;$C$11,antioxidants!B1882,1/0))</f>
        <v>One A Day 50 Plus</v>
      </c>
      <c r="H331">
        <f>VLOOKUP(E331,antioxidants!B1882:E5017,4,TRUE)</f>
        <v>23.25</v>
      </c>
    </row>
    <row r="332" spans="5:8" x14ac:dyDescent="0.3">
      <c r="E332" t="str">
        <f>IF(antioxidants!$E1884&gt;$C$12,antioxidants!B1884,IF(antioxidants!$E1884&lt;$C$11,antioxidants!B1884,1/0))</f>
        <v>One a day Men`s Health Formula, pill</v>
      </c>
      <c r="H332">
        <f>VLOOKUP(E332,antioxidants!B1884:E5019,4,TRUE)</f>
        <v>56.69</v>
      </c>
    </row>
    <row r="333" spans="5:8" x14ac:dyDescent="0.3">
      <c r="E333" t="str">
        <f>IF(antioxidants!$E1885&gt;$C$12,antioxidants!B1885,IF(antioxidants!$E1885&lt;$C$11,antioxidants!B1885,1/0))</f>
        <v>One A Day Women's Formula</v>
      </c>
      <c r="H333">
        <f>VLOOKUP(E333,antioxidants!B1885:E5020,4,TRUE)</f>
        <v>32.479999999999997</v>
      </c>
    </row>
    <row r="334" spans="5:8" x14ac:dyDescent="0.3">
      <c r="E334" t="str">
        <f>IF(antioxidants!$E1903&gt;$C$12,antioxidants!B1903,IF(antioxidants!$E1903&lt;$C$11,antioxidants!B1903,1/0))</f>
        <v>Oregano (oregano entero), dried</v>
      </c>
      <c r="H334">
        <f>VLOOKUP(E334,antioxidants!B1903:E5038,4,TRUE)</f>
        <v>73.77</v>
      </c>
    </row>
    <row r="335" spans="5:8" x14ac:dyDescent="0.3">
      <c r="E335" t="str">
        <f>IF(antioxidants!$E1904&gt;$C$12,antioxidants!B1904,IF(antioxidants!$E1904&lt;$C$11,antioxidants!B1904,1/0))</f>
        <v>Oregano, dried</v>
      </c>
      <c r="H335">
        <f>VLOOKUP(E335,antioxidants!B1904:E5039,4,TRUE)</f>
        <v>82.61</v>
      </c>
    </row>
    <row r="336" spans="5:8" x14ac:dyDescent="0.3">
      <c r="E336" t="str">
        <f>IF(antioxidants!$E1905&gt;$C$12,antioxidants!B1905,IF(antioxidants!$E1905&lt;$C$11,antioxidants!B1905,1/0))</f>
        <v>Oregano, dried</v>
      </c>
      <c r="H336">
        <f>VLOOKUP(E336,antioxidants!B1905:E5040,4,TRUE)</f>
        <v>82.61</v>
      </c>
    </row>
    <row r="337" spans="5:8" x14ac:dyDescent="0.3">
      <c r="E337" t="str">
        <f>IF(antioxidants!$E1906&gt;$C$12,antioxidants!B1906,IF(antioxidants!$E1906&lt;$C$11,antioxidants!B1906,1/0))</f>
        <v>Oregano, dried</v>
      </c>
      <c r="H337">
        <f>VLOOKUP(E337,antioxidants!B1906:E5041,4,TRUE)</f>
        <v>82.61</v>
      </c>
    </row>
    <row r="338" spans="5:8" x14ac:dyDescent="0.3">
      <c r="E338" t="str">
        <f>IF(antioxidants!$E1907&gt;$C$12,antioxidants!B1907,IF(antioxidants!$E1907&lt;$C$11,antioxidants!B1907,1/0))</f>
        <v>Oregano, dried</v>
      </c>
      <c r="H338">
        <f>VLOOKUP(E338,antioxidants!B1907:E5042,4,TRUE)</f>
        <v>82.61</v>
      </c>
    </row>
    <row r="339" spans="5:8" x14ac:dyDescent="0.3">
      <c r="E339" t="str">
        <f>IF(antioxidants!$E1908&gt;$C$12,antioxidants!B1908,IF(antioxidants!$E1908&lt;$C$11,antioxidants!B1908,1/0))</f>
        <v>Oregano, dried</v>
      </c>
      <c r="H339">
        <f>VLOOKUP(E339,antioxidants!B1908:E5043,4,TRUE)</f>
        <v>82.61</v>
      </c>
    </row>
    <row r="340" spans="5:8" x14ac:dyDescent="0.3">
      <c r="E340" t="str">
        <f>IF(antioxidants!$E1909&gt;$C$12,antioxidants!B1909,IF(antioxidants!$E1909&lt;$C$11,antioxidants!B1909,1/0))</f>
        <v>Oregano, dried</v>
      </c>
      <c r="H340">
        <f>VLOOKUP(E340,antioxidants!B1909:E5044,4,TRUE)</f>
        <v>82.61</v>
      </c>
    </row>
    <row r="341" spans="5:8" x14ac:dyDescent="0.3">
      <c r="E341" t="str">
        <f>IF(antioxidants!$E1910&gt;$C$12,antioxidants!B1910,IF(antioxidants!$E1910&lt;$C$11,antioxidants!B1910,1/0))</f>
        <v>Oregano, dried</v>
      </c>
      <c r="H341">
        <f>VLOOKUP(E341,antioxidants!B1910:E5045,4,TRUE)</f>
        <v>82.61</v>
      </c>
    </row>
    <row r="342" spans="5:8" x14ac:dyDescent="0.3">
      <c r="E342" t="str">
        <f>IF(antioxidants!$E1911&gt;$C$12,antioxidants!B1911,IF(antioxidants!$E1911&lt;$C$11,antioxidants!B1911,1/0))</f>
        <v>Oregano, dried</v>
      </c>
      <c r="H342">
        <f>VLOOKUP(E342,antioxidants!B1911:E5046,4,TRUE)</f>
        <v>82.61</v>
      </c>
    </row>
    <row r="343" spans="5:8" x14ac:dyDescent="0.3">
      <c r="E343" t="str">
        <f>IF(antioxidants!$E1912&gt;$C$12,antioxidants!B1912,IF(antioxidants!$E1912&lt;$C$11,antioxidants!B1912,1/0))</f>
        <v>Oregano, dried</v>
      </c>
      <c r="H343">
        <f>VLOOKUP(E343,antioxidants!B1912:E5047,4,TRUE)</f>
        <v>82.61</v>
      </c>
    </row>
    <row r="344" spans="5:8" x14ac:dyDescent="0.3">
      <c r="E344" t="str">
        <f>IF(antioxidants!$E1916&gt;$C$12,antioxidants!B1916,IF(antioxidants!$E1916&lt;$C$11,antioxidants!B1916,1/0))</f>
        <v>Orpine (Sedum telephium), rhizome</v>
      </c>
      <c r="H344">
        <f>VLOOKUP(E344,antioxidants!B1916:E5051,4,TRUE)</f>
        <v>57.83</v>
      </c>
    </row>
    <row r="345" spans="5:8" x14ac:dyDescent="0.3">
      <c r="E345" t="str">
        <f>IF(antioxidants!$E1917&gt;$C$12,antioxidants!B1917,IF(antioxidants!$E1917&lt;$C$11,antioxidants!B1917,1/0))</f>
        <v>Over drive</v>
      </c>
      <c r="H345">
        <f>VLOOKUP(E345,antioxidants!B1917:E5052,4,TRUE)</f>
        <v>301.83</v>
      </c>
    </row>
    <row r="346" spans="5:8" x14ac:dyDescent="0.3">
      <c r="E346" t="str">
        <f>IF(antioxidants!$E1918&gt;$C$12,antioxidants!B1918,IF(antioxidants!$E1918&lt;$C$11,antioxidants!B1918,1/0))</f>
        <v>Paeoniae Radix</v>
      </c>
      <c r="H346">
        <f>VLOOKUP(E346,antioxidants!B1918:E5053,4,TRUE)</f>
        <v>55.13</v>
      </c>
    </row>
    <row r="347" spans="5:8" x14ac:dyDescent="0.3">
      <c r="E347" t="str">
        <f>IF(antioxidants!$E1930&gt;$C$12,antioxidants!B1930,IF(antioxidants!$E1930&lt;$C$11,antioxidants!B1930,1/0))</f>
        <v>Paprika (powder), dried ground</v>
      </c>
      <c r="H347">
        <f>VLOOKUP(E347,antioxidants!B1930:E5065,4,TRUE)</f>
        <v>8.08</v>
      </c>
    </row>
    <row r="348" spans="5:8" x14ac:dyDescent="0.3">
      <c r="E348" t="str">
        <f>IF(antioxidants!$E1931&gt;$C$12,antioxidants!B1931,IF(antioxidants!$E1931&lt;$C$11,antioxidants!B1931,1/0))</f>
        <v>Paprika (powder), dried ground</v>
      </c>
      <c r="H348">
        <f>VLOOKUP(E348,antioxidants!B1931:E5066,4,TRUE)</f>
        <v>8.08</v>
      </c>
    </row>
    <row r="349" spans="5:8" x14ac:dyDescent="0.3">
      <c r="E349" t="str">
        <f>IF(antioxidants!$E1932&gt;$C$12,antioxidants!B1932,IF(antioxidants!$E1932&lt;$C$11,antioxidants!B1932,1/0))</f>
        <v>Paprika (powder), dried ground</v>
      </c>
      <c r="H349">
        <f>VLOOKUP(E349,antioxidants!B1932:E5067,4,TRUE)</f>
        <v>8.08</v>
      </c>
    </row>
    <row r="350" spans="5:8" x14ac:dyDescent="0.3">
      <c r="E350" t="str">
        <f>IF(antioxidants!$E1933&gt;$C$12,antioxidants!B1933,IF(antioxidants!$E1933&lt;$C$11,antioxidants!B1933,1/0))</f>
        <v>Paprika (powder), dried ground</v>
      </c>
      <c r="H350">
        <f>VLOOKUP(E350,antioxidants!B1933:E5068,4,TRUE)</f>
        <v>8.08</v>
      </c>
    </row>
    <row r="351" spans="5:8" x14ac:dyDescent="0.3">
      <c r="E351" t="str">
        <f>IF(antioxidants!$E1934&gt;$C$12,antioxidants!B1934,IF(antioxidants!$E1934&lt;$C$11,antioxidants!B1934,1/0))</f>
        <v>Paprika (powder), dried ground</v>
      </c>
      <c r="H351">
        <f>VLOOKUP(E351,antioxidants!B1934:E5069,4,TRUE)</f>
        <v>8.08</v>
      </c>
    </row>
    <row r="352" spans="5:8" x14ac:dyDescent="0.3">
      <c r="E352" t="str">
        <f>IF(antioxidants!$E1935&gt;$C$12,antioxidants!B1935,IF(antioxidants!$E1935&lt;$C$11,antioxidants!B1935,1/0))</f>
        <v>Paprika, (powder), dried ground</v>
      </c>
      <c r="H352">
        <f>VLOOKUP(E352,antioxidants!B1935:E5070,4,TRUE)</f>
        <v>5.59</v>
      </c>
    </row>
    <row r="353" spans="5:8" x14ac:dyDescent="0.3">
      <c r="E353" t="str">
        <f>IF(antioxidants!$E1936&gt;$C$12,antioxidants!B1936,IF(antioxidants!$E1936&lt;$C$11,antioxidants!B1936,1/0))</f>
        <v>Paprika, (powder), red, dried ground</v>
      </c>
      <c r="H353">
        <f>VLOOKUP(E353,antioxidants!B1936:E5071,4,TRUE)</f>
        <v>5.75</v>
      </c>
    </row>
    <row r="354" spans="5:8" x14ac:dyDescent="0.3">
      <c r="E354" t="str">
        <f>IF(antioxidants!$E1944&gt;$C$12,antioxidants!B1944,IF(antioxidants!$E1944&lt;$C$11,antioxidants!B1944,1/0))</f>
        <v>Parsley, dried</v>
      </c>
      <c r="H354">
        <f>VLOOKUP(E354,antioxidants!B1944:E5079,4,TRUE)</f>
        <v>8.23</v>
      </c>
    </row>
    <row r="355" spans="5:8" x14ac:dyDescent="0.3">
      <c r="E355" t="str">
        <f>IF(antioxidants!$E1945&gt;$C$12,antioxidants!B1945,IF(antioxidants!$E1945&lt;$C$11,antioxidants!B1945,1/0))</f>
        <v>Parsley, dried</v>
      </c>
      <c r="H355">
        <f>VLOOKUP(E355,antioxidants!B1945:E5080,4,TRUE)</f>
        <v>8.23</v>
      </c>
    </row>
    <row r="356" spans="5:8" x14ac:dyDescent="0.3">
      <c r="E356" t="str">
        <f>IF(antioxidants!$E1948&gt;$C$12,antioxidants!B1948,IF(antioxidants!$E1948&lt;$C$11,antioxidants!B1948,1/0))</f>
        <v>Parsley, dried</v>
      </c>
      <c r="H356">
        <f>VLOOKUP(E356,antioxidants!B1948:E5083,4,TRUE)</f>
        <v>8.23</v>
      </c>
    </row>
    <row r="357" spans="5:8" x14ac:dyDescent="0.3">
      <c r="E357" t="str">
        <f>IF(antioxidants!$E2006&gt;$C$12,antioxidants!B2006,IF(antioxidants!$E2006&lt;$C$11,antioxidants!B2006,1/0))</f>
        <v>Pecans, with pellicle</v>
      </c>
      <c r="H357">
        <f>VLOOKUP(E357,antioxidants!B2006:E5141,4,TRUE)</f>
        <v>9.67</v>
      </c>
    </row>
    <row r="358" spans="5:8" x14ac:dyDescent="0.3">
      <c r="E358" t="str">
        <f>IF(antioxidants!$E2007&gt;$C$12,antioxidants!B2007,IF(antioxidants!$E2007&lt;$C$11,antioxidants!B2007,1/0))</f>
        <v>Pecans, with pellicle</v>
      </c>
      <c r="H358">
        <f>VLOOKUP(E358,antioxidants!B2007:E5142,4,TRUE)</f>
        <v>9.67</v>
      </c>
    </row>
    <row r="359" spans="5:8" x14ac:dyDescent="0.3">
      <c r="E359" t="str">
        <f>IF(antioxidants!$E2008&gt;$C$12,antioxidants!B2008,IF(antioxidants!$E2008&lt;$C$11,antioxidants!B2008,1/0))</f>
        <v>Pecans, with pellicle</v>
      </c>
      <c r="H359">
        <f>VLOOKUP(E359,antioxidants!B2008:E5143,4,TRUE)</f>
        <v>9.67</v>
      </c>
    </row>
    <row r="360" spans="5:8" x14ac:dyDescent="0.3">
      <c r="E360" t="str">
        <f>IF(antioxidants!$E2009&gt;$C$12,antioxidants!B2009,IF(antioxidants!$E2009&lt;$C$11,antioxidants!B2009,1/0))</f>
        <v>Pecans, with pellicle</v>
      </c>
      <c r="H360">
        <f>VLOOKUP(E360,antioxidants!B2009:E5144,4,TRUE)</f>
        <v>9.67</v>
      </c>
    </row>
    <row r="361" spans="5:8" x14ac:dyDescent="0.3">
      <c r="E361" t="str">
        <f>IF(antioxidants!$E2010&gt;$C$12,antioxidants!B2010,IF(antioxidants!$E2010&lt;$C$11,antioxidants!B2010,1/0))</f>
        <v>Pecans, with pellicle</v>
      </c>
      <c r="H361">
        <f>VLOOKUP(E361,antioxidants!B2010:E5145,4,TRUE)</f>
        <v>9.67</v>
      </c>
    </row>
    <row r="362" spans="5:8" x14ac:dyDescent="0.3">
      <c r="E362" t="str">
        <f>IF(antioxidants!$E2011&gt;$C$12,antioxidants!B2011,IF(antioxidants!$E2011&lt;$C$11,antioxidants!B2011,1/0))</f>
        <v>Pecans, with pellicle</v>
      </c>
      <c r="H362">
        <f>VLOOKUP(E362,antioxidants!B2011:E5146,4,TRUE)</f>
        <v>9.67</v>
      </c>
    </row>
    <row r="363" spans="5:8" x14ac:dyDescent="0.3">
      <c r="E363" t="str">
        <f>IF(antioxidants!$E2012&gt;$C$12,antioxidants!B2012,IF(antioxidants!$E2012&lt;$C$11,antioxidants!B2012,1/0))</f>
        <v>Pecans, with pellicle</v>
      </c>
      <c r="H363">
        <f>VLOOKUP(E363,antioxidants!B2012:E5147,4,TRUE)</f>
        <v>9.67</v>
      </c>
    </row>
    <row r="364" spans="5:8" x14ac:dyDescent="0.3">
      <c r="E364" t="str">
        <f>IF(antioxidants!$E2014&gt;$C$12,antioxidants!B2014,IF(antioxidants!$E2014&lt;$C$11,antioxidants!B2014,1/0))</f>
        <v>Pepper (pimenta dulce molida), dried ground</v>
      </c>
      <c r="H364">
        <f>VLOOKUP(E364,antioxidants!B2014:E5149,4,TRUE)</f>
        <v>50.96</v>
      </c>
    </row>
    <row r="365" spans="5:8" x14ac:dyDescent="0.3">
      <c r="E365" t="str">
        <f>IF(antioxidants!$E2021&gt;$C$12,antioxidants!B2021,IF(antioxidants!$E2021&lt;$C$11,antioxidants!B2021,1/0))</f>
        <v>Pepper, black, dried ground</v>
      </c>
      <c r="H365">
        <f>VLOOKUP(E365,antioxidants!B2021:E5156,4,TRUE)</f>
        <v>4.54</v>
      </c>
    </row>
    <row r="366" spans="5:8" x14ac:dyDescent="0.3">
      <c r="E366" t="str">
        <f>IF(antioxidants!$E2022&gt;$C$12,antioxidants!B2022,IF(antioxidants!$E2022&lt;$C$11,antioxidants!B2022,1/0))</f>
        <v>Pepper, black, dried ground</v>
      </c>
      <c r="H366">
        <f>VLOOKUP(E366,antioxidants!B2022:E5157,4,TRUE)</f>
        <v>4.54</v>
      </c>
    </row>
    <row r="367" spans="5:8" x14ac:dyDescent="0.3">
      <c r="E367" t="str">
        <f>IF(antioxidants!$E2023&gt;$C$12,antioxidants!B2023,IF(antioxidants!$E2023&lt;$C$11,antioxidants!B2023,1/0))</f>
        <v>Pepper, black, dried ground</v>
      </c>
      <c r="H367">
        <f>VLOOKUP(E367,antioxidants!B2023:E5158,4,TRUE)</f>
        <v>4.54</v>
      </c>
    </row>
    <row r="368" spans="5:8" x14ac:dyDescent="0.3">
      <c r="E368" t="str">
        <f>IF(antioxidants!$E2036&gt;$C$12,antioxidants!B2036,IF(antioxidants!$E2036&lt;$C$11,antioxidants!B2036,1/0))</f>
        <v>Peppermint, leaves, dried</v>
      </c>
      <c r="H368">
        <f>VLOOKUP(E368,antioxidants!B2036:E5171,4,TRUE)</f>
        <v>160.82</v>
      </c>
    </row>
    <row r="369" spans="5:8" x14ac:dyDescent="0.3">
      <c r="E369" t="str">
        <f>IF(antioxidants!$E2038&gt;$C$12,antioxidants!B2038,IF(antioxidants!$E2038&lt;$C$11,antioxidants!B2038,1/0))</f>
        <v>Perforate St. John's wort, flower and leaves, dried</v>
      </c>
      <c r="H369">
        <f>VLOOKUP(E369,antioxidants!B2038:E5173,4,TRUE)</f>
        <v>54.37</v>
      </c>
    </row>
    <row r="370" spans="5:8" x14ac:dyDescent="0.3">
      <c r="E370" t="str">
        <f>IF(antioxidants!$E2074&gt;$C$12,antioxidants!B2074,IF(antioxidants!$E2074&lt;$C$11,antioxidants!B2074,1/0))</f>
        <v>Piri Piri, dried ground</v>
      </c>
      <c r="H370">
        <f>VLOOKUP(E370,antioxidants!B2074:E5209,4,TRUE)</f>
        <v>9.39</v>
      </c>
    </row>
    <row r="371" spans="5:8" x14ac:dyDescent="0.3">
      <c r="E371" t="str">
        <f>IF(antioxidants!$E2075&gt;$C$12,antioxidants!B2075,IF(antioxidants!$E2075&lt;$C$11,antioxidants!B2075,1/0))</f>
        <v>Piri‐piri, dried</v>
      </c>
      <c r="H371">
        <f>VLOOKUP(E371,antioxidants!B2075:E5210,4,TRUE)</f>
        <v>6.51</v>
      </c>
    </row>
    <row r="372" spans="5:8" x14ac:dyDescent="0.3">
      <c r="E372" t="str">
        <f>IF(antioxidants!$E2140&gt;$C$12,antioxidants!B2140,IF(antioxidants!$E2140&lt;$C$11,antioxidants!B2140,1/0))</f>
        <v>Pomegranate arils, dried</v>
      </c>
      <c r="H372">
        <f>VLOOKUP(E372,antioxidants!B2140:E5275,4,TRUE)</f>
        <v>7.28</v>
      </c>
    </row>
    <row r="373" spans="5:8" x14ac:dyDescent="0.3">
      <c r="E373" t="str">
        <f>IF(antioxidants!$E2143&gt;$C$12,antioxidants!B2143,IF(antioxidants!$E2143&lt;$C$11,antioxidants!B2143,1/0))</f>
        <v>Pomegranate, arils and carpellar membrane</v>
      </c>
      <c r="H373">
        <f>VLOOKUP(E373,antioxidants!B2143:E5278,4,TRUE)</f>
        <v>9.0500000000000007</v>
      </c>
    </row>
    <row r="374" spans="5:8" x14ac:dyDescent="0.3">
      <c r="E374" t="str">
        <f>IF(antioxidants!$E2145&gt;$C$12,antioxidants!B2145,IF(antioxidants!$E2145&lt;$C$11,antioxidants!B2145,1/0))</f>
        <v>Pomegranate, dried</v>
      </c>
      <c r="H374">
        <f>VLOOKUP(E374,antioxidants!B2145:E5280,4,TRUE)</f>
        <v>5.51</v>
      </c>
    </row>
    <row r="375" spans="5:8" x14ac:dyDescent="0.3">
      <c r="E375" t="str">
        <f>IF(antioxidants!$E2148&gt;$C$12,antioxidants!B2148,IF(antioxidants!$E2148&lt;$C$11,antioxidants!B2148,1/0))</f>
        <v>Pomegranate, only yellow pith</v>
      </c>
      <c r="H375">
        <f>VLOOKUP(E375,antioxidants!B2148:E5283,4,TRUE)</f>
        <v>55.52</v>
      </c>
    </row>
    <row r="376" spans="5:8" x14ac:dyDescent="0.3">
      <c r="E376" t="str">
        <f>IF(antioxidants!$E2153&gt;$C$12,antioxidants!B2153,IF(antioxidants!$E2153&lt;$C$11,antioxidants!B2153,1/0))</f>
        <v>Pomegranate, whole</v>
      </c>
      <c r="H376">
        <f>VLOOKUP(E376,antioxidants!B2153:E5288,4,TRUE)</f>
        <v>6.54</v>
      </c>
    </row>
    <row r="377" spans="5:8" x14ac:dyDescent="0.3">
      <c r="E377" t="str">
        <f>IF(antioxidants!$E2154&gt;$C$12,antioxidants!B2154,IF(antioxidants!$E2154&lt;$C$11,antioxidants!B2154,1/0))</f>
        <v>Pomegranate, whole</v>
      </c>
      <c r="H377">
        <f>VLOOKUP(E377,antioxidants!B2154:E5289,4,TRUE)</f>
        <v>6.54</v>
      </c>
    </row>
    <row r="378" spans="5:8" x14ac:dyDescent="0.3">
      <c r="E378" t="str">
        <f>IF(antioxidants!$E2178&gt;$C$12,antioxidants!B2178,IF(antioxidants!$E2178&lt;$C$11,antioxidants!B2178,1/0))</f>
        <v>Pot marigold, flower, dried</v>
      </c>
      <c r="H378">
        <f>VLOOKUP(E378,antioxidants!B2178:E5313,4,TRUE)</f>
        <v>11.47</v>
      </c>
    </row>
    <row r="379" spans="5:8" x14ac:dyDescent="0.3">
      <c r="E379" t="str">
        <f>IF(antioxidants!$E2238&gt;$C$12,antioxidants!B2238,IF(antioxidants!$E2238&lt;$C$11,antioxidants!B2238,1/0))</f>
        <v>Purple Coneflower, flower and leaves, dried</v>
      </c>
      <c r="H379">
        <f>VLOOKUP(E379,antioxidants!B2238:E5373,4,TRUE)</f>
        <v>16.09</v>
      </c>
    </row>
    <row r="380" spans="5:8" x14ac:dyDescent="0.3">
      <c r="E380" t="str">
        <f>IF(antioxidants!$E2239&gt;$C$12,antioxidants!B2239,IF(antioxidants!$E2239&lt;$C$11,antioxidants!B2239,1/0))</f>
        <v>Purple Loosestrife (Lythrum salicaria), flower and leaves, dried</v>
      </c>
      <c r="H380">
        <f>VLOOKUP(E380,antioxidants!B2239:E5374,4,TRUE)</f>
        <v>111.04</v>
      </c>
    </row>
    <row r="381" spans="5:8" x14ac:dyDescent="0.3">
      <c r="E381" t="str">
        <f>IF(antioxidants!$E2240&gt;$C$12,antioxidants!B2240,IF(antioxidants!$E2240&lt;$C$11,antioxidants!B2240,1/0))</f>
        <v>Pycogenol</v>
      </c>
      <c r="H381">
        <f>VLOOKUP(E381,antioxidants!B2240:E5375,4,TRUE)</f>
        <v>49.58</v>
      </c>
    </row>
    <row r="382" spans="5:8" x14ac:dyDescent="0.3">
      <c r="E382" t="str">
        <f>IF(antioxidants!$E2268&gt;$C$12,antioxidants!B2268,IF(antioxidants!$E2268&lt;$C$11,antioxidants!B2268,1/0))</f>
        <v>Raspberry, leaves, dried</v>
      </c>
      <c r="H382">
        <f>VLOOKUP(E382,antioxidants!B2268:E5403,4,TRUE)</f>
        <v>32.56</v>
      </c>
    </row>
    <row r="383" spans="5:8" x14ac:dyDescent="0.3">
      <c r="E383" t="str">
        <f>IF(antioxidants!$E2269&gt;$C$12,antioxidants!B2269,IF(antioxidants!$E2269&lt;$C$11,antioxidants!B2269,1/0))</f>
        <v>Raspberry, leaves, dried</v>
      </c>
      <c r="H383">
        <f>VLOOKUP(E383,antioxidants!B2269:E5404,4,TRUE)</f>
        <v>32.56</v>
      </c>
    </row>
    <row r="384" spans="5:8" x14ac:dyDescent="0.3">
      <c r="E384" t="str">
        <f>IF(antioxidants!$E2270&gt;$C$12,antioxidants!B2270,IF(antioxidants!$E2270&lt;$C$11,antioxidants!B2270,1/0))</f>
        <v>Raspberry, leaves, fresh</v>
      </c>
      <c r="H384">
        <f>VLOOKUP(E384,antioxidants!B2270:E5405,4,TRUE)</f>
        <v>21.36</v>
      </c>
    </row>
    <row r="385" spans="5:8" x14ac:dyDescent="0.3">
      <c r="E385" t="str">
        <f>IF(antioxidants!$E2271&gt;$C$12,antioxidants!B2271,IF(antioxidants!$E2271&lt;$C$11,antioxidants!B2271,1/0))</f>
        <v>Red clover, flower, dried</v>
      </c>
      <c r="H385">
        <f>VLOOKUP(E385,antioxidants!B2271:E5406,4,TRUE)</f>
        <v>39.92</v>
      </c>
    </row>
    <row r="386" spans="5:8" x14ac:dyDescent="0.3">
      <c r="E386" t="str">
        <f>IF(antioxidants!$E2272&gt;$C$12,antioxidants!B2272,IF(antioxidants!$E2272&lt;$C$11,antioxidants!B2272,1/0))</f>
        <v>Red whortleberries, cultivated, dried</v>
      </c>
      <c r="H386">
        <f>VLOOKUP(E386,antioxidants!B2272:E5407,4,TRUE)</f>
        <v>32.28</v>
      </c>
    </row>
    <row r="387" spans="5:8" x14ac:dyDescent="0.3">
      <c r="E387" t="str">
        <f>IF(antioxidants!$E2276&gt;$C$12,antioxidants!B2276,IF(antioxidants!$E2276&lt;$C$11,antioxidants!B2276,1/0))</f>
        <v>Red wortleberries, leaves, dried</v>
      </c>
      <c r="H387">
        <f>VLOOKUP(E387,antioxidants!B2276:E5411,4,TRUE)</f>
        <v>102.07</v>
      </c>
    </row>
    <row r="388" spans="5:8" x14ac:dyDescent="0.3">
      <c r="E388" t="str">
        <f>IF(antioxidants!$E2277&gt;$C$12,antioxidants!B2277,IF(antioxidants!$E2277&lt;$C$11,antioxidants!B2277,1/0))</f>
        <v>Red‐berried elder, leaves, dried</v>
      </c>
      <c r="H388">
        <f>VLOOKUP(E388,antioxidants!B2277:E5412,4,TRUE)</f>
        <v>56.66</v>
      </c>
    </row>
    <row r="389" spans="5:8" x14ac:dyDescent="0.3">
      <c r="E389" t="str">
        <f>IF(antioxidants!$E2283&gt;$C$12,antioxidants!B2283,IF(antioxidants!$E2283&lt;$C$11,antioxidants!B2283,1/0))</f>
        <v>Ribwort, leaves, dried</v>
      </c>
      <c r="H389">
        <f>VLOOKUP(E389,antioxidants!B2283:E5418,4,TRUE)</f>
        <v>34.81</v>
      </c>
    </row>
    <row r="390" spans="5:8" x14ac:dyDescent="0.3">
      <c r="E390" t="str">
        <f>IF(antioxidants!$E2318&gt;$C$12,antioxidants!B2318,IF(antioxidants!$E2318&lt;$C$11,antioxidants!B2318,1/0))</f>
        <v>Ricoffy, instant coffee &amp; chicory, Nescafe, powder</v>
      </c>
      <c r="H390">
        <f>VLOOKUP(E390,antioxidants!B2318:E5453,4,TRUE)</f>
        <v>51.86</v>
      </c>
    </row>
    <row r="391" spans="5:8" x14ac:dyDescent="0.3">
      <c r="E391" t="str">
        <f>IF(antioxidants!$E2320&gt;$C$12,antioxidants!B2320,IF(antioxidants!$E2320&lt;$C$11,antioxidants!B2320,1/0))</f>
        <v>Rock bramble, frozen, wild</v>
      </c>
      <c r="H391">
        <f>VLOOKUP(E391,antioxidants!B2320:E5455,4,TRUE)</f>
        <v>8.51</v>
      </c>
    </row>
    <row r="392" spans="5:8" x14ac:dyDescent="0.3">
      <c r="E392" t="str">
        <f>IF(antioxidants!$E2321&gt;$C$12,antioxidants!B2321,IF(antioxidants!$E2321&lt;$C$11,antioxidants!B2321,1/0))</f>
        <v>Rose‐bay, leaves, dried</v>
      </c>
      <c r="H392">
        <f>VLOOKUP(E392,antioxidants!B2321:E5456,4,TRUE)</f>
        <v>101.33</v>
      </c>
    </row>
    <row r="393" spans="5:8" x14ac:dyDescent="0.3">
      <c r="E393" t="str">
        <f>IF(antioxidants!$E2322&gt;$C$12,antioxidants!B2322,IF(antioxidants!$E2322&lt;$C$11,antioxidants!B2322,1/0))</f>
        <v>Rose‐bay, willow herb flower, dried</v>
      </c>
      <c r="H393">
        <f>VLOOKUP(E393,antioxidants!B2322:E5457,4,TRUE)</f>
        <v>153.9</v>
      </c>
    </row>
    <row r="394" spans="5:8" x14ac:dyDescent="0.3">
      <c r="E394" t="str">
        <f>IF(antioxidants!$E2323&gt;$C$12,antioxidants!B2323,IF(antioxidants!$E2323&lt;$C$11,antioxidants!B2323,1/0))</f>
        <v>Rose‐bay, willow herb, flower and leaves, dried</v>
      </c>
      <c r="H394">
        <f>VLOOKUP(E394,antioxidants!B2323:E5458,4,TRUE)</f>
        <v>120.99</v>
      </c>
    </row>
    <row r="395" spans="5:8" x14ac:dyDescent="0.3">
      <c r="E395" t="str">
        <f>IF(antioxidants!$E2324&gt;$C$12,antioxidants!B2324,IF(antioxidants!$E2324&lt;$C$11,antioxidants!B2324,1/0))</f>
        <v>Rose, flower, dried</v>
      </c>
      <c r="H395">
        <f>VLOOKUP(E395,antioxidants!B2324:E5459,4,TRUE)</f>
        <v>153.9</v>
      </c>
    </row>
    <row r="396" spans="5:8" x14ac:dyDescent="0.3">
      <c r="E396" t="str">
        <f>IF(antioxidants!$E2325&gt;$C$12,antioxidants!B2325,IF(antioxidants!$E2325&lt;$C$11,antioxidants!B2325,1/0))</f>
        <v>Rosemary, dried</v>
      </c>
      <c r="H396">
        <f>VLOOKUP(E396,antioxidants!B2325:E5460,4,TRUE)</f>
        <v>66.92</v>
      </c>
    </row>
    <row r="397" spans="5:8" x14ac:dyDescent="0.3">
      <c r="E397" t="str">
        <f>IF(antioxidants!$E2326&gt;$C$12,antioxidants!B2326,IF(antioxidants!$E2326&lt;$C$11,antioxidants!B2326,1/0))</f>
        <v>Rosemary, dried</v>
      </c>
      <c r="H397">
        <f>VLOOKUP(E397,antioxidants!B2326:E5461,4,TRUE)</f>
        <v>66.92</v>
      </c>
    </row>
    <row r="398" spans="5:8" x14ac:dyDescent="0.3">
      <c r="E398" t="str">
        <f>IF(antioxidants!$E2327&gt;$C$12,antioxidants!B2327,IF(antioxidants!$E2327&lt;$C$11,antioxidants!B2327,1/0))</f>
        <v>Rosemary, fresh</v>
      </c>
      <c r="H398">
        <f>VLOOKUP(E398,antioxidants!B2327:E5462,4,TRUE)</f>
        <v>5.64</v>
      </c>
    </row>
    <row r="399" spans="5:8" x14ac:dyDescent="0.3">
      <c r="E399" t="str">
        <f>IF(antioxidants!$E2328&gt;$C$12,antioxidants!B2328,IF(antioxidants!$E2328&lt;$C$11,antioxidants!B2328,1/0))</f>
        <v>Rosemary, fresh leaves</v>
      </c>
      <c r="H399">
        <f>VLOOKUP(E399,antioxidants!B2328:E5463,4,TRUE)</f>
        <v>6.34</v>
      </c>
    </row>
    <row r="400" spans="5:8" x14ac:dyDescent="0.3">
      <c r="E400" t="str">
        <f>IF(antioxidants!$E2329&gt;$C$12,antioxidants!B2329,IF(antioxidants!$E2329&lt;$C$11,antioxidants!B2329,1/0))</f>
        <v>Rosemary, fresh leaves</v>
      </c>
      <c r="H400">
        <f>VLOOKUP(E400,antioxidants!B2329:E5464,4,TRUE)</f>
        <v>6.34</v>
      </c>
    </row>
    <row r="401" spans="5:8" x14ac:dyDescent="0.3">
      <c r="E401" t="str">
        <f>IF(antioxidants!$E2330&gt;$C$12,antioxidants!B2330,IF(antioxidants!$E2330&lt;$C$11,antioxidants!B2330,1/0))</f>
        <v>Rosemary, leaves, dried</v>
      </c>
      <c r="H401">
        <f>VLOOKUP(E401,antioxidants!B2330:E5465,4,TRUE)</f>
        <v>24.34</v>
      </c>
    </row>
    <row r="402" spans="5:8" x14ac:dyDescent="0.3">
      <c r="E402" t="str">
        <f>IF(antioxidants!$E2331&gt;$C$12,antioxidants!B2331,IF(antioxidants!$E2331&lt;$C$11,antioxidants!B2331,1/0))</f>
        <v>Rosemary, leaves, dried</v>
      </c>
      <c r="H402">
        <f>VLOOKUP(E402,antioxidants!B2331:E5466,4,TRUE)</f>
        <v>24.34</v>
      </c>
    </row>
    <row r="403" spans="5:8" x14ac:dyDescent="0.3">
      <c r="E403" t="str">
        <f>IF(antioxidants!$E2332&gt;$C$12,antioxidants!B2332,IF(antioxidants!$E2332&lt;$C$11,antioxidants!B2332,1/0))</f>
        <v>Rosemary, leaves, dried</v>
      </c>
      <c r="H403">
        <f>VLOOKUP(E403,antioxidants!B2332:E5467,4,TRUE)</f>
        <v>24.34</v>
      </c>
    </row>
    <row r="404" spans="5:8" x14ac:dyDescent="0.3">
      <c r="E404" t="str">
        <f>IF(antioxidants!$E2333&gt;$C$12,antioxidants!B2333,IF(antioxidants!$E2333&lt;$C$11,antioxidants!B2333,1/0))</f>
        <v>Roseroot, fresh</v>
      </c>
      <c r="H404">
        <f>VLOOKUP(E404,antioxidants!B2333:E5468,4,TRUE)</f>
        <v>5.63</v>
      </c>
    </row>
    <row r="405" spans="5:8" x14ac:dyDescent="0.3">
      <c r="E405" t="str">
        <f>IF(antioxidants!$E2334&gt;$C$12,antioxidants!B2334,IF(antioxidants!$E2334&lt;$C$11,antioxidants!B2334,1/0))</f>
        <v>Rowanberries, dried</v>
      </c>
      <c r="H405">
        <f>VLOOKUP(E405,antioxidants!B2334:E5469,4,TRUE)</f>
        <v>10.130000000000001</v>
      </c>
    </row>
    <row r="406" spans="5:8" x14ac:dyDescent="0.3">
      <c r="E406" t="str">
        <f>IF(antioxidants!$E2335&gt;$C$12,antioxidants!B2335,IF(antioxidants!$E2335&lt;$C$11,antioxidants!B2335,1/0))</f>
        <v>Rowanberries, dried</v>
      </c>
      <c r="H406">
        <f>VLOOKUP(E406,antioxidants!B2335:E5470,4,TRUE)</f>
        <v>10.130000000000001</v>
      </c>
    </row>
    <row r="407" spans="5:8" x14ac:dyDescent="0.3">
      <c r="E407" t="str">
        <f>IF(antioxidants!$E2344&gt;$C$12,antioxidants!B2344,IF(antioxidants!$E2344&lt;$C$11,antioxidants!B2344,1/0))</f>
        <v>Saffron, Balaji, dried ground</v>
      </c>
      <c r="H407">
        <f>VLOOKUP(E407,antioxidants!B2344:E5479,4,TRUE)</f>
        <v>23.83</v>
      </c>
    </row>
    <row r="408" spans="5:8" x14ac:dyDescent="0.3">
      <c r="E408" t="str">
        <f>IF(antioxidants!$E2345&gt;$C$12,antioxidants!B2345,IF(antioxidants!$E2345&lt;$C$11,antioxidants!B2345,1/0))</f>
        <v>Saffron, dried ground</v>
      </c>
      <c r="H408">
        <f>VLOOKUP(E408,antioxidants!B2345:E5480,4,TRUE)</f>
        <v>47.83</v>
      </c>
    </row>
    <row r="409" spans="5:8" x14ac:dyDescent="0.3">
      <c r="E409" t="str">
        <f>IF(antioxidants!$E2346&gt;$C$12,antioxidants!B2346,IF(antioxidants!$E2346&lt;$C$11,antioxidants!B2346,1/0))</f>
        <v>Saffron, dried ground</v>
      </c>
      <c r="H409">
        <f>VLOOKUP(E409,antioxidants!B2346:E5481,4,TRUE)</f>
        <v>47.83</v>
      </c>
    </row>
    <row r="410" spans="5:8" x14ac:dyDescent="0.3">
      <c r="E410" t="str">
        <f>IF(antioxidants!$E2347&gt;$C$12,antioxidants!B2347,IF(antioxidants!$E2347&lt;$C$11,antioxidants!B2347,1/0))</f>
        <v>Saffron, stigma</v>
      </c>
      <c r="H410">
        <f>VLOOKUP(E410,antioxidants!B2347:E5482,4,TRUE)</f>
        <v>20.58</v>
      </c>
    </row>
    <row r="411" spans="5:8" x14ac:dyDescent="0.3">
      <c r="E411" t="str">
        <f>IF(antioxidants!$E2348&gt;$C$12,antioxidants!B2348,IF(antioxidants!$E2348&lt;$C$11,antioxidants!B2348,1/0))</f>
        <v>Saffron, stigma</v>
      </c>
      <c r="H411">
        <f>VLOOKUP(E411,antioxidants!B2348:E5483,4,TRUE)</f>
        <v>20.58</v>
      </c>
    </row>
    <row r="412" spans="5:8" x14ac:dyDescent="0.3">
      <c r="E412" t="str">
        <f>IF(antioxidants!$E2349&gt;$C$12,antioxidants!B2349,IF(antioxidants!$E2349&lt;$C$11,antioxidants!B2349,1/0))</f>
        <v>Saffron, stigma</v>
      </c>
      <c r="H412">
        <f>VLOOKUP(E412,antioxidants!B2349:E5484,4,TRUE)</f>
        <v>20.58</v>
      </c>
    </row>
    <row r="413" spans="5:8" x14ac:dyDescent="0.3">
      <c r="E413" t="str">
        <f>IF(antioxidants!$E2350&gt;$C$12,antioxidants!B2350,IF(antioxidants!$E2350&lt;$C$11,antioxidants!B2350,1/0))</f>
        <v>Sage, dried</v>
      </c>
      <c r="H413">
        <f>VLOOKUP(E413,antioxidants!B2350:E5485,4,TRUE)</f>
        <v>58.8</v>
      </c>
    </row>
    <row r="414" spans="5:8" x14ac:dyDescent="0.3">
      <c r="E414" t="str">
        <f>IF(antioxidants!$E2351&gt;$C$12,antioxidants!B2351,IF(antioxidants!$E2351&lt;$C$11,antioxidants!B2351,1/0))</f>
        <v>Sage, dried</v>
      </c>
      <c r="H414">
        <f>VLOOKUP(E414,antioxidants!B2351:E5486,4,TRUE)</f>
        <v>58.8</v>
      </c>
    </row>
    <row r="415" spans="5:8" x14ac:dyDescent="0.3">
      <c r="E415" t="str">
        <f>IF(antioxidants!$E2352&gt;$C$12,antioxidants!B2352,IF(antioxidants!$E2352&lt;$C$11,antioxidants!B2352,1/0))</f>
        <v>Sage, leaves, dried</v>
      </c>
      <c r="H415">
        <f>VLOOKUP(E415,antioxidants!B2352:E5487,4,TRUE)</f>
        <v>39.36</v>
      </c>
    </row>
    <row r="416" spans="5:8" x14ac:dyDescent="0.3">
      <c r="E416" t="str">
        <f>IF(antioxidants!$E2353&gt;$C$12,antioxidants!B2353,IF(antioxidants!$E2353&lt;$C$11,antioxidants!B2353,1/0))</f>
        <v>Saikokeishito</v>
      </c>
      <c r="H416">
        <f>VLOOKUP(E416,antioxidants!B2353:E5488,4,TRUE)</f>
        <v>21.35</v>
      </c>
    </row>
    <row r="417" spans="5:8" x14ac:dyDescent="0.3">
      <c r="E417" t="str">
        <f>IF(antioxidants!$E2389&gt;$C$12,antioxidants!B2389,IF(antioxidants!$E2389&lt;$C$11,antioxidants!B2389,1/0))</f>
        <v>Sambucol‐C</v>
      </c>
      <c r="H417">
        <f>VLOOKUP(E417,antioxidants!B2389:E5524,4,TRUE)</f>
        <v>65.81</v>
      </c>
    </row>
    <row r="418" spans="5:8" x14ac:dyDescent="0.3">
      <c r="E418" t="str">
        <f>IF(antioxidants!$E2390&gt;$C$12,antioxidants!B2390,IF(antioxidants!$E2390&lt;$C$11,antioxidants!B2390,1/0))</f>
        <v>Sangre de grado (Croton lechleri), liquid solution</v>
      </c>
      <c r="H418">
        <f>VLOOKUP(E418,antioxidants!B2390:E5525,4,TRUE)</f>
        <v>2897.11</v>
      </c>
    </row>
    <row r="419" spans="5:8" x14ac:dyDescent="0.3">
      <c r="E419" t="str">
        <f>IF(antioxidants!$E2391&gt;$C$12,antioxidants!B2391,IF(antioxidants!$E2391&lt;$C$11,antioxidants!B2391,1/0))</f>
        <v>Sanguisorba officinalis, dried</v>
      </c>
      <c r="H419">
        <f>VLOOKUP(E419,antioxidants!B2391:E5526,4,TRUE)</f>
        <v>33.369999999999997</v>
      </c>
    </row>
    <row r="420" spans="5:8" x14ac:dyDescent="0.3">
      <c r="E420" t="str">
        <f>IF(antioxidants!$E2466&gt;$C$12,antioxidants!B2466,IF(antioxidants!$E2466&lt;$C$11,antioxidants!B2466,1/0))</f>
        <v>Saunf, big, dried</v>
      </c>
      <c r="H420">
        <f>VLOOKUP(E420,antioxidants!B2466:E5601,4,TRUE)</f>
        <v>7.09</v>
      </c>
    </row>
    <row r="421" spans="5:8" x14ac:dyDescent="0.3">
      <c r="E421" t="str">
        <f>IF(antioxidants!$E2467&gt;$C$12,antioxidants!B2467,IF(antioxidants!$E2467&lt;$C$11,antioxidants!B2467,1/0))</f>
        <v>Saunf, small, dried</v>
      </c>
      <c r="H421">
        <f>VLOOKUP(E421,antioxidants!B2467:E5602,4,TRUE)</f>
        <v>6.46</v>
      </c>
    </row>
    <row r="422" spans="5:8" x14ac:dyDescent="0.3">
      <c r="E422" t="str">
        <f>IF(antioxidants!$E2477&gt;$C$12,antioxidants!B2477,IF(antioxidants!$E2477&lt;$C$11,antioxidants!B2477,1/0))</f>
        <v>Scented mayweed, flower, dried</v>
      </c>
      <c r="H422">
        <f>VLOOKUP(E422,antioxidants!B2477:E5612,4,TRUE)</f>
        <v>16.63</v>
      </c>
    </row>
    <row r="423" spans="5:8" x14ac:dyDescent="0.3">
      <c r="E423" t="str">
        <f>IF(antioxidants!$E2478&gt;$C$12,antioxidants!B2478,IF(antioxidants!$E2478&lt;$C$11,antioxidants!B2478,1/0))</f>
        <v>Schiff Vegetarian Multiple</v>
      </c>
      <c r="H423">
        <f>VLOOKUP(E423,antioxidants!B2478:E5613,4,TRUE)</f>
        <v>185.74</v>
      </c>
    </row>
    <row r="424" spans="5:8" x14ac:dyDescent="0.3">
      <c r="E424" t="str">
        <f>IF(antioxidants!$E2479&gt;$C$12,antioxidants!B2479,IF(antioxidants!$E2479&lt;$C$11,antioxidants!B2479,1/0))</f>
        <v>Scutellariae Radix</v>
      </c>
      <c r="H424">
        <f>VLOOKUP(E424,antioxidants!B2479:E5614,4,TRUE)</f>
        <v>111.33</v>
      </c>
    </row>
    <row r="425" spans="5:8" x14ac:dyDescent="0.3">
      <c r="E425" t="str">
        <f>IF(antioxidants!$E2493&gt;$C$12,antioxidants!B2493,IF(antioxidants!$E2493&lt;$C$11,antioxidants!B2493,1/0))</f>
        <v>Shaklee Vita‐Lea, with Iron</v>
      </c>
      <c r="H425">
        <f>VLOOKUP(E425,antioxidants!B2493:E5628,4,TRUE)</f>
        <v>19.36</v>
      </c>
    </row>
    <row r="426" spans="5:8" x14ac:dyDescent="0.3">
      <c r="E426" t="str">
        <f>IF(antioxidants!$E2498&gt;$C$12,antioxidants!B2498,IF(antioxidants!$E2498&lt;$C$11,antioxidants!B2498,1/0))</f>
        <v>Shepherd's purse, dried</v>
      </c>
      <c r="H426">
        <f>VLOOKUP(E426,antioxidants!B2498:E5633,4,TRUE)</f>
        <v>5.52</v>
      </c>
    </row>
    <row r="427" spans="5:8" x14ac:dyDescent="0.3">
      <c r="E427" t="str">
        <f>IF(antioxidants!$E2502&gt;$C$12,antioxidants!B2502,IF(antioxidants!$E2502&lt;$C$11,antioxidants!B2502,1/0))</f>
        <v>Shuddha guggulu, powder in capsule</v>
      </c>
      <c r="H427">
        <f>VLOOKUP(E427,antioxidants!B2502:E5637,4,TRUE)</f>
        <v>13.77</v>
      </c>
    </row>
    <row r="428" spans="5:8" x14ac:dyDescent="0.3">
      <c r="E428" t="str">
        <f>IF(antioxidants!$E2503&gt;$C$12,antioxidants!B2503,IF(antioxidants!$E2503&lt;$C$11,antioxidants!B2503,1/0))</f>
        <v>Silverweed, dried</v>
      </c>
      <c r="H428">
        <f>VLOOKUP(E428,antioxidants!B2503:E5638,4,TRUE)</f>
        <v>35.79</v>
      </c>
    </row>
    <row r="429" spans="5:8" x14ac:dyDescent="0.3">
      <c r="E429" t="str">
        <f>IF(antioxidants!$E2508&gt;$C$12,antioxidants!B2508,IF(antioxidants!$E2508&lt;$C$11,antioxidants!B2508,1/0))</f>
        <v>Small‐leaved lime, flower, dried</v>
      </c>
      <c r="H429">
        <f>VLOOKUP(E429,antioxidants!B2508:E5643,4,TRUE)</f>
        <v>34.83</v>
      </c>
    </row>
    <row r="430" spans="5:8" x14ac:dyDescent="0.3">
      <c r="E430" t="str">
        <f>IF(antioxidants!$E2529&gt;$C$12,antioxidants!B2529,IF(antioxidants!$E2529&lt;$C$11,antioxidants!B2529,1/0))</f>
        <v>Solotron (includes iron)</v>
      </c>
      <c r="H430">
        <f>VLOOKUP(E430,antioxidants!B2529:E5664,4,TRUE)</f>
        <v>140.08000000000001</v>
      </c>
    </row>
    <row r="431" spans="5:8" x14ac:dyDescent="0.3">
      <c r="E431" t="str">
        <f>IF(antioxidants!$E2530&gt;$C$12,antioxidants!B2530,IF(antioxidants!$E2530&lt;$C$11,antioxidants!B2530,1/0))</f>
        <v>Somage, dried ground</v>
      </c>
      <c r="H431">
        <f>VLOOKUP(E431,antioxidants!B2530:E5665,4,TRUE)</f>
        <v>85.58</v>
      </c>
    </row>
    <row r="432" spans="5:8" x14ac:dyDescent="0.3">
      <c r="E432" t="str">
        <f>IF(antioxidants!$E2534&gt;$C$12,antioxidants!B2534,IF(antioxidants!$E2534&lt;$C$11,antioxidants!B2534,1/0))</f>
        <v>Sorrel, leaves, dried</v>
      </c>
      <c r="H432">
        <f>VLOOKUP(E432,antioxidants!B2534:E5669,4,TRUE)</f>
        <v>19.52</v>
      </c>
    </row>
    <row r="433" spans="5:8" x14ac:dyDescent="0.3">
      <c r="E433" t="str">
        <f>IF(antioxidants!$E2535&gt;$C$12,antioxidants!B2535,IF(antioxidants!$E2535&lt;$C$11,antioxidants!B2535,1/0))</f>
        <v>Sorrel, Wood (Oxalis acetosella), dried</v>
      </c>
      <c r="H433">
        <f>VLOOKUP(E433,antioxidants!B2535:E5670,4,TRUE)</f>
        <v>6.54</v>
      </c>
    </row>
    <row r="434" spans="5:8" x14ac:dyDescent="0.3">
      <c r="E434" t="str">
        <f>IF(antioxidants!$E2570&gt;$C$12,antioxidants!B2570,IF(antioxidants!$E2570&lt;$C$11,antioxidants!B2570,1/0))</f>
        <v>Sour cherries, cultivated</v>
      </c>
      <c r="H434">
        <f>VLOOKUP(E434,antioxidants!B2570:E5705,4,TRUE)</f>
        <v>7.14</v>
      </c>
    </row>
    <row r="435" spans="5:8" x14ac:dyDescent="0.3">
      <c r="E435" t="str">
        <f>IF(antioxidants!$E2572&gt;$C$12,antioxidants!B2572,IF(antioxidants!$E2572&lt;$C$11,antioxidants!B2572,1/0))</f>
        <v>Sour cherries, without stone, without sugar, frozen</v>
      </c>
      <c r="H435">
        <f>VLOOKUP(E435,antioxidants!B2572:E5707,4,TRUE)</f>
        <v>6.07</v>
      </c>
    </row>
    <row r="436" spans="5:8" x14ac:dyDescent="0.3">
      <c r="E436" t="str">
        <f>IF(antioxidants!$E2578&gt;$C$12,antioxidants!B2578,IF(antioxidants!$E2578&lt;$C$11,antioxidants!B2578,1/0))</f>
        <v>Southernwood, flower, stem and leaves, dried</v>
      </c>
      <c r="H436">
        <f>VLOOKUP(E436,antioxidants!B2578:E5713,4,TRUE)</f>
        <v>34.880000000000003</v>
      </c>
    </row>
    <row r="437" spans="5:8" x14ac:dyDescent="0.3">
      <c r="E437" t="str">
        <f>IF(antioxidants!$E2613&gt;$C$12,antioxidants!B2613,IF(antioxidants!$E2613&lt;$C$11,antioxidants!B2613,1/0))</f>
        <v>Spanish chervil, leaves, dried</v>
      </c>
      <c r="H437">
        <f>VLOOKUP(E437,antioxidants!B2613:E5748,4,TRUE)</f>
        <v>54.96</v>
      </c>
    </row>
    <row r="438" spans="5:8" x14ac:dyDescent="0.3">
      <c r="E438" t="str">
        <f>IF(antioxidants!$E2618&gt;$C$12,antioxidants!B2618,IF(antioxidants!$E2618&lt;$C$11,antioxidants!B2618,1/0))</f>
        <v>Speedwell, dried</v>
      </c>
      <c r="H438">
        <f>VLOOKUP(E438,antioxidants!B2618:E5753,4,TRUE)</f>
        <v>94.79</v>
      </c>
    </row>
    <row r="439" spans="5:8" x14ac:dyDescent="0.3">
      <c r="E439" t="str">
        <f>IF(antioxidants!$E2647&gt;$C$12,antioxidants!B2647,IF(antioxidants!$E2647&lt;$C$11,antioxidants!B2647,1/0))</f>
        <v>Spruce, leaves, dried</v>
      </c>
      <c r="H439">
        <f>VLOOKUP(E439,antioxidants!B2647:E5782,4,TRUE)</f>
        <v>29.31</v>
      </c>
    </row>
    <row r="440" spans="5:8" x14ac:dyDescent="0.3">
      <c r="E440" t="str">
        <f>IF(antioxidants!$E2653&gt;$C$12,antioxidants!B2653,IF(antioxidants!$E2653&lt;$C$11,antioxidants!B2653,1/0))</f>
        <v>St. John's wort, flower and leaves, dried</v>
      </c>
      <c r="H440">
        <f>VLOOKUP(E440,antioxidants!B2653:E5788,4,TRUE)</f>
        <v>72.16</v>
      </c>
    </row>
    <row r="441" spans="5:8" x14ac:dyDescent="0.3">
      <c r="E441" t="str">
        <f>IF(antioxidants!$E2654&gt;$C$12,antioxidants!B2654,IF(antioxidants!$E2654&lt;$C$11,antioxidants!B2654,1/0))</f>
        <v>Star anise, dried</v>
      </c>
      <c r="H441">
        <f>VLOOKUP(E441,antioxidants!B2654:E5789,4,TRUE)</f>
        <v>11.3</v>
      </c>
    </row>
    <row r="442" spans="5:8" x14ac:dyDescent="0.3">
      <c r="E442" t="str">
        <f>IF(antioxidants!$E2666&gt;$C$12,antioxidants!B2666,IF(antioxidants!$E2666&lt;$C$11,antioxidants!B2666,1/0))</f>
        <v>Stevia rebaudiana, dried leaves</v>
      </c>
      <c r="H442">
        <f>VLOOKUP(E442,antioxidants!B2666:E5801,4,TRUE)</f>
        <v>63.55</v>
      </c>
    </row>
    <row r="443" spans="5:8" x14ac:dyDescent="0.3">
      <c r="E443" t="str">
        <f>IF(antioxidants!$E2668&gt;$C$12,antioxidants!B2668,IF(antioxidants!$E2668&lt;$C$11,antioxidants!B2668,1/0))</f>
        <v>Stevia rebaudiana, leaves</v>
      </c>
      <c r="H443">
        <f>VLOOKUP(E443,antioxidants!B2668:E5803,4,TRUE)</f>
        <v>14.25</v>
      </c>
    </row>
    <row r="444" spans="5:8" x14ac:dyDescent="0.3">
      <c r="E444" t="str">
        <f>IF(antioxidants!$E2669&gt;$C$12,antioxidants!B2669,IF(antioxidants!$E2669&lt;$C$11,antioxidants!B2669,1/0))</f>
        <v>Stevia rebaudiana, leaves</v>
      </c>
      <c r="H444">
        <f>VLOOKUP(E444,antioxidants!B2669:E5804,4,TRUE)</f>
        <v>14.25</v>
      </c>
    </row>
    <row r="445" spans="5:8" x14ac:dyDescent="0.3">
      <c r="E445" t="str">
        <f>IF(antioxidants!$E2674&gt;$C$12,antioxidants!B2674,IF(antioxidants!$E2674&lt;$C$11,antioxidants!B2674,1/0))</f>
        <v>Stinging nettle, dried</v>
      </c>
      <c r="H445">
        <f>VLOOKUP(E445,antioxidants!B2674:E5809,4,TRUE)</f>
        <v>13.09</v>
      </c>
    </row>
    <row r="446" spans="5:8" x14ac:dyDescent="0.3">
      <c r="E446" t="str">
        <f>IF(antioxidants!$E2682&gt;$C$12,antioxidants!B2682,IF(antioxidants!$E2682&lt;$C$11,antioxidants!B2682,1/0))</f>
        <v>Stress Guard, anti stress, powder in capsule</v>
      </c>
      <c r="H446">
        <f>VLOOKUP(E446,antioxidants!B2682:E5817,4,TRUE)</f>
        <v>6.39</v>
      </c>
    </row>
    <row r="447" spans="5:8" x14ac:dyDescent="0.3">
      <c r="E447" t="str">
        <f>IF(antioxidants!$E2683&gt;$C$12,antioxidants!B2683,IF(antioxidants!$E2683&lt;$C$11,antioxidants!B2683,1/0))</f>
        <v>Sugar colour, Negro</v>
      </c>
      <c r="H447">
        <f>VLOOKUP(E447,antioxidants!B2683:E5818,4,TRUE)</f>
        <v>15.54</v>
      </c>
    </row>
    <row r="448" spans="5:8" x14ac:dyDescent="0.3">
      <c r="E448" t="str">
        <f>IF(antioxidants!$E2689&gt;$C$12,antioxidants!B2689,IF(antioxidants!$E2689&lt;$C$11,antioxidants!B2689,1/0))</f>
        <v>Summac, dried ground</v>
      </c>
      <c r="H448">
        <f>VLOOKUP(E448,antioxidants!B2689:E5824,4,TRUE)</f>
        <v>42.36</v>
      </c>
    </row>
    <row r="449" spans="5:8" x14ac:dyDescent="0.3">
      <c r="E449" t="str">
        <f>IF(antioxidants!$E2690&gt;$C$12,antioxidants!B2690,IF(antioxidants!$E2690&lt;$C$11,antioxidants!B2690,1/0))</f>
        <v>Summer savory, leaves and flower, dried</v>
      </c>
      <c r="H449">
        <f>VLOOKUP(E449,antioxidants!B2690:E5825,4,TRUE)</f>
        <v>59.66</v>
      </c>
    </row>
    <row r="450" spans="5:8" x14ac:dyDescent="0.3">
      <c r="E450" t="str">
        <f>IF(antioxidants!$E2694&gt;$C$12,antioxidants!B2694,IF(antioxidants!$E2694&lt;$C$11,antioxidants!B2694,1/0))</f>
        <v>Sundew (Drosera angelica), dried</v>
      </c>
      <c r="H450">
        <f>VLOOKUP(E450,antioxidants!B2694:E5829,4,TRUE)</f>
        <v>79.02</v>
      </c>
    </row>
    <row r="451" spans="5:8" x14ac:dyDescent="0.3">
      <c r="E451" t="str">
        <f>IF(antioxidants!$E2695&gt;$C$12,antioxidants!B2695,IF(antioxidants!$E2695&lt;$C$11,antioxidants!B2695,1/0))</f>
        <v>Sundew (Drosera rotundifolia), dried</v>
      </c>
      <c r="H451">
        <f>VLOOKUP(E451,antioxidants!B2695:E5830,4,TRUE)</f>
        <v>85.97</v>
      </c>
    </row>
    <row r="452" spans="5:8" x14ac:dyDescent="0.3">
      <c r="E452" t="str">
        <f>IF(antioxidants!$E2700&gt;$C$12,antioxidants!B2700,IF(antioxidants!$E2700&lt;$C$11,antioxidants!B2700,1/0))</f>
        <v>Sunflower seeds</v>
      </c>
      <c r="H452">
        <f>VLOOKUP(E452,antioxidants!B2700:E5835,4,TRUE)</f>
        <v>5.39</v>
      </c>
    </row>
    <row r="453" spans="5:8" x14ac:dyDescent="0.3">
      <c r="E453" t="str">
        <f>IF(antioxidants!$E2702&gt;$C$12,antioxidants!B2702,IF(antioxidants!$E2702&lt;$C$11,antioxidants!B2702,1/0))</f>
        <v>Super Antioxidant</v>
      </c>
      <c r="H453">
        <f>VLOOKUP(E453,antioxidants!B2702:E5837,4,TRUE)</f>
        <v>449.98</v>
      </c>
    </row>
    <row r="454" spans="5:8" x14ac:dyDescent="0.3">
      <c r="E454" t="str">
        <f>IF(antioxidants!$E2709&gt;$C$12,antioxidants!B2709,IF(antioxidants!$E2709&lt;$C$11,antioxidants!B2709,1/0))</f>
        <v>Sweet marjoram, leaves, dried</v>
      </c>
      <c r="H454">
        <f>VLOOKUP(E454,antioxidants!B2709:E5844,4,TRUE)</f>
        <v>92.31</v>
      </c>
    </row>
    <row r="455" spans="5:8" x14ac:dyDescent="0.3">
      <c r="E455" t="str">
        <f>IF(antioxidants!$E2735&gt;$C$12,antioxidants!B2735,IF(antioxidants!$E2735&lt;$C$11,antioxidants!B2735,1/0))</f>
        <v>Tagara, valerian, powder in capsule</v>
      </c>
      <c r="H455">
        <f>VLOOKUP(E455,antioxidants!B2735:E5870,4,TRUE)</f>
        <v>6.44</v>
      </c>
    </row>
    <row r="456" spans="5:8" x14ac:dyDescent="0.3">
      <c r="E456" t="str">
        <f>IF(antioxidants!$E2743&gt;$C$12,antioxidants!B2743,IF(antioxidants!$E2743&lt;$C$11,antioxidants!B2743,1/0))</f>
        <v>Tansy, flower, dried</v>
      </c>
      <c r="H456">
        <f>VLOOKUP(E456,antioxidants!B2743:E5878,4,TRUE)</f>
        <v>30.71</v>
      </c>
    </row>
    <row r="457" spans="5:8" x14ac:dyDescent="0.3">
      <c r="E457" t="str">
        <f>IF(antioxidants!$E2750&gt;$C$12,antioxidants!B2750,IF(antioxidants!$E2750&lt;$C$11,antioxidants!B2750,1/0))</f>
        <v>Tea, Combe Tea, dried</v>
      </c>
      <c r="H457">
        <f>VLOOKUP(E457,antioxidants!B2750:E5885,4,TRUE)</f>
        <v>57.57</v>
      </c>
    </row>
    <row r="458" spans="5:8" x14ac:dyDescent="0.3">
      <c r="E458" t="str">
        <f>IF(antioxidants!$E2755&gt;$C$12,antioxidants!B2755,IF(antioxidants!$E2755&lt;$C$11,antioxidants!B2755,1/0))</f>
        <v>Tea, Flor de Jamaica, prepared</v>
      </c>
      <c r="H458">
        <f>VLOOKUP(E458,antioxidants!B2755:E5890,4,TRUE)</f>
        <v>6.99</v>
      </c>
    </row>
    <row r="459" spans="5:8" x14ac:dyDescent="0.3">
      <c r="E459" t="str">
        <f>IF(antioxidants!$E2758&gt;$C$12,antioxidants!B2758,IF(antioxidants!$E2758&lt;$C$11,antioxidants!B2758,1/0))</f>
        <v>Tea, green, (pink) powder</v>
      </c>
      <c r="H459">
        <f>VLOOKUP(E459,antioxidants!B2758:E5893,4,TRUE)</f>
        <v>1347.83</v>
      </c>
    </row>
    <row r="460" spans="5:8" x14ac:dyDescent="0.3">
      <c r="E460" t="str">
        <f>IF(antioxidants!$E2760&gt;$C$12,antioxidants!B2760,IF(antioxidants!$E2760&lt;$C$11,antioxidants!B2760,1/0))</f>
        <v>Tea, green, dried</v>
      </c>
      <c r="H460">
        <f>VLOOKUP(E460,antioxidants!B2760:E5895,4,TRUE)</f>
        <v>24.31</v>
      </c>
    </row>
    <row r="461" spans="5:8" x14ac:dyDescent="0.3">
      <c r="E461" t="str">
        <f>IF(antioxidants!$E2764&gt;$C$12,antioxidants!B2764,IF(antioxidants!$E2764&lt;$C$11,antioxidants!B2764,1/0))</f>
        <v>Tea, green, Green Label, dried</v>
      </c>
      <c r="H461">
        <f>VLOOKUP(E461,antioxidants!B2764:E5899,4,TRUE)</f>
        <v>6.77</v>
      </c>
    </row>
    <row r="462" spans="5:8" x14ac:dyDescent="0.3">
      <c r="E462" t="str">
        <f>IF(antioxidants!$E2771&gt;$C$12,antioxidants!B2771,IF(antioxidants!$E2771&lt;$C$11,antioxidants!B2771,1/0))</f>
        <v>Tea, green, leaves, dried, Kashmir Kahawa</v>
      </c>
      <c r="H462">
        <f>VLOOKUP(E462,antioxidants!B2771:E5906,4,TRUE)</f>
        <v>10.130000000000001</v>
      </c>
    </row>
    <row r="463" spans="5:8" x14ac:dyDescent="0.3">
      <c r="E463" t="str">
        <f>IF(antioxidants!$E2783&gt;$C$12,antioxidants!B2783,IF(antioxidants!$E2783&lt;$C$11,antioxidants!B2783,1/0))</f>
        <v>Tea, instant, dry powder, unsweetened</v>
      </c>
      <c r="H463">
        <f>VLOOKUP(E463,antioxidants!B2783:E5918,4,TRUE)</f>
        <v>165.86</v>
      </c>
    </row>
    <row r="464" spans="5:8" x14ac:dyDescent="0.3">
      <c r="E464" t="str">
        <f>IF(antioxidants!$E2785&gt;$C$12,antioxidants!B2785,IF(antioxidants!$E2785&lt;$C$11,antioxidants!B2785,1/0))</f>
        <v>Tea, leaves, fresh</v>
      </c>
      <c r="H464">
        <f>VLOOKUP(E464,antioxidants!B2785:E5920,4,TRUE)</f>
        <v>26.55</v>
      </c>
    </row>
    <row r="465" spans="5:8" x14ac:dyDescent="0.3">
      <c r="E465" t="str">
        <f>IF(antioxidants!$E2787&gt;$C$12,antioxidants!B2787,IF(antioxidants!$E2787&lt;$C$11,antioxidants!B2787,1/0))</f>
        <v>Tea, Rabs Classic Malawi Tea, dried</v>
      </c>
      <c r="H465">
        <f>VLOOKUP(E465,antioxidants!B2787:E5922,4,TRUE)</f>
        <v>57.72</v>
      </c>
    </row>
    <row r="466" spans="5:8" x14ac:dyDescent="0.3">
      <c r="E466" t="str">
        <f>IF(antioxidants!$E2791&gt;$C$12,antioxidants!B2791,IF(antioxidants!$E2791&lt;$C$11,antioxidants!B2791,1/0))</f>
        <v>Tea, Sermoni, powder</v>
      </c>
      <c r="H466">
        <f>VLOOKUP(E466,antioxidants!B2791:E5926,4,TRUE)</f>
        <v>155.41999999999999</v>
      </c>
    </row>
    <row r="467" spans="5:8" x14ac:dyDescent="0.3">
      <c r="E467" t="str">
        <f>IF(antioxidants!$E2792&gt;$C$12,antioxidants!B2792,IF(antioxidants!$E2792&lt;$C$11,antioxidants!B2792,1/0))</f>
        <v>Tegreen</v>
      </c>
      <c r="H467">
        <f>VLOOKUP(E467,antioxidants!B2792:E5927,4,TRUE)</f>
        <v>731.18</v>
      </c>
    </row>
    <row r="468" spans="5:8" x14ac:dyDescent="0.3">
      <c r="E468" t="str">
        <f>IF(antioxidants!$E2793&gt;$C$12,antioxidants!B2793,IF(antioxidants!$E2793&lt;$C$11,antioxidants!B2793,1/0))</f>
        <v>Tej Pata (bay leaves), dried</v>
      </c>
      <c r="H468">
        <f>VLOOKUP(E468,antioxidants!B2793:E5928,4,TRUE)</f>
        <v>18.54</v>
      </c>
    </row>
    <row r="469" spans="5:8" x14ac:dyDescent="0.3">
      <c r="E469" t="str">
        <f>IF(antioxidants!$E2794&gt;$C$12,antioxidants!B2794,IF(antioxidants!$E2794&lt;$C$11,antioxidants!B2794,1/0))</f>
        <v>Tepezcohuite</v>
      </c>
      <c r="H469">
        <f>VLOOKUP(E469,antioxidants!B2794:E5929,4,TRUE)</f>
        <v>64.58</v>
      </c>
    </row>
    <row r="470" spans="5:8" x14ac:dyDescent="0.3">
      <c r="E470" t="str">
        <f>IF(antioxidants!$E2795&gt;$C$12,antioxidants!B2795,IF(antioxidants!$E2795&lt;$C$11,antioxidants!B2795,1/0))</f>
        <v>Tetzar</v>
      </c>
      <c r="H470">
        <f>VLOOKUP(E470,antioxidants!B2795:E5930,4,TRUE)</f>
        <v>5.88</v>
      </c>
    </row>
    <row r="471" spans="5:8" x14ac:dyDescent="0.3">
      <c r="E471" t="str">
        <f>IF(antioxidants!$E2796&gt;$C$12,antioxidants!B2796,IF(antioxidants!$E2796&lt;$C$11,antioxidants!B2796,1/0))</f>
        <v>Theragran M</v>
      </c>
      <c r="H471">
        <f>VLOOKUP(E471,antioxidants!B2796:E5931,4,TRUE)</f>
        <v>197.6</v>
      </c>
    </row>
    <row r="472" spans="5:8" x14ac:dyDescent="0.3">
      <c r="E472" t="str">
        <f>IF(antioxidants!$E2797&gt;$C$12,antioxidants!B2797,IF(antioxidants!$E2797&lt;$C$11,antioxidants!B2797,1/0))</f>
        <v>Theragran, pill</v>
      </c>
      <c r="H472">
        <f>VLOOKUP(E472,antioxidants!B2797:E5932,4,TRUE)</f>
        <v>29.97</v>
      </c>
    </row>
    <row r="473" spans="5:8" x14ac:dyDescent="0.3">
      <c r="E473" t="str">
        <f>IF(antioxidants!$E2798&gt;$C$12,antioxidants!B2798,IF(antioxidants!$E2798&lt;$C$11,antioxidants!B2798,1/0))</f>
        <v>Thribi, dried</v>
      </c>
      <c r="H473">
        <f>VLOOKUP(E473,antioxidants!B2798:E5933,4,TRUE)</f>
        <v>42.56</v>
      </c>
    </row>
    <row r="474" spans="5:8" x14ac:dyDescent="0.3">
      <c r="E474" t="str">
        <f>IF(antioxidants!$E2799&gt;$C$12,antioxidants!B2799,IF(antioxidants!$E2799&lt;$C$11,antioxidants!B2799,1/0))</f>
        <v>Thyme, dried</v>
      </c>
      <c r="H474">
        <f>VLOOKUP(E474,antioxidants!B2799:E5934,4,TRUE)</f>
        <v>63.13</v>
      </c>
    </row>
    <row r="475" spans="5:8" x14ac:dyDescent="0.3">
      <c r="E475" t="str">
        <f>IF(antioxidants!$E2800&gt;$C$12,antioxidants!B2800,IF(antioxidants!$E2800&lt;$C$11,antioxidants!B2800,1/0))</f>
        <v>Thyme, dried</v>
      </c>
      <c r="H475">
        <f>VLOOKUP(E475,antioxidants!B2800:E5935,4,TRUE)</f>
        <v>63.13</v>
      </c>
    </row>
    <row r="476" spans="5:8" x14ac:dyDescent="0.3">
      <c r="E476" t="str">
        <f>IF(antioxidants!$E2801&gt;$C$12,antioxidants!B2801,IF(antioxidants!$E2801&lt;$C$11,antioxidants!B2801,1/0))</f>
        <v>Thyme, dried</v>
      </c>
      <c r="H476">
        <f>VLOOKUP(E476,antioxidants!B2801:E5936,4,TRUE)</f>
        <v>63.13</v>
      </c>
    </row>
    <row r="477" spans="5:8" x14ac:dyDescent="0.3">
      <c r="E477" t="str">
        <f>IF(antioxidants!$E2805&gt;$C$12,antioxidants!B2805,IF(antioxidants!$E2805&lt;$C$11,antioxidants!B2805,1/0))</f>
        <v>Tila</v>
      </c>
      <c r="H477">
        <f>VLOOKUP(E477,antioxidants!B2805:E5940,4,TRUE)</f>
        <v>19.489999999999998</v>
      </c>
    </row>
    <row r="478" spans="5:8" x14ac:dyDescent="0.3">
      <c r="E478" t="str">
        <f>IF(antioxidants!$E2913&gt;$C$12,antioxidants!B2913,IF(antioxidants!$E2913&lt;$C$11,antioxidants!B2913,1/0))</f>
        <v>Trembling poplar, Aspen, leaves, dried</v>
      </c>
      <c r="H478">
        <f>VLOOKUP(E478,antioxidants!B2913:E6048,4,TRUE)</f>
        <v>26.65</v>
      </c>
    </row>
    <row r="479" spans="5:8" x14ac:dyDescent="0.3">
      <c r="E479" t="str">
        <f>IF(antioxidants!$E2914&gt;$C$12,antioxidants!B2914,IF(antioxidants!$E2914&lt;$C$11,antioxidants!B2914,1/0))</f>
        <v>Triente plus</v>
      </c>
      <c r="H479">
        <f>VLOOKUP(E479,antioxidants!B2914:E6049,4,TRUE)</f>
        <v>77.48</v>
      </c>
    </row>
    <row r="480" spans="5:8" x14ac:dyDescent="0.3">
      <c r="E480" t="str">
        <f>IF(antioxidants!$E2915&gt;$C$12,antioxidants!B2915,IF(antioxidants!$E2915&lt;$C$11,antioxidants!B2915,1/0))</f>
        <v>Triphala, powder in capsule</v>
      </c>
      <c r="H480">
        <f>VLOOKUP(E480,antioxidants!B2915:E6050,4,TRUE)</f>
        <v>706.25</v>
      </c>
    </row>
    <row r="481" spans="5:8" x14ac:dyDescent="0.3">
      <c r="E481" t="str">
        <f>IF(antioxidants!$E2916&gt;$C$12,antioxidants!B2916,IF(antioxidants!$E2916&lt;$C$11,antioxidants!B2916,1/0))</f>
        <v>Tulasi, (Holy basil), powder in capsule</v>
      </c>
      <c r="H481">
        <f>VLOOKUP(E481,antioxidants!B2916:E6051,4,TRUE)</f>
        <v>39.67</v>
      </c>
    </row>
    <row r="482" spans="5:8" x14ac:dyDescent="0.3">
      <c r="E482" t="str">
        <f>IF(antioxidants!$E2931&gt;$C$12,antioxidants!B2931,IF(antioxidants!$E2931&lt;$C$11,antioxidants!B2931,1/0))</f>
        <v>Turmeric, dried ground</v>
      </c>
      <c r="H482">
        <f>VLOOKUP(E482,antioxidants!B2931:E6066,4,TRUE)</f>
        <v>15.63</v>
      </c>
    </row>
    <row r="483" spans="5:8" x14ac:dyDescent="0.3">
      <c r="E483" t="str">
        <f>IF(antioxidants!$E2932&gt;$C$12,antioxidants!B2932,IF(antioxidants!$E2932&lt;$C$11,antioxidants!B2932,1/0))</f>
        <v>Turmeric, dried ground</v>
      </c>
      <c r="H483">
        <f>VLOOKUP(E483,antioxidants!B2932:E6067,4,TRUE)</f>
        <v>15.63</v>
      </c>
    </row>
    <row r="484" spans="5:8" x14ac:dyDescent="0.3">
      <c r="E484" t="str">
        <f>IF(antioxidants!$E2933&gt;$C$12,antioxidants!B2933,IF(antioxidants!$E2933&lt;$C$11,antioxidants!B2933,1/0))</f>
        <v>Turmeric, dried ground</v>
      </c>
      <c r="H484">
        <f>VLOOKUP(E484,antioxidants!B2933:E6068,4,TRUE)</f>
        <v>15.63</v>
      </c>
    </row>
    <row r="485" spans="5:8" x14ac:dyDescent="0.3">
      <c r="E485" t="str">
        <f>IF(antioxidants!$E2934&gt;$C$12,antioxidants!B2934,IF(antioxidants!$E2934&lt;$C$11,antioxidants!B2934,1/0))</f>
        <v>Turmeric, dried ground</v>
      </c>
      <c r="H485">
        <f>VLOOKUP(E485,antioxidants!B2934:E6069,4,TRUE)</f>
        <v>15.63</v>
      </c>
    </row>
    <row r="486" spans="5:8" x14ac:dyDescent="0.3">
      <c r="E486" t="str">
        <f>IF(antioxidants!$E2935&gt;$C$12,antioxidants!B2935,IF(antioxidants!$E2935&lt;$C$11,antioxidants!B2935,1/0))</f>
        <v>Turmeric, dried ground</v>
      </c>
      <c r="H486">
        <f>VLOOKUP(E486,antioxidants!B2935:E6070,4,TRUE)</f>
        <v>15.63</v>
      </c>
    </row>
    <row r="487" spans="5:8" x14ac:dyDescent="0.3">
      <c r="E487" t="str">
        <f>IF(antioxidants!$E2936&gt;$C$12,antioxidants!B2936,IF(antioxidants!$E2936&lt;$C$11,antioxidants!B2936,1/0))</f>
        <v>Turmeric, Haldi, dried ground</v>
      </c>
      <c r="H487">
        <f>VLOOKUP(E487,antioxidants!B2936:E6071,4,TRUE)</f>
        <v>11.83</v>
      </c>
    </row>
    <row r="488" spans="5:8" x14ac:dyDescent="0.3">
      <c r="E488" t="str">
        <f>IF(antioxidants!$E2937&gt;$C$12,antioxidants!B2937,IF(antioxidants!$E2937&lt;$C$11,antioxidants!B2937,1/0))</f>
        <v>Turmeric, whole, dried</v>
      </c>
      <c r="H488">
        <f>VLOOKUP(E488,antioxidants!B2937:E6072,4,TRUE)</f>
        <v>13.6</v>
      </c>
    </row>
    <row r="489" spans="5:8" x14ac:dyDescent="0.3">
      <c r="E489" t="str">
        <f>IF(antioxidants!$E2939&gt;$C$12,antioxidants!B2939,IF(antioxidants!$E2939&lt;$C$11,antioxidants!B2939,1/0))</f>
        <v>Un Compuesto, herbal condiment against insomnia</v>
      </c>
      <c r="H489">
        <f>VLOOKUP(E489,antioxidants!B2939:E6074,4,TRUE)</f>
        <v>40.89</v>
      </c>
    </row>
    <row r="490" spans="5:8" x14ac:dyDescent="0.3">
      <c r="E490" t="str">
        <f>IF(antioxidants!$E2940&gt;$C$12,antioxidants!B2940,IF(antioxidants!$E2940&lt;$C$11,antioxidants!B2940,1/0))</f>
        <v>Uncaria Tomentosa (Uña de gato)</v>
      </c>
      <c r="H490">
        <f>VLOOKUP(E490,antioxidants!B2940:E6075,4,TRUE)</f>
        <v>37.1</v>
      </c>
    </row>
    <row r="491" spans="5:8" x14ac:dyDescent="0.3">
      <c r="E491" t="str">
        <f>IF(antioxidants!$E2946&gt;$C$12,antioxidants!B2946,IF(antioxidants!$E2946&lt;$C$11,antioxidants!B2946,1/0))</f>
        <v>Vanilla pod, whole with seeds</v>
      </c>
      <c r="H491">
        <f>VLOOKUP(E491,antioxidants!B2946:E6081,4,TRUE)</f>
        <v>7.16</v>
      </c>
    </row>
    <row r="492" spans="5:8" x14ac:dyDescent="0.3">
      <c r="E492" t="str">
        <f>IF(antioxidants!$E2947&gt;$C$12,antioxidants!B2947,IF(antioxidants!$E2947&lt;$C$11,antioxidants!B2947,1/0))</f>
        <v>Vanilla pod, whole with seeds</v>
      </c>
      <c r="H492">
        <f>VLOOKUP(E492,antioxidants!B2947:E6082,4,TRUE)</f>
        <v>7.16</v>
      </c>
    </row>
    <row r="493" spans="5:8" x14ac:dyDescent="0.3">
      <c r="E493" t="str">
        <f>IF(antioxidants!$E2948&gt;$C$12,antioxidants!B2948,IF(antioxidants!$E2948&lt;$C$11,antioxidants!B2948,1/0))</f>
        <v>Vanilla pod, whole with seeds</v>
      </c>
      <c r="H493">
        <f>VLOOKUP(E493,antioxidants!B2948:E6083,4,TRUE)</f>
        <v>7.16</v>
      </c>
    </row>
    <row r="494" spans="5:8" x14ac:dyDescent="0.3">
      <c r="E494" t="str">
        <f>IF(antioxidants!$E2949&gt;$C$12,antioxidants!B2949,IF(antioxidants!$E2949&lt;$C$11,antioxidants!B2949,1/0))</f>
        <v>Vanilla pod, without seeds</v>
      </c>
      <c r="H494">
        <f>VLOOKUP(E494,antioxidants!B2949:E6084,4,TRUE)</f>
        <v>8.5</v>
      </c>
    </row>
    <row r="495" spans="5:8" x14ac:dyDescent="0.3">
      <c r="E495" t="str">
        <f>IF(antioxidants!$E2950&gt;$C$12,antioxidants!B2950,IF(antioxidants!$E2950&lt;$C$11,antioxidants!B2950,1/0))</f>
        <v>Vanilla pod, without seeds</v>
      </c>
      <c r="H495">
        <f>VLOOKUP(E495,antioxidants!B2950:E6085,4,TRUE)</f>
        <v>8.5</v>
      </c>
    </row>
    <row r="496" spans="5:8" x14ac:dyDescent="0.3">
      <c r="E496" t="str">
        <f>IF(antioxidants!$E2951&gt;$C$12,antioxidants!B2951,IF(antioxidants!$E2951&lt;$C$11,antioxidants!B2951,1/0))</f>
        <v>Vanilla pod, without seeds</v>
      </c>
      <c r="H496">
        <f>VLOOKUP(E496,antioxidants!B2951:E6086,4,TRUE)</f>
        <v>8.5</v>
      </c>
    </row>
    <row r="497" spans="5:8" x14ac:dyDescent="0.3">
      <c r="E497" t="str">
        <f>IF(antioxidants!$E2984&gt;$C$12,antioxidants!B2984,IF(antioxidants!$E2984&lt;$C$11,antioxidants!B2984,1/0))</f>
        <v>Viola canina, leaves, dried</v>
      </c>
      <c r="H497">
        <f>VLOOKUP(E497,antioxidants!B2984:E6119,4,TRUE)</f>
        <v>12.9</v>
      </c>
    </row>
    <row r="498" spans="5:8" x14ac:dyDescent="0.3">
      <c r="E498" t="str">
        <f>IF(antioxidants!$E3005&gt;$C$12,antioxidants!B3005,IF(antioxidants!$E3005&lt;$C$11,antioxidants!B3005,1/0))</f>
        <v>Walgreen Super Aytinal Active Adults</v>
      </c>
      <c r="H498">
        <f>VLOOKUP(E498,antioxidants!B3005:E6140,4,TRUE)</f>
        <v>87.7</v>
      </c>
    </row>
    <row r="499" spans="5:8" x14ac:dyDescent="0.3">
      <c r="E499" t="str">
        <f>IF(antioxidants!$E3006&gt;$C$12,antioxidants!B3006,IF(antioxidants!$E3006&lt;$C$11,antioxidants!B3006,1/0))</f>
        <v>Wall germander (Teucrium chamaedrys), dried</v>
      </c>
      <c r="H499">
        <f>VLOOKUP(E499,antioxidants!B3006:E6141,4,TRUE)</f>
        <v>48.14</v>
      </c>
    </row>
    <row r="500" spans="5:8" x14ac:dyDescent="0.3">
      <c r="E500" t="str">
        <f>IF(antioxidants!$E3008&gt;$C$12,antioxidants!B3008,IF(antioxidants!$E3008&lt;$C$11,antioxidants!B3008,1/0))</f>
        <v>Walnuts, with pellicle</v>
      </c>
      <c r="H500">
        <f>VLOOKUP(E500,antioxidants!B3008:E6143,4,TRUE)</f>
        <v>19.75</v>
      </c>
    </row>
    <row r="501" spans="5:8" x14ac:dyDescent="0.3">
      <c r="E501" t="str">
        <f>IF(antioxidants!$E3009&gt;$C$12,antioxidants!B3009,IF(antioxidants!$E3009&lt;$C$11,antioxidants!B3009,1/0))</f>
        <v>Walnuts, with pellicle</v>
      </c>
      <c r="H501">
        <f>VLOOKUP(E501,antioxidants!B3009:E6144,4,TRUE)</f>
        <v>19.75</v>
      </c>
    </row>
    <row r="502" spans="5:8" x14ac:dyDescent="0.3">
      <c r="E502" t="str">
        <f>IF(antioxidants!$E3010&gt;$C$12,antioxidants!B3010,IF(antioxidants!$E3010&lt;$C$11,antioxidants!B3010,1/0))</f>
        <v>Walnuts, with pellicle</v>
      </c>
      <c r="H502">
        <f>VLOOKUP(E502,antioxidants!B3010:E6145,4,TRUE)</f>
        <v>19.75</v>
      </c>
    </row>
    <row r="503" spans="5:8" x14ac:dyDescent="0.3">
      <c r="E503" t="str">
        <f>IF(antioxidants!$E3011&gt;$C$12,antioxidants!B3011,IF(antioxidants!$E3011&lt;$C$11,antioxidants!B3011,1/0))</f>
        <v>Walnuts, with pellicle</v>
      </c>
      <c r="H503">
        <f>VLOOKUP(E503,antioxidants!B3011:E6146,4,TRUE)</f>
        <v>19.75</v>
      </c>
    </row>
    <row r="504" spans="5:8" x14ac:dyDescent="0.3">
      <c r="E504" t="str">
        <f>IF(antioxidants!$E3012&gt;$C$12,antioxidants!B3012,IF(antioxidants!$E3012&lt;$C$11,antioxidants!B3012,1/0))</f>
        <v>Walnuts, with pellicle</v>
      </c>
      <c r="H504">
        <f>VLOOKUP(E504,antioxidants!B3012:E6147,4,TRUE)</f>
        <v>19.75</v>
      </c>
    </row>
    <row r="505" spans="5:8" x14ac:dyDescent="0.3">
      <c r="E505" t="str">
        <f>IF(antioxidants!$E3013&gt;$C$12,antioxidants!B3013,IF(antioxidants!$E3013&lt;$C$11,antioxidants!B3013,1/0))</f>
        <v>Walnuts, with pellicle</v>
      </c>
      <c r="H505">
        <f>VLOOKUP(E505,antioxidants!B3013:E6148,4,TRUE)</f>
        <v>19.75</v>
      </c>
    </row>
    <row r="506" spans="5:8" x14ac:dyDescent="0.3">
      <c r="E506" t="str">
        <f>IF(antioxidants!$E3014&gt;$C$12,antioxidants!B3014,IF(antioxidants!$E3014&lt;$C$11,antioxidants!B3014,1/0))</f>
        <v>Walnuts, with pellicle</v>
      </c>
      <c r="H506">
        <f>VLOOKUP(E506,antioxidants!B3014:E6149,4,TRUE)</f>
        <v>19.75</v>
      </c>
    </row>
    <row r="507" spans="5:8" x14ac:dyDescent="0.3">
      <c r="E507" t="str">
        <f>IF(antioxidants!$E3015&gt;$C$12,antioxidants!B3015,IF(antioxidants!$E3015&lt;$C$11,antioxidants!B3015,1/0))</f>
        <v>Walnuts, with pellicle (purchased with shell and cupule)</v>
      </c>
      <c r="H507">
        <f>VLOOKUP(E507,antioxidants!B3015:E6150,4,TRUE)</f>
        <v>18.670000000000002</v>
      </c>
    </row>
    <row r="508" spans="5:8" x14ac:dyDescent="0.3">
      <c r="E508" t="str">
        <f>IF(antioxidants!$E3016&gt;$C$12,antioxidants!B3016,IF(antioxidants!$E3016&lt;$C$11,antioxidants!B3016,1/0))</f>
        <v>Walnuts, with pellicle (purchased with shell)</v>
      </c>
      <c r="H508">
        <f>VLOOKUP(E508,antioxidants!B3016:E6151,4,TRUE)</f>
        <v>33.29</v>
      </c>
    </row>
    <row r="509" spans="5:8" x14ac:dyDescent="0.3">
      <c r="E509" t="str">
        <f>IF(antioxidants!$E3017&gt;$C$12,antioxidants!B3017,IF(antioxidants!$E3017&lt;$C$11,antioxidants!B3017,1/0))</f>
        <v>Walnuts, with pellicle (purchased with shell)</v>
      </c>
      <c r="H509">
        <f>VLOOKUP(E509,antioxidants!B3017:E6152,4,TRUE)</f>
        <v>33.29</v>
      </c>
    </row>
    <row r="510" spans="5:8" x14ac:dyDescent="0.3">
      <c r="E510" t="str">
        <f>IF(antioxidants!$E3018&gt;$C$12,antioxidants!B3018,IF(antioxidants!$E3018&lt;$C$11,antioxidants!B3018,1/0))</f>
        <v>Walnuts, with pellicle (purchased with shell)</v>
      </c>
      <c r="H510">
        <f>VLOOKUP(E510,antioxidants!B3018:E6153,4,TRUE)</f>
        <v>33.29</v>
      </c>
    </row>
    <row r="511" spans="5:8" x14ac:dyDescent="0.3">
      <c r="E511" t="str">
        <f>IF(antioxidants!$E3019&gt;$C$12,antioxidants!B3019,IF(antioxidants!$E3019&lt;$C$11,antioxidants!B3019,1/0))</f>
        <v>Walnuts, with pellicle (purchased with shell)</v>
      </c>
      <c r="H511">
        <f>VLOOKUP(E511,antioxidants!B3019:E6154,4,TRUE)</f>
        <v>33.29</v>
      </c>
    </row>
    <row r="512" spans="5:8" x14ac:dyDescent="0.3">
      <c r="E512" t="str">
        <f>IF(antioxidants!$E3020&gt;$C$12,antioxidants!B3020,IF(antioxidants!$E3020&lt;$C$11,antioxidants!B3020,1/0))</f>
        <v>Walnuts, with pellicle (purchased with shell)</v>
      </c>
      <c r="H512">
        <f>VLOOKUP(E512,antioxidants!B3020:E6155,4,TRUE)</f>
        <v>33.29</v>
      </c>
    </row>
    <row r="513" spans="5:8" x14ac:dyDescent="0.3">
      <c r="E513" t="str">
        <f>IF(antioxidants!$E3065&gt;$C$12,antioxidants!B3065,IF(antioxidants!$E3065&lt;$C$11,antioxidants!B3065,1/0))</f>
        <v>Wild marjoram, leaves, dried</v>
      </c>
      <c r="H513">
        <f>VLOOKUP(E513,antioxidants!B3065:E6200,4,TRUE)</f>
        <v>142.86000000000001</v>
      </c>
    </row>
    <row r="514" spans="5:8" x14ac:dyDescent="0.3">
      <c r="E514" t="str">
        <f>IF(antioxidants!$E3066&gt;$C$12,antioxidants!B3066,IF(antioxidants!$E3066&lt;$C$11,antioxidants!B3066,1/0))</f>
        <v>Wild marjoram, leaves, dried</v>
      </c>
      <c r="H514">
        <f>VLOOKUP(E514,antioxidants!B3066:E6201,4,TRUE)</f>
        <v>142.86000000000001</v>
      </c>
    </row>
    <row r="515" spans="5:8" x14ac:dyDescent="0.3">
      <c r="E515" t="str">
        <f>IF(antioxidants!$E3112&gt;$C$12,antioxidants!B3112,IF(antioxidants!$E3112&lt;$C$11,antioxidants!B3112,1/0))</f>
        <v>Women's Ultra mega</v>
      </c>
      <c r="H515">
        <f>VLOOKUP(E515,antioxidants!B3112:E6247,4,TRUE)</f>
        <v>11.29</v>
      </c>
    </row>
    <row r="516" spans="5:8" x14ac:dyDescent="0.3">
      <c r="E516" t="str">
        <f>IF(antioxidants!$E3113&gt;$C$12,antioxidants!B3113,IF(antioxidants!$E3113&lt;$C$11,antioxidants!B3113,1/0))</f>
        <v>Woodland geranium (Geranium sylvaticum), dried</v>
      </c>
      <c r="H516">
        <f>VLOOKUP(E516,antioxidants!B3113:E6248,4,TRUE)</f>
        <v>113.27</v>
      </c>
    </row>
    <row r="517" spans="5:8" x14ac:dyDescent="0.3">
      <c r="E517" t="str">
        <f>IF(antioxidants!$E3114&gt;$C$12,antioxidants!B3114,IF(antioxidants!$E3114&lt;$C$11,antioxidants!B3114,1/0))</f>
        <v>Wormwood, absinth, dried</v>
      </c>
      <c r="H517">
        <f>VLOOKUP(E517,antioxidants!B3114:E6249,4,TRUE)</f>
        <v>10.42</v>
      </c>
    </row>
    <row r="518" spans="5:8" x14ac:dyDescent="0.3">
      <c r="E518" t="str">
        <f>IF(antioxidants!$E3115&gt;$C$12,antioxidants!B3115,IF(antioxidants!$E3115&lt;$C$11,antioxidants!B3115,1/0))</f>
        <v>Wych elm, leaves, dried</v>
      </c>
      <c r="H518">
        <f>VLOOKUP(E518,antioxidants!B3115:E6250,4,TRUE)</f>
        <v>15.65</v>
      </c>
    </row>
    <row r="519" spans="5:8" x14ac:dyDescent="0.3">
      <c r="E519" t="str">
        <f>IF(antioxidants!$E3117&gt;$C$12,antioxidants!B3117,IF(antioxidants!$E3117&lt;$C$11,antioxidants!B3117,1/0))</f>
        <v>Yarrow, flower and leaves, dried</v>
      </c>
      <c r="H519">
        <f>VLOOKUP(E519,antioxidants!B3117:E6252,4,TRUE)</f>
        <v>31.66</v>
      </c>
    </row>
    <row r="520" spans="5:8" x14ac:dyDescent="0.3">
      <c r="E520" t="str">
        <f>IF(antioxidants!$E3118&gt;$C$12,antioxidants!B3118,IF(antioxidants!$E3118&lt;$C$11,antioxidants!B3118,1/0))</f>
        <v>Yarrow, flower, dried</v>
      </c>
      <c r="H520">
        <f>VLOOKUP(E520,antioxidants!B3118:E6253,4,TRUE)</f>
        <v>18.61</v>
      </c>
    </row>
    <row r="521" spans="5:8" x14ac:dyDescent="0.3">
      <c r="E521" t="str">
        <f>IF(antioxidants!$E3119&gt;$C$12,antioxidants!B3119,IF(antioxidants!$E3119&lt;$C$11,antioxidants!B3119,1/0))</f>
        <v>Yellow Loosestrife (Lysimacha vulgaris), leaves, dried</v>
      </c>
      <c r="H521">
        <f>VLOOKUP(E521,antioxidants!B3119:E6254,4,TRUE)</f>
        <v>72.959999999999994</v>
      </c>
    </row>
    <row r="522" spans="5:8" x14ac:dyDescent="0.3">
      <c r="E522" t="str">
        <f>IF(antioxidants!$E3131&gt;$C$12,antioxidants!B3131,IF(antioxidants!$E3131&lt;$C$11,antioxidants!B3131,1/0))</f>
        <v>Z‐BEC</v>
      </c>
      <c r="H522">
        <f>VLOOKUP(E522,antioxidants!B3131:E6266,4,TRUE)</f>
        <v>13.73</v>
      </c>
    </row>
    <row r="523" spans="5:8" x14ac:dyDescent="0.3">
      <c r="E523" t="str">
        <f>IF(antioxidants!$E3132&gt;$C$12,antioxidants!B3132,IF(antioxidants!$E3132&lt;$C$11,antioxidants!B3132,1/0))</f>
        <v>Zapote</v>
      </c>
      <c r="H523">
        <f>VLOOKUP(E523,antioxidants!B3132:E6267,4,TRUE)</f>
        <v>38.78</v>
      </c>
    </row>
    <row r="524" spans="5:8" x14ac:dyDescent="0.3">
      <c r="E524" t="str">
        <f>IF(antioxidants!$E3133&gt;$C$12,antioxidants!B3133,IF(antioxidants!$E3133&lt;$C$11,antioxidants!B3133,1/0))</f>
        <v>Zarzaparrilla, root</v>
      </c>
      <c r="H524">
        <f>VLOOKUP(E524,antioxidants!B3133:E6268,4,TRUE)</f>
        <v>13.73</v>
      </c>
    </row>
    <row r="525" spans="5:8" x14ac:dyDescent="0.3">
      <c r="E525" t="str">
        <f>IF(antioxidants!$E3134&gt;$C$12,antioxidants!B3134,IF(antioxidants!$E3134&lt;$C$11,antioxidants!B3134,1/0))</f>
        <v>Zereshk (Barberries, dried)</v>
      </c>
      <c r="H525">
        <f>VLOOKUP(E525,antioxidants!B3134:E6269,4,TRUE)</f>
        <v>27.3</v>
      </c>
    </row>
    <row r="526" spans="5:8" x14ac:dyDescent="0.3">
      <c r="E526" t="str">
        <f>IF(antioxidants!$E3136&gt;$C$12,antioxidants!B3136,IF(antioxidants!$E3136&lt;$C$11,antioxidants!B3136,1/0))</f>
        <v>Zingiberis Rhizoma</v>
      </c>
      <c r="H526">
        <f>VLOOKUP(E526,antioxidants!B3136:E6271,4,TRUE)</f>
        <v>17.52</v>
      </c>
    </row>
    <row r="527" spans="5:8" x14ac:dyDescent="0.3">
      <c r="E527" t="str">
        <f>IF(antioxidants!$E3137&gt;$C$12,antioxidants!B3137,IF(antioxidants!$E3137&lt;$C$11,antioxidants!B3137,1/0))</f>
        <v>Zizyphi Fructus</v>
      </c>
      <c r="H527">
        <f>VLOOKUP(E527,antioxidants!B3137:E6272,4,TRUE)</f>
        <v>5.88</v>
      </c>
    </row>
    <row r="528" spans="5:8" x14ac:dyDescent="0.3">
      <c r="E528" t="str">
        <f>IF(antioxidants!$E4223&gt;$C$12,antioxidants!B4223,IF(antioxidants!$E4223&lt;$C$11,antioxidants!B4223,""))</f>
        <v/>
      </c>
    </row>
    <row r="529" spans="5:5" x14ac:dyDescent="0.3">
      <c r="E529" t="str">
        <f>IF(antioxidants!$E4224&gt;$C$12,antioxidants!B4224,IF(antioxidants!$E4224&lt;$C$11,antioxidants!B4224,""))</f>
        <v/>
      </c>
    </row>
    <row r="530" spans="5:5" x14ac:dyDescent="0.3">
      <c r="E530" t="str">
        <f>IF(antioxidants!$E4225&gt;$C$12,antioxidants!B4225,IF(antioxidants!$E4225&lt;$C$11,antioxidants!B4225,""))</f>
        <v/>
      </c>
    </row>
    <row r="531" spans="5:5" x14ac:dyDescent="0.3">
      <c r="E531" t="str">
        <f>IF(antioxidants!$E4226&gt;$C$12,antioxidants!B4226,IF(antioxidants!$E4226&lt;$C$11,antioxidants!B4226,""))</f>
        <v/>
      </c>
    </row>
    <row r="532" spans="5:5" x14ac:dyDescent="0.3">
      <c r="E532" t="str">
        <f>IF(antioxidants!$E4227&gt;$C$12,antioxidants!B4227,IF(antioxidants!$E4227&lt;$C$11,antioxidants!B4227,""))</f>
        <v/>
      </c>
    </row>
    <row r="533" spans="5:5" x14ac:dyDescent="0.3">
      <c r="E533" t="str">
        <f>IF(antioxidants!$E4228&gt;$C$12,antioxidants!B4228,IF(antioxidants!$E4228&lt;$C$11,antioxidants!B4228,""))</f>
        <v/>
      </c>
    </row>
    <row r="534" spans="5:5" x14ac:dyDescent="0.3">
      <c r="E534" t="str">
        <f>IF(antioxidants!$E4229&gt;$C$12,antioxidants!B4229,IF(antioxidants!$E4229&lt;$C$11,antioxidants!B4229,""))</f>
        <v/>
      </c>
    </row>
    <row r="535" spans="5:5" x14ac:dyDescent="0.3">
      <c r="E535" t="str">
        <f>IF(antioxidants!$E4230&gt;$C$12,antioxidants!B4230,IF(antioxidants!$E4230&lt;$C$11,antioxidants!B4230,""))</f>
        <v/>
      </c>
    </row>
    <row r="536" spans="5:5" x14ac:dyDescent="0.3">
      <c r="E536" t="str">
        <f>IF(antioxidants!$E4231&gt;$C$12,antioxidants!B4231,IF(antioxidants!$E4231&lt;$C$11,antioxidants!B4231,""))</f>
        <v/>
      </c>
    </row>
    <row r="537" spans="5:5" x14ac:dyDescent="0.3">
      <c r="E537" t="str">
        <f>IF(antioxidants!$E4232&gt;$C$12,antioxidants!B4232,IF(antioxidants!$E4232&lt;$C$11,antioxidants!B4232,""))</f>
        <v/>
      </c>
    </row>
    <row r="538" spans="5:5" x14ac:dyDescent="0.3">
      <c r="E538" t="str">
        <f>IF(antioxidants!$E4233&gt;$C$12,antioxidants!B4233,IF(antioxidants!$E4233&lt;$C$11,antioxidants!B4233,""))</f>
        <v/>
      </c>
    </row>
    <row r="539" spans="5:5" x14ac:dyDescent="0.3">
      <c r="E539" t="str">
        <f>IF(antioxidants!$E4234&gt;$C$12,antioxidants!B4234,IF(antioxidants!$E4234&lt;$C$11,antioxidants!B4234,""))</f>
        <v/>
      </c>
    </row>
    <row r="540" spans="5:5" x14ac:dyDescent="0.3">
      <c r="E540" t="str">
        <f>IF(antioxidants!$E4235&gt;$C$12,antioxidants!B4235,IF(antioxidants!$E4235&lt;$C$11,antioxidants!B4235,""))</f>
        <v/>
      </c>
    </row>
    <row r="541" spans="5:5" x14ac:dyDescent="0.3">
      <c r="E541" t="str">
        <f>IF(antioxidants!$E4236&gt;$C$12,antioxidants!B4236,IF(antioxidants!$E4236&lt;$C$11,antioxidants!B4236,""))</f>
        <v/>
      </c>
    </row>
    <row r="542" spans="5:5" x14ac:dyDescent="0.3">
      <c r="E542" t="str">
        <f>IF(antioxidants!$E4237&gt;$C$12,antioxidants!B4237,IF(antioxidants!$E4237&lt;$C$11,antioxidants!B4237,""))</f>
        <v/>
      </c>
    </row>
    <row r="543" spans="5:5" x14ac:dyDescent="0.3">
      <c r="E543" t="str">
        <f>IF(antioxidants!$E4238&gt;$C$12,antioxidants!B4238,IF(antioxidants!$E4238&lt;$C$11,antioxidants!B4238,""))</f>
        <v/>
      </c>
    </row>
    <row r="544" spans="5:5" x14ac:dyDescent="0.3">
      <c r="E544" t="str">
        <f>IF(antioxidants!$E4239&gt;$C$12,antioxidants!B4239,IF(antioxidants!$E4239&lt;$C$11,antioxidants!B4239,""))</f>
        <v/>
      </c>
    </row>
    <row r="545" spans="5:5" x14ac:dyDescent="0.3">
      <c r="E545" t="str">
        <f>IF(antioxidants!$E4240&gt;$C$12,antioxidants!B4240,IF(antioxidants!$E4240&lt;$C$11,antioxidants!B4240,""))</f>
        <v/>
      </c>
    </row>
    <row r="546" spans="5:5" x14ac:dyDescent="0.3">
      <c r="E546" t="str">
        <f>IF(antioxidants!$E4241&gt;$C$12,antioxidants!B4241,IF(antioxidants!$E4241&lt;$C$11,antioxidants!B4241,""))</f>
        <v/>
      </c>
    </row>
    <row r="547" spans="5:5" x14ac:dyDescent="0.3">
      <c r="E547" t="str">
        <f>IF(antioxidants!$E4242&gt;$C$12,antioxidants!B4242,IF(antioxidants!$E4242&lt;$C$11,antioxidants!B4242,""))</f>
        <v/>
      </c>
    </row>
    <row r="548" spans="5:5" x14ac:dyDescent="0.3">
      <c r="E548" t="str">
        <f>IF(antioxidants!$E4243&gt;$C$12,antioxidants!B4243,IF(antioxidants!$E4243&lt;$C$11,antioxidants!B4243,""))</f>
        <v/>
      </c>
    </row>
    <row r="549" spans="5:5" x14ac:dyDescent="0.3">
      <c r="E549" t="str">
        <f>IF(antioxidants!$E4244&gt;$C$12,antioxidants!B4244,IF(antioxidants!$E4244&lt;$C$11,antioxidants!B4244,""))</f>
        <v/>
      </c>
    </row>
    <row r="550" spans="5:5" x14ac:dyDescent="0.3">
      <c r="E550" t="str">
        <f>IF(antioxidants!$E4245&gt;$C$12,antioxidants!B4245,IF(antioxidants!$E4245&lt;$C$11,antioxidants!B4245,""))</f>
        <v/>
      </c>
    </row>
    <row r="551" spans="5:5" x14ac:dyDescent="0.3">
      <c r="E551" t="str">
        <f>IF(antioxidants!$E4246&gt;$C$12,antioxidants!B4246,IF(antioxidants!$E4246&lt;$C$11,antioxidants!B4246,""))</f>
        <v/>
      </c>
    </row>
    <row r="552" spans="5:5" x14ac:dyDescent="0.3">
      <c r="E552" t="str">
        <f>IF(antioxidants!$E4247&gt;$C$12,antioxidants!B4247,IF(antioxidants!$E4247&lt;$C$11,antioxidants!B4247,""))</f>
        <v/>
      </c>
    </row>
    <row r="553" spans="5:5" x14ac:dyDescent="0.3">
      <c r="E553" t="str">
        <f>IF(antioxidants!$E4248&gt;$C$12,antioxidants!B4248,IF(antioxidants!$E4248&lt;$C$11,antioxidants!B4248,""))</f>
        <v/>
      </c>
    </row>
    <row r="554" spans="5:5" x14ac:dyDescent="0.3">
      <c r="E554" t="str">
        <f>IF(antioxidants!$E4249&gt;$C$12,antioxidants!B4249,IF(antioxidants!$E4249&lt;$C$11,antioxidants!B4249,""))</f>
        <v/>
      </c>
    </row>
    <row r="555" spans="5:5" x14ac:dyDescent="0.3">
      <c r="E555" t="str">
        <f>IF(antioxidants!$E4250&gt;$C$12,antioxidants!B4250,IF(antioxidants!$E4250&lt;$C$11,antioxidants!B4250,""))</f>
        <v/>
      </c>
    </row>
    <row r="556" spans="5:5" x14ac:dyDescent="0.3">
      <c r="E556" t="str">
        <f>IF(antioxidants!$E4251&gt;$C$12,antioxidants!B4251,IF(antioxidants!$E4251&lt;$C$11,antioxidants!B4251,""))</f>
        <v/>
      </c>
    </row>
    <row r="557" spans="5:5" x14ac:dyDescent="0.3">
      <c r="E557" t="str">
        <f>IF(antioxidants!$E4252&gt;$C$12,antioxidants!B4252,IF(antioxidants!$E4252&lt;$C$11,antioxidants!B4252,""))</f>
        <v/>
      </c>
    </row>
    <row r="558" spans="5:5" x14ac:dyDescent="0.3">
      <c r="E558" t="str">
        <f>IF(antioxidants!$E4253&gt;$C$12,antioxidants!B4253,IF(antioxidants!$E4253&lt;$C$11,antioxidants!B4253,""))</f>
        <v/>
      </c>
    </row>
    <row r="559" spans="5:5" x14ac:dyDescent="0.3">
      <c r="E559" t="str">
        <f>IF(antioxidants!$E4254&gt;$C$12,antioxidants!B4254,IF(antioxidants!$E4254&lt;$C$11,antioxidants!B4254,""))</f>
        <v/>
      </c>
    </row>
    <row r="560" spans="5:5" x14ac:dyDescent="0.3">
      <c r="E560" t="str">
        <f>IF(antioxidants!$E4255&gt;$C$12,antioxidants!B4255,IF(antioxidants!$E4255&lt;$C$11,antioxidants!B4255,""))</f>
        <v/>
      </c>
    </row>
    <row r="561" spans="5:5" x14ac:dyDescent="0.3">
      <c r="E561" t="str">
        <f>IF(antioxidants!$E4256&gt;$C$12,antioxidants!B4256,IF(antioxidants!$E4256&lt;$C$11,antioxidants!B4256,""))</f>
        <v/>
      </c>
    </row>
    <row r="562" spans="5:5" x14ac:dyDescent="0.3">
      <c r="E562" t="str">
        <f>IF(antioxidants!$E4257&gt;$C$12,antioxidants!B4257,IF(antioxidants!$E4257&lt;$C$11,antioxidants!B4257,""))</f>
        <v/>
      </c>
    </row>
    <row r="563" spans="5:5" x14ac:dyDescent="0.3">
      <c r="E563" t="str">
        <f>IF(antioxidants!$E4258&gt;$C$12,antioxidants!B4258,IF(antioxidants!$E4258&lt;$C$11,antioxidants!B4258,""))</f>
        <v/>
      </c>
    </row>
    <row r="564" spans="5:5" x14ac:dyDescent="0.3">
      <c r="E564" t="str">
        <f>IF(antioxidants!$E4259&gt;$C$12,antioxidants!B4259,IF(antioxidants!$E4259&lt;$C$11,antioxidants!B4259,""))</f>
        <v/>
      </c>
    </row>
    <row r="565" spans="5:5" x14ac:dyDescent="0.3">
      <c r="E565" t="str">
        <f>IF(antioxidants!$E4260&gt;$C$12,antioxidants!B4260,IF(antioxidants!$E4260&lt;$C$11,antioxidants!B4260,""))</f>
        <v/>
      </c>
    </row>
    <row r="566" spans="5:5" x14ac:dyDescent="0.3">
      <c r="E566" t="str">
        <f>IF(antioxidants!$E4261&gt;$C$12,antioxidants!B4261,IF(antioxidants!$E4261&lt;$C$11,antioxidants!B4261,""))</f>
        <v/>
      </c>
    </row>
    <row r="567" spans="5:5" x14ac:dyDescent="0.3">
      <c r="E567" t="str">
        <f>IF(antioxidants!$E4262&gt;$C$12,antioxidants!B4262,IF(antioxidants!$E4262&lt;$C$11,antioxidants!B4262,""))</f>
        <v/>
      </c>
    </row>
    <row r="568" spans="5:5" x14ac:dyDescent="0.3">
      <c r="E568" t="str">
        <f>IF(antioxidants!$E4263&gt;$C$12,antioxidants!B4263,IF(antioxidants!$E4263&lt;$C$11,antioxidants!B4263,""))</f>
        <v/>
      </c>
    </row>
    <row r="569" spans="5:5" x14ac:dyDescent="0.3">
      <c r="E569" t="str">
        <f>IF(antioxidants!$E4264&gt;$C$12,antioxidants!B4264,IF(antioxidants!$E4264&lt;$C$11,antioxidants!B4264,""))</f>
        <v/>
      </c>
    </row>
    <row r="570" spans="5:5" x14ac:dyDescent="0.3">
      <c r="E570" t="str">
        <f>IF(antioxidants!$E4265&gt;$C$12,antioxidants!B4265,IF(antioxidants!$E4265&lt;$C$11,antioxidants!B4265,""))</f>
        <v/>
      </c>
    </row>
    <row r="571" spans="5:5" x14ac:dyDescent="0.3">
      <c r="E571" t="str">
        <f>IF(antioxidants!$E4266&gt;$C$12,antioxidants!B4266,IF(antioxidants!$E4266&lt;$C$11,antioxidants!B4266,""))</f>
        <v/>
      </c>
    </row>
    <row r="572" spans="5:5" x14ac:dyDescent="0.3">
      <c r="E572" t="str">
        <f>IF(antioxidants!$E4267&gt;$C$12,antioxidants!B4267,IF(antioxidants!$E4267&lt;$C$11,antioxidants!B4267,""))</f>
        <v/>
      </c>
    </row>
    <row r="573" spans="5:5" x14ac:dyDescent="0.3">
      <c r="E573" t="str">
        <f>IF(antioxidants!$E4268&gt;$C$12,antioxidants!B4268,IF(antioxidants!$E4268&lt;$C$11,antioxidants!B4268,""))</f>
        <v/>
      </c>
    </row>
    <row r="574" spans="5:5" x14ac:dyDescent="0.3">
      <c r="E574" t="str">
        <f>IF(antioxidants!$E4269&gt;$C$12,antioxidants!B4269,IF(antioxidants!$E4269&lt;$C$11,antioxidants!B4269,""))</f>
        <v/>
      </c>
    </row>
    <row r="575" spans="5:5" x14ac:dyDescent="0.3">
      <c r="E575" t="str">
        <f>IF(antioxidants!$E4270&gt;$C$12,antioxidants!B4270,IF(antioxidants!$E4270&lt;$C$11,antioxidants!B4270,""))</f>
        <v/>
      </c>
    </row>
    <row r="576" spans="5:5" x14ac:dyDescent="0.3">
      <c r="E576" t="str">
        <f>IF(antioxidants!$E4271&gt;$C$12,antioxidants!B4271,IF(antioxidants!$E4271&lt;$C$11,antioxidants!B4271,""))</f>
        <v/>
      </c>
    </row>
    <row r="577" spans="5:5" x14ac:dyDescent="0.3">
      <c r="E577" t="str">
        <f>IF(antioxidants!$E4272&gt;$C$12,antioxidants!B4272,IF(antioxidants!$E4272&lt;$C$11,antioxidants!B4272,""))</f>
        <v/>
      </c>
    </row>
    <row r="578" spans="5:5" x14ac:dyDescent="0.3">
      <c r="E578" t="str">
        <f>IF(antioxidants!$E4273&gt;$C$12,antioxidants!B4273,IF(antioxidants!$E4273&lt;$C$11,antioxidants!B4273,""))</f>
        <v/>
      </c>
    </row>
    <row r="579" spans="5:5" x14ac:dyDescent="0.3">
      <c r="E579" t="str">
        <f>IF(antioxidants!$E4274&gt;$C$12,antioxidants!B4274,IF(antioxidants!$E4274&lt;$C$11,antioxidants!B4274,""))</f>
        <v/>
      </c>
    </row>
    <row r="580" spans="5:5" x14ac:dyDescent="0.3">
      <c r="E580" t="str">
        <f>IF(antioxidants!$E4275&gt;$C$12,antioxidants!B4275,IF(antioxidants!$E4275&lt;$C$11,antioxidants!B4275,""))</f>
        <v/>
      </c>
    </row>
    <row r="581" spans="5:5" x14ac:dyDescent="0.3">
      <c r="E581" t="str">
        <f>IF(antioxidants!$E4276&gt;$C$12,antioxidants!B4276,IF(antioxidants!$E4276&lt;$C$11,antioxidants!B4276,""))</f>
        <v/>
      </c>
    </row>
    <row r="582" spans="5:5" x14ac:dyDescent="0.3">
      <c r="E582" t="str">
        <f>IF(antioxidants!$E4277&gt;$C$12,antioxidants!B4277,IF(antioxidants!$E4277&lt;$C$11,antioxidants!B4277,""))</f>
        <v/>
      </c>
    </row>
    <row r="583" spans="5:5" x14ac:dyDescent="0.3">
      <c r="E583" t="str">
        <f>IF(antioxidants!$E4278&gt;$C$12,antioxidants!B4278,IF(antioxidants!$E4278&lt;$C$11,antioxidants!B4278,""))</f>
        <v/>
      </c>
    </row>
    <row r="584" spans="5:5" x14ac:dyDescent="0.3">
      <c r="E584" t="str">
        <f>IF(antioxidants!$E4279&gt;$C$12,antioxidants!B4279,IF(antioxidants!$E4279&lt;$C$11,antioxidants!B4279,""))</f>
        <v/>
      </c>
    </row>
    <row r="585" spans="5:5" x14ac:dyDescent="0.3">
      <c r="E585" t="str">
        <f>IF(antioxidants!$E4280&gt;$C$12,antioxidants!B4280,IF(antioxidants!$E4280&lt;$C$11,antioxidants!B4280,""))</f>
        <v/>
      </c>
    </row>
    <row r="586" spans="5:5" x14ac:dyDescent="0.3">
      <c r="E586" t="str">
        <f>IF(antioxidants!$E4281&gt;$C$12,antioxidants!B4281,IF(antioxidants!$E4281&lt;$C$11,antioxidants!B4281,""))</f>
        <v/>
      </c>
    </row>
    <row r="587" spans="5:5" x14ac:dyDescent="0.3">
      <c r="E587" t="str">
        <f>IF(antioxidants!$E4282&gt;$C$12,antioxidants!B4282,IF(antioxidants!$E4282&lt;$C$11,antioxidants!B4282,""))</f>
        <v/>
      </c>
    </row>
    <row r="588" spans="5:5" x14ac:dyDescent="0.3">
      <c r="E588" t="str">
        <f>IF(antioxidants!$E4283&gt;$C$12,antioxidants!B4283,IF(antioxidants!$E4283&lt;$C$11,antioxidants!B4283,""))</f>
        <v/>
      </c>
    </row>
    <row r="589" spans="5:5" x14ac:dyDescent="0.3">
      <c r="E589" t="str">
        <f>IF(antioxidants!$E4284&gt;$C$12,antioxidants!B4284,IF(antioxidants!$E4284&lt;$C$11,antioxidants!B4284,""))</f>
        <v/>
      </c>
    </row>
    <row r="590" spans="5:5" x14ac:dyDescent="0.3">
      <c r="E590" t="str">
        <f>IF(antioxidants!$E4285&gt;$C$12,antioxidants!B4285,IF(antioxidants!$E4285&lt;$C$11,antioxidants!B4285,""))</f>
        <v/>
      </c>
    </row>
    <row r="591" spans="5:5" x14ac:dyDescent="0.3">
      <c r="E591" t="str">
        <f>IF(antioxidants!$E4286&gt;$C$12,antioxidants!B4286,IF(antioxidants!$E4286&lt;$C$11,antioxidants!B4286,""))</f>
        <v/>
      </c>
    </row>
    <row r="592" spans="5:5" x14ac:dyDescent="0.3">
      <c r="E592" t="str">
        <f>IF(antioxidants!$E4287&gt;$C$12,antioxidants!B4287,IF(antioxidants!$E4287&lt;$C$11,antioxidants!B4287,""))</f>
        <v/>
      </c>
    </row>
    <row r="593" spans="5:5" x14ac:dyDescent="0.3">
      <c r="E593" t="str">
        <f>IF(antioxidants!$E4288&gt;$C$12,antioxidants!B4288,IF(antioxidants!$E4288&lt;$C$11,antioxidants!B4288,""))</f>
        <v/>
      </c>
    </row>
    <row r="594" spans="5:5" x14ac:dyDescent="0.3">
      <c r="E594" t="str">
        <f>IF(antioxidants!$E4289&gt;$C$12,antioxidants!B4289,IF(antioxidants!$E4289&lt;$C$11,antioxidants!B4289,""))</f>
        <v/>
      </c>
    </row>
    <row r="595" spans="5:5" x14ac:dyDescent="0.3">
      <c r="E595" t="str">
        <f>IF(antioxidants!$E4290&gt;$C$12,antioxidants!B4290,IF(antioxidants!$E4290&lt;$C$11,antioxidants!B4290,""))</f>
        <v/>
      </c>
    </row>
    <row r="596" spans="5:5" x14ac:dyDescent="0.3">
      <c r="E596" t="str">
        <f>IF(antioxidants!$E4291&gt;$C$12,antioxidants!B4291,IF(antioxidants!$E4291&lt;$C$11,antioxidants!B4291,""))</f>
        <v/>
      </c>
    </row>
    <row r="597" spans="5:5" x14ac:dyDescent="0.3">
      <c r="E597" t="str">
        <f>IF(antioxidants!$E4292&gt;$C$12,antioxidants!B4292,IF(antioxidants!$E4292&lt;$C$11,antioxidants!B4292,""))</f>
        <v/>
      </c>
    </row>
    <row r="598" spans="5:5" x14ac:dyDescent="0.3">
      <c r="E598" t="str">
        <f>IF(antioxidants!$E4293&gt;$C$12,antioxidants!B4293,IF(antioxidants!$E4293&lt;$C$11,antioxidants!B4293,""))</f>
        <v/>
      </c>
    </row>
    <row r="599" spans="5:5" x14ac:dyDescent="0.3">
      <c r="E599" t="str">
        <f>IF(antioxidants!$E4294&gt;$C$12,antioxidants!B4294,IF(antioxidants!$E4294&lt;$C$11,antioxidants!B4294,""))</f>
        <v/>
      </c>
    </row>
    <row r="600" spans="5:5" x14ac:dyDescent="0.3">
      <c r="E600" t="str">
        <f>IF(antioxidants!$E4295&gt;$C$12,antioxidants!B4295,IF(antioxidants!$E4295&lt;$C$11,antioxidants!B4295,""))</f>
        <v/>
      </c>
    </row>
    <row r="601" spans="5:5" x14ac:dyDescent="0.3">
      <c r="E601" t="str">
        <f>IF(antioxidants!$E4296&gt;$C$12,antioxidants!B4296,IF(antioxidants!$E4296&lt;$C$11,antioxidants!B4296,""))</f>
        <v/>
      </c>
    </row>
    <row r="602" spans="5:5" x14ac:dyDescent="0.3">
      <c r="E602" t="str">
        <f>IF(antioxidants!$E4297&gt;$C$12,antioxidants!B4297,IF(antioxidants!$E4297&lt;$C$11,antioxidants!B4297,""))</f>
        <v/>
      </c>
    </row>
    <row r="603" spans="5:5" x14ac:dyDescent="0.3">
      <c r="E603" t="str">
        <f>IF(antioxidants!$E4298&gt;$C$12,antioxidants!B4298,IF(antioxidants!$E4298&lt;$C$11,antioxidants!B4298,""))</f>
        <v/>
      </c>
    </row>
    <row r="604" spans="5:5" x14ac:dyDescent="0.3">
      <c r="E604" t="str">
        <f>IF(antioxidants!$E4299&gt;$C$12,antioxidants!B4299,IF(antioxidants!$E4299&lt;$C$11,antioxidants!B4299,""))</f>
        <v/>
      </c>
    </row>
    <row r="605" spans="5:5" x14ac:dyDescent="0.3">
      <c r="E605" t="str">
        <f>IF(antioxidants!$E4300&gt;$C$12,antioxidants!B4300,IF(antioxidants!$E4300&lt;$C$11,antioxidants!B4300,""))</f>
        <v/>
      </c>
    </row>
    <row r="606" spans="5:5" x14ac:dyDescent="0.3">
      <c r="E606" t="str">
        <f>IF(antioxidants!$E4301&gt;$C$12,antioxidants!B4301,IF(antioxidants!$E4301&lt;$C$11,antioxidants!B4301,""))</f>
        <v/>
      </c>
    </row>
    <row r="607" spans="5:5" x14ac:dyDescent="0.3">
      <c r="E607" t="str">
        <f>IF(antioxidants!$E4302&gt;$C$12,antioxidants!B4302,IF(antioxidants!$E4302&lt;$C$11,antioxidants!B4302,""))</f>
        <v/>
      </c>
    </row>
    <row r="608" spans="5:5" x14ac:dyDescent="0.3">
      <c r="E608" t="str">
        <f>IF(antioxidants!$E4303&gt;$C$12,antioxidants!B4303,IF(antioxidants!$E4303&lt;$C$11,antioxidants!B4303,""))</f>
        <v/>
      </c>
    </row>
    <row r="609" spans="5:5" x14ac:dyDescent="0.3">
      <c r="E609" t="str">
        <f>IF(antioxidants!$E4304&gt;$C$12,antioxidants!B4304,IF(antioxidants!$E4304&lt;$C$11,antioxidants!B4304,""))</f>
        <v/>
      </c>
    </row>
    <row r="610" spans="5:5" x14ac:dyDescent="0.3">
      <c r="E610" t="str">
        <f>IF(antioxidants!$E4305&gt;$C$12,antioxidants!B4305,IF(antioxidants!$E4305&lt;$C$11,antioxidants!B4305,""))</f>
        <v/>
      </c>
    </row>
    <row r="611" spans="5:5" x14ac:dyDescent="0.3">
      <c r="E611" t="str">
        <f>IF(antioxidants!$E4306&gt;$C$12,antioxidants!B4306,IF(antioxidants!$E4306&lt;$C$11,antioxidants!B4306,""))</f>
        <v/>
      </c>
    </row>
    <row r="612" spans="5:5" x14ac:dyDescent="0.3">
      <c r="E612" t="str">
        <f>IF(antioxidants!$E4307&gt;$C$12,antioxidants!B4307,IF(antioxidants!$E4307&lt;$C$11,antioxidants!B4307,""))</f>
        <v/>
      </c>
    </row>
    <row r="613" spans="5:5" x14ac:dyDescent="0.3">
      <c r="E613" t="str">
        <f>IF(antioxidants!$E4308&gt;$C$12,antioxidants!B4308,IF(antioxidants!$E4308&lt;$C$11,antioxidants!B4308,""))</f>
        <v/>
      </c>
    </row>
    <row r="614" spans="5:5" x14ac:dyDescent="0.3">
      <c r="E614" t="str">
        <f>IF(antioxidants!$E4309&gt;$C$12,antioxidants!B4309,IF(antioxidants!$E4309&lt;$C$11,antioxidants!B4309,""))</f>
        <v/>
      </c>
    </row>
    <row r="615" spans="5:5" x14ac:dyDescent="0.3">
      <c r="E615" t="str">
        <f>IF(antioxidants!$E4310&gt;$C$12,antioxidants!B4310,IF(antioxidants!$E4310&lt;$C$11,antioxidants!B4310,""))</f>
        <v/>
      </c>
    </row>
    <row r="616" spans="5:5" x14ac:dyDescent="0.3">
      <c r="E616" t="str">
        <f>IF(antioxidants!$E4311&gt;$C$12,antioxidants!B4311,IF(antioxidants!$E4311&lt;$C$11,antioxidants!B4311,""))</f>
        <v/>
      </c>
    </row>
    <row r="617" spans="5:5" x14ac:dyDescent="0.3">
      <c r="E617" t="str">
        <f>IF(antioxidants!$E4312&gt;$C$12,antioxidants!B4312,IF(antioxidants!$E4312&lt;$C$11,antioxidants!B4312,""))</f>
        <v/>
      </c>
    </row>
    <row r="618" spans="5:5" x14ac:dyDescent="0.3">
      <c r="E618" t="str">
        <f>IF(antioxidants!$E4313&gt;$C$12,antioxidants!B4313,IF(antioxidants!$E4313&lt;$C$11,antioxidants!B4313,""))</f>
        <v/>
      </c>
    </row>
    <row r="619" spans="5:5" x14ac:dyDescent="0.3">
      <c r="E619" t="str">
        <f>IF(antioxidants!$E4314&gt;$C$12,antioxidants!B4314,IF(antioxidants!$E4314&lt;$C$11,antioxidants!B4314,""))</f>
        <v/>
      </c>
    </row>
    <row r="620" spans="5:5" x14ac:dyDescent="0.3">
      <c r="E620" t="str">
        <f>IF(antioxidants!$E4315&gt;$C$12,antioxidants!B4315,IF(antioxidants!$E4315&lt;$C$11,antioxidants!B4315,""))</f>
        <v/>
      </c>
    </row>
    <row r="621" spans="5:5" x14ac:dyDescent="0.3">
      <c r="E621" t="str">
        <f>IF(antioxidants!$E4316&gt;$C$12,antioxidants!B4316,IF(antioxidants!$E4316&lt;$C$11,antioxidants!B4316,""))</f>
        <v/>
      </c>
    </row>
    <row r="622" spans="5:5" x14ac:dyDescent="0.3">
      <c r="E622" t="str">
        <f>IF(antioxidants!$E4317&gt;$C$12,antioxidants!B4317,IF(antioxidants!$E4317&lt;$C$11,antioxidants!B4317,""))</f>
        <v/>
      </c>
    </row>
    <row r="623" spans="5:5" x14ac:dyDescent="0.3">
      <c r="E623" t="str">
        <f>IF(antioxidants!$E4318&gt;$C$12,antioxidants!B4318,IF(antioxidants!$E4318&lt;$C$11,antioxidants!B4318,""))</f>
        <v/>
      </c>
    </row>
    <row r="624" spans="5:5" x14ac:dyDescent="0.3">
      <c r="E624" t="str">
        <f>IF(antioxidants!$E4319&gt;$C$12,antioxidants!B4319,IF(antioxidants!$E4319&lt;$C$11,antioxidants!B4319,""))</f>
        <v/>
      </c>
    </row>
    <row r="625" spans="5:5" x14ac:dyDescent="0.3">
      <c r="E625" t="str">
        <f>IF(antioxidants!$E4320&gt;$C$12,antioxidants!B4320,IF(antioxidants!$E4320&lt;$C$11,antioxidants!B4320,""))</f>
        <v/>
      </c>
    </row>
    <row r="626" spans="5:5" x14ac:dyDescent="0.3">
      <c r="E626" t="str">
        <f>IF(antioxidants!$E4321&gt;$C$12,antioxidants!B4321,IF(antioxidants!$E4321&lt;$C$11,antioxidants!B4321,""))</f>
        <v/>
      </c>
    </row>
    <row r="627" spans="5:5" x14ac:dyDescent="0.3">
      <c r="E627" t="str">
        <f>IF(antioxidants!$E4322&gt;$C$12,antioxidants!B4322,IF(antioxidants!$E4322&lt;$C$11,antioxidants!B4322,""))</f>
        <v/>
      </c>
    </row>
    <row r="628" spans="5:5" x14ac:dyDescent="0.3">
      <c r="E628" t="str">
        <f>IF(antioxidants!$E4323&gt;$C$12,antioxidants!B4323,IF(antioxidants!$E4323&lt;$C$11,antioxidants!B4323,""))</f>
        <v/>
      </c>
    </row>
    <row r="629" spans="5:5" x14ac:dyDescent="0.3">
      <c r="E629" t="str">
        <f>IF(antioxidants!$E4324&gt;$C$12,antioxidants!B4324,IF(antioxidants!$E4324&lt;$C$11,antioxidants!B4324,""))</f>
        <v/>
      </c>
    </row>
    <row r="630" spans="5:5" x14ac:dyDescent="0.3">
      <c r="E630" t="str">
        <f>IF(antioxidants!$E4325&gt;$C$12,antioxidants!B4325,IF(antioxidants!$E4325&lt;$C$11,antioxidants!B4325,""))</f>
        <v/>
      </c>
    </row>
    <row r="631" spans="5:5" x14ac:dyDescent="0.3">
      <c r="E631" t="str">
        <f>IF(antioxidants!$E4326&gt;$C$12,antioxidants!B4326,IF(antioxidants!$E4326&lt;$C$11,antioxidants!B4326,""))</f>
        <v/>
      </c>
    </row>
    <row r="632" spans="5:5" x14ac:dyDescent="0.3">
      <c r="E632" t="str">
        <f>IF(antioxidants!$E4327&gt;$C$12,antioxidants!B4327,IF(antioxidants!$E4327&lt;$C$11,antioxidants!B4327,""))</f>
        <v/>
      </c>
    </row>
    <row r="633" spans="5:5" x14ac:dyDescent="0.3">
      <c r="E633" t="str">
        <f>IF(antioxidants!$E4328&gt;$C$12,antioxidants!B4328,IF(antioxidants!$E4328&lt;$C$11,antioxidants!B4328,""))</f>
        <v/>
      </c>
    </row>
    <row r="634" spans="5:5" x14ac:dyDescent="0.3">
      <c r="E634" t="str">
        <f>IF(antioxidants!$E4329&gt;$C$12,antioxidants!B4329,IF(antioxidants!$E4329&lt;$C$11,antioxidants!B4329,""))</f>
        <v/>
      </c>
    </row>
    <row r="635" spans="5:5" x14ac:dyDescent="0.3">
      <c r="E635" t="str">
        <f>IF(antioxidants!$E4330&gt;$C$12,antioxidants!B4330,IF(antioxidants!$E4330&lt;$C$11,antioxidants!B4330,""))</f>
        <v/>
      </c>
    </row>
    <row r="636" spans="5:5" x14ac:dyDescent="0.3">
      <c r="E636" t="str">
        <f>IF(antioxidants!$E4331&gt;$C$12,antioxidants!B4331,IF(antioxidants!$E4331&lt;$C$11,antioxidants!B4331,""))</f>
        <v/>
      </c>
    </row>
    <row r="637" spans="5:5" x14ac:dyDescent="0.3">
      <c r="E637" t="str">
        <f>IF(antioxidants!$E4332&gt;$C$12,antioxidants!B4332,IF(antioxidants!$E4332&lt;$C$11,antioxidants!B4332,""))</f>
        <v/>
      </c>
    </row>
    <row r="638" spans="5:5" x14ac:dyDescent="0.3">
      <c r="E638" t="str">
        <f>IF(antioxidants!$E4333&gt;$C$12,antioxidants!B4333,IF(antioxidants!$E4333&lt;$C$11,antioxidants!B4333,""))</f>
        <v/>
      </c>
    </row>
    <row r="639" spans="5:5" x14ac:dyDescent="0.3">
      <c r="E639" t="str">
        <f>IF(antioxidants!$E4334&gt;$C$12,antioxidants!B4334,IF(antioxidants!$E4334&lt;$C$11,antioxidants!B4334,""))</f>
        <v/>
      </c>
    </row>
    <row r="640" spans="5:5" x14ac:dyDescent="0.3">
      <c r="E640" t="str">
        <f>IF(antioxidants!$E4335&gt;$C$12,antioxidants!B4335,IF(antioxidants!$E4335&lt;$C$11,antioxidants!B4335,""))</f>
        <v/>
      </c>
    </row>
    <row r="641" spans="5:5" x14ac:dyDescent="0.3">
      <c r="E641" t="str">
        <f>IF(antioxidants!$E4336&gt;$C$12,antioxidants!B4336,IF(antioxidants!$E4336&lt;$C$11,antioxidants!B4336,""))</f>
        <v/>
      </c>
    </row>
    <row r="642" spans="5:5" x14ac:dyDescent="0.3">
      <c r="E642" t="str">
        <f>IF(antioxidants!$E4337&gt;$C$12,antioxidants!B4337,IF(antioxidants!$E4337&lt;$C$11,antioxidants!B4337,""))</f>
        <v/>
      </c>
    </row>
    <row r="643" spans="5:5" x14ac:dyDescent="0.3">
      <c r="E643" t="str">
        <f>IF(antioxidants!$E4338&gt;$C$12,antioxidants!B4338,IF(antioxidants!$E4338&lt;$C$11,antioxidants!B4338,""))</f>
        <v/>
      </c>
    </row>
    <row r="644" spans="5:5" x14ac:dyDescent="0.3">
      <c r="E644" t="str">
        <f>IF(antioxidants!$E4339&gt;$C$12,antioxidants!B4339,IF(antioxidants!$E4339&lt;$C$11,antioxidants!B4339,""))</f>
        <v/>
      </c>
    </row>
    <row r="645" spans="5:5" x14ac:dyDescent="0.3">
      <c r="E645" t="str">
        <f>IF(antioxidants!$E4340&gt;$C$12,antioxidants!B4340,IF(antioxidants!$E4340&lt;$C$11,antioxidants!B4340,""))</f>
        <v/>
      </c>
    </row>
    <row r="646" spans="5:5" x14ac:dyDescent="0.3">
      <c r="E646" t="str">
        <f>IF(antioxidants!$E4341&gt;$C$12,antioxidants!B4341,IF(antioxidants!$E4341&lt;$C$11,antioxidants!B4341,""))</f>
        <v/>
      </c>
    </row>
    <row r="647" spans="5:5" x14ac:dyDescent="0.3">
      <c r="E647" t="str">
        <f>IF(antioxidants!$E4342&gt;$C$12,antioxidants!B4342,IF(antioxidants!$E4342&lt;$C$11,antioxidants!B4342,""))</f>
        <v/>
      </c>
    </row>
    <row r="648" spans="5:5" x14ac:dyDescent="0.3">
      <c r="E648" t="str">
        <f>IF(antioxidants!$E4343&gt;$C$12,antioxidants!B4343,IF(antioxidants!$E4343&lt;$C$11,antioxidants!B4343,""))</f>
        <v/>
      </c>
    </row>
    <row r="649" spans="5:5" x14ac:dyDescent="0.3">
      <c r="E649" t="str">
        <f>IF(antioxidants!$E4344&gt;$C$12,antioxidants!B4344,IF(antioxidants!$E4344&lt;$C$11,antioxidants!B4344,""))</f>
        <v/>
      </c>
    </row>
    <row r="650" spans="5:5" x14ac:dyDescent="0.3">
      <c r="E650" t="str">
        <f>IF(antioxidants!$E4345&gt;$C$12,antioxidants!B4345,IF(antioxidants!$E4345&lt;$C$11,antioxidants!B4345,""))</f>
        <v/>
      </c>
    </row>
    <row r="651" spans="5:5" x14ac:dyDescent="0.3">
      <c r="E651" t="str">
        <f>IF(antioxidants!$E4346&gt;$C$12,antioxidants!B4346,IF(antioxidants!$E4346&lt;$C$11,antioxidants!B4346,""))</f>
        <v/>
      </c>
    </row>
    <row r="652" spans="5:5" x14ac:dyDescent="0.3">
      <c r="E652" t="str">
        <f>IF(antioxidants!$E4347&gt;$C$12,antioxidants!B4347,IF(antioxidants!$E4347&lt;$C$11,antioxidants!B4347,""))</f>
        <v/>
      </c>
    </row>
    <row r="653" spans="5:5" x14ac:dyDescent="0.3">
      <c r="E653" t="str">
        <f>IF(antioxidants!$E4348&gt;$C$12,antioxidants!B4348,IF(antioxidants!$E4348&lt;$C$11,antioxidants!B4348,""))</f>
        <v/>
      </c>
    </row>
    <row r="654" spans="5:5" x14ac:dyDescent="0.3">
      <c r="E654" t="str">
        <f>IF(antioxidants!$E4349&gt;$C$12,antioxidants!B4349,IF(antioxidants!$E4349&lt;$C$11,antioxidants!B4349,""))</f>
        <v/>
      </c>
    </row>
    <row r="655" spans="5:5" x14ac:dyDescent="0.3">
      <c r="E655" t="str">
        <f>IF(antioxidants!$E4350&gt;$C$12,antioxidants!B4350,IF(antioxidants!$E4350&lt;$C$11,antioxidants!B4350,""))</f>
        <v/>
      </c>
    </row>
    <row r="656" spans="5:5" x14ac:dyDescent="0.3">
      <c r="E656" t="str">
        <f>IF(antioxidants!$E4351&gt;$C$12,antioxidants!B4351,IF(antioxidants!$E4351&lt;$C$11,antioxidants!B4351,""))</f>
        <v/>
      </c>
    </row>
    <row r="657" spans="5:5" x14ac:dyDescent="0.3">
      <c r="E657" t="str">
        <f>IF(antioxidants!$E4352&gt;$C$12,antioxidants!B4352,IF(antioxidants!$E4352&lt;$C$11,antioxidants!B4352,""))</f>
        <v/>
      </c>
    </row>
    <row r="658" spans="5:5" x14ac:dyDescent="0.3">
      <c r="E658" t="str">
        <f>IF(antioxidants!$E4353&gt;$C$12,antioxidants!B4353,IF(antioxidants!$E4353&lt;$C$11,antioxidants!B4353,""))</f>
        <v/>
      </c>
    </row>
    <row r="659" spans="5:5" x14ac:dyDescent="0.3">
      <c r="E659" t="str">
        <f>IF(antioxidants!$E4354&gt;$C$12,antioxidants!B4354,IF(antioxidants!$E4354&lt;$C$11,antioxidants!B4354,""))</f>
        <v/>
      </c>
    </row>
    <row r="660" spans="5:5" x14ac:dyDescent="0.3">
      <c r="E660" t="str">
        <f>IF(antioxidants!$E4355&gt;$C$12,antioxidants!B4355,IF(antioxidants!$E4355&lt;$C$11,antioxidants!B4355,""))</f>
        <v/>
      </c>
    </row>
    <row r="661" spans="5:5" x14ac:dyDescent="0.3">
      <c r="E661" t="str">
        <f>IF(antioxidants!$E4356&gt;$C$12,antioxidants!B4356,IF(antioxidants!$E4356&lt;$C$11,antioxidants!B4356,""))</f>
        <v/>
      </c>
    </row>
    <row r="662" spans="5:5" x14ac:dyDescent="0.3">
      <c r="E662" t="str">
        <f>IF(antioxidants!$E4357&gt;$C$12,antioxidants!B4357,IF(antioxidants!$E4357&lt;$C$11,antioxidants!B4357,""))</f>
        <v/>
      </c>
    </row>
    <row r="663" spans="5:5" x14ac:dyDescent="0.3">
      <c r="E663" t="str">
        <f>IF(antioxidants!$E4358&gt;$C$12,antioxidants!B4358,IF(antioxidants!$E4358&lt;$C$11,antioxidants!B4358,""))</f>
        <v/>
      </c>
    </row>
    <row r="664" spans="5:5" x14ac:dyDescent="0.3">
      <c r="E664" t="str">
        <f>IF(antioxidants!$E4359&gt;$C$12,antioxidants!B4359,IF(antioxidants!$E4359&lt;$C$11,antioxidants!B4359,""))</f>
        <v/>
      </c>
    </row>
    <row r="665" spans="5:5" x14ac:dyDescent="0.3">
      <c r="E665" t="str">
        <f>IF(antioxidants!$E4360&gt;$C$12,antioxidants!B4360,IF(antioxidants!$E4360&lt;$C$11,antioxidants!B4360,""))</f>
        <v/>
      </c>
    </row>
    <row r="666" spans="5:5" x14ac:dyDescent="0.3">
      <c r="E666" t="str">
        <f>IF(antioxidants!$E4361&gt;$C$12,antioxidants!B4361,IF(antioxidants!$E4361&lt;$C$11,antioxidants!B4361,""))</f>
        <v/>
      </c>
    </row>
    <row r="667" spans="5:5" x14ac:dyDescent="0.3">
      <c r="E667" t="str">
        <f>IF(antioxidants!$E4362&gt;$C$12,antioxidants!B4362,IF(antioxidants!$E4362&lt;$C$11,antioxidants!B4362,""))</f>
        <v/>
      </c>
    </row>
    <row r="668" spans="5:5" x14ac:dyDescent="0.3">
      <c r="E668" t="str">
        <f>IF(antioxidants!$E4363&gt;$C$12,antioxidants!B4363,IF(antioxidants!$E4363&lt;$C$11,antioxidants!B4363,""))</f>
        <v/>
      </c>
    </row>
    <row r="669" spans="5:5" x14ac:dyDescent="0.3">
      <c r="E669" t="str">
        <f>IF(antioxidants!$E4364&gt;$C$12,antioxidants!B4364,IF(antioxidants!$E4364&lt;$C$11,antioxidants!B4364,""))</f>
        <v/>
      </c>
    </row>
    <row r="670" spans="5:5" x14ac:dyDescent="0.3">
      <c r="E670" t="str">
        <f>IF(antioxidants!$E4365&gt;$C$12,antioxidants!B4365,IF(antioxidants!$E4365&lt;$C$11,antioxidants!B4365,""))</f>
        <v/>
      </c>
    </row>
    <row r="671" spans="5:5" x14ac:dyDescent="0.3">
      <c r="E671" t="str">
        <f>IF(antioxidants!$E4366&gt;$C$12,antioxidants!B4366,IF(antioxidants!$E4366&lt;$C$11,antioxidants!B4366,""))</f>
        <v/>
      </c>
    </row>
    <row r="672" spans="5:5" x14ac:dyDescent="0.3">
      <c r="E672" t="str">
        <f>IF(antioxidants!$E4367&gt;$C$12,antioxidants!B4367,IF(antioxidants!$E4367&lt;$C$11,antioxidants!B4367,""))</f>
        <v/>
      </c>
    </row>
    <row r="673" spans="5:5" x14ac:dyDescent="0.3">
      <c r="E673" t="str">
        <f>IF(antioxidants!$E4368&gt;$C$12,antioxidants!B4368,IF(antioxidants!$E4368&lt;$C$11,antioxidants!B4368,""))</f>
        <v/>
      </c>
    </row>
    <row r="674" spans="5:5" x14ac:dyDescent="0.3">
      <c r="E674" t="str">
        <f>IF(antioxidants!$E4369&gt;$C$12,antioxidants!B4369,IF(antioxidants!$E4369&lt;$C$11,antioxidants!B4369,""))</f>
        <v/>
      </c>
    </row>
    <row r="675" spans="5:5" x14ac:dyDescent="0.3">
      <c r="E675" t="str">
        <f>IF(antioxidants!$E4370&gt;$C$12,antioxidants!B4370,IF(antioxidants!$E4370&lt;$C$11,antioxidants!B4370,""))</f>
        <v/>
      </c>
    </row>
    <row r="676" spans="5:5" x14ac:dyDescent="0.3">
      <c r="E676" t="str">
        <f>IF(antioxidants!$E4371&gt;$C$12,antioxidants!B4371,IF(antioxidants!$E4371&lt;$C$11,antioxidants!B4371,""))</f>
        <v/>
      </c>
    </row>
    <row r="677" spans="5:5" x14ac:dyDescent="0.3">
      <c r="E677" t="str">
        <f>IF(antioxidants!$E4372&gt;$C$12,antioxidants!B4372,IF(antioxidants!$E4372&lt;$C$11,antioxidants!B4372,""))</f>
        <v/>
      </c>
    </row>
    <row r="678" spans="5:5" x14ac:dyDescent="0.3">
      <c r="E678" t="str">
        <f>IF(antioxidants!$E4373&gt;$C$12,antioxidants!B4373,IF(antioxidants!$E4373&lt;$C$11,antioxidants!B4373,""))</f>
        <v/>
      </c>
    </row>
    <row r="679" spans="5:5" x14ac:dyDescent="0.3">
      <c r="E679" t="str">
        <f>IF(antioxidants!$E4374&gt;$C$12,antioxidants!B4374,IF(antioxidants!$E4374&lt;$C$11,antioxidants!B4374,""))</f>
        <v/>
      </c>
    </row>
    <row r="680" spans="5:5" x14ac:dyDescent="0.3">
      <c r="E680" t="str">
        <f>IF(antioxidants!$E4375&gt;$C$12,antioxidants!B4375,IF(antioxidants!$E4375&lt;$C$11,antioxidants!B4375,""))</f>
        <v/>
      </c>
    </row>
    <row r="681" spans="5:5" x14ac:dyDescent="0.3">
      <c r="E681" t="str">
        <f>IF(antioxidants!$E4376&gt;$C$12,antioxidants!B4376,IF(antioxidants!$E4376&lt;$C$11,antioxidants!B4376,""))</f>
        <v/>
      </c>
    </row>
    <row r="682" spans="5:5" x14ac:dyDescent="0.3">
      <c r="E682" t="str">
        <f>IF(antioxidants!$E4377&gt;$C$12,antioxidants!B4377,IF(antioxidants!$E4377&lt;$C$11,antioxidants!B4377,""))</f>
        <v/>
      </c>
    </row>
    <row r="683" spans="5:5" x14ac:dyDescent="0.3">
      <c r="E683" t="str">
        <f>IF(antioxidants!$E4378&gt;$C$12,antioxidants!B4378,IF(antioxidants!$E4378&lt;$C$11,antioxidants!B4378,""))</f>
        <v/>
      </c>
    </row>
    <row r="684" spans="5:5" x14ac:dyDescent="0.3">
      <c r="E684" t="str">
        <f>IF(antioxidants!$E4379&gt;$C$12,antioxidants!B4379,IF(antioxidants!$E4379&lt;$C$11,antioxidants!B4379,""))</f>
        <v/>
      </c>
    </row>
    <row r="685" spans="5:5" x14ac:dyDescent="0.3">
      <c r="E685" t="str">
        <f>IF(antioxidants!$E4380&gt;$C$12,antioxidants!B4380,IF(antioxidants!$E4380&lt;$C$11,antioxidants!B4380,""))</f>
        <v/>
      </c>
    </row>
    <row r="686" spans="5:5" x14ac:dyDescent="0.3">
      <c r="E686" t="str">
        <f>IF(antioxidants!$E4381&gt;$C$12,antioxidants!B4381,IF(antioxidants!$E4381&lt;$C$11,antioxidants!B4381,""))</f>
        <v/>
      </c>
    </row>
    <row r="687" spans="5:5" x14ac:dyDescent="0.3">
      <c r="E687" t="str">
        <f>IF(antioxidants!$E4382&gt;$C$12,antioxidants!B4382,IF(antioxidants!$E4382&lt;$C$11,antioxidants!B4382,""))</f>
        <v/>
      </c>
    </row>
    <row r="688" spans="5:5" x14ac:dyDescent="0.3">
      <c r="E688" t="str">
        <f>IF(antioxidants!$E4383&gt;$C$12,antioxidants!B4383,IF(antioxidants!$E4383&lt;$C$11,antioxidants!B4383,""))</f>
        <v/>
      </c>
    </row>
    <row r="689" spans="5:5" x14ac:dyDescent="0.3">
      <c r="E689" t="str">
        <f>IF(antioxidants!$E4384&gt;$C$12,antioxidants!B4384,IF(antioxidants!$E4384&lt;$C$11,antioxidants!B4384,""))</f>
        <v/>
      </c>
    </row>
    <row r="690" spans="5:5" x14ac:dyDescent="0.3">
      <c r="E690" t="str">
        <f>IF(antioxidants!$E4385&gt;$C$12,antioxidants!B4385,IF(antioxidants!$E4385&lt;$C$11,antioxidants!B4385,""))</f>
        <v/>
      </c>
    </row>
    <row r="691" spans="5:5" x14ac:dyDescent="0.3">
      <c r="E691" t="str">
        <f>IF(antioxidants!$E4386&gt;$C$12,antioxidants!B4386,IF(antioxidants!$E4386&lt;$C$11,antioxidants!B4386,""))</f>
        <v/>
      </c>
    </row>
    <row r="692" spans="5:5" x14ac:dyDescent="0.3">
      <c r="E692" t="str">
        <f>IF(antioxidants!$E4387&gt;$C$12,antioxidants!B4387,IF(antioxidants!$E4387&lt;$C$11,antioxidants!B4387,""))</f>
        <v/>
      </c>
    </row>
    <row r="693" spans="5:5" x14ac:dyDescent="0.3">
      <c r="E693" t="str">
        <f>IF(antioxidants!$E4388&gt;$C$12,antioxidants!B4388,IF(antioxidants!$E4388&lt;$C$11,antioxidants!B4388,""))</f>
        <v/>
      </c>
    </row>
    <row r="694" spans="5:5" x14ac:dyDescent="0.3">
      <c r="E694" t="str">
        <f>IF(antioxidants!$E4389&gt;$C$12,antioxidants!B4389,IF(antioxidants!$E4389&lt;$C$11,antioxidants!B4389,""))</f>
        <v/>
      </c>
    </row>
    <row r="695" spans="5:5" x14ac:dyDescent="0.3">
      <c r="E695" t="str">
        <f>IF(antioxidants!$E4390&gt;$C$12,antioxidants!B4390,IF(antioxidants!$E4390&lt;$C$11,antioxidants!B4390,""))</f>
        <v/>
      </c>
    </row>
    <row r="696" spans="5:5" x14ac:dyDescent="0.3">
      <c r="E696" t="str">
        <f>IF(antioxidants!$E4391&gt;$C$12,antioxidants!B4391,IF(antioxidants!$E4391&lt;$C$11,antioxidants!B4391,""))</f>
        <v/>
      </c>
    </row>
    <row r="697" spans="5:5" x14ac:dyDescent="0.3">
      <c r="E697" t="str">
        <f>IF(antioxidants!$E4392&gt;$C$12,antioxidants!B4392,IF(antioxidants!$E4392&lt;$C$11,antioxidants!B4392,""))</f>
        <v/>
      </c>
    </row>
    <row r="698" spans="5:5" x14ac:dyDescent="0.3">
      <c r="E698" t="str">
        <f>IF(antioxidants!$E4393&gt;$C$12,antioxidants!B4393,IF(antioxidants!$E4393&lt;$C$11,antioxidants!B4393,""))</f>
        <v/>
      </c>
    </row>
    <row r="699" spans="5:5" x14ac:dyDescent="0.3">
      <c r="E699" t="str">
        <f>IF(antioxidants!$E4394&gt;$C$12,antioxidants!B4394,IF(antioxidants!$E4394&lt;$C$11,antioxidants!B4394,""))</f>
        <v/>
      </c>
    </row>
    <row r="700" spans="5:5" x14ac:dyDescent="0.3">
      <c r="E700" t="str">
        <f>IF(antioxidants!$E4395&gt;$C$12,antioxidants!B4395,IF(antioxidants!$E4395&lt;$C$11,antioxidants!B4395,""))</f>
        <v/>
      </c>
    </row>
    <row r="701" spans="5:5" x14ac:dyDescent="0.3">
      <c r="E701" t="str">
        <f>IF(antioxidants!$E4396&gt;$C$12,antioxidants!B4396,IF(antioxidants!$E4396&lt;$C$11,antioxidants!B4396,""))</f>
        <v/>
      </c>
    </row>
    <row r="702" spans="5:5" x14ac:dyDescent="0.3">
      <c r="E702" t="str">
        <f>IF(antioxidants!$E4397&gt;$C$12,antioxidants!B4397,IF(antioxidants!$E4397&lt;$C$11,antioxidants!B4397,""))</f>
        <v/>
      </c>
    </row>
    <row r="703" spans="5:5" x14ac:dyDescent="0.3">
      <c r="E703" t="str">
        <f>IF(antioxidants!$E4398&gt;$C$12,antioxidants!B4398,IF(antioxidants!$E4398&lt;$C$11,antioxidants!B4398,""))</f>
        <v/>
      </c>
    </row>
    <row r="704" spans="5:5" x14ac:dyDescent="0.3">
      <c r="E704" t="str">
        <f>IF(antioxidants!$E4399&gt;$C$12,antioxidants!B4399,IF(antioxidants!$E4399&lt;$C$11,antioxidants!B4399,""))</f>
        <v/>
      </c>
    </row>
    <row r="705" spans="5:5" x14ac:dyDescent="0.3">
      <c r="E705" t="str">
        <f>IF(antioxidants!$E4400&gt;$C$12,antioxidants!B4400,IF(antioxidants!$E4400&lt;$C$11,antioxidants!B4400,""))</f>
        <v/>
      </c>
    </row>
    <row r="706" spans="5:5" x14ac:dyDescent="0.3">
      <c r="E706" t="str">
        <f>IF(antioxidants!$E4401&gt;$C$12,antioxidants!B4401,IF(antioxidants!$E4401&lt;$C$11,antioxidants!B4401,""))</f>
        <v/>
      </c>
    </row>
    <row r="707" spans="5:5" x14ac:dyDescent="0.3">
      <c r="E707" t="str">
        <f>IF(antioxidants!$E4402&gt;$C$12,antioxidants!B4402,IF(antioxidants!$E4402&lt;$C$11,antioxidants!B4402,""))</f>
        <v/>
      </c>
    </row>
    <row r="708" spans="5:5" x14ac:dyDescent="0.3">
      <c r="E708" t="str">
        <f>IF(antioxidants!$E4403&gt;$C$12,antioxidants!B4403,IF(antioxidants!$E4403&lt;$C$11,antioxidants!B4403,""))</f>
        <v/>
      </c>
    </row>
    <row r="709" spans="5:5" x14ac:dyDescent="0.3">
      <c r="E709" t="str">
        <f>IF(antioxidants!$E4404&gt;$C$12,antioxidants!B4404,IF(antioxidants!$E4404&lt;$C$11,antioxidants!B4404,""))</f>
        <v/>
      </c>
    </row>
    <row r="710" spans="5:5" x14ac:dyDescent="0.3">
      <c r="E710" t="str">
        <f>IF(antioxidants!$E4405&gt;$C$12,antioxidants!B4405,IF(antioxidants!$E4405&lt;$C$11,antioxidants!B4405,""))</f>
        <v/>
      </c>
    </row>
    <row r="711" spans="5:5" x14ac:dyDescent="0.3">
      <c r="E711" t="str">
        <f>IF(antioxidants!$E4406&gt;$C$12,antioxidants!B4406,IF(antioxidants!$E4406&lt;$C$11,antioxidants!B4406,""))</f>
        <v/>
      </c>
    </row>
    <row r="712" spans="5:5" x14ac:dyDescent="0.3">
      <c r="E712" t="str">
        <f>IF(antioxidants!$E4407&gt;$C$12,antioxidants!B4407,IF(antioxidants!$E4407&lt;$C$11,antioxidants!B4407,""))</f>
        <v/>
      </c>
    </row>
    <row r="713" spans="5:5" x14ac:dyDescent="0.3">
      <c r="E713" t="str">
        <f>IF(antioxidants!$E4408&gt;$C$12,antioxidants!B4408,IF(antioxidants!$E4408&lt;$C$11,antioxidants!B4408,""))</f>
        <v/>
      </c>
    </row>
    <row r="714" spans="5:5" x14ac:dyDescent="0.3">
      <c r="E714" t="str">
        <f>IF(antioxidants!$E4409&gt;$C$12,antioxidants!B4409,IF(antioxidants!$E4409&lt;$C$11,antioxidants!B4409,""))</f>
        <v/>
      </c>
    </row>
    <row r="715" spans="5:5" x14ac:dyDescent="0.3">
      <c r="E715" t="str">
        <f>IF(antioxidants!$E4410&gt;$C$12,antioxidants!B4410,IF(antioxidants!$E4410&lt;$C$11,antioxidants!B4410,""))</f>
        <v/>
      </c>
    </row>
    <row r="716" spans="5:5" x14ac:dyDescent="0.3">
      <c r="E716" t="str">
        <f>IF(antioxidants!$E4411&gt;$C$12,antioxidants!B4411,IF(antioxidants!$E4411&lt;$C$11,antioxidants!B4411,""))</f>
        <v/>
      </c>
    </row>
    <row r="717" spans="5:5" x14ac:dyDescent="0.3">
      <c r="E717" t="str">
        <f>IF(antioxidants!$E4412&gt;$C$12,antioxidants!B4412,IF(antioxidants!$E4412&lt;$C$11,antioxidants!B4412,""))</f>
        <v/>
      </c>
    </row>
    <row r="718" spans="5:5" x14ac:dyDescent="0.3">
      <c r="E718" t="str">
        <f>IF(antioxidants!$E4413&gt;$C$12,antioxidants!B4413,IF(antioxidants!$E4413&lt;$C$11,antioxidants!B4413,""))</f>
        <v/>
      </c>
    </row>
    <row r="719" spans="5:5" x14ac:dyDescent="0.3">
      <c r="E719" t="str">
        <f>IF(antioxidants!$E4414&gt;$C$12,antioxidants!B4414,IF(antioxidants!$E4414&lt;$C$11,antioxidants!B4414,""))</f>
        <v/>
      </c>
    </row>
    <row r="720" spans="5:5" x14ac:dyDescent="0.3">
      <c r="E720" t="str">
        <f>IF(antioxidants!$E4415&gt;$C$12,antioxidants!B4415,IF(antioxidants!$E4415&lt;$C$11,antioxidants!B4415,""))</f>
        <v/>
      </c>
    </row>
    <row r="721" spans="5:5" x14ac:dyDescent="0.3">
      <c r="E721" t="str">
        <f>IF(antioxidants!$E4416&gt;$C$12,antioxidants!B4416,IF(antioxidants!$E4416&lt;$C$11,antioxidants!B4416,""))</f>
        <v/>
      </c>
    </row>
    <row r="722" spans="5:5" x14ac:dyDescent="0.3">
      <c r="E722" t="str">
        <f>IF(antioxidants!$E4417&gt;$C$12,antioxidants!B4417,IF(antioxidants!$E4417&lt;$C$11,antioxidants!B4417,""))</f>
        <v/>
      </c>
    </row>
    <row r="723" spans="5:5" x14ac:dyDescent="0.3">
      <c r="E723" t="str">
        <f>IF(antioxidants!$E4418&gt;$C$12,antioxidants!B4418,IF(antioxidants!$E4418&lt;$C$11,antioxidants!B4418,""))</f>
        <v/>
      </c>
    </row>
    <row r="724" spans="5:5" x14ac:dyDescent="0.3">
      <c r="E724" t="str">
        <f>IF(antioxidants!$E4419&gt;$C$12,antioxidants!B4419,IF(antioxidants!$E4419&lt;$C$11,antioxidants!B4419,""))</f>
        <v/>
      </c>
    </row>
    <row r="725" spans="5:5" x14ac:dyDescent="0.3">
      <c r="E725" t="str">
        <f>IF(antioxidants!$E4420&gt;$C$12,antioxidants!B4420,IF(antioxidants!$E4420&lt;$C$11,antioxidants!B4420,""))</f>
        <v/>
      </c>
    </row>
    <row r="726" spans="5:5" x14ac:dyDescent="0.3">
      <c r="E726" t="str">
        <f>IF(antioxidants!$E4421&gt;$C$12,antioxidants!B4421,IF(antioxidants!$E4421&lt;$C$11,antioxidants!B4421,""))</f>
        <v/>
      </c>
    </row>
    <row r="727" spans="5:5" x14ac:dyDescent="0.3">
      <c r="E727" t="str">
        <f>IF(antioxidants!$E4422&gt;$C$12,antioxidants!B4422,IF(antioxidants!$E4422&lt;$C$11,antioxidants!B4422,""))</f>
        <v/>
      </c>
    </row>
    <row r="728" spans="5:5" x14ac:dyDescent="0.3">
      <c r="E728" t="str">
        <f>IF(antioxidants!$E4423&gt;$C$12,antioxidants!B4423,IF(antioxidants!$E4423&lt;$C$11,antioxidants!B4423,""))</f>
        <v/>
      </c>
    </row>
    <row r="729" spans="5:5" x14ac:dyDescent="0.3">
      <c r="E729" t="str">
        <f>IF(antioxidants!$E4424&gt;$C$12,antioxidants!B4424,IF(antioxidants!$E4424&lt;$C$11,antioxidants!B4424,""))</f>
        <v/>
      </c>
    </row>
    <row r="730" spans="5:5" x14ac:dyDescent="0.3">
      <c r="E730" t="str">
        <f>IF(antioxidants!$E4425&gt;$C$12,antioxidants!B4425,IF(antioxidants!$E4425&lt;$C$11,antioxidants!B4425,""))</f>
        <v/>
      </c>
    </row>
    <row r="731" spans="5:5" x14ac:dyDescent="0.3">
      <c r="E731" t="str">
        <f>IF(antioxidants!$E4426&gt;$C$12,antioxidants!B4426,IF(antioxidants!$E4426&lt;$C$11,antioxidants!B4426,""))</f>
        <v/>
      </c>
    </row>
    <row r="732" spans="5:5" x14ac:dyDescent="0.3">
      <c r="E732" t="str">
        <f>IF(antioxidants!$E4427&gt;$C$12,antioxidants!B4427,IF(antioxidants!$E4427&lt;$C$11,antioxidants!B4427,""))</f>
        <v/>
      </c>
    </row>
    <row r="733" spans="5:5" x14ac:dyDescent="0.3">
      <c r="E733" t="str">
        <f>IF(antioxidants!$E4428&gt;$C$12,antioxidants!B4428,IF(antioxidants!$E4428&lt;$C$11,antioxidants!B4428,""))</f>
        <v/>
      </c>
    </row>
    <row r="734" spans="5:5" x14ac:dyDescent="0.3">
      <c r="E734" t="str">
        <f>IF(antioxidants!$E4429&gt;$C$12,antioxidants!B4429,IF(antioxidants!$E4429&lt;$C$11,antioxidants!B4429,""))</f>
        <v/>
      </c>
    </row>
    <row r="735" spans="5:5" x14ac:dyDescent="0.3">
      <c r="E735" t="str">
        <f>IF(antioxidants!$E4430&gt;$C$12,antioxidants!B4430,IF(antioxidants!$E4430&lt;$C$11,antioxidants!B4430,""))</f>
        <v/>
      </c>
    </row>
    <row r="736" spans="5:5" x14ac:dyDescent="0.3">
      <c r="E736" t="str">
        <f>IF(antioxidants!$E4431&gt;$C$12,antioxidants!B4431,IF(antioxidants!$E4431&lt;$C$11,antioxidants!B4431,""))</f>
        <v/>
      </c>
    </row>
    <row r="737" spans="5:5" x14ac:dyDescent="0.3">
      <c r="E737" t="str">
        <f>IF(antioxidants!$E4432&gt;$C$12,antioxidants!B4432,IF(antioxidants!$E4432&lt;$C$11,antioxidants!B4432,""))</f>
        <v/>
      </c>
    </row>
    <row r="738" spans="5:5" x14ac:dyDescent="0.3">
      <c r="E738" t="str">
        <f>IF(antioxidants!$E4433&gt;$C$12,antioxidants!B4433,IF(antioxidants!$E4433&lt;$C$11,antioxidants!B4433,""))</f>
        <v/>
      </c>
    </row>
    <row r="739" spans="5:5" x14ac:dyDescent="0.3">
      <c r="E739" t="str">
        <f>IF(antioxidants!$E4434&gt;$C$12,antioxidants!B4434,IF(antioxidants!$E4434&lt;$C$11,antioxidants!B4434,""))</f>
        <v/>
      </c>
    </row>
    <row r="740" spans="5:5" x14ac:dyDescent="0.3">
      <c r="E740" t="str">
        <f>IF(antioxidants!$E4435&gt;$C$12,antioxidants!B4435,IF(antioxidants!$E4435&lt;$C$11,antioxidants!B4435,""))</f>
        <v/>
      </c>
    </row>
    <row r="741" spans="5:5" x14ac:dyDescent="0.3">
      <c r="E741" t="str">
        <f>IF(antioxidants!$E4436&gt;$C$12,antioxidants!B4436,IF(antioxidants!$E4436&lt;$C$11,antioxidants!B4436,""))</f>
        <v/>
      </c>
    </row>
    <row r="742" spans="5:5" x14ac:dyDescent="0.3">
      <c r="E742" t="str">
        <f>IF(antioxidants!$E4437&gt;$C$12,antioxidants!B4437,IF(antioxidants!$E4437&lt;$C$11,antioxidants!B4437,""))</f>
        <v/>
      </c>
    </row>
    <row r="743" spans="5:5" x14ac:dyDescent="0.3">
      <c r="E743" t="str">
        <f>IF(antioxidants!$E4438&gt;$C$12,antioxidants!B4438,IF(antioxidants!$E4438&lt;$C$11,antioxidants!B4438,""))</f>
        <v/>
      </c>
    </row>
    <row r="744" spans="5:5" x14ac:dyDescent="0.3">
      <c r="E744" t="str">
        <f>IF(antioxidants!$E4439&gt;$C$12,antioxidants!B4439,IF(antioxidants!$E4439&lt;$C$11,antioxidants!B4439,""))</f>
        <v/>
      </c>
    </row>
    <row r="745" spans="5:5" x14ac:dyDescent="0.3">
      <c r="E745" t="str">
        <f>IF(antioxidants!$E4440&gt;$C$12,antioxidants!B4440,IF(antioxidants!$E4440&lt;$C$11,antioxidants!B4440,""))</f>
        <v/>
      </c>
    </row>
    <row r="746" spans="5:5" x14ac:dyDescent="0.3">
      <c r="E746" t="str">
        <f>IF(antioxidants!$E4441&gt;$C$12,antioxidants!B4441,IF(antioxidants!$E4441&lt;$C$11,antioxidants!B4441,""))</f>
        <v/>
      </c>
    </row>
    <row r="747" spans="5:5" x14ac:dyDescent="0.3">
      <c r="E747" t="str">
        <f>IF(antioxidants!$E4442&gt;$C$12,antioxidants!B4442,IF(antioxidants!$E4442&lt;$C$11,antioxidants!B4442,""))</f>
        <v/>
      </c>
    </row>
    <row r="748" spans="5:5" x14ac:dyDescent="0.3">
      <c r="E748" t="str">
        <f>IF(antioxidants!$E4443&gt;$C$12,antioxidants!B4443,IF(antioxidants!$E4443&lt;$C$11,antioxidants!B4443,""))</f>
        <v/>
      </c>
    </row>
    <row r="749" spans="5:5" x14ac:dyDescent="0.3">
      <c r="E749" t="str">
        <f>IF(antioxidants!$E4444&gt;$C$12,antioxidants!B4444,IF(antioxidants!$E4444&lt;$C$11,antioxidants!B4444,""))</f>
        <v/>
      </c>
    </row>
    <row r="750" spans="5:5" x14ac:dyDescent="0.3">
      <c r="E750" t="str">
        <f>IF(antioxidants!$E4445&gt;$C$12,antioxidants!B4445,IF(antioxidants!$E4445&lt;$C$11,antioxidants!B4445,""))</f>
        <v/>
      </c>
    </row>
    <row r="751" spans="5:5" x14ac:dyDescent="0.3">
      <c r="E751" t="str">
        <f>IF(antioxidants!$E4446&gt;$C$12,antioxidants!B4446,IF(antioxidants!$E4446&lt;$C$11,antioxidants!B4446,""))</f>
        <v/>
      </c>
    </row>
    <row r="752" spans="5:5" x14ac:dyDescent="0.3">
      <c r="E752" t="str">
        <f>IF(antioxidants!$E4447&gt;$C$12,antioxidants!B4447,IF(antioxidants!$E4447&lt;$C$11,antioxidants!B4447,""))</f>
        <v/>
      </c>
    </row>
    <row r="753" spans="5:5" x14ac:dyDescent="0.3">
      <c r="E753" t="str">
        <f>IF(antioxidants!$E4448&gt;$C$12,antioxidants!B4448,IF(antioxidants!$E4448&lt;$C$11,antioxidants!B4448,""))</f>
        <v/>
      </c>
    </row>
    <row r="754" spans="5:5" x14ac:dyDescent="0.3">
      <c r="E754" t="str">
        <f>IF(antioxidants!$E4449&gt;$C$12,antioxidants!B4449,IF(antioxidants!$E4449&lt;$C$11,antioxidants!B4449,""))</f>
        <v/>
      </c>
    </row>
    <row r="755" spans="5:5" x14ac:dyDescent="0.3">
      <c r="E755" t="str">
        <f>IF(antioxidants!$E4450&gt;$C$12,antioxidants!B4450,IF(antioxidants!$E4450&lt;$C$11,antioxidants!B4450,""))</f>
        <v/>
      </c>
    </row>
    <row r="756" spans="5:5" x14ac:dyDescent="0.3">
      <c r="E756" t="str">
        <f>IF(antioxidants!$E4451&gt;$C$12,antioxidants!B4451,IF(antioxidants!$E4451&lt;$C$11,antioxidants!B4451,""))</f>
        <v/>
      </c>
    </row>
    <row r="757" spans="5:5" x14ac:dyDescent="0.3">
      <c r="E757" t="str">
        <f>IF(antioxidants!$E4452&gt;$C$12,antioxidants!B4452,IF(antioxidants!$E4452&lt;$C$11,antioxidants!B4452,""))</f>
        <v/>
      </c>
    </row>
    <row r="758" spans="5:5" x14ac:dyDescent="0.3">
      <c r="E758" t="str">
        <f>IF(antioxidants!$E4453&gt;$C$12,antioxidants!B4453,IF(antioxidants!$E4453&lt;$C$11,antioxidants!B4453,""))</f>
        <v/>
      </c>
    </row>
    <row r="759" spans="5:5" x14ac:dyDescent="0.3">
      <c r="E759" t="str">
        <f>IF(antioxidants!$E4454&gt;$C$12,antioxidants!B4454,IF(antioxidants!$E4454&lt;$C$11,antioxidants!B4454,""))</f>
        <v/>
      </c>
    </row>
    <row r="760" spans="5:5" x14ac:dyDescent="0.3">
      <c r="E760" t="str">
        <f>IF(antioxidants!$E4455&gt;$C$12,antioxidants!B4455,IF(antioxidants!$E4455&lt;$C$11,antioxidants!B4455,""))</f>
        <v/>
      </c>
    </row>
    <row r="761" spans="5:5" x14ac:dyDescent="0.3">
      <c r="E761" t="str">
        <f>IF(antioxidants!$E4456&gt;$C$12,antioxidants!B4456,IF(antioxidants!$E4456&lt;$C$11,antioxidants!B4456,""))</f>
        <v/>
      </c>
    </row>
    <row r="762" spans="5:5" x14ac:dyDescent="0.3">
      <c r="E762" t="str">
        <f>IF(antioxidants!$E4457&gt;$C$12,antioxidants!B4457,IF(antioxidants!$E4457&lt;$C$11,antioxidants!B4457,""))</f>
        <v/>
      </c>
    </row>
    <row r="763" spans="5:5" x14ac:dyDescent="0.3">
      <c r="E763" t="str">
        <f>IF(antioxidants!$E4458&gt;$C$12,antioxidants!B4458,IF(antioxidants!$E4458&lt;$C$11,antioxidants!B4458,""))</f>
        <v/>
      </c>
    </row>
    <row r="764" spans="5:5" x14ac:dyDescent="0.3">
      <c r="E764" t="str">
        <f>IF(antioxidants!$E4459&gt;$C$12,antioxidants!B4459,IF(antioxidants!$E4459&lt;$C$11,antioxidants!B4459,""))</f>
        <v/>
      </c>
    </row>
    <row r="765" spans="5:5" x14ac:dyDescent="0.3">
      <c r="E765" t="str">
        <f>IF(antioxidants!$E4460&gt;$C$12,antioxidants!B4460,IF(antioxidants!$E4460&lt;$C$11,antioxidants!B4460,""))</f>
        <v/>
      </c>
    </row>
    <row r="766" spans="5:5" x14ac:dyDescent="0.3">
      <c r="E766" t="str">
        <f>IF(antioxidants!$E4461&gt;$C$12,antioxidants!B4461,IF(antioxidants!$E4461&lt;$C$11,antioxidants!B4461,""))</f>
        <v/>
      </c>
    </row>
    <row r="767" spans="5:5" x14ac:dyDescent="0.3">
      <c r="E767" t="str">
        <f>IF(antioxidants!$E4462&gt;$C$12,antioxidants!B4462,IF(antioxidants!$E4462&lt;$C$11,antioxidants!B4462,""))</f>
        <v/>
      </c>
    </row>
    <row r="768" spans="5:5" x14ac:dyDescent="0.3">
      <c r="E768" t="str">
        <f>IF(antioxidants!$E4463&gt;$C$12,antioxidants!B4463,IF(antioxidants!$E4463&lt;$C$11,antioxidants!B4463,""))</f>
        <v/>
      </c>
    </row>
    <row r="769" spans="5:5" x14ac:dyDescent="0.3">
      <c r="E769" t="str">
        <f>IF(antioxidants!$E4464&gt;$C$12,antioxidants!B4464,IF(antioxidants!$E4464&lt;$C$11,antioxidants!B4464,""))</f>
        <v/>
      </c>
    </row>
    <row r="770" spans="5:5" x14ac:dyDescent="0.3">
      <c r="E770" t="str">
        <f>IF(antioxidants!$E4465&gt;$C$12,antioxidants!B4465,IF(antioxidants!$E4465&lt;$C$11,antioxidants!B4465,""))</f>
        <v/>
      </c>
    </row>
    <row r="771" spans="5:5" x14ac:dyDescent="0.3">
      <c r="E771" t="str">
        <f>IF(antioxidants!$E4466&gt;$C$12,antioxidants!B4466,IF(antioxidants!$E4466&lt;$C$11,antioxidants!B4466,""))</f>
        <v/>
      </c>
    </row>
    <row r="772" spans="5:5" x14ac:dyDescent="0.3">
      <c r="E772" t="str">
        <f>IF(antioxidants!$E4467&gt;$C$12,antioxidants!B4467,IF(antioxidants!$E4467&lt;$C$11,antioxidants!B4467,""))</f>
        <v/>
      </c>
    </row>
    <row r="773" spans="5:5" x14ac:dyDescent="0.3">
      <c r="E773" t="str">
        <f>IF(antioxidants!$E4468&gt;$C$12,antioxidants!B4468,IF(antioxidants!$E4468&lt;$C$11,antioxidants!B4468,""))</f>
        <v/>
      </c>
    </row>
    <row r="774" spans="5:5" x14ac:dyDescent="0.3">
      <c r="E774" t="str">
        <f>IF(antioxidants!$E4469&gt;$C$12,antioxidants!B4469,IF(antioxidants!$E4469&lt;$C$11,antioxidants!B4469,""))</f>
        <v/>
      </c>
    </row>
    <row r="775" spans="5:5" x14ac:dyDescent="0.3">
      <c r="E775" t="str">
        <f>IF(antioxidants!$E4470&gt;$C$12,antioxidants!B4470,IF(antioxidants!$E4470&lt;$C$11,antioxidants!B4470,""))</f>
        <v/>
      </c>
    </row>
    <row r="776" spans="5:5" x14ac:dyDescent="0.3">
      <c r="E776" t="str">
        <f>IF(antioxidants!$E4471&gt;$C$12,antioxidants!B4471,IF(antioxidants!$E4471&lt;$C$11,antioxidants!B4471,""))</f>
        <v/>
      </c>
    </row>
    <row r="777" spans="5:5" x14ac:dyDescent="0.3">
      <c r="E777" t="str">
        <f>IF(antioxidants!$E4472&gt;$C$12,antioxidants!B4472,IF(antioxidants!$E4472&lt;$C$11,antioxidants!B4472,""))</f>
        <v/>
      </c>
    </row>
    <row r="778" spans="5:5" x14ac:dyDescent="0.3">
      <c r="E778" t="str">
        <f>IF(antioxidants!$E4473&gt;$C$12,antioxidants!B4473,IF(antioxidants!$E4473&lt;$C$11,antioxidants!B4473,""))</f>
        <v/>
      </c>
    </row>
    <row r="779" spans="5:5" x14ac:dyDescent="0.3">
      <c r="E779" t="str">
        <f>IF(antioxidants!$E4474&gt;$C$12,antioxidants!B4474,IF(antioxidants!$E4474&lt;$C$11,antioxidants!B4474,""))</f>
        <v/>
      </c>
    </row>
    <row r="780" spans="5:5" x14ac:dyDescent="0.3">
      <c r="E780" t="str">
        <f>IF(antioxidants!$E4475&gt;$C$12,antioxidants!B4475,IF(antioxidants!$E4475&lt;$C$11,antioxidants!B4475,""))</f>
        <v/>
      </c>
    </row>
    <row r="781" spans="5:5" x14ac:dyDescent="0.3">
      <c r="E781" t="str">
        <f>IF(antioxidants!$E4476&gt;$C$12,antioxidants!B4476,IF(antioxidants!$E4476&lt;$C$11,antioxidants!B4476,""))</f>
        <v/>
      </c>
    </row>
    <row r="782" spans="5:5" x14ac:dyDescent="0.3">
      <c r="E782" t="str">
        <f>IF(antioxidants!$E4477&gt;$C$12,antioxidants!B4477,IF(antioxidants!$E4477&lt;$C$11,antioxidants!B4477,""))</f>
        <v/>
      </c>
    </row>
    <row r="783" spans="5:5" x14ac:dyDescent="0.3">
      <c r="E783" t="str">
        <f>IF(antioxidants!$E4478&gt;$C$12,antioxidants!B4478,IF(antioxidants!$E4478&lt;$C$11,antioxidants!B4478,""))</f>
        <v/>
      </c>
    </row>
    <row r="784" spans="5:5" x14ac:dyDescent="0.3">
      <c r="E784" t="str">
        <f>IF(antioxidants!$E4479&gt;$C$12,antioxidants!B4479,IF(antioxidants!$E4479&lt;$C$11,antioxidants!B4479,""))</f>
        <v/>
      </c>
    </row>
    <row r="785" spans="5:5" x14ac:dyDescent="0.3">
      <c r="E785" t="str">
        <f>IF(antioxidants!$E4480&gt;$C$12,antioxidants!B4480,IF(antioxidants!$E4480&lt;$C$11,antioxidants!B4480,""))</f>
        <v/>
      </c>
    </row>
    <row r="786" spans="5:5" x14ac:dyDescent="0.3">
      <c r="E786" t="str">
        <f>IF(antioxidants!$E4481&gt;$C$12,antioxidants!B4481,IF(antioxidants!$E4481&lt;$C$11,antioxidants!B4481,""))</f>
        <v/>
      </c>
    </row>
    <row r="787" spans="5:5" x14ac:dyDescent="0.3">
      <c r="E787" t="str">
        <f>IF(antioxidants!$E4482&gt;$C$12,antioxidants!B4482,IF(antioxidants!$E4482&lt;$C$11,antioxidants!B4482,""))</f>
        <v/>
      </c>
    </row>
    <row r="788" spans="5:5" x14ac:dyDescent="0.3">
      <c r="E788" t="str">
        <f>IF(antioxidants!$E4483&gt;$C$12,antioxidants!B4483,IF(antioxidants!$E4483&lt;$C$11,antioxidants!B4483,""))</f>
        <v/>
      </c>
    </row>
    <row r="789" spans="5:5" x14ac:dyDescent="0.3">
      <c r="E789" t="str">
        <f>IF(antioxidants!$E4484&gt;$C$12,antioxidants!B4484,IF(antioxidants!$E4484&lt;$C$11,antioxidants!B4484,""))</f>
        <v/>
      </c>
    </row>
    <row r="790" spans="5:5" x14ac:dyDescent="0.3">
      <c r="E790" t="str">
        <f>IF(antioxidants!$E4485&gt;$C$12,antioxidants!B4485,IF(antioxidants!$E4485&lt;$C$11,antioxidants!B4485,""))</f>
        <v/>
      </c>
    </row>
    <row r="791" spans="5:5" x14ac:dyDescent="0.3">
      <c r="E791" t="str">
        <f>IF(antioxidants!$E4486&gt;$C$12,antioxidants!B4486,IF(antioxidants!$E4486&lt;$C$11,antioxidants!B4486,""))</f>
        <v/>
      </c>
    </row>
    <row r="792" spans="5:5" x14ac:dyDescent="0.3">
      <c r="E792" t="str">
        <f>IF(antioxidants!$E4487&gt;$C$12,antioxidants!B4487,IF(antioxidants!$E4487&lt;$C$11,antioxidants!B4487,""))</f>
        <v/>
      </c>
    </row>
    <row r="793" spans="5:5" x14ac:dyDescent="0.3">
      <c r="E793" t="str">
        <f>IF(antioxidants!$E4488&gt;$C$12,antioxidants!B4488,IF(antioxidants!$E4488&lt;$C$11,antioxidants!B4488,""))</f>
        <v/>
      </c>
    </row>
    <row r="794" spans="5:5" x14ac:dyDescent="0.3">
      <c r="E794" t="str">
        <f>IF(antioxidants!$E4489&gt;$C$12,antioxidants!B4489,IF(antioxidants!$E4489&lt;$C$11,antioxidants!B4489,""))</f>
        <v/>
      </c>
    </row>
    <row r="795" spans="5:5" x14ac:dyDescent="0.3">
      <c r="E795" t="str">
        <f>IF(antioxidants!$E4490&gt;$C$12,antioxidants!B4490,IF(antioxidants!$E4490&lt;$C$11,antioxidants!B4490,""))</f>
        <v/>
      </c>
    </row>
    <row r="796" spans="5:5" x14ac:dyDescent="0.3">
      <c r="E796" t="str">
        <f>IF(antioxidants!$E4491&gt;$C$12,antioxidants!B4491,IF(antioxidants!$E4491&lt;$C$11,antioxidants!B4491,""))</f>
        <v/>
      </c>
    </row>
    <row r="797" spans="5:5" x14ac:dyDescent="0.3">
      <c r="E797" t="str">
        <f>IF(antioxidants!$E4492&gt;$C$12,antioxidants!B4492,IF(antioxidants!$E4492&lt;$C$11,antioxidants!B4492,""))</f>
        <v/>
      </c>
    </row>
    <row r="798" spans="5:5" x14ac:dyDescent="0.3">
      <c r="E798" t="str">
        <f>IF(antioxidants!$E4493&gt;$C$12,antioxidants!B4493,IF(antioxidants!$E4493&lt;$C$11,antioxidants!B4493,""))</f>
        <v/>
      </c>
    </row>
    <row r="799" spans="5:5" x14ac:dyDescent="0.3">
      <c r="E799" t="str">
        <f>IF(antioxidants!$E4494&gt;$C$12,antioxidants!B4494,IF(antioxidants!$E4494&lt;$C$11,antioxidants!B4494,""))</f>
        <v/>
      </c>
    </row>
    <row r="800" spans="5:5" x14ac:dyDescent="0.3">
      <c r="E800" t="str">
        <f>IF(antioxidants!$E4495&gt;$C$12,antioxidants!B4495,IF(antioxidants!$E4495&lt;$C$11,antioxidants!B4495,""))</f>
        <v/>
      </c>
    </row>
    <row r="801" spans="5:5" x14ac:dyDescent="0.3">
      <c r="E801" t="str">
        <f>IF(antioxidants!$E4496&gt;$C$12,antioxidants!B4496,IF(antioxidants!$E4496&lt;$C$11,antioxidants!B4496,""))</f>
        <v/>
      </c>
    </row>
    <row r="802" spans="5:5" x14ac:dyDescent="0.3">
      <c r="E802" t="str">
        <f>IF(antioxidants!$E4497&gt;$C$12,antioxidants!B4497,IF(antioxidants!$E4497&lt;$C$11,antioxidants!B4497,""))</f>
        <v/>
      </c>
    </row>
    <row r="803" spans="5:5" x14ac:dyDescent="0.3">
      <c r="E803" t="str">
        <f>IF(antioxidants!$E4498&gt;$C$12,antioxidants!B4498,IF(antioxidants!$E4498&lt;$C$11,antioxidants!B4498,""))</f>
        <v/>
      </c>
    </row>
    <row r="804" spans="5:5" x14ac:dyDescent="0.3">
      <c r="E804" t="str">
        <f>IF(antioxidants!$E4499&gt;$C$12,antioxidants!B4499,IF(antioxidants!$E4499&lt;$C$11,antioxidants!B4499,""))</f>
        <v/>
      </c>
    </row>
    <row r="805" spans="5:5" x14ac:dyDescent="0.3">
      <c r="E805" t="str">
        <f>IF(antioxidants!$E4500&gt;$C$12,antioxidants!B4500,IF(antioxidants!$E4500&lt;$C$11,antioxidants!B4500,""))</f>
        <v/>
      </c>
    </row>
    <row r="806" spans="5:5" x14ac:dyDescent="0.3">
      <c r="E806" t="str">
        <f>IF(antioxidants!$E4501&gt;$C$12,antioxidants!B4501,IF(antioxidants!$E4501&lt;$C$11,antioxidants!B4501,""))</f>
        <v/>
      </c>
    </row>
    <row r="807" spans="5:5" x14ac:dyDescent="0.3">
      <c r="E807" t="str">
        <f>IF(antioxidants!$E4502&gt;$C$12,antioxidants!B4502,IF(antioxidants!$E4502&lt;$C$11,antioxidants!B4502,""))</f>
        <v/>
      </c>
    </row>
    <row r="808" spans="5:5" x14ac:dyDescent="0.3">
      <c r="E808" t="str">
        <f>IF(antioxidants!$E4503&gt;$C$12,antioxidants!B4503,IF(antioxidants!$E4503&lt;$C$11,antioxidants!B4503,""))</f>
        <v/>
      </c>
    </row>
    <row r="809" spans="5:5" x14ac:dyDescent="0.3">
      <c r="E809" t="str">
        <f>IF(antioxidants!$E4504&gt;$C$12,antioxidants!B4504,IF(antioxidants!$E4504&lt;$C$11,antioxidants!B4504,""))</f>
        <v/>
      </c>
    </row>
    <row r="810" spans="5:5" x14ac:dyDescent="0.3">
      <c r="E810" t="str">
        <f>IF(antioxidants!$E4505&gt;$C$12,antioxidants!B4505,IF(antioxidants!$E4505&lt;$C$11,antioxidants!B4505,""))</f>
        <v/>
      </c>
    </row>
    <row r="811" spans="5:5" x14ac:dyDescent="0.3">
      <c r="E811" t="str">
        <f>IF(antioxidants!$E4506&gt;$C$12,antioxidants!B4506,IF(antioxidants!$E4506&lt;$C$11,antioxidants!B4506,""))</f>
        <v/>
      </c>
    </row>
    <row r="812" spans="5:5" x14ac:dyDescent="0.3">
      <c r="E812" t="str">
        <f>IF(antioxidants!$E4507&gt;$C$12,antioxidants!B4507,IF(antioxidants!$E4507&lt;$C$11,antioxidants!B4507,""))</f>
        <v/>
      </c>
    </row>
    <row r="813" spans="5:5" x14ac:dyDescent="0.3">
      <c r="E813" t="str">
        <f>IF(antioxidants!$E4508&gt;$C$12,antioxidants!B4508,IF(antioxidants!$E4508&lt;$C$11,antioxidants!B4508,""))</f>
        <v/>
      </c>
    </row>
    <row r="814" spans="5:5" x14ac:dyDescent="0.3">
      <c r="E814" t="str">
        <f>IF(antioxidants!$E4509&gt;$C$12,antioxidants!B4509,IF(antioxidants!$E4509&lt;$C$11,antioxidants!B4509,""))</f>
        <v/>
      </c>
    </row>
    <row r="815" spans="5:5" x14ac:dyDescent="0.3">
      <c r="E815" t="str">
        <f>IF(antioxidants!$E4510&gt;$C$12,antioxidants!B4510,IF(antioxidants!$E4510&lt;$C$11,antioxidants!B4510,""))</f>
        <v/>
      </c>
    </row>
    <row r="816" spans="5:5" x14ac:dyDescent="0.3">
      <c r="E816" t="str">
        <f>IF(antioxidants!$E4511&gt;$C$12,antioxidants!B4511,IF(antioxidants!$E4511&lt;$C$11,antioxidants!B4511,""))</f>
        <v/>
      </c>
    </row>
    <row r="817" spans="5:5" x14ac:dyDescent="0.3">
      <c r="E817" t="str">
        <f>IF(antioxidants!$E4512&gt;$C$12,antioxidants!B4512,IF(antioxidants!$E4512&lt;$C$11,antioxidants!B4512,""))</f>
        <v/>
      </c>
    </row>
    <row r="818" spans="5:5" x14ac:dyDescent="0.3">
      <c r="E818" t="str">
        <f>IF(antioxidants!$E4513&gt;$C$12,antioxidants!B4513,IF(antioxidants!$E4513&lt;$C$11,antioxidants!B4513,""))</f>
        <v/>
      </c>
    </row>
    <row r="819" spans="5:5" x14ac:dyDescent="0.3">
      <c r="E819" t="str">
        <f>IF(antioxidants!$E4514&gt;$C$12,antioxidants!B4514,IF(antioxidants!$E4514&lt;$C$11,antioxidants!B4514,""))</f>
        <v/>
      </c>
    </row>
    <row r="820" spans="5:5" x14ac:dyDescent="0.3">
      <c r="E820" t="str">
        <f>IF(antioxidants!$E4515&gt;$C$12,antioxidants!B4515,IF(antioxidants!$E4515&lt;$C$11,antioxidants!B4515,""))</f>
        <v/>
      </c>
    </row>
    <row r="821" spans="5:5" x14ac:dyDescent="0.3">
      <c r="E821" t="str">
        <f>IF(antioxidants!$E4516&gt;$C$12,antioxidants!B4516,IF(antioxidants!$E4516&lt;$C$11,antioxidants!B4516,""))</f>
        <v/>
      </c>
    </row>
    <row r="822" spans="5:5" x14ac:dyDescent="0.3">
      <c r="E822" t="str">
        <f>IF(antioxidants!$E4517&gt;$C$12,antioxidants!B4517,IF(antioxidants!$E4517&lt;$C$11,antioxidants!B4517,""))</f>
        <v/>
      </c>
    </row>
    <row r="823" spans="5:5" x14ac:dyDescent="0.3">
      <c r="E823" t="str">
        <f>IF(antioxidants!$E4518&gt;$C$12,antioxidants!B4518,IF(antioxidants!$E4518&lt;$C$11,antioxidants!B4518,""))</f>
        <v/>
      </c>
    </row>
    <row r="824" spans="5:5" x14ac:dyDescent="0.3">
      <c r="E824" t="str">
        <f>IF(antioxidants!$E4519&gt;$C$12,antioxidants!B4519,IF(antioxidants!$E4519&lt;$C$11,antioxidants!B4519,""))</f>
        <v/>
      </c>
    </row>
    <row r="825" spans="5:5" x14ac:dyDescent="0.3">
      <c r="E825" t="str">
        <f>IF(antioxidants!$E4520&gt;$C$12,antioxidants!B4520,IF(antioxidants!$E4520&lt;$C$11,antioxidants!B4520,""))</f>
        <v/>
      </c>
    </row>
    <row r="826" spans="5:5" x14ac:dyDescent="0.3">
      <c r="E826" t="str">
        <f>IF(antioxidants!$E4521&gt;$C$12,antioxidants!B4521,IF(antioxidants!$E4521&lt;$C$11,antioxidants!B4521,""))</f>
        <v/>
      </c>
    </row>
    <row r="827" spans="5:5" x14ac:dyDescent="0.3">
      <c r="E827" t="str">
        <f>IF(antioxidants!$E4522&gt;$C$12,antioxidants!B4522,IF(antioxidants!$E4522&lt;$C$11,antioxidants!B4522,""))</f>
        <v/>
      </c>
    </row>
    <row r="828" spans="5:5" x14ac:dyDescent="0.3">
      <c r="E828" t="str">
        <f>IF(antioxidants!$E4523&gt;$C$12,antioxidants!B4523,IF(antioxidants!$E4523&lt;$C$11,antioxidants!B4523,""))</f>
        <v/>
      </c>
    </row>
    <row r="829" spans="5:5" x14ac:dyDescent="0.3">
      <c r="E829" t="str">
        <f>IF(antioxidants!$E4524&gt;$C$12,antioxidants!B4524,IF(antioxidants!$E4524&lt;$C$11,antioxidants!B4524,""))</f>
        <v/>
      </c>
    </row>
    <row r="830" spans="5:5" x14ac:dyDescent="0.3">
      <c r="E830" t="str">
        <f>IF(antioxidants!$E4525&gt;$C$12,antioxidants!B4525,IF(antioxidants!$E4525&lt;$C$11,antioxidants!B4525,""))</f>
        <v/>
      </c>
    </row>
    <row r="831" spans="5:5" x14ac:dyDescent="0.3">
      <c r="E831" t="str">
        <f>IF(antioxidants!$E4526&gt;$C$12,antioxidants!B4526,IF(antioxidants!$E4526&lt;$C$11,antioxidants!B4526,""))</f>
        <v/>
      </c>
    </row>
    <row r="832" spans="5:5" x14ac:dyDescent="0.3">
      <c r="E832" t="str">
        <f>IF(antioxidants!$E4527&gt;$C$12,antioxidants!B4527,IF(antioxidants!$E4527&lt;$C$11,antioxidants!B4527,""))</f>
        <v/>
      </c>
    </row>
    <row r="833" spans="5:5" x14ac:dyDescent="0.3">
      <c r="E833" t="str">
        <f>IF(antioxidants!$E4528&gt;$C$12,antioxidants!B4528,IF(antioxidants!$E4528&lt;$C$11,antioxidants!B4528,""))</f>
        <v/>
      </c>
    </row>
    <row r="834" spans="5:5" x14ac:dyDescent="0.3">
      <c r="E834" t="str">
        <f>IF(antioxidants!$E4529&gt;$C$12,antioxidants!B4529,IF(antioxidants!$E4529&lt;$C$11,antioxidants!B4529,""))</f>
        <v/>
      </c>
    </row>
    <row r="835" spans="5:5" x14ac:dyDescent="0.3">
      <c r="E835" t="str">
        <f>IF(antioxidants!$E4530&gt;$C$12,antioxidants!B4530,IF(antioxidants!$E4530&lt;$C$11,antioxidants!B4530,""))</f>
        <v/>
      </c>
    </row>
    <row r="836" spans="5:5" x14ac:dyDescent="0.3">
      <c r="E836" t="str">
        <f>IF(antioxidants!$E4531&gt;$C$12,antioxidants!B4531,IF(antioxidants!$E4531&lt;$C$11,antioxidants!B4531,""))</f>
        <v/>
      </c>
    </row>
    <row r="837" spans="5:5" x14ac:dyDescent="0.3">
      <c r="E837" t="str">
        <f>IF(antioxidants!$E4532&gt;$C$12,antioxidants!B4532,IF(antioxidants!$E4532&lt;$C$11,antioxidants!B4532,""))</f>
        <v/>
      </c>
    </row>
    <row r="838" spans="5:5" x14ac:dyDescent="0.3">
      <c r="E838" t="str">
        <f>IF(antioxidants!$E4533&gt;$C$12,antioxidants!B4533,IF(antioxidants!$E4533&lt;$C$11,antioxidants!B4533,""))</f>
        <v/>
      </c>
    </row>
    <row r="839" spans="5:5" x14ac:dyDescent="0.3">
      <c r="E839" t="str">
        <f>IF(antioxidants!$E4534&gt;$C$12,antioxidants!B4534,IF(antioxidants!$E4534&lt;$C$11,antioxidants!B4534,""))</f>
        <v/>
      </c>
    </row>
    <row r="840" spans="5:5" x14ac:dyDescent="0.3">
      <c r="E840" t="str">
        <f>IF(antioxidants!$E4535&gt;$C$12,antioxidants!B4535,IF(antioxidants!$E4535&lt;$C$11,antioxidants!B4535,""))</f>
        <v/>
      </c>
    </row>
    <row r="841" spans="5:5" x14ac:dyDescent="0.3">
      <c r="E841" t="str">
        <f>IF(antioxidants!$E4536&gt;$C$12,antioxidants!B4536,IF(antioxidants!$E4536&lt;$C$11,antioxidants!B4536,""))</f>
        <v/>
      </c>
    </row>
    <row r="842" spans="5:5" x14ac:dyDescent="0.3">
      <c r="E842" t="str">
        <f>IF(antioxidants!$E4537&gt;$C$12,antioxidants!B4537,IF(antioxidants!$E4537&lt;$C$11,antioxidants!B4537,""))</f>
        <v/>
      </c>
    </row>
    <row r="843" spans="5:5" x14ac:dyDescent="0.3">
      <c r="E843" t="str">
        <f>IF(antioxidants!$E4538&gt;$C$12,antioxidants!B4538,IF(antioxidants!$E4538&lt;$C$11,antioxidants!B4538,""))</f>
        <v/>
      </c>
    </row>
    <row r="844" spans="5:5" x14ac:dyDescent="0.3">
      <c r="E844" t="str">
        <f>IF(antioxidants!$E4539&gt;$C$12,antioxidants!B4539,IF(antioxidants!$E4539&lt;$C$11,antioxidants!B4539,""))</f>
        <v/>
      </c>
    </row>
    <row r="845" spans="5:5" x14ac:dyDescent="0.3">
      <c r="E845" t="str">
        <f>IF(antioxidants!$E4540&gt;$C$12,antioxidants!B4540,IF(antioxidants!$E4540&lt;$C$11,antioxidants!B4540,""))</f>
        <v/>
      </c>
    </row>
    <row r="846" spans="5:5" x14ac:dyDescent="0.3">
      <c r="E846" t="str">
        <f>IF(antioxidants!$E4541&gt;$C$12,antioxidants!B4541,IF(antioxidants!$E4541&lt;$C$11,antioxidants!B4541,""))</f>
        <v/>
      </c>
    </row>
    <row r="847" spans="5:5" x14ac:dyDescent="0.3">
      <c r="E847" t="str">
        <f>IF(antioxidants!$E4542&gt;$C$12,antioxidants!B4542,IF(antioxidants!$E4542&lt;$C$11,antioxidants!B4542,""))</f>
        <v/>
      </c>
    </row>
    <row r="848" spans="5:5" x14ac:dyDescent="0.3">
      <c r="E848" t="str">
        <f>IF(antioxidants!$E4543&gt;$C$12,antioxidants!B4543,IF(antioxidants!$E4543&lt;$C$11,antioxidants!B4543,""))</f>
        <v/>
      </c>
    </row>
    <row r="849" spans="5:5" x14ac:dyDescent="0.3">
      <c r="E849" t="str">
        <f>IF(antioxidants!$E4544&gt;$C$12,antioxidants!B4544,IF(antioxidants!$E4544&lt;$C$11,antioxidants!B4544,""))</f>
        <v/>
      </c>
    </row>
    <row r="850" spans="5:5" x14ac:dyDescent="0.3">
      <c r="E850" t="str">
        <f>IF(antioxidants!$E4545&gt;$C$12,antioxidants!B4545,IF(antioxidants!$E4545&lt;$C$11,antioxidants!B4545,""))</f>
        <v/>
      </c>
    </row>
    <row r="851" spans="5:5" x14ac:dyDescent="0.3">
      <c r="E851" t="str">
        <f>IF(antioxidants!$E4546&gt;$C$12,antioxidants!B4546,IF(antioxidants!$E4546&lt;$C$11,antioxidants!B4546,""))</f>
        <v/>
      </c>
    </row>
    <row r="852" spans="5:5" x14ac:dyDescent="0.3">
      <c r="E852" t="str">
        <f>IF(antioxidants!$E4547&gt;$C$12,antioxidants!B4547,IF(antioxidants!$E4547&lt;$C$11,antioxidants!B4547,""))</f>
        <v/>
      </c>
    </row>
    <row r="853" spans="5:5" x14ac:dyDescent="0.3">
      <c r="E853" t="str">
        <f>IF(antioxidants!$E4548&gt;$C$12,antioxidants!B4548,IF(antioxidants!$E4548&lt;$C$11,antioxidants!B4548,""))</f>
        <v/>
      </c>
    </row>
    <row r="854" spans="5:5" x14ac:dyDescent="0.3">
      <c r="E854" t="str">
        <f>IF(antioxidants!$E4549&gt;$C$12,antioxidants!B4549,IF(antioxidants!$E4549&lt;$C$11,antioxidants!B4549,""))</f>
        <v/>
      </c>
    </row>
    <row r="855" spans="5:5" x14ac:dyDescent="0.3">
      <c r="E855" t="str">
        <f>IF(antioxidants!$E4550&gt;$C$12,antioxidants!B4550,IF(antioxidants!$E4550&lt;$C$11,antioxidants!B4550,""))</f>
        <v/>
      </c>
    </row>
    <row r="856" spans="5:5" x14ac:dyDescent="0.3">
      <c r="E856" t="str">
        <f>IF(antioxidants!$E4551&gt;$C$12,antioxidants!B4551,IF(antioxidants!$E4551&lt;$C$11,antioxidants!B4551,""))</f>
        <v/>
      </c>
    </row>
    <row r="857" spans="5:5" x14ac:dyDescent="0.3">
      <c r="E857" t="str">
        <f>IF(antioxidants!$E4552&gt;$C$12,antioxidants!B4552,IF(antioxidants!$E4552&lt;$C$11,antioxidants!B4552,""))</f>
        <v/>
      </c>
    </row>
    <row r="858" spans="5:5" x14ac:dyDescent="0.3">
      <c r="E858" t="str">
        <f>IF(antioxidants!$E4553&gt;$C$12,antioxidants!B4553,IF(antioxidants!$E4553&lt;$C$11,antioxidants!B4553,""))</f>
        <v/>
      </c>
    </row>
    <row r="859" spans="5:5" x14ac:dyDescent="0.3">
      <c r="E859" t="str">
        <f>IF(antioxidants!$E4554&gt;$C$12,antioxidants!B4554,IF(antioxidants!$E4554&lt;$C$11,antioxidants!B4554,""))</f>
        <v/>
      </c>
    </row>
    <row r="860" spans="5:5" x14ac:dyDescent="0.3">
      <c r="E860" t="str">
        <f>IF(antioxidants!$E4555&gt;$C$12,antioxidants!B4555,IF(antioxidants!$E4555&lt;$C$11,antioxidants!B4555,""))</f>
        <v/>
      </c>
    </row>
    <row r="861" spans="5:5" x14ac:dyDescent="0.3">
      <c r="E861" t="str">
        <f>IF(antioxidants!$E4556&gt;$C$12,antioxidants!B4556,IF(antioxidants!$E4556&lt;$C$11,antioxidants!B4556,""))</f>
        <v/>
      </c>
    </row>
    <row r="862" spans="5:5" x14ac:dyDescent="0.3">
      <c r="E862" t="str">
        <f>IF(antioxidants!$E4557&gt;$C$12,antioxidants!B4557,IF(antioxidants!$E4557&lt;$C$11,antioxidants!B4557,""))</f>
        <v/>
      </c>
    </row>
    <row r="863" spans="5:5" x14ac:dyDescent="0.3">
      <c r="E863" t="str">
        <f>IF(antioxidants!$E4558&gt;$C$12,antioxidants!B4558,IF(antioxidants!$E4558&lt;$C$11,antioxidants!B4558,""))</f>
        <v/>
      </c>
    </row>
    <row r="864" spans="5:5" x14ac:dyDescent="0.3">
      <c r="E864" t="str">
        <f>IF(antioxidants!$E4559&gt;$C$12,antioxidants!B4559,IF(antioxidants!$E4559&lt;$C$11,antioxidants!B4559,""))</f>
        <v/>
      </c>
    </row>
    <row r="865" spans="5:5" x14ac:dyDescent="0.3">
      <c r="E865" t="str">
        <f>IF(antioxidants!$E4560&gt;$C$12,antioxidants!B4560,IF(antioxidants!$E4560&lt;$C$11,antioxidants!B4560,""))</f>
        <v/>
      </c>
    </row>
    <row r="866" spans="5:5" x14ac:dyDescent="0.3">
      <c r="E866" t="str">
        <f>IF(antioxidants!$E4561&gt;$C$12,antioxidants!B4561,IF(antioxidants!$E4561&lt;$C$11,antioxidants!B4561,""))</f>
        <v/>
      </c>
    </row>
    <row r="867" spans="5:5" x14ac:dyDescent="0.3">
      <c r="E867" t="str">
        <f>IF(antioxidants!$E4562&gt;$C$12,antioxidants!B4562,IF(antioxidants!$E4562&lt;$C$11,antioxidants!B4562,""))</f>
        <v/>
      </c>
    </row>
    <row r="868" spans="5:5" x14ac:dyDescent="0.3">
      <c r="E868" t="str">
        <f>IF(antioxidants!$E4563&gt;$C$12,antioxidants!B4563,IF(antioxidants!$E4563&lt;$C$11,antioxidants!B4563,""))</f>
        <v/>
      </c>
    </row>
    <row r="869" spans="5:5" x14ac:dyDescent="0.3">
      <c r="E869" t="str">
        <f>IF(antioxidants!$E4564&gt;$C$12,antioxidants!B4564,IF(antioxidants!$E4564&lt;$C$11,antioxidants!B4564,""))</f>
        <v/>
      </c>
    </row>
    <row r="870" spans="5:5" x14ac:dyDescent="0.3">
      <c r="E870" t="str">
        <f>IF(antioxidants!$E4565&gt;$C$12,antioxidants!B4565,IF(antioxidants!$E4565&lt;$C$11,antioxidants!B4565,""))</f>
        <v/>
      </c>
    </row>
    <row r="871" spans="5:5" x14ac:dyDescent="0.3">
      <c r="E871" t="str">
        <f>IF(antioxidants!$E4566&gt;$C$12,antioxidants!B4566,IF(antioxidants!$E4566&lt;$C$11,antioxidants!B4566,""))</f>
        <v/>
      </c>
    </row>
    <row r="872" spans="5:5" x14ac:dyDescent="0.3">
      <c r="E872" t="str">
        <f>IF(antioxidants!$E4567&gt;$C$12,antioxidants!B4567,IF(antioxidants!$E4567&lt;$C$11,antioxidants!B4567,""))</f>
        <v/>
      </c>
    </row>
    <row r="873" spans="5:5" x14ac:dyDescent="0.3">
      <c r="E873" t="str">
        <f>IF(antioxidants!$E4568&gt;$C$12,antioxidants!B4568,IF(antioxidants!$E4568&lt;$C$11,antioxidants!B4568,""))</f>
        <v/>
      </c>
    </row>
    <row r="874" spans="5:5" x14ac:dyDescent="0.3">
      <c r="E874" t="str">
        <f>IF(antioxidants!$E4569&gt;$C$12,antioxidants!B4569,IF(antioxidants!$E4569&lt;$C$11,antioxidants!B4569,""))</f>
        <v/>
      </c>
    </row>
    <row r="875" spans="5:5" x14ac:dyDescent="0.3">
      <c r="E875" t="str">
        <f>IF(antioxidants!$E4570&gt;$C$12,antioxidants!B4570,IF(antioxidants!$E4570&lt;$C$11,antioxidants!B4570,""))</f>
        <v/>
      </c>
    </row>
    <row r="876" spans="5:5" x14ac:dyDescent="0.3">
      <c r="E876" t="str">
        <f>IF(antioxidants!$E4571&gt;$C$12,antioxidants!B4571,IF(antioxidants!$E4571&lt;$C$11,antioxidants!B4571,""))</f>
        <v/>
      </c>
    </row>
    <row r="877" spans="5:5" x14ac:dyDescent="0.3">
      <c r="E877" t="str">
        <f>IF(antioxidants!$E4572&gt;$C$12,antioxidants!B4572,IF(antioxidants!$E4572&lt;$C$11,antioxidants!B4572,""))</f>
        <v/>
      </c>
    </row>
    <row r="878" spans="5:5" x14ac:dyDescent="0.3">
      <c r="E878" t="str">
        <f>IF(antioxidants!$E4573&gt;$C$12,antioxidants!B4573,IF(antioxidants!$E4573&lt;$C$11,antioxidants!B4573,""))</f>
        <v/>
      </c>
    </row>
    <row r="879" spans="5:5" x14ac:dyDescent="0.3">
      <c r="E879" t="str">
        <f>IF(antioxidants!$E4574&gt;$C$12,antioxidants!B4574,IF(antioxidants!$E4574&lt;$C$11,antioxidants!B4574,""))</f>
        <v/>
      </c>
    </row>
    <row r="880" spans="5:5" x14ac:dyDescent="0.3">
      <c r="E880" t="str">
        <f>IF(antioxidants!$E4575&gt;$C$12,antioxidants!B4575,IF(antioxidants!$E4575&lt;$C$11,antioxidants!B4575,""))</f>
        <v/>
      </c>
    </row>
    <row r="881" spans="5:5" x14ac:dyDescent="0.3">
      <c r="E881" t="str">
        <f>IF(antioxidants!$E4576&gt;$C$12,antioxidants!B4576,IF(antioxidants!$E4576&lt;$C$11,antioxidants!B4576,""))</f>
        <v/>
      </c>
    </row>
    <row r="882" spans="5:5" x14ac:dyDescent="0.3">
      <c r="E882" t="str">
        <f>IF(antioxidants!$E4577&gt;$C$12,antioxidants!B4577,IF(antioxidants!$E4577&lt;$C$11,antioxidants!B4577,""))</f>
        <v/>
      </c>
    </row>
    <row r="883" spans="5:5" x14ac:dyDescent="0.3">
      <c r="E883" t="str">
        <f>IF(antioxidants!$E4578&gt;$C$12,antioxidants!B4578,IF(antioxidants!$E4578&lt;$C$11,antioxidants!B4578,""))</f>
        <v/>
      </c>
    </row>
    <row r="884" spans="5:5" x14ac:dyDescent="0.3">
      <c r="E884" t="str">
        <f>IF(antioxidants!$E4579&gt;$C$12,antioxidants!B4579,IF(antioxidants!$E4579&lt;$C$11,antioxidants!B4579,""))</f>
        <v/>
      </c>
    </row>
    <row r="885" spans="5:5" x14ac:dyDescent="0.3">
      <c r="E885" t="str">
        <f>IF(antioxidants!$E4580&gt;$C$12,antioxidants!B4580,IF(antioxidants!$E4580&lt;$C$11,antioxidants!B4580,""))</f>
        <v/>
      </c>
    </row>
    <row r="886" spans="5:5" x14ac:dyDescent="0.3">
      <c r="E886" t="str">
        <f>IF(antioxidants!$E4581&gt;$C$12,antioxidants!B4581,IF(antioxidants!$E4581&lt;$C$11,antioxidants!B4581,""))</f>
        <v/>
      </c>
    </row>
    <row r="887" spans="5:5" x14ac:dyDescent="0.3">
      <c r="E887" t="str">
        <f>IF(antioxidants!$E4582&gt;$C$12,antioxidants!B4582,IF(antioxidants!$E4582&lt;$C$11,antioxidants!B4582,""))</f>
        <v/>
      </c>
    </row>
    <row r="888" spans="5:5" x14ac:dyDescent="0.3">
      <c r="E888" t="str">
        <f>IF(antioxidants!$E4583&gt;$C$12,antioxidants!B4583,IF(antioxidants!$E4583&lt;$C$11,antioxidants!B4583,""))</f>
        <v/>
      </c>
    </row>
    <row r="889" spans="5:5" x14ac:dyDescent="0.3">
      <c r="E889" t="str">
        <f>IF(antioxidants!$E4584&gt;$C$12,antioxidants!B4584,IF(antioxidants!$E4584&lt;$C$11,antioxidants!B4584,""))</f>
        <v/>
      </c>
    </row>
    <row r="890" spans="5:5" x14ac:dyDescent="0.3">
      <c r="E890" t="str">
        <f>IF(antioxidants!$E4585&gt;$C$12,antioxidants!B4585,IF(antioxidants!$E4585&lt;$C$11,antioxidants!B4585,""))</f>
        <v/>
      </c>
    </row>
    <row r="891" spans="5:5" x14ac:dyDescent="0.3">
      <c r="E891" t="str">
        <f>IF(antioxidants!$E4586&gt;$C$12,antioxidants!B4586,IF(antioxidants!$E4586&lt;$C$11,antioxidants!B4586,""))</f>
        <v/>
      </c>
    </row>
    <row r="892" spans="5:5" x14ac:dyDescent="0.3">
      <c r="E892" t="str">
        <f>IF(antioxidants!$E4587&gt;$C$12,antioxidants!B4587,IF(antioxidants!$E4587&lt;$C$11,antioxidants!B4587,""))</f>
        <v/>
      </c>
    </row>
    <row r="893" spans="5:5" x14ac:dyDescent="0.3">
      <c r="E893" t="str">
        <f>IF(antioxidants!$E4588&gt;$C$12,antioxidants!B4588,IF(antioxidants!$E4588&lt;$C$11,antioxidants!B4588,""))</f>
        <v/>
      </c>
    </row>
    <row r="894" spans="5:5" x14ac:dyDescent="0.3">
      <c r="E894" t="str">
        <f>IF(antioxidants!$E4589&gt;$C$12,antioxidants!B4589,IF(antioxidants!$E4589&lt;$C$11,antioxidants!B4589,""))</f>
        <v/>
      </c>
    </row>
    <row r="895" spans="5:5" x14ac:dyDescent="0.3">
      <c r="E895" t="str">
        <f>IF(antioxidants!$E4590&gt;$C$12,antioxidants!B4590,IF(antioxidants!$E4590&lt;$C$11,antioxidants!B4590,""))</f>
        <v/>
      </c>
    </row>
    <row r="896" spans="5:5" x14ac:dyDescent="0.3">
      <c r="E896" t="str">
        <f>IF(antioxidants!$E4591&gt;$C$12,antioxidants!B4591,IF(antioxidants!$E4591&lt;$C$11,antioxidants!B4591,""))</f>
        <v/>
      </c>
    </row>
    <row r="897" spans="5:5" x14ac:dyDescent="0.3">
      <c r="E897" t="str">
        <f>IF(antioxidants!$E4592&gt;$C$12,antioxidants!B4592,IF(antioxidants!$E4592&lt;$C$11,antioxidants!B4592,""))</f>
        <v/>
      </c>
    </row>
    <row r="898" spans="5:5" x14ac:dyDescent="0.3">
      <c r="E898" t="str">
        <f>IF(antioxidants!$E4593&gt;$C$12,antioxidants!B4593,IF(antioxidants!$E4593&lt;$C$11,antioxidants!B4593,""))</f>
        <v/>
      </c>
    </row>
    <row r="899" spans="5:5" x14ac:dyDescent="0.3">
      <c r="E899" t="str">
        <f>IF(antioxidants!$E4594&gt;$C$12,antioxidants!B4594,IF(antioxidants!$E4594&lt;$C$11,antioxidants!B4594,""))</f>
        <v/>
      </c>
    </row>
    <row r="900" spans="5:5" x14ac:dyDescent="0.3">
      <c r="E900" t="str">
        <f>IF(antioxidants!$E4595&gt;$C$12,antioxidants!B4595,IF(antioxidants!$E4595&lt;$C$11,antioxidants!B4595,""))</f>
        <v/>
      </c>
    </row>
    <row r="901" spans="5:5" x14ac:dyDescent="0.3">
      <c r="E901" t="str">
        <f>IF(antioxidants!$E4596&gt;$C$12,antioxidants!B4596,IF(antioxidants!$E4596&lt;$C$11,antioxidants!B4596,""))</f>
        <v/>
      </c>
    </row>
    <row r="902" spans="5:5" x14ac:dyDescent="0.3">
      <c r="E902" t="str">
        <f>IF(antioxidants!$E4597&gt;$C$12,antioxidants!B4597,IF(antioxidants!$E4597&lt;$C$11,antioxidants!B4597,""))</f>
        <v/>
      </c>
    </row>
    <row r="903" spans="5:5" x14ac:dyDescent="0.3">
      <c r="E903" t="str">
        <f>IF(antioxidants!$E4598&gt;$C$12,antioxidants!B4598,IF(antioxidants!$E4598&lt;$C$11,antioxidants!B4598,""))</f>
        <v/>
      </c>
    </row>
    <row r="904" spans="5:5" x14ac:dyDescent="0.3">
      <c r="E904" t="str">
        <f>IF(antioxidants!$E4599&gt;$C$12,antioxidants!B4599,IF(antioxidants!$E4599&lt;$C$11,antioxidants!B4599,""))</f>
        <v/>
      </c>
    </row>
    <row r="905" spans="5:5" x14ac:dyDescent="0.3">
      <c r="E905" t="str">
        <f>IF(antioxidants!$E4600&gt;$C$12,antioxidants!B4600,IF(antioxidants!$E4600&lt;$C$11,antioxidants!B4600,""))</f>
        <v/>
      </c>
    </row>
    <row r="906" spans="5:5" x14ac:dyDescent="0.3">
      <c r="E906" t="str">
        <f>IF(antioxidants!$E4601&gt;$C$12,antioxidants!B4601,IF(antioxidants!$E4601&lt;$C$11,antioxidants!B4601,""))</f>
        <v/>
      </c>
    </row>
    <row r="907" spans="5:5" x14ac:dyDescent="0.3">
      <c r="E907" t="str">
        <f>IF(antioxidants!$E4602&gt;$C$12,antioxidants!B4604,IF(antioxidants!$E4602&lt;$C$11,antioxidants!B4604,TRIM("")))</f>
        <v/>
      </c>
    </row>
    <row r="908" spans="5:5" x14ac:dyDescent="0.3">
      <c r="E908" t="str">
        <f>IF(antioxidants!$E4603&gt;$C$12,antioxidants!B4605,IF(antioxidants!$E4603&lt;$C$11,antioxidants!B4605,TRIM("")))</f>
        <v/>
      </c>
    </row>
    <row r="909" spans="5:5" x14ac:dyDescent="0.3">
      <c r="E909" t="str">
        <f>IF(antioxidants!$E4604&gt;$C$12,antioxidants!B4606,IF(antioxidants!$E4604&lt;$C$11,antioxidants!B4606,TRIM("")))</f>
        <v/>
      </c>
    </row>
    <row r="910" spans="5:5" x14ac:dyDescent="0.3">
      <c r="E910" t="str">
        <f>IF(antioxidants!$E4605&gt;$C$12,antioxidants!B4607,IF(antioxidants!$E4605&lt;$C$11,antioxidants!B4607,TRIM("")))</f>
        <v/>
      </c>
    </row>
    <row r="911" spans="5:5" x14ac:dyDescent="0.3">
      <c r="E911" t="str">
        <f>IF(antioxidants!$E4606&gt;$C$12,antioxidants!B4608,IF(antioxidants!$E4606&lt;$C$11,antioxidants!B4608,TRIM("")))</f>
        <v/>
      </c>
    </row>
    <row r="912" spans="5:5" x14ac:dyDescent="0.3">
      <c r="E912" t="str">
        <f>IF(antioxidants!$E4607&gt;$C$12,antioxidants!B4609,IF(antioxidants!$E4607&lt;$C$11,antioxidants!B4609,TRIM("")))</f>
        <v/>
      </c>
    </row>
    <row r="913" spans="5:5" x14ac:dyDescent="0.3">
      <c r="E913" t="str">
        <f>IF(antioxidants!$E4608&gt;$C$12,antioxidants!B4610,IF(antioxidants!$E4608&lt;$C$11,antioxidants!B4610,TRIM("")))</f>
        <v/>
      </c>
    </row>
    <row r="914" spans="5:5" x14ac:dyDescent="0.3">
      <c r="E914" t="str">
        <f>IF(antioxidants!$E4609&gt;$C$12,antioxidants!B4611,IF(antioxidants!$E4609&lt;$C$11,antioxidants!B4611,TRIM("")))</f>
        <v/>
      </c>
    </row>
    <row r="915" spans="5:5" x14ac:dyDescent="0.3">
      <c r="E915" t="str">
        <f>IF(antioxidants!$E4610&gt;$C$12,antioxidants!B4612,IF(antioxidants!$E4610&lt;$C$11,antioxidants!B4612,TRIM("")))</f>
        <v/>
      </c>
    </row>
    <row r="916" spans="5:5" x14ac:dyDescent="0.3">
      <c r="E916" t="str">
        <f>IF(antioxidants!$E4611&gt;$C$12,antioxidants!B4613,IF(antioxidants!$E4611&lt;$C$11,antioxidants!B4613,TRIM("")))</f>
        <v/>
      </c>
    </row>
    <row r="917" spans="5:5" x14ac:dyDescent="0.3">
      <c r="E917" t="str">
        <f>IF(antioxidants!$E4612&gt;$C$12,antioxidants!B4614,IF(antioxidants!$E4612&lt;$C$11,antioxidants!B4614,TRIM("")))</f>
        <v/>
      </c>
    </row>
    <row r="918" spans="5:5" x14ac:dyDescent="0.3">
      <c r="E918" t="str">
        <f>IF(antioxidants!$E4613&gt;$C$12,antioxidants!B4615,IF(antioxidants!$E4613&lt;$C$11,antioxidants!B4615,TRIM("")))</f>
        <v/>
      </c>
    </row>
    <row r="919" spans="5:5" x14ac:dyDescent="0.3">
      <c r="E919" t="str">
        <f>IF(antioxidants!$E4614&gt;$C$12,antioxidants!B4616,IF(antioxidants!$E4614&lt;$C$11,antioxidants!B4616,TRIM("")))</f>
        <v/>
      </c>
    </row>
    <row r="920" spans="5:5" x14ac:dyDescent="0.3">
      <c r="E920" t="str">
        <f>IF(antioxidants!$E4615&gt;$C$12,antioxidants!B4617,IF(antioxidants!$E4615&lt;$C$11,antioxidants!B4617,TRIM("")))</f>
        <v/>
      </c>
    </row>
    <row r="921" spans="5:5" x14ac:dyDescent="0.3">
      <c r="E921" t="str">
        <f>IF(antioxidants!$E4616&gt;$C$12,antioxidants!B4618,IF(antioxidants!$E4616&lt;$C$11,antioxidants!B4618,TRIM("")))</f>
        <v/>
      </c>
    </row>
    <row r="922" spans="5:5" x14ac:dyDescent="0.3">
      <c r="E922" t="str">
        <f>IF(antioxidants!$E4617&gt;$C$12,antioxidants!B4619,IF(antioxidants!$E4617&lt;$C$11,antioxidants!B4619,TRIM("")))</f>
        <v/>
      </c>
    </row>
    <row r="923" spans="5:5" x14ac:dyDescent="0.3">
      <c r="E923" t="str">
        <f>IF(antioxidants!$E4618&gt;$C$12,antioxidants!B4620,IF(antioxidants!$E4618&lt;$C$11,antioxidants!B4620,TRIM("")))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Antioxidant_content_in_mmol_100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 DeNoia</cp:lastModifiedBy>
  <dcterms:created xsi:type="dcterms:W3CDTF">2018-05-11T16:07:25Z</dcterms:created>
  <dcterms:modified xsi:type="dcterms:W3CDTF">2021-12-20T04:30:50Z</dcterms:modified>
</cp:coreProperties>
</file>